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DSDA\Advanced Excel\"/>
    </mc:Choice>
  </mc:AlternateContent>
  <xr:revisionPtr revIDLastSave="0" documentId="13_ncr:1_{ECA32EF4-59C4-46D5-B66F-110CD19C254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martSalesData" sheetId="1" r:id="rId1"/>
    <sheet name="Jan-sales" sheetId="2" r:id="rId2"/>
    <sheet name="Feb-sales" sheetId="3" r:id="rId3"/>
    <sheet name="March-sales" sheetId="4" r:id="rId4"/>
    <sheet name="Total sales " sheetId="5" r:id="rId5"/>
    <sheet name="Math Function" sheetId="6" r:id="rId6"/>
    <sheet name="logical function" sheetId="7" r:id="rId7"/>
    <sheet name="NorthSales" sheetId="8" r:id="rId8"/>
    <sheet name="South sales" sheetId="9" r:id="rId9"/>
    <sheet name="Eastsales" sheetId="10" r:id="rId10"/>
    <sheet name="West sales" sheetId="11" r:id="rId11"/>
    <sheet name="Summarysheet" sheetId="12" r:id="rId12"/>
    <sheet name="Sheet1" sheetId="13" r:id="rId13"/>
  </sheets>
  <definedNames>
    <definedName name="_xlnm._FilterDatabase" localSheetId="0" hidden="1">DmartSalesData!$A$1:$N$15346</definedName>
    <definedName name="allowances">'logical function'!$C$29:$C$32</definedName>
    <definedName name="AllSales">SalesData[[jan]:[Mar]]</definedName>
    <definedName name="Englishmarks">'logical function'!$D$2:$D$4</definedName>
    <definedName name="febsales">SalesData[Feb]</definedName>
    <definedName name="gstrate">Sheet1!$G$6</definedName>
    <definedName name="janSales">SalesData[jan]</definedName>
    <definedName name="ketanmarks">'logical function'!$B$3:$D$3</definedName>
    <definedName name="marsales">SalesData[Mar]</definedName>
    <definedName name="mathsmarks">'logical function'!$B$2:$B$4</definedName>
    <definedName name="Nehamarks">'logical function'!$B$2:$D$2</definedName>
    <definedName name="NetSales">Table3[[#All],[Net sales]]</definedName>
    <definedName name="sahilmarks">'logical function'!$B$4:$D$4</definedName>
    <definedName name="salary">'logical function'!$B$29:$B$32</definedName>
    <definedName name="sciencemarks">'logical function'!$C$2:$C$4</definedName>
    <definedName name="Totalprofit">Table3[[#All],[profit]]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8PaUGtYNBJT3xKVSj/OXBMw+IjKA0SskdD8PyglTCVU="/>
    </ext>
  </extLst>
</workbook>
</file>

<file path=xl/calcChain.xml><?xml version="1.0" encoding="utf-8"?>
<calcChain xmlns="http://schemas.openxmlformats.org/spreadsheetml/2006/main">
  <c r="P28" i="1" l="1"/>
  <c r="P22" i="1"/>
  <c r="P19" i="1"/>
  <c r="P16" i="1"/>
  <c r="P13" i="1"/>
  <c r="P25" i="1"/>
  <c r="P10" i="1"/>
  <c r="F31" i="7"/>
  <c r="E31" i="7"/>
  <c r="B23" i="7"/>
  <c r="C23" i="7"/>
  <c r="D23" i="7"/>
  <c r="F19" i="7"/>
  <c r="D6" i="7"/>
  <c r="C6" i="7"/>
  <c r="B6" i="7"/>
  <c r="F4" i="7"/>
  <c r="F3" i="7"/>
  <c r="F2" i="7"/>
  <c r="D3" i="13"/>
  <c r="D4" i="13"/>
  <c r="D2" i="13"/>
  <c r="C4" i="13"/>
  <c r="C3" i="13"/>
  <c r="C2" i="13"/>
  <c r="I3" i="7"/>
  <c r="I2" i="7"/>
  <c r="C7" i="5"/>
  <c r="C2" i="5"/>
  <c r="E3" i="7"/>
  <c r="G3" i="7" s="1"/>
  <c r="E2" i="7"/>
  <c r="G2" i="7" s="1"/>
  <c r="D12" i="7"/>
  <c r="D13" i="7"/>
  <c r="D14" i="7"/>
  <c r="D11" i="7"/>
  <c r="I4" i="7"/>
  <c r="H3" i="7"/>
  <c r="H4" i="7"/>
  <c r="H2" i="7"/>
  <c r="E4" i="7"/>
  <c r="G4" i="7" s="1"/>
  <c r="C12" i="7"/>
  <c r="C13" i="7"/>
  <c r="C14" i="7"/>
  <c r="C11" i="7"/>
  <c r="D8" i="6"/>
  <c r="D7" i="6"/>
  <c r="D6" i="6"/>
  <c r="D5" i="6"/>
  <c r="D4" i="6"/>
  <c r="D3" i="6"/>
  <c r="D2" i="6"/>
  <c r="D2" i="4"/>
  <c r="D2" i="3"/>
  <c r="D2" i="2"/>
  <c r="D1048576" i="1"/>
  <c r="G4774" i="1"/>
  <c r="G5840" i="1"/>
  <c r="G6086" i="1"/>
  <c r="G7462" i="1"/>
  <c r="G7631" i="1"/>
  <c r="G7763" i="1"/>
  <c r="G8539" i="1"/>
  <c r="G8859" i="1"/>
  <c r="G9616" i="1"/>
  <c r="G9617" i="1"/>
  <c r="G10195" i="1"/>
  <c r="G10211" i="1"/>
  <c r="G10297" i="1"/>
  <c r="G11123" i="1"/>
  <c r="G11903" i="1"/>
  <c r="G12431" i="1"/>
  <c r="G12495" i="1"/>
  <c r="G12888" i="1"/>
  <c r="G12889" i="1"/>
  <c r="G13272" i="1"/>
  <c r="G13433" i="1"/>
  <c r="G13923" i="1"/>
  <c r="G13993" i="1"/>
  <c r="G14561" i="1"/>
  <c r="G15051" i="1"/>
  <c r="G15129" i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F9617" i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F12889" i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3" i="1"/>
  <c r="G3" i="1" s="1"/>
  <c r="F4" i="1"/>
  <c r="G4" i="1" s="1"/>
  <c r="F5" i="1"/>
  <c r="G5" i="1" s="1"/>
  <c r="F2" i="1"/>
  <c r="G2" i="1" s="1"/>
</calcChain>
</file>

<file path=xl/sharedStrings.xml><?xml version="1.0" encoding="utf-8"?>
<sst xmlns="http://schemas.openxmlformats.org/spreadsheetml/2006/main" count="92203" uniqueCount="15459">
  <si>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</si>
  <si>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</si>
  <si>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</si>
  <si>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</si>
  <si>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</si>
  <si>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</si>
  <si>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</si>
  <si>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</si>
  <si>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</si>
  <si>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</si>
  <si>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</si>
  <si>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</si>
  <si>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</si>
  <si>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</si>
  <si>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</si>
  <si>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</si>
  <si>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</si>
  <si>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</si>
  <si>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</si>
  <si>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</si>
  <si>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</si>
  <si>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</si>
  <si>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</si>
  <si>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</si>
  <si>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</si>
  <si>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</si>
  <si>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</si>
  <si>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</si>
  <si>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</si>
  <si>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</si>
  <si>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</si>
  <si>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</si>
  <si>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</si>
  <si>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</si>
  <si>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</si>
  <si>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</si>
  <si>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</si>
  <si>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</si>
  <si>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</si>
  <si>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</si>
  <si>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</si>
  <si>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</si>
  <si>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</si>
  <si>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</si>
  <si>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</si>
  <si>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</si>
  <si>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</si>
  <si>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</si>
  <si>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</si>
  <si>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</si>
  <si>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</si>
  <si>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</si>
  <si>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</si>
  <si>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</si>
  <si>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</si>
  <si>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</si>
  <si>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</si>
  <si>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</si>
  <si>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</si>
  <si>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</si>
  <si>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</si>
  <si>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</si>
  <si>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</si>
  <si>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</si>
  <si>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</si>
  <si>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</si>
  <si>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</si>
  <si>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</si>
  <si>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</si>
  <si>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</si>
  <si>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</si>
  <si>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</si>
  <si>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</si>
  <si>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</si>
  <si>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</si>
  <si>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</si>
  <si>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</si>
  <si>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</si>
  <si>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</si>
  <si>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</si>
  <si>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</si>
  <si>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</si>
  <si>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</si>
  <si>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</si>
  <si>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</si>
  <si>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</si>
  <si>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</si>
  <si>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</si>
  <si>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</si>
  <si>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</si>
  <si>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</si>
  <si>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</si>
  <si>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</si>
  <si>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</si>
  <si>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</si>
  <si>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</si>
  <si>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</si>
  <si>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</si>
  <si>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</si>
  <si>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</si>
  <si>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</si>
  <si>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</si>
  <si>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</si>
  <si>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</si>
  <si>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</si>
  <si>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</si>
  <si>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</si>
  <si>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</si>
  <si>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</si>
  <si>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</si>
  <si>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</si>
  <si>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</si>
  <si>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</si>
  <si>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</si>
  <si>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</si>
  <si>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</si>
  <si>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</si>
  <si>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</si>
  <si>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</si>
  <si>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</si>
  <si>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</si>
  <si>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</si>
  <si>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</si>
  <si>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</si>
  <si>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</si>
  <si>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</si>
  <si>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</si>
  <si>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</si>
  <si>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</si>
  <si>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</si>
  <si>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</si>
  <si>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</si>
  <si>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</si>
  <si>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</si>
  <si>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</si>
  <si>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</si>
  <si>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</si>
  <si>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</si>
  <si>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</si>
  <si>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</si>
  <si>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</si>
  <si>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</si>
  <si>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</si>
  <si>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</si>
  <si>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</si>
  <si>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</si>
  <si>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</si>
  <si>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</si>
  <si>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</si>
  <si>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</si>
  <si>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</si>
  <si>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</si>
  <si>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</si>
  <si>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</si>
  <si>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</si>
  <si>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</si>
  <si>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</si>
  <si>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</si>
  <si>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</si>
  <si>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</si>
  <si>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</si>
  <si>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</si>
  <si>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</si>
  <si>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</si>
  <si>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</si>
  <si>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</si>
  <si>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</si>
  <si>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</si>
  <si>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</si>
  <si>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</si>
  <si>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</si>
  <si>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</si>
  <si>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</si>
  <si>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</si>
  <si>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</si>
  <si>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</si>
  <si>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</si>
  <si>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</si>
  <si>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</si>
  <si>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</si>
  <si>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</si>
  <si>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</si>
  <si>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</si>
  <si>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</si>
  <si>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</si>
  <si>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</si>
  <si>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</si>
  <si>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</si>
  <si>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</si>
  <si>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</si>
  <si>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</si>
  <si>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</si>
  <si>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</si>
  <si>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</si>
  <si>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</si>
  <si>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</si>
  <si>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</si>
  <si>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</si>
  <si>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</si>
  <si>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</si>
  <si>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</si>
  <si>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</si>
  <si>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</si>
  <si>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</si>
  <si>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</si>
  <si>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</si>
  <si>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</si>
  <si>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</si>
  <si>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</si>
  <si>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</si>
  <si>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</si>
  <si>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</si>
  <si>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</si>
  <si>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</si>
  <si>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</si>
  <si>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</si>
  <si>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</si>
  <si>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</si>
  <si>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</si>
  <si>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</si>
  <si>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</si>
  <si>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</si>
  <si>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</si>
  <si>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</si>
  <si>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</si>
  <si>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</si>
  <si>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</si>
  <si>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</si>
  <si>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</si>
  <si>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</si>
  <si>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</si>
  <si>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</si>
  <si>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</si>
  <si>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</si>
  <si>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</si>
  <si>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</si>
  <si>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</si>
  <si>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</si>
  <si>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</si>
  <si>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</si>
  <si>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</si>
  <si>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</si>
  <si>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</si>
  <si>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</si>
  <si>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</si>
  <si>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</si>
  <si>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</si>
  <si>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</si>
  <si>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</si>
  <si>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</si>
  <si>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</si>
  <si>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</si>
  <si>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</si>
  <si>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</si>
  <si>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</si>
  <si>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</si>
  <si>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</si>
  <si>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</si>
  <si>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</si>
  <si>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</si>
  <si>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</si>
  <si>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</si>
  <si>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</si>
  <si>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</si>
  <si>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</si>
  <si>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</si>
  <si>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</si>
  <si>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</si>
  <si>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</si>
  <si>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</si>
  <si>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</si>
  <si>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</si>
  <si>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</si>
  <si>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</si>
  <si>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</si>
  <si>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</si>
  <si>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</si>
  <si>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</si>
  <si>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</si>
  <si>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</si>
  <si>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</si>
  <si>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</si>
  <si>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</si>
  <si>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</si>
  <si>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</si>
  <si>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</si>
  <si>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</si>
  <si>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</si>
  <si>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</si>
  <si>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</si>
  <si>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</si>
  <si>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</si>
  <si>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</si>
  <si>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</si>
  <si>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</si>
  <si>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</si>
  <si>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</si>
  <si>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</si>
  <si>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</si>
  <si>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</si>
  <si>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</si>
  <si>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</si>
  <si>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</si>
  <si>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</si>
  <si>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</si>
  <si>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</si>
  <si>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</si>
  <si>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</si>
  <si>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</si>
  <si>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</si>
  <si>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</si>
  <si>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</si>
  <si>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</si>
  <si>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</si>
  <si>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</si>
  <si>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</si>
  <si>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</si>
  <si>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</si>
  <si>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</si>
  <si>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</si>
  <si>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</si>
  <si>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</si>
  <si>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</si>
  <si>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</si>
  <si>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</si>
  <si>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</si>
  <si>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</si>
  <si>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</si>
  <si>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</si>
  <si>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</si>
  <si>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</si>
  <si>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</si>
  <si>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</si>
  <si>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</si>
  <si>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</si>
  <si>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</si>
  <si>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</si>
  <si>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</si>
  <si>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</si>
  <si>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</si>
  <si>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</si>
  <si>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</si>
  <si>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</si>
  <si>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</si>
  <si>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</si>
  <si>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</si>
  <si>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</si>
  <si>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</si>
  <si>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</si>
  <si>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</si>
  <si>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</si>
  <si>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</si>
  <si>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</si>
  <si>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</si>
  <si>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</si>
  <si>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</si>
  <si>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</si>
  <si>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</si>
  <si>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</si>
  <si>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</si>
  <si>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</si>
  <si>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</si>
  <si>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</si>
  <si>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</si>
  <si>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</si>
  <si>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</si>
  <si>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</si>
  <si>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</si>
  <si>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</si>
  <si>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</si>
  <si>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</si>
  <si>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</si>
  <si>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</si>
  <si>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</si>
  <si>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</si>
  <si>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</si>
  <si>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</si>
  <si>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</si>
  <si>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</si>
  <si>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</si>
  <si>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</si>
  <si>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</si>
  <si>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</si>
  <si>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</si>
  <si>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</si>
  <si>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</si>
  <si>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</si>
  <si>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</si>
  <si>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</si>
  <si>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</si>
  <si>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</si>
  <si>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</si>
  <si>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</si>
  <si>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</si>
  <si>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</si>
  <si>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</si>
  <si>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</si>
  <si>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</si>
  <si>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</si>
  <si>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</si>
  <si>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</si>
  <si>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</si>
  <si>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</si>
  <si>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</si>
  <si>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</si>
  <si>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</si>
  <si>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</si>
  <si>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</si>
  <si>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</si>
  <si>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</si>
  <si>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</si>
  <si>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</si>
  <si>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</si>
  <si>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</si>
  <si>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</si>
  <si>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</si>
  <si>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</si>
  <si>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</si>
  <si>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</si>
  <si>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</si>
  <si>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</si>
  <si>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</si>
  <si>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</si>
  <si>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</si>
  <si>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</si>
  <si>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</si>
  <si>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</si>
  <si>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</si>
  <si>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</si>
  <si>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</si>
  <si>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</si>
  <si>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</si>
  <si>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</si>
  <si>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</si>
  <si>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</si>
  <si>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</si>
  <si>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</si>
  <si>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</si>
  <si>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</si>
  <si>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</si>
  <si>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</si>
  <si>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</si>
  <si>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</si>
  <si>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</si>
  <si>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</si>
  <si>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</si>
  <si>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</si>
  <si>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</si>
  <si>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</si>
  <si>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</si>
  <si>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</si>
  <si>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</si>
  <si>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</si>
  <si>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</si>
  <si>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</si>
  <si>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</si>
  <si>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</si>
  <si>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</si>
  <si>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</si>
  <si>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</si>
  <si>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</si>
  <si>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</si>
  <si>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</si>
  <si>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</si>
  <si>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</si>
  <si>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</si>
  <si>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</si>
  <si>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</si>
  <si>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</si>
  <si>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</si>
  <si>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</si>
  <si>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</si>
  <si>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</si>
  <si>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</si>
  <si>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</si>
  <si>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</si>
  <si>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</si>
  <si>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</si>
  <si>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</si>
  <si>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</si>
  <si>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</si>
  <si>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</si>
  <si>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</si>
  <si>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</si>
  <si>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</si>
  <si>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</si>
  <si>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</si>
  <si>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</si>
  <si>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</si>
  <si>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</si>
  <si>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</si>
  <si>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</si>
  <si>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</si>
  <si>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</si>
  <si>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</si>
  <si>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</si>
  <si>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</si>
  <si>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</si>
  <si>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</si>
  <si>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</si>
  <si>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</si>
  <si>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</si>
  <si>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</si>
  <si>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</si>
  <si>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</si>
  <si>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</si>
  <si>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</si>
  <si>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</si>
  <si>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</si>
  <si>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</si>
  <si>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</si>
  <si>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</si>
  <si>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</si>
  <si>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</si>
  <si>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</si>
  <si>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</si>
  <si>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</si>
  <si>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</si>
  <si>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</si>
  <si>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</si>
  <si>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</si>
  <si>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</si>
  <si>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</si>
  <si>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</si>
  <si>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</si>
  <si>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</si>
  <si>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</si>
  <si>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</si>
  <si>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</si>
  <si>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</si>
  <si>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</si>
  <si>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</si>
  <si>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</si>
  <si>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</si>
  <si>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</si>
  <si>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</si>
  <si>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</si>
  <si>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</si>
  <si>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</si>
  <si>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</si>
  <si>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</si>
  <si>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</si>
  <si>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</si>
  <si>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</si>
  <si>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</si>
  <si>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</si>
  <si>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</si>
  <si>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</si>
  <si>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</si>
  <si>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</si>
  <si>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</si>
  <si>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</si>
  <si>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</si>
  <si>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</si>
  <si>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</si>
  <si>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</si>
  <si>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</si>
  <si>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</si>
  <si>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</si>
  <si>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</si>
  <si>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</si>
  <si>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</si>
  <si>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</si>
  <si>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</si>
  <si>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</si>
  <si>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</si>
  <si>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</si>
  <si>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</si>
  <si>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</si>
  <si>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</si>
  <si>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</si>
  <si>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</si>
  <si>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</si>
  <si>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</si>
  <si>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</si>
  <si>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</si>
  <si>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</si>
  <si>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</si>
  <si>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</si>
  <si>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</si>
  <si>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</si>
  <si>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</si>
  <si>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</si>
  <si>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</si>
  <si>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</si>
  <si>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</si>
  <si>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</si>
  <si>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</si>
  <si>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</si>
  <si>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</si>
  <si>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</si>
  <si>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</si>
  <si>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</si>
  <si>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</si>
  <si>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</si>
  <si>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</si>
  <si>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</si>
  <si>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</si>
  <si>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</si>
  <si>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</si>
  <si>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</si>
  <si>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</si>
  <si>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</si>
  <si>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</si>
  <si>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</si>
  <si>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</si>
  <si>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</si>
  <si>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</si>
  <si>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</si>
  <si>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</si>
  <si>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</si>
  <si>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</si>
  <si>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</si>
  <si>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</si>
  <si>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</si>
  <si>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</si>
  <si>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</si>
  <si>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</si>
  <si>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</si>
  <si>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</si>
  <si>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</si>
  <si>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</si>
  <si>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</si>
  <si>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</si>
  <si>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</si>
  <si>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</si>
  <si>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</si>
  <si>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</si>
  <si>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</si>
  <si>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</si>
  <si>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</si>
  <si>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</si>
  <si>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</si>
  <si>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</si>
  <si>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</si>
  <si>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</si>
  <si>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</si>
  <si>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</si>
  <si>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</si>
  <si>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</si>
  <si>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</si>
  <si>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</si>
  <si>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</si>
  <si>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</si>
  <si>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</si>
  <si>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</si>
  <si>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</si>
  <si>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</si>
  <si>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</si>
  <si>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</si>
  <si>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</si>
  <si>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</si>
  <si>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</si>
  <si>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</si>
  <si>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</si>
  <si>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</si>
  <si>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</si>
  <si>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</si>
  <si>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</si>
  <si>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</si>
  <si>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</si>
  <si>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</si>
  <si>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</si>
  <si>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</si>
  <si>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</si>
  <si>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</si>
  <si>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</si>
  <si>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</si>
  <si>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</si>
  <si>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</si>
  <si>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</si>
  <si>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</si>
  <si>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</si>
  <si>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</si>
  <si>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</si>
  <si>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</si>
  <si>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</si>
  <si>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</si>
  <si>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</si>
  <si>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</si>
  <si>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</si>
  <si>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</si>
  <si>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</si>
  <si>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</si>
  <si>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</si>
  <si>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</si>
  <si>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</si>
  <si>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</si>
  <si>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</si>
  <si>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</si>
  <si>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</si>
  <si>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</si>
  <si>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</si>
  <si>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</si>
  <si>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</si>
  <si>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</si>
  <si>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</si>
  <si>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</si>
  <si>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</si>
  <si>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</si>
  <si>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</si>
  <si>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</si>
  <si>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</si>
  <si>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</si>
  <si>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</si>
  <si>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</si>
  <si>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</si>
  <si>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</si>
  <si>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</si>
  <si>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</si>
  <si>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</si>
  <si>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</si>
  <si>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</si>
  <si>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</si>
  <si>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</si>
  <si>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</si>
  <si>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</si>
  <si>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</si>
  <si>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</si>
  <si>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</si>
  <si>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</si>
  <si>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</si>
  <si>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</si>
  <si>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</si>
  <si>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</si>
  <si>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</si>
  <si>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</si>
  <si>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</si>
  <si>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</si>
  <si>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</si>
  <si>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</si>
  <si>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</si>
  <si>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</si>
  <si>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</si>
  <si>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</si>
  <si>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</si>
  <si>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</si>
  <si>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</si>
  <si>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</si>
  <si>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</si>
  <si>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</si>
  <si>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</si>
  <si>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</si>
  <si>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</si>
  <si>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</si>
  <si>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</si>
  <si>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</si>
  <si>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</si>
  <si>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</si>
  <si>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</si>
  <si>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</si>
  <si>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</si>
  <si>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</si>
  <si>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</si>
  <si>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</si>
  <si>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</si>
  <si>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</si>
  <si>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</si>
  <si>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</si>
  <si>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</si>
  <si>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</si>
  <si>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</si>
  <si>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</si>
  <si>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</si>
  <si>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</si>
  <si>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</si>
  <si>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</si>
  <si>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</si>
  <si>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</si>
  <si>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</si>
  <si>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</si>
  <si>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</si>
  <si>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</si>
  <si>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</si>
  <si>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</si>
  <si>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</si>
  <si>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</si>
  <si>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</si>
  <si>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</si>
  <si>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</si>
  <si>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</si>
  <si>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</si>
  <si>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</si>
  <si>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</si>
  <si>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</si>
  <si>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</si>
  <si>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</si>
  <si>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</si>
  <si>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</si>
  <si>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</si>
  <si>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</si>
  <si>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</si>
  <si>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</si>
  <si>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</si>
  <si>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</si>
  <si>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</si>
  <si>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</si>
  <si>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</si>
  <si>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</si>
  <si>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</si>
  <si>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</si>
  <si>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</si>
  <si>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</si>
  <si>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</si>
  <si>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</si>
  <si>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</si>
  <si>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</si>
  <si>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</si>
  <si>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</si>
  <si>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</si>
  <si>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</si>
  <si>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</si>
  <si>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</si>
  <si>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</si>
  <si>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</si>
  <si>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</si>
  <si>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</si>
  <si>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</si>
  <si>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</si>
  <si>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</si>
  <si>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</si>
  <si>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</si>
  <si>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</si>
  <si>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</si>
  <si>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</si>
  <si>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</si>
  <si>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</si>
  <si>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</si>
  <si>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</si>
  <si>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</si>
  <si>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</si>
  <si>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</si>
  <si>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</si>
  <si>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</si>
  <si>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</si>
  <si>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</si>
  <si>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</si>
  <si>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</si>
  <si>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</si>
  <si>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</si>
  <si>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</si>
  <si>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</si>
  <si>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</si>
  <si>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</si>
  <si>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</si>
  <si>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</si>
  <si>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</si>
  <si>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</si>
  <si>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</si>
  <si>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</si>
  <si>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</si>
  <si>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</si>
  <si>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</si>
  <si>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</si>
  <si>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</si>
  <si>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</si>
  <si>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</si>
  <si>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</si>
  <si>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</si>
  <si>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</si>
  <si>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</si>
  <si>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</si>
  <si>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</si>
  <si>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</si>
  <si>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</si>
  <si>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</si>
  <si>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</si>
  <si>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</si>
  <si>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</si>
  <si>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</si>
  <si>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</si>
  <si>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</si>
  <si>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</si>
  <si>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</si>
  <si>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</si>
  <si>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</si>
  <si>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</si>
  <si>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</si>
  <si>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</si>
  <si>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</si>
  <si>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</si>
  <si>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</si>
  <si>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</si>
  <si>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</si>
  <si>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</si>
  <si>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</si>
  <si>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</si>
  <si>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</si>
  <si>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</si>
  <si>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</si>
  <si>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</si>
  <si>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</si>
  <si>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</si>
  <si>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</si>
  <si>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</si>
  <si>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</si>
  <si>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</si>
  <si>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</si>
  <si>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</si>
  <si>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</si>
  <si>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</si>
  <si>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</si>
  <si>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</si>
  <si>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</si>
  <si>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</si>
  <si>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</si>
  <si>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</si>
  <si>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</si>
  <si>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</si>
  <si>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</si>
  <si>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</si>
  <si>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</si>
  <si>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</si>
  <si>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</si>
  <si>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</si>
  <si>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</si>
  <si>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</si>
  <si>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</si>
  <si>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</si>
  <si>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</si>
  <si>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</si>
  <si>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</si>
  <si>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</si>
  <si>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</si>
  <si>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</si>
  <si>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</si>
  <si>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</si>
  <si>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</si>
  <si>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</si>
  <si>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</si>
  <si>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</si>
  <si>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</si>
  <si>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</si>
  <si>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</si>
  <si>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</si>
  <si>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</si>
  <si>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</si>
  <si>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</si>
  <si>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</si>
  <si>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</si>
  <si>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</si>
  <si>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</si>
  <si>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</si>
  <si>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</si>
  <si>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</si>
  <si>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</si>
  <si>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</si>
  <si>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</si>
  <si>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</si>
  <si>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</si>
  <si>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</si>
  <si>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</si>
  <si>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</si>
  <si>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</si>
  <si>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</si>
  <si>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</si>
  <si>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</si>
  <si>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</si>
  <si>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</si>
  <si>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</si>
  <si>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</si>
  <si>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</si>
  <si>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</si>
  <si>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</si>
  <si>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</si>
  <si>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</si>
  <si>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</si>
  <si>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</si>
  <si>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</si>
  <si>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</si>
  <si>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</si>
  <si>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</si>
  <si>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</si>
  <si>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</si>
  <si>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</si>
  <si>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</si>
  <si>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</si>
  <si>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</si>
  <si>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</si>
  <si>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</si>
  <si>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</si>
  <si>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</si>
  <si>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</si>
  <si>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</si>
  <si>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</si>
  <si>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</si>
  <si>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</si>
  <si>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</si>
  <si>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</si>
  <si>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</si>
  <si>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</si>
  <si>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</si>
  <si>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</si>
  <si>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</si>
  <si>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</si>
  <si>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</si>
  <si>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</si>
  <si>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</si>
  <si>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</si>
  <si>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</si>
  <si>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</si>
  <si>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</si>
  <si>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</si>
  <si>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</si>
  <si>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</si>
  <si>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</si>
  <si>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</si>
  <si>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</si>
  <si>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</si>
  <si>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</si>
  <si>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</si>
  <si>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</si>
  <si>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</si>
  <si>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</si>
  <si>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</si>
  <si>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</si>
  <si>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</si>
  <si>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</si>
  <si>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</si>
  <si>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</si>
  <si>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</si>
  <si>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</si>
  <si>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</si>
  <si>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</si>
  <si>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</si>
  <si>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</si>
  <si>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</si>
  <si>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</si>
  <si>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</si>
  <si>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</si>
  <si>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</si>
  <si>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</si>
  <si>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</si>
  <si>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</si>
  <si>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</si>
  <si>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</si>
  <si>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</si>
  <si>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</si>
  <si>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</si>
  <si>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</si>
  <si>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</si>
  <si>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</si>
  <si>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</si>
  <si>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</si>
  <si>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</si>
  <si>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</si>
  <si>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</si>
  <si>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</si>
  <si>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</si>
  <si>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</si>
  <si>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</si>
  <si>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</si>
  <si>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</si>
  <si>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</si>
  <si>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</si>
  <si>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</si>
  <si>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</si>
  <si>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</si>
  <si>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</si>
  <si>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</si>
  <si>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</si>
  <si>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</si>
  <si>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</si>
  <si>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</si>
  <si>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</si>
  <si>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</si>
  <si>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</si>
  <si>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</si>
  <si>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</si>
  <si>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</si>
  <si>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</si>
  <si>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</si>
  <si>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</si>
  <si>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</si>
  <si>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</si>
  <si>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</si>
  <si>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</si>
  <si>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</si>
  <si>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</si>
  <si>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</si>
  <si>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</si>
  <si>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</si>
  <si>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</si>
  <si>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</si>
  <si>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</si>
  <si>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</si>
  <si>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</si>
  <si>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</si>
  <si>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</si>
  <si>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</si>
  <si>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</si>
  <si>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</si>
  <si>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</si>
  <si>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</si>
  <si>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</si>
  <si>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</si>
  <si>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</si>
  <si>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</si>
  <si>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</si>
  <si>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</si>
  <si>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</si>
  <si>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</si>
  <si>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</si>
  <si>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</si>
  <si>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</si>
  <si>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</si>
  <si>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</si>
  <si>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</si>
  <si>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</si>
  <si>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</si>
  <si>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</si>
  <si>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</si>
  <si>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</si>
  <si>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</si>
  <si>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</si>
  <si>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</si>
  <si>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</si>
  <si>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</si>
  <si>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</si>
  <si>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</si>
  <si>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</si>
  <si>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</si>
  <si>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</si>
  <si>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</si>
  <si>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</si>
  <si>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</si>
  <si>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</si>
  <si>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</si>
  <si>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</si>
  <si>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</si>
  <si>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</si>
  <si>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</si>
  <si>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</si>
  <si>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</si>
  <si>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</si>
  <si>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</si>
  <si>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</si>
  <si>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</si>
  <si>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</si>
  <si>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</si>
  <si>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</si>
  <si>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</si>
  <si>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</si>
  <si>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</si>
  <si>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</si>
  <si>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</si>
  <si>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</si>
  <si>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</si>
  <si>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</si>
  <si>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</si>
  <si>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</si>
  <si>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</si>
  <si>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</si>
  <si>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</si>
  <si>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</si>
  <si>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</si>
  <si>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</si>
  <si>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</si>
  <si>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</si>
  <si>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</si>
  <si>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</si>
  <si>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</si>
  <si>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</si>
  <si>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</si>
  <si>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</si>
  <si>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</si>
  <si>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</si>
  <si>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</si>
  <si>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</si>
  <si>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</si>
  <si>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</si>
  <si>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</si>
  <si>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</si>
  <si>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</si>
  <si>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</si>
  <si>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</si>
  <si>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</si>
  <si>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</si>
  <si>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</si>
  <si>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</si>
  <si>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</si>
  <si>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</si>
  <si>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</si>
  <si>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</si>
  <si>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</si>
  <si>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</si>
  <si>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</si>
  <si>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</si>
  <si>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</si>
  <si>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</si>
  <si>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</si>
  <si>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</si>
  <si>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</si>
  <si>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</si>
  <si>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</si>
  <si>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</si>
  <si>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</si>
  <si>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</si>
  <si>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</si>
  <si>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</si>
  <si>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</si>
  <si>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</si>
  <si>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</si>
  <si>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</si>
  <si>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</si>
  <si>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</si>
  <si>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</si>
  <si>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</si>
  <si>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</si>
  <si>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</si>
  <si>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</si>
  <si>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</si>
  <si>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</si>
  <si>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</si>
  <si>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</si>
  <si>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</si>
  <si>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</si>
  <si>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</si>
  <si>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</si>
  <si>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</si>
  <si>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</si>
  <si>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</si>
  <si>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</si>
  <si>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</si>
  <si>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</si>
  <si>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</si>
  <si>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</si>
  <si>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</si>
  <si>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</si>
  <si>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</si>
  <si>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</si>
  <si>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</si>
  <si>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</si>
  <si>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</si>
  <si>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</si>
  <si>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</si>
  <si>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</si>
  <si>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</si>
  <si>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</si>
  <si>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</si>
  <si>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</si>
  <si>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</si>
  <si>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</si>
  <si>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</si>
  <si>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</si>
  <si>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</si>
  <si>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</si>
  <si>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</si>
  <si>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</si>
  <si>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</si>
  <si>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</si>
  <si>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</si>
  <si>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</si>
  <si>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</si>
  <si>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</si>
  <si>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</si>
  <si>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</si>
  <si>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</si>
  <si>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</si>
  <si>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</si>
  <si>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</si>
  <si>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</si>
  <si>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</si>
  <si>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</si>
  <si>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</si>
  <si>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</si>
  <si>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</si>
  <si>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</si>
  <si>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</si>
  <si>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</si>
  <si>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</si>
  <si>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</si>
  <si>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</si>
  <si>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</si>
  <si>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</si>
  <si>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</si>
  <si>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</si>
  <si>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</si>
  <si>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</si>
  <si>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</si>
  <si>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</si>
  <si>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</si>
  <si>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</si>
  <si>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</si>
  <si>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</si>
  <si>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</si>
  <si>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</si>
  <si>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</si>
  <si>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</si>
  <si>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</si>
  <si>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</si>
  <si>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</si>
  <si>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</si>
  <si>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</si>
  <si>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</si>
  <si>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</si>
  <si>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</si>
  <si>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</si>
  <si>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</si>
  <si>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</si>
  <si>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</si>
  <si>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</si>
  <si>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</si>
  <si>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</si>
  <si>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</si>
  <si>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</si>
  <si>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</si>
  <si>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</si>
  <si>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</si>
  <si>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</si>
  <si>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</si>
  <si>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</si>
  <si>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</si>
  <si>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</si>
  <si>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</si>
  <si>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</si>
  <si>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</si>
  <si>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</si>
  <si>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</si>
  <si>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</si>
  <si>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</si>
  <si>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</si>
  <si>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</si>
  <si>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</si>
  <si>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</si>
  <si>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</si>
  <si>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</si>
  <si>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</si>
  <si>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</si>
  <si>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</si>
  <si>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</si>
  <si>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</si>
  <si>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</si>
  <si>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</si>
  <si>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</si>
  <si>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</si>
  <si>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</si>
  <si>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</si>
  <si>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</si>
  <si>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</si>
  <si>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</si>
  <si>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</si>
  <si>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</si>
  <si>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</si>
  <si>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</si>
  <si>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</si>
  <si>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</si>
  <si>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</si>
  <si>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</si>
  <si>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</si>
  <si>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</si>
  <si>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</si>
  <si>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</si>
  <si>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</si>
  <si>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</si>
  <si>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</si>
  <si>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</si>
  <si>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</si>
  <si>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</si>
  <si>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</si>
  <si>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</si>
  <si>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</si>
  <si>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</si>
  <si>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</si>
  <si>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</si>
  <si>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</si>
  <si>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</si>
  <si>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</si>
  <si>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</si>
  <si>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</si>
  <si>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</si>
  <si>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</si>
  <si>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</si>
  <si>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</si>
  <si>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</si>
  <si>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</si>
  <si>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</si>
  <si>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</si>
  <si>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</si>
  <si>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</si>
  <si>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</si>
  <si>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</si>
  <si>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</si>
  <si>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</si>
  <si>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</si>
  <si>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</si>
  <si>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</si>
  <si>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</si>
  <si>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</si>
  <si>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</si>
  <si>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</si>
  <si>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</si>
  <si>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</si>
  <si>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</si>
  <si>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</si>
  <si>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</si>
  <si>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</si>
  <si>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</si>
  <si>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</si>
  <si>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</si>
  <si>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</si>
  <si>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</si>
  <si>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</si>
  <si>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</si>
  <si>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</si>
  <si>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</si>
  <si>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</si>
  <si>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</si>
  <si>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</si>
  <si>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</si>
  <si>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</si>
  <si>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</si>
  <si>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</si>
  <si>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</si>
  <si>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</si>
  <si>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</si>
  <si>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</si>
  <si>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</si>
  <si>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</si>
  <si>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</si>
  <si>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</si>
  <si>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</si>
  <si>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</si>
  <si>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</si>
  <si>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</si>
  <si>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</si>
  <si>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</si>
  <si>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</si>
  <si>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</si>
  <si>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</si>
  <si>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</si>
  <si>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</si>
  <si>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</si>
  <si>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</si>
  <si>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</si>
  <si>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</si>
  <si>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</si>
  <si>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</si>
  <si>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</si>
  <si>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</si>
  <si>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</si>
  <si>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</si>
  <si>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</si>
  <si>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</si>
  <si>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</si>
  <si>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</si>
  <si>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</si>
  <si>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</si>
  <si>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</si>
  <si>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</si>
  <si>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</si>
  <si>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</si>
  <si>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</si>
  <si>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</si>
  <si>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</si>
  <si>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</si>
  <si>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</si>
  <si>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</si>
  <si>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</si>
  <si>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</si>
  <si>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</si>
  <si>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</si>
  <si>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</si>
  <si>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</si>
  <si>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</si>
  <si>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</si>
  <si>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</si>
  <si>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</si>
  <si>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</si>
  <si>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</si>
  <si>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</si>
  <si>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</si>
  <si>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</si>
  <si>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</si>
  <si>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</si>
  <si>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</si>
  <si>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</si>
  <si>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</si>
  <si>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</si>
  <si>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</si>
  <si>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</si>
  <si>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</si>
  <si>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</si>
  <si>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</si>
  <si>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</si>
  <si>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</si>
  <si>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</si>
  <si>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</si>
  <si>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</si>
  <si>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</si>
  <si>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</si>
  <si>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</si>
  <si>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</si>
  <si>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</si>
  <si>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</si>
  <si>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</si>
  <si>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</si>
  <si>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</si>
  <si>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</si>
  <si>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</si>
  <si>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</si>
  <si>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</si>
  <si>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</si>
  <si>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</si>
  <si>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</si>
  <si>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</si>
  <si>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</si>
  <si>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</si>
  <si>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</si>
  <si>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</si>
  <si>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</si>
  <si>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</si>
  <si>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</si>
  <si>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</si>
  <si>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</si>
  <si>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</si>
  <si>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</si>
  <si>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</si>
  <si>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</si>
  <si>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</si>
  <si>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</si>
  <si>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</si>
  <si>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</si>
  <si>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</si>
  <si>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</si>
  <si>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</si>
  <si>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</si>
  <si>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</si>
  <si>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</si>
  <si>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</si>
  <si>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</si>
  <si>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</si>
  <si>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</si>
  <si>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</si>
  <si>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</si>
  <si>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</si>
  <si>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</si>
  <si>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</si>
  <si>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</si>
  <si>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</si>
  <si>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</si>
  <si>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</si>
  <si>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</si>
  <si>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</si>
  <si>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</si>
  <si>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</si>
  <si>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</si>
  <si>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</si>
  <si>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</si>
  <si>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</si>
  <si>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</si>
  <si>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</si>
  <si>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</si>
  <si>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</si>
  <si>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</si>
  <si>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</si>
  <si>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</si>
  <si>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</si>
  <si>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</si>
  <si>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</si>
  <si>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</si>
  <si>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</si>
  <si>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</si>
  <si>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</si>
  <si>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</si>
  <si>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</si>
  <si>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</si>
  <si>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</si>
  <si>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</si>
  <si>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</si>
  <si>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</si>
  <si>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</si>
  <si>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</si>
  <si>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</si>
  <si>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</si>
  <si>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</si>
  <si>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</si>
  <si>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</si>
  <si>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</si>
  <si>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</si>
  <si>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</si>
  <si>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</si>
  <si>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</si>
  <si>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</si>
  <si>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</si>
  <si>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</si>
  <si>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</si>
  <si>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</si>
  <si>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</si>
  <si>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</si>
  <si>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</si>
  <si>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</si>
  <si>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</si>
  <si>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</si>
  <si>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</si>
  <si>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</si>
  <si>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</si>
  <si>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</si>
  <si>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</si>
  <si>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</si>
  <si>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</si>
  <si>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</si>
  <si>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</si>
  <si>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</si>
  <si>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</si>
  <si>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</si>
  <si>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</si>
  <si>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</si>
  <si>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</si>
  <si>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</si>
  <si>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</si>
  <si>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</si>
  <si>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</si>
  <si>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</si>
  <si>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</si>
  <si>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</si>
  <si>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</si>
  <si>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</si>
  <si>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</si>
  <si>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</si>
  <si>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</si>
  <si>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</si>
  <si>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</si>
  <si>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</si>
  <si>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</si>
  <si>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</si>
  <si>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</si>
  <si>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</si>
  <si>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</si>
  <si>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</si>
  <si>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</si>
  <si>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</si>
  <si>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</si>
  <si>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</si>
  <si>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</si>
  <si>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</si>
  <si>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</si>
  <si>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</si>
  <si>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</si>
  <si>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</si>
  <si>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</si>
  <si>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</si>
  <si>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</si>
  <si>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</si>
  <si>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</si>
  <si>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</si>
  <si>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</si>
  <si>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</si>
  <si>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</si>
  <si>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</si>
  <si>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</si>
  <si>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</si>
  <si>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</si>
  <si>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</si>
  <si>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</si>
  <si>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</si>
  <si>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</si>
  <si>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</si>
  <si>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</si>
  <si>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</si>
  <si>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</si>
  <si>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</si>
  <si>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</si>
  <si>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</si>
  <si>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</si>
  <si>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</si>
  <si>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</si>
  <si>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</si>
  <si>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</si>
  <si>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</si>
  <si>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</si>
  <si>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</si>
  <si>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</si>
  <si>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</si>
  <si>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</si>
  <si>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</si>
  <si>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</si>
  <si>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</si>
  <si>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</si>
  <si>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</si>
  <si>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</si>
  <si>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</si>
  <si>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</si>
  <si>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</si>
  <si>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</si>
  <si>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</si>
  <si>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</si>
  <si>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</si>
  <si>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</si>
  <si>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</si>
  <si>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</si>
  <si>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</si>
  <si>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</si>
  <si>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</si>
  <si>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</si>
  <si>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</si>
  <si>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</si>
  <si>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</si>
  <si>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</si>
  <si>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</si>
  <si>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</si>
  <si>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</si>
  <si>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</si>
  <si>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</si>
  <si>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</si>
  <si>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</si>
  <si>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</si>
  <si>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</si>
  <si>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</si>
  <si>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</si>
  <si>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</si>
  <si>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</si>
  <si>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</si>
  <si>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</si>
  <si>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</si>
  <si>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</si>
  <si>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</si>
  <si>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</si>
  <si>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</si>
  <si>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</si>
  <si>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</si>
  <si>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</si>
  <si>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</si>
  <si>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</si>
  <si>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</si>
  <si>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</si>
  <si>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</si>
  <si>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</si>
  <si>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</si>
  <si>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</si>
  <si>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</si>
  <si>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</si>
  <si>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</si>
  <si>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</si>
  <si>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</si>
  <si>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</si>
  <si>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</si>
  <si>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</si>
  <si>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</si>
  <si>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</si>
  <si>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</si>
  <si>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</si>
  <si>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</si>
  <si>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</si>
  <si>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</si>
  <si>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</si>
  <si>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</si>
  <si>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</si>
  <si>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</si>
  <si>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</si>
  <si>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</si>
  <si>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</si>
  <si>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</si>
  <si>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</si>
  <si>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</si>
  <si>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</si>
  <si>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</si>
  <si>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</si>
  <si>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</si>
  <si>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</si>
  <si>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</si>
  <si>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</si>
  <si>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</si>
  <si>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</si>
  <si>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</si>
  <si>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</si>
  <si>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</si>
  <si>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</si>
  <si>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</si>
  <si>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</si>
  <si>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</si>
  <si>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</si>
  <si>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</si>
  <si>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</si>
  <si>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</si>
  <si>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</si>
  <si>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</si>
  <si>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</si>
  <si>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</si>
  <si>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</si>
  <si>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</si>
  <si>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</si>
  <si>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</si>
  <si>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</si>
  <si>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</si>
  <si>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</si>
  <si>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</si>
  <si>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</si>
  <si>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</si>
  <si>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</si>
  <si>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</si>
  <si>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</si>
  <si>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</si>
  <si>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</si>
  <si>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</si>
  <si>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</si>
  <si>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</si>
  <si>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</si>
  <si>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</si>
  <si>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</si>
  <si>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</si>
  <si>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</si>
  <si>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</si>
  <si>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</si>
  <si>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</si>
  <si>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</si>
  <si>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</si>
  <si>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</si>
  <si>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</si>
  <si>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</si>
  <si>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</si>
  <si>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</si>
  <si>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</si>
  <si>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</si>
  <si>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</si>
  <si>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</si>
  <si>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</si>
  <si>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</si>
  <si>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</si>
  <si>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</si>
  <si>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</si>
  <si>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</si>
  <si>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</si>
  <si>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</si>
  <si>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</si>
  <si>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</si>
  <si>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</si>
  <si>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</si>
  <si>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</si>
  <si>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</si>
  <si>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</si>
  <si>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</si>
  <si>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</si>
  <si>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</si>
  <si>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</si>
  <si>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</si>
  <si>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</si>
  <si>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</si>
  <si>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</si>
  <si>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</si>
  <si>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</si>
  <si>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</si>
  <si>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</si>
  <si>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</si>
  <si>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</si>
  <si>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</si>
  <si>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</si>
  <si>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</si>
  <si>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</si>
  <si>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</si>
  <si>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</si>
  <si>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</si>
  <si>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</si>
  <si>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</si>
  <si>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</si>
  <si>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</si>
  <si>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</si>
  <si>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</si>
  <si>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</si>
  <si>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</si>
  <si>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</si>
  <si>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</si>
  <si>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</si>
  <si>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</si>
  <si>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</si>
  <si>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</si>
  <si>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</si>
  <si>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</si>
  <si>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</si>
  <si>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</si>
  <si>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</si>
  <si>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</si>
  <si>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</si>
  <si>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</si>
  <si>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</si>
  <si>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</si>
  <si>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</si>
  <si>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</si>
  <si>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</si>
  <si>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</si>
  <si>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</si>
  <si>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</si>
  <si>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</si>
  <si>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</si>
  <si>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</si>
  <si>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</si>
  <si>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</si>
  <si>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</si>
  <si>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</si>
  <si>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</si>
  <si>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</si>
  <si>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</si>
  <si>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</si>
  <si>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</si>
  <si>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</si>
  <si>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</si>
  <si>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</si>
  <si>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</si>
  <si>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</si>
  <si>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</si>
  <si>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</si>
  <si>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</si>
  <si>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</si>
  <si>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</si>
  <si>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</si>
  <si>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</si>
  <si>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</si>
  <si>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</si>
  <si>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</si>
  <si>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</si>
  <si>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</si>
  <si>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</si>
  <si>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</si>
  <si>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</si>
  <si>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</si>
  <si>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</si>
  <si>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</si>
  <si>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</si>
  <si>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</si>
  <si>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</si>
  <si>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</si>
  <si>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</si>
  <si>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</si>
  <si>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</si>
  <si>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</si>
  <si>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</si>
  <si>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</si>
  <si>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</si>
  <si>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</si>
  <si>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</si>
  <si>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</si>
  <si>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</si>
  <si>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</si>
  <si>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</si>
  <si>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</si>
  <si>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</si>
  <si>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</si>
  <si>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</si>
  <si>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</si>
  <si>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</si>
  <si>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</si>
  <si>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</si>
  <si>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</si>
  <si>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</si>
  <si>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</si>
  <si>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</si>
  <si>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</si>
  <si>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</si>
  <si>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</si>
  <si>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</si>
  <si>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</si>
  <si>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</si>
  <si>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</si>
  <si>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</si>
  <si>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</si>
  <si>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</si>
  <si>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</si>
  <si>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</si>
  <si>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</si>
  <si>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</si>
  <si>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</si>
  <si>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</si>
  <si>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</si>
  <si>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</si>
  <si>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</si>
  <si>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</si>
  <si>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</si>
  <si>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</si>
  <si>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</si>
  <si>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</si>
  <si>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</si>
  <si>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</si>
  <si>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</si>
  <si>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</si>
  <si>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</si>
  <si>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</si>
  <si>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</si>
  <si>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</si>
  <si>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</si>
  <si>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</si>
  <si>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</si>
  <si>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</si>
  <si>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</si>
  <si>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</si>
  <si>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</si>
  <si>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</si>
  <si>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</si>
  <si>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</si>
  <si>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</si>
  <si>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</si>
  <si>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</si>
  <si>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</si>
  <si>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</si>
  <si>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</si>
  <si>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</si>
  <si>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</si>
  <si>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</si>
  <si>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</si>
  <si>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</si>
  <si>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</si>
  <si>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</si>
  <si>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</si>
  <si>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</si>
  <si>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</si>
  <si>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</si>
  <si>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</si>
  <si>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</si>
  <si>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</si>
  <si>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</si>
  <si>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</si>
  <si>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</si>
  <si>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</si>
  <si>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</si>
  <si>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</si>
  <si>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</si>
  <si>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</si>
  <si>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</si>
  <si>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</si>
  <si>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</si>
  <si>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</si>
  <si>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</si>
  <si>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</si>
  <si>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</si>
  <si>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</si>
  <si>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</si>
  <si>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</si>
  <si>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</si>
  <si>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</si>
  <si>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</si>
  <si>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</si>
  <si>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</si>
  <si>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</si>
  <si>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</si>
  <si>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</si>
  <si>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</si>
  <si>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</si>
  <si>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</si>
  <si>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</si>
  <si>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</si>
  <si>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</si>
  <si>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</si>
  <si>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</si>
  <si>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</si>
  <si>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</si>
  <si>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</si>
  <si>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</si>
  <si>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</si>
  <si>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</si>
  <si>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</si>
  <si>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</si>
  <si>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</si>
  <si>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</si>
  <si>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</si>
  <si>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</si>
  <si>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</si>
  <si>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</si>
  <si>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</si>
  <si>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</si>
  <si>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</si>
  <si>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</si>
  <si>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</si>
  <si>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</si>
  <si>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</si>
  <si>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</si>
  <si>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</si>
  <si>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</si>
  <si>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</si>
  <si>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</si>
  <si>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</si>
  <si>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</si>
  <si>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</si>
  <si>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</si>
  <si>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</si>
  <si>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</si>
  <si>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</si>
  <si>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</si>
  <si>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</si>
  <si>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</si>
  <si>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</si>
  <si>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</si>
  <si>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</si>
  <si>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</si>
  <si>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</si>
  <si>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</si>
  <si>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</si>
  <si>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</si>
  <si>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</si>
  <si>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</si>
  <si>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</si>
  <si>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</si>
  <si>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</si>
  <si>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</si>
  <si>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</si>
  <si>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</si>
  <si>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</si>
  <si>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</si>
  <si>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</si>
  <si>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</si>
  <si>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</si>
  <si>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</si>
  <si>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</si>
  <si>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</si>
  <si>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</si>
  <si>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</si>
  <si>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</si>
  <si>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</si>
  <si>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</si>
  <si>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</si>
  <si>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</si>
  <si>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</si>
  <si>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</si>
  <si>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</si>
  <si>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</si>
  <si>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</si>
  <si>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</si>
  <si>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</si>
  <si>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</si>
  <si>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</si>
  <si>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</si>
  <si>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</si>
  <si>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</si>
  <si>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</si>
  <si>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</si>
  <si>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</si>
  <si>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</si>
  <si>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</si>
  <si>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</si>
  <si>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</si>
  <si>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</si>
  <si>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</si>
  <si>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</si>
  <si>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</si>
  <si>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</si>
  <si>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</si>
  <si>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</si>
  <si>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</si>
  <si>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</si>
  <si>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</si>
  <si>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</si>
  <si>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</si>
  <si>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</si>
  <si>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</si>
  <si>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</si>
  <si>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</si>
  <si>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</si>
  <si>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</si>
  <si>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</si>
  <si>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</si>
  <si>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</si>
  <si>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</si>
  <si>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</si>
  <si>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</si>
  <si>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</si>
  <si>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</si>
  <si>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</si>
  <si>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</si>
  <si>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</si>
  <si>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</si>
  <si>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</si>
  <si>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</si>
  <si>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</si>
  <si>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</si>
  <si>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</si>
  <si>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</si>
  <si>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</si>
  <si>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</si>
  <si>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</si>
  <si>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</si>
  <si>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</si>
  <si>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</si>
  <si>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</si>
  <si>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</si>
  <si>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</si>
  <si>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</si>
  <si>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</si>
  <si>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</si>
  <si>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</si>
  <si>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</si>
  <si>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</si>
  <si>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</si>
  <si>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</si>
  <si>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</si>
  <si>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</si>
  <si>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</si>
  <si>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</si>
  <si>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</si>
  <si>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</si>
  <si>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</si>
  <si>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</si>
  <si>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</si>
  <si>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</si>
  <si>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</si>
  <si>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</si>
  <si>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</si>
  <si>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</si>
  <si>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</si>
  <si>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</si>
  <si>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</si>
  <si>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</si>
  <si>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</si>
  <si>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</si>
  <si>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</si>
  <si>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</si>
  <si>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</si>
  <si>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</si>
  <si>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</si>
  <si>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</si>
  <si>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</si>
  <si>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</si>
  <si>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</si>
  <si>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</si>
  <si>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</si>
  <si>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</si>
  <si>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</si>
  <si>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</si>
  <si>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</si>
  <si>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</si>
  <si>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</si>
  <si>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</si>
  <si>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</si>
  <si>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</si>
  <si>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</si>
  <si>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</si>
  <si>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</si>
  <si>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</si>
  <si>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</si>
  <si>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</si>
  <si>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</si>
  <si>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</si>
  <si>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</si>
  <si>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</si>
  <si>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</si>
  <si>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</si>
  <si>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</si>
  <si>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</si>
  <si>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</si>
  <si>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</si>
  <si>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</si>
  <si>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</si>
  <si>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</si>
  <si>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</si>
  <si>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</si>
  <si>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</si>
  <si>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</si>
  <si>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</si>
  <si>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</si>
  <si>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</si>
  <si>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</si>
  <si>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</si>
  <si>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</si>
  <si>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</si>
  <si>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</si>
  <si>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</si>
  <si>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</si>
  <si>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</si>
  <si>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</si>
  <si>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</si>
  <si>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</si>
  <si>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</si>
  <si>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</si>
  <si>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</si>
  <si>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</si>
  <si>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</si>
  <si>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</si>
  <si>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</si>
  <si>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</si>
  <si>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</si>
  <si>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</si>
  <si>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</si>
  <si>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</si>
  <si>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</si>
  <si>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</si>
  <si>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</si>
  <si>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</si>
  <si>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</si>
  <si>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</si>
  <si>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</si>
  <si>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</si>
  <si>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</si>
  <si>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</si>
  <si>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</si>
  <si>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</si>
  <si>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</si>
  <si>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</si>
  <si>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</si>
  <si>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</si>
  <si>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</si>
  <si>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</si>
  <si>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</si>
  <si>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</si>
  <si>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</si>
  <si>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</si>
  <si>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</si>
  <si>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</si>
  <si>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</si>
  <si>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</si>
  <si>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</si>
  <si>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</si>
  <si>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</si>
  <si>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</si>
  <si>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</si>
  <si>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</si>
  <si>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</si>
  <si>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</si>
  <si>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</si>
  <si>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</si>
  <si>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</si>
  <si>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</si>
  <si>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</si>
  <si>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</si>
  <si>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</si>
  <si>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</si>
  <si>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</si>
  <si>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</si>
  <si>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</si>
  <si>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</si>
  <si>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</si>
  <si>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</si>
  <si>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</si>
  <si>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</si>
  <si>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</si>
  <si>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</si>
  <si>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</si>
  <si>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</si>
  <si>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</si>
  <si>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</si>
  <si>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</si>
  <si>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</si>
  <si>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</si>
  <si>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</si>
  <si>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</si>
  <si>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</si>
  <si>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</si>
  <si>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</si>
  <si>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</si>
  <si>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</si>
  <si>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</si>
  <si>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</si>
  <si>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</si>
  <si>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</si>
  <si>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</si>
  <si>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</si>
  <si>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</si>
  <si>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</si>
  <si>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</si>
  <si>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</si>
  <si>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</si>
  <si>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</si>
  <si>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</si>
  <si>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</si>
  <si>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</si>
  <si>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</si>
  <si>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</si>
  <si>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</si>
  <si>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</si>
  <si>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</si>
  <si>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</si>
  <si>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</si>
  <si>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</si>
  <si>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</si>
  <si>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</si>
  <si>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</si>
  <si>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</si>
  <si>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</si>
  <si>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</si>
  <si>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</si>
  <si>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</si>
  <si>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</si>
  <si>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</si>
  <si>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</si>
  <si>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</si>
  <si>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</si>
  <si>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</si>
  <si>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</si>
  <si>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</si>
  <si>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</si>
  <si>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</si>
  <si>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</si>
  <si>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</si>
  <si>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</si>
  <si>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</si>
  <si>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</si>
  <si>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</si>
  <si>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</si>
  <si>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</si>
  <si>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</si>
  <si>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</si>
  <si>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</si>
  <si>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</si>
  <si>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</si>
  <si>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</si>
  <si>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</si>
  <si>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</si>
  <si>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</si>
  <si>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</si>
  <si>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</si>
  <si>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</si>
  <si>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</si>
  <si>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</si>
  <si>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</si>
  <si>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</si>
  <si>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</si>
  <si>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</si>
  <si>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</si>
  <si>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</si>
  <si>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</si>
  <si>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</si>
  <si>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</si>
  <si>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</si>
  <si>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</si>
  <si>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</si>
  <si>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</si>
  <si>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</si>
  <si>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</si>
  <si>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</si>
  <si>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</si>
  <si>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</si>
  <si>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</si>
  <si>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</si>
  <si>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</si>
  <si>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</si>
  <si>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</si>
  <si>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</si>
  <si>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</si>
  <si>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</si>
  <si>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</si>
  <si>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</si>
  <si>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</si>
  <si>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</si>
  <si>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</si>
  <si>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</si>
  <si>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</si>
  <si>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</si>
  <si>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</si>
  <si>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</si>
  <si>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</si>
  <si>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</si>
  <si>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</si>
  <si>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</si>
  <si>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</si>
  <si>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</si>
  <si>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</si>
  <si>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</si>
  <si>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</si>
  <si>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</si>
  <si>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</si>
  <si>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</si>
  <si>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</si>
  <si>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</si>
  <si>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</si>
  <si>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</si>
  <si>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</si>
  <si>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</si>
  <si>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</si>
  <si>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</si>
  <si>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</si>
  <si>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</si>
  <si>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</si>
  <si>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</si>
  <si>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</si>
  <si>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</si>
  <si>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</si>
  <si>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</si>
  <si>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</si>
  <si>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</si>
  <si>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</si>
  <si>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</si>
  <si>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</si>
  <si>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</si>
  <si>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</si>
  <si>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</si>
  <si>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</si>
  <si>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</si>
  <si>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</si>
  <si>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</si>
  <si>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</si>
  <si>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</si>
  <si>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</si>
  <si>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</si>
  <si>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</si>
  <si>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</si>
  <si>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</si>
  <si>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</si>
  <si>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</si>
  <si>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</si>
  <si>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</si>
  <si>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</si>
  <si>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</si>
  <si>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</si>
  <si>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</si>
  <si>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</si>
  <si>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</si>
  <si>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</si>
  <si>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</si>
  <si>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</si>
  <si>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</si>
  <si>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</si>
  <si>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</si>
  <si>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</si>
  <si>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</si>
  <si>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</si>
  <si>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</si>
  <si>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</si>
  <si>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</si>
  <si>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</si>
  <si>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</si>
  <si>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</si>
  <si>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</si>
  <si>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</si>
  <si>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</si>
  <si>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</si>
  <si>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</si>
  <si>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</si>
  <si>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</si>
  <si>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</si>
  <si>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</si>
  <si>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</si>
  <si>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</si>
  <si>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</si>
  <si>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</si>
  <si>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</si>
  <si>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</si>
  <si>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</si>
  <si>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</si>
  <si>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</si>
  <si>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</si>
  <si>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</si>
  <si>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</si>
  <si>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</si>
  <si>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</si>
  <si>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</si>
  <si>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</si>
  <si>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</si>
  <si>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</si>
  <si>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</si>
  <si>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</si>
  <si>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</si>
  <si>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</si>
  <si>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</si>
  <si>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</si>
  <si>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</si>
  <si>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</si>
  <si>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</si>
  <si>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</si>
  <si>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</si>
  <si>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</si>
  <si>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</si>
  <si>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</si>
  <si>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</si>
  <si>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</si>
  <si>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</si>
  <si>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</si>
  <si>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</si>
  <si>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</si>
  <si>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</si>
  <si>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</si>
  <si>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</si>
  <si>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</si>
  <si>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</si>
  <si>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</si>
  <si>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</si>
  <si>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</si>
  <si>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</si>
  <si>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</si>
  <si>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</si>
  <si>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</si>
  <si>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</si>
  <si>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</si>
  <si>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</si>
  <si>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</si>
  <si>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</si>
  <si>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</si>
  <si>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</si>
  <si>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</si>
  <si>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</si>
  <si>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</si>
  <si>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</si>
  <si>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</si>
  <si>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</si>
  <si>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</si>
  <si>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</si>
  <si>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</si>
  <si>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</si>
  <si>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</si>
  <si>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</si>
  <si>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</si>
  <si>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</si>
  <si>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</si>
  <si>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</si>
  <si>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</si>
  <si>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</si>
  <si>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</si>
  <si>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</si>
  <si>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</si>
  <si>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</si>
  <si>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</si>
  <si>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</si>
  <si>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</si>
  <si>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</si>
  <si>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</si>
  <si>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</si>
  <si>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</si>
  <si>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</si>
  <si>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</si>
  <si>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</si>
  <si>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</si>
  <si>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</si>
  <si>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</si>
  <si>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</si>
  <si>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</si>
  <si>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</si>
  <si>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</si>
  <si>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</si>
  <si>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</si>
  <si>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</si>
  <si>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</si>
  <si>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</si>
  <si>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</si>
  <si>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</si>
  <si>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</si>
  <si>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</si>
  <si>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</si>
  <si>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</si>
  <si>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</si>
  <si>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</si>
  <si>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</si>
  <si>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</si>
  <si>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</si>
  <si>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</si>
  <si>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</si>
  <si>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</si>
  <si>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</si>
  <si>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</si>
  <si>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</si>
  <si>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</si>
  <si>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</si>
  <si>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</si>
  <si>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</si>
  <si>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</si>
  <si>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</si>
  <si>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</si>
  <si>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</si>
  <si>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</si>
  <si>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</si>
  <si>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</si>
  <si>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</si>
  <si>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</si>
  <si>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</si>
  <si>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</si>
  <si>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</si>
  <si>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</si>
  <si>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</si>
  <si>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</si>
  <si>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</si>
  <si>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</si>
  <si>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</si>
  <si>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</si>
  <si>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</si>
  <si>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</si>
  <si>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</si>
  <si>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</si>
  <si>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</si>
  <si>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</si>
  <si>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</si>
  <si>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</si>
  <si>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</si>
  <si>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</si>
  <si>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</si>
  <si>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</si>
  <si>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</si>
  <si>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</si>
  <si>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</si>
  <si>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</si>
  <si>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</si>
  <si>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</si>
  <si>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</si>
  <si>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</si>
  <si>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</si>
  <si>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</si>
  <si>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</si>
  <si>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</si>
  <si>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</si>
  <si>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</si>
  <si>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</si>
  <si>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</si>
  <si>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</si>
  <si>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</si>
  <si>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</si>
  <si>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</si>
  <si>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</si>
  <si>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</si>
  <si>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</si>
  <si>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</si>
  <si>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</si>
  <si>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</si>
  <si>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</si>
  <si>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</si>
  <si>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</si>
  <si>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</si>
  <si>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</si>
  <si>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</si>
  <si>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</si>
  <si>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</si>
  <si>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</si>
  <si>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</si>
  <si>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</si>
  <si>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</si>
  <si>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</si>
  <si>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</si>
  <si>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</si>
  <si>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</si>
  <si>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</si>
  <si>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</si>
  <si>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</si>
  <si>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</si>
  <si>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</si>
  <si>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</si>
  <si>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</si>
  <si>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</si>
  <si>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</si>
  <si>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</si>
  <si>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</si>
  <si>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</si>
  <si>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</si>
  <si>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</si>
  <si>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</si>
  <si>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</si>
  <si>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</si>
  <si>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</si>
  <si>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</si>
  <si>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</si>
  <si>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</si>
  <si>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</si>
  <si>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</si>
  <si>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</si>
  <si>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</si>
  <si>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</si>
  <si>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</si>
  <si>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</si>
  <si>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</si>
  <si>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</si>
  <si>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</si>
  <si>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</si>
  <si>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</si>
  <si>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</si>
  <si>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</si>
  <si>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</si>
  <si>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</si>
  <si>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</si>
  <si>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</si>
  <si>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</si>
  <si>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</si>
  <si>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</si>
  <si>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</si>
  <si>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</si>
  <si>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</si>
  <si>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</si>
  <si>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</si>
  <si>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</si>
  <si>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</si>
  <si>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</si>
  <si>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</si>
  <si>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</si>
  <si>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</si>
  <si>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</si>
  <si>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</si>
  <si>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</si>
  <si>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</si>
  <si>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</si>
  <si>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</si>
  <si>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</si>
  <si>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</si>
  <si>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</si>
  <si>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</si>
  <si>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</si>
  <si>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</si>
  <si>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</si>
  <si>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</si>
  <si>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</si>
  <si>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</si>
  <si>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</si>
  <si>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</si>
  <si>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</si>
  <si>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</si>
  <si>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</si>
  <si>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</si>
  <si>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</si>
  <si>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</si>
  <si>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</si>
  <si>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</si>
  <si>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</si>
  <si>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</si>
  <si>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</si>
  <si>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</si>
  <si>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</si>
  <si>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</si>
  <si>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</si>
  <si>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</si>
  <si>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</si>
  <si>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</si>
  <si>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</si>
  <si>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</si>
  <si>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</si>
  <si>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</si>
  <si>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</si>
  <si>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</si>
  <si>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</si>
  <si>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</si>
  <si>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</si>
  <si>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</si>
  <si>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</si>
  <si>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</si>
  <si>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</si>
  <si>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</si>
  <si>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</si>
  <si>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</si>
  <si>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</si>
  <si>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</si>
  <si>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</si>
  <si>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</si>
  <si>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</si>
  <si>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</si>
  <si>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</si>
  <si>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</si>
  <si>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</si>
  <si>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</si>
  <si>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</si>
  <si>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</si>
  <si>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</si>
  <si>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</si>
  <si>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</si>
  <si>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</si>
  <si>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</si>
  <si>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</si>
  <si>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</si>
  <si>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</si>
  <si>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</si>
  <si>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</si>
  <si>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</si>
  <si>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</si>
  <si>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</si>
  <si>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</si>
  <si>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</si>
  <si>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</si>
  <si>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</si>
  <si>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</si>
  <si>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</si>
  <si>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</si>
  <si>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</si>
  <si>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</si>
  <si>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</si>
  <si>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</si>
  <si>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</si>
  <si>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</si>
  <si>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</si>
  <si>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</si>
  <si>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</si>
  <si>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</si>
  <si>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</si>
  <si>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</si>
  <si>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</si>
  <si>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</si>
  <si>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</si>
  <si>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</si>
  <si>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</si>
  <si>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</si>
  <si>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</si>
  <si>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</si>
  <si>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</si>
  <si>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</si>
  <si>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</si>
  <si>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</si>
  <si>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</si>
  <si>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</si>
  <si>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</si>
  <si>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</si>
  <si>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</si>
  <si>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</si>
  <si>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</si>
  <si>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</si>
  <si>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</si>
  <si>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</si>
  <si>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</si>
  <si>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</si>
  <si>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</si>
  <si>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</si>
  <si>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</si>
  <si>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</si>
  <si>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</si>
  <si>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</si>
  <si>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</si>
  <si>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</si>
  <si>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</si>
  <si>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</si>
  <si>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</si>
  <si>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</si>
  <si>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</si>
  <si>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</si>
  <si>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</si>
  <si>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</si>
  <si>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</si>
  <si>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</si>
  <si>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</si>
  <si>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</si>
  <si>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</si>
  <si>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</si>
  <si>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</si>
  <si>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</si>
  <si>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</si>
  <si>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</si>
  <si>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</si>
  <si>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</si>
  <si>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</si>
  <si>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</si>
  <si>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</si>
  <si>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</si>
  <si>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</si>
  <si>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</si>
  <si>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</si>
  <si>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</si>
  <si>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</si>
  <si>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</si>
  <si>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</si>
  <si>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</si>
  <si>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</si>
  <si>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</si>
  <si>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</si>
  <si>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</si>
  <si>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</si>
  <si>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</si>
  <si>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</si>
  <si>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</si>
  <si>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</si>
  <si>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</si>
  <si>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</si>
  <si>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</si>
  <si>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</si>
  <si>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</si>
  <si>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</si>
  <si>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</si>
  <si>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</si>
  <si>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</si>
  <si>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</si>
  <si>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</si>
  <si>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</si>
  <si>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</si>
  <si>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</si>
  <si>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</si>
  <si>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</si>
  <si>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</si>
  <si>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</si>
  <si>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</si>
  <si>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</si>
  <si>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</si>
  <si>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</si>
  <si>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</si>
  <si>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</si>
  <si>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</si>
  <si>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</si>
  <si>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</si>
  <si>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</si>
  <si>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</si>
  <si>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</si>
  <si>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</si>
  <si>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</si>
  <si>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</si>
  <si>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</si>
  <si>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</si>
  <si>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</si>
  <si>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</si>
  <si>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</si>
  <si>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</si>
  <si>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</si>
  <si>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</si>
  <si>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</si>
  <si>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</si>
  <si>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</si>
  <si>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</si>
  <si>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</si>
  <si>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</si>
  <si>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</si>
  <si>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</si>
  <si>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</si>
  <si>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</si>
  <si>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</si>
  <si>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</si>
  <si>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</si>
  <si>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</si>
  <si>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</si>
  <si>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</si>
  <si>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</si>
  <si>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</si>
  <si>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</si>
  <si>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</si>
  <si>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</si>
  <si>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</si>
  <si>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</si>
  <si>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</si>
  <si>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</si>
  <si>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</si>
  <si>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</si>
  <si>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</si>
  <si>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</si>
  <si>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</si>
  <si>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</si>
  <si>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</si>
  <si>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</si>
  <si>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</si>
  <si>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</si>
  <si>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</si>
  <si>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</si>
  <si>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</si>
  <si>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</si>
  <si>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</si>
  <si>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</si>
  <si>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</si>
  <si>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</si>
  <si>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</si>
  <si>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</si>
  <si>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</si>
  <si>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</si>
  <si>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</si>
  <si>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</si>
  <si>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</si>
  <si>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</si>
  <si>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</si>
  <si>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</si>
  <si>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</si>
  <si>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</si>
  <si>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</si>
  <si>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</si>
  <si>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</si>
  <si>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</si>
  <si>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</si>
  <si>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</si>
  <si>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</si>
  <si>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</si>
  <si>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</si>
  <si>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</si>
  <si>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</si>
  <si>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</si>
  <si>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</si>
  <si>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</si>
  <si>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</si>
  <si>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</si>
  <si>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</si>
  <si>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</si>
  <si>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</si>
  <si>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</si>
  <si>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</si>
  <si>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</si>
  <si>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</si>
  <si>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</si>
  <si>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</si>
  <si>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</si>
  <si>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</si>
  <si>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</si>
  <si>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</si>
  <si>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</si>
  <si>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</si>
  <si>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</si>
  <si>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</si>
  <si>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</si>
  <si>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</si>
  <si>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</si>
  <si>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</si>
  <si>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</si>
  <si>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</si>
  <si>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</si>
  <si>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</si>
  <si>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</si>
  <si>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</si>
  <si>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</si>
  <si>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</si>
  <si>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</si>
  <si>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</si>
  <si>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</si>
  <si>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</si>
  <si>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</si>
  <si>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</si>
  <si>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</si>
  <si>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</si>
  <si>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</si>
  <si>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</si>
  <si>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</si>
  <si>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</si>
  <si>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</si>
  <si>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</si>
  <si>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</si>
  <si>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</si>
  <si>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</si>
  <si>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</si>
  <si>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</si>
  <si>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</si>
  <si>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</si>
  <si>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</si>
  <si>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</si>
  <si>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</si>
  <si>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</si>
  <si>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</si>
  <si>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</si>
  <si>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</si>
  <si>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</si>
  <si>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</si>
  <si>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</si>
  <si>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</si>
  <si>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</si>
  <si>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</si>
  <si>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</si>
  <si>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</si>
  <si>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</si>
  <si>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</si>
  <si>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</si>
  <si>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</si>
  <si>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</si>
  <si>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</si>
  <si>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</si>
  <si>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</si>
  <si>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</si>
  <si>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</si>
  <si>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</si>
  <si>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</si>
  <si>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</si>
  <si>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</si>
  <si>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</si>
  <si>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</si>
  <si>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</si>
  <si>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</si>
  <si>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</si>
  <si>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</si>
  <si>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</si>
  <si>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</si>
  <si>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</si>
  <si>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</si>
  <si>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</si>
  <si>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</si>
  <si>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</si>
  <si>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</si>
  <si>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</si>
  <si>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</si>
  <si>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</si>
  <si>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</si>
  <si>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</si>
  <si>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</si>
  <si>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</si>
  <si>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</si>
  <si>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</si>
  <si>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</si>
  <si>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</si>
  <si>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</si>
  <si>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</si>
  <si>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</si>
  <si>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</si>
  <si>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</si>
  <si>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</si>
  <si>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</si>
  <si>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</si>
  <si>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</si>
  <si>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</si>
  <si>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</si>
  <si>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</si>
  <si>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</si>
  <si>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</si>
  <si>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</si>
  <si>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</si>
  <si>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</si>
  <si>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</si>
  <si>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</si>
  <si>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</si>
  <si>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</si>
  <si>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</si>
  <si>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</si>
  <si>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</si>
  <si>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</si>
  <si>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</si>
  <si>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</si>
  <si>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</si>
  <si>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</si>
  <si>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</si>
  <si>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</si>
  <si>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</si>
  <si>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</si>
  <si>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</si>
  <si>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</si>
  <si>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</si>
  <si>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</si>
  <si>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</si>
  <si>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</si>
  <si>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</si>
  <si>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</si>
  <si>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</si>
  <si>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</si>
  <si>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</si>
  <si>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</si>
  <si>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</si>
  <si>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</si>
  <si>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</si>
  <si>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</si>
  <si>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</si>
  <si>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</si>
  <si>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</si>
  <si>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</si>
  <si>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</si>
  <si>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</si>
  <si>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</si>
  <si>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</si>
  <si>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</si>
  <si>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</si>
  <si>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</si>
  <si>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</si>
  <si>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</si>
  <si>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</si>
  <si>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</si>
  <si>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</si>
  <si>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</si>
  <si>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</si>
  <si>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</si>
  <si>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</si>
  <si>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</si>
  <si>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</si>
  <si>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</si>
  <si>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</si>
  <si>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</si>
  <si>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</si>
  <si>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</si>
  <si>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</si>
  <si>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</si>
  <si>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</si>
  <si>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</si>
  <si>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</si>
  <si>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</si>
  <si>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</si>
  <si>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</si>
  <si>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</si>
  <si>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</si>
  <si>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</si>
  <si>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</si>
  <si>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</si>
  <si>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</si>
  <si>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</si>
  <si>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</si>
  <si>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</si>
  <si>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</si>
  <si>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</si>
  <si>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</si>
  <si>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</si>
  <si>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</si>
  <si>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</si>
  <si>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</si>
  <si>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</si>
  <si>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</si>
  <si>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</si>
  <si>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</si>
  <si>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</si>
  <si>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</si>
  <si>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</si>
  <si>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</si>
  <si>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</si>
  <si>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</si>
  <si>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</si>
  <si>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</si>
  <si>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</si>
  <si>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</si>
  <si>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</si>
  <si>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</si>
  <si>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</si>
  <si>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</si>
  <si>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</si>
  <si>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</si>
  <si>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</si>
  <si>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</si>
  <si>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</si>
  <si>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</si>
  <si>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</si>
  <si>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</si>
  <si>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</si>
  <si>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</si>
  <si>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</si>
  <si>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</si>
  <si>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</si>
  <si>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</si>
  <si>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</si>
  <si>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</si>
  <si>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</si>
  <si>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</si>
  <si>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</si>
  <si>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</si>
  <si>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</si>
  <si>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</si>
  <si>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</si>
  <si>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</si>
  <si>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</si>
  <si>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</si>
  <si>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</si>
  <si>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</si>
  <si>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</si>
  <si>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</si>
  <si>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</si>
  <si>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</si>
  <si>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</si>
  <si>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</si>
  <si>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</si>
  <si>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</si>
  <si>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</si>
  <si>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</si>
  <si>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</si>
  <si>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</si>
  <si>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</si>
  <si>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</si>
  <si>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</si>
  <si>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</si>
  <si>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</si>
  <si>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</si>
  <si>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</si>
  <si>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</si>
  <si>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</si>
  <si>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</si>
  <si>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</si>
  <si>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</si>
  <si>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</si>
  <si>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</si>
  <si>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</si>
  <si>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</si>
  <si>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</si>
  <si>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</si>
  <si>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</si>
  <si>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</si>
  <si>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</si>
  <si>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</si>
  <si>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</si>
  <si>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</si>
  <si>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</si>
  <si>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</si>
  <si>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</si>
  <si>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</si>
  <si>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</si>
  <si>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</si>
  <si>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</si>
  <si>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</si>
  <si>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</si>
  <si>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</si>
  <si>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</si>
  <si>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</si>
  <si>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</si>
  <si>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</si>
  <si>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</si>
  <si>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</si>
  <si>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</si>
  <si>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</si>
  <si>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</si>
  <si>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</si>
  <si>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</si>
  <si>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</si>
  <si>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</si>
  <si>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</si>
  <si>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</si>
  <si>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</si>
  <si>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</si>
  <si>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</si>
  <si>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</si>
  <si>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</si>
  <si>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</si>
  <si>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</si>
  <si>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</si>
  <si>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</si>
  <si>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</si>
  <si>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</si>
  <si>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</si>
  <si>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</si>
  <si>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</si>
  <si>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</si>
  <si>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</si>
  <si>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</si>
  <si>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</si>
  <si>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</si>
  <si>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</si>
  <si>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</si>
  <si>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</si>
  <si>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</si>
  <si>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</si>
  <si>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</si>
  <si>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</si>
  <si>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</si>
  <si>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</si>
  <si>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</si>
  <si>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</si>
  <si>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</si>
  <si>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</si>
  <si>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</si>
  <si>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</si>
  <si>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</si>
  <si>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</si>
  <si>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</si>
  <si>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</si>
  <si>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</si>
  <si>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</si>
  <si>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</si>
  <si>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</si>
  <si>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</si>
  <si>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</si>
  <si>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</si>
  <si>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</si>
  <si>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</si>
  <si>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</si>
  <si>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</si>
  <si>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</si>
  <si>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</si>
  <si>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</si>
  <si>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</si>
  <si>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</si>
  <si>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</si>
  <si>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</si>
  <si>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</si>
  <si>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</si>
  <si>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</si>
  <si>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</si>
  <si>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</si>
  <si>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</si>
  <si>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</si>
  <si>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</si>
  <si>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</si>
  <si>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</si>
  <si>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</si>
  <si>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</si>
  <si>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</si>
  <si>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</si>
  <si>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</si>
  <si>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</si>
  <si>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</si>
  <si>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</si>
  <si>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</si>
  <si>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</si>
  <si>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</si>
  <si>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</si>
  <si>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</si>
  <si>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</si>
  <si>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</si>
  <si>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</si>
  <si>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</si>
  <si>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</si>
  <si>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</si>
  <si>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</si>
  <si>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</si>
  <si>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</si>
  <si>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</si>
  <si>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</si>
  <si>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</si>
  <si>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</si>
  <si>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</si>
  <si>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</si>
  <si>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</si>
  <si>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</si>
  <si>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</si>
  <si>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</si>
  <si>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</si>
  <si>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</si>
  <si>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</si>
  <si>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</si>
  <si>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</si>
  <si>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</si>
  <si>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</si>
  <si>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</si>
  <si>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</si>
  <si>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</si>
  <si>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</si>
  <si>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</si>
  <si>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</si>
  <si>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</si>
  <si>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</si>
  <si>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</si>
  <si>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</si>
  <si>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</si>
  <si>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</si>
  <si>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</si>
  <si>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</si>
  <si>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</si>
  <si>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</si>
  <si>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</si>
  <si>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</si>
  <si>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</si>
  <si>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</si>
  <si>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</si>
  <si>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</si>
  <si>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</si>
  <si>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</si>
  <si>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</si>
  <si>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</si>
  <si>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</si>
  <si>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</si>
  <si>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</si>
  <si>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</si>
  <si>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</si>
  <si>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</si>
  <si>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</si>
  <si>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</si>
  <si>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</si>
  <si>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</si>
  <si>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</si>
  <si>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</si>
  <si>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</si>
  <si>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</si>
  <si>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</si>
  <si>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</si>
  <si>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</si>
  <si>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</si>
  <si>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</si>
  <si>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</si>
  <si>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</si>
  <si>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</si>
  <si>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</si>
  <si>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</si>
  <si>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</si>
  <si>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</si>
  <si>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</si>
  <si>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</si>
  <si>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</si>
  <si>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</si>
  <si>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</si>
  <si>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</si>
  <si>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</si>
  <si>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</si>
  <si>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</si>
  <si>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</si>
  <si>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</si>
  <si>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</si>
  <si>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</si>
  <si>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</si>
  <si>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</si>
  <si>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</si>
  <si>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</si>
  <si>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</si>
  <si>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</si>
  <si>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</si>
  <si>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</si>
  <si>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</si>
  <si>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</si>
  <si>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</si>
  <si>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</si>
  <si>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</si>
  <si>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</si>
  <si>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</si>
  <si>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</si>
  <si>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</si>
  <si>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</si>
  <si>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</si>
  <si>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</si>
  <si>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</si>
  <si>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</si>
  <si>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</si>
  <si>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</si>
  <si>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</si>
  <si>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</si>
  <si>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</si>
  <si>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</si>
  <si>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</si>
  <si>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</si>
  <si>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</si>
  <si>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</si>
  <si>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</si>
  <si>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</si>
  <si>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</si>
  <si>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</si>
  <si>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</si>
  <si>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</si>
  <si>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</si>
  <si>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</si>
  <si>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</si>
  <si>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</si>
  <si>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</si>
  <si>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</si>
  <si>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</si>
  <si>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</si>
  <si>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</si>
  <si>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</si>
  <si>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</si>
  <si>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</si>
  <si>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</si>
  <si>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</si>
  <si>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</si>
  <si>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</si>
  <si>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</si>
  <si>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</si>
  <si>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</si>
  <si>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</si>
  <si>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</si>
  <si>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</si>
  <si>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</si>
  <si>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</si>
  <si>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</si>
  <si>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</si>
  <si>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</si>
  <si>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</si>
  <si>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</si>
  <si>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</si>
  <si>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</si>
  <si>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</si>
  <si>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</si>
  <si>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</si>
  <si>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</si>
  <si>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</si>
  <si>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</si>
  <si>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</si>
  <si>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</si>
  <si>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</si>
  <si>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</si>
  <si>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</si>
  <si>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</si>
  <si>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</si>
  <si>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</si>
  <si>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</si>
  <si>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</si>
  <si>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</si>
  <si>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</si>
  <si>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</si>
  <si>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</si>
  <si>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</si>
  <si>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</si>
  <si>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</si>
  <si>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</si>
  <si>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</si>
  <si>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</si>
  <si>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</si>
  <si>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</si>
  <si>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</si>
  <si>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</si>
  <si>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</si>
  <si>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</si>
  <si>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</si>
  <si>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</si>
  <si>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</si>
  <si>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</si>
  <si>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</si>
  <si>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</si>
  <si>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</si>
  <si>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</si>
  <si>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</si>
  <si>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</si>
  <si>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</si>
  <si>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</si>
  <si>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</si>
  <si>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</si>
  <si>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</si>
  <si>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</si>
  <si>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</si>
  <si>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</si>
  <si>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</si>
  <si>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</si>
  <si>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</si>
  <si>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</si>
  <si>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</si>
  <si>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</si>
  <si>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</si>
  <si>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</si>
  <si>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</si>
  <si>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</si>
  <si>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</si>
  <si>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</si>
  <si>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</si>
  <si>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</si>
  <si>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</si>
  <si>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</si>
  <si>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</si>
  <si>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</si>
  <si>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</si>
  <si>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</si>
  <si>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</si>
  <si>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</si>
  <si>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</si>
  <si>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</si>
  <si>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</si>
  <si>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</si>
  <si>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</si>
  <si>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</si>
  <si>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</si>
  <si>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</si>
  <si>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</si>
  <si>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</si>
  <si>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</si>
  <si>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</si>
  <si>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</si>
  <si>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</si>
  <si>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</si>
  <si>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</si>
  <si>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</si>
  <si>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</si>
  <si>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</si>
  <si>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</si>
  <si>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</si>
  <si>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</si>
  <si>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</si>
  <si>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</si>
  <si>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</si>
  <si>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</si>
  <si>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</si>
  <si>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</si>
  <si>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</si>
  <si>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</si>
  <si>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</si>
  <si>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</si>
  <si>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</si>
  <si>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</si>
  <si>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</si>
  <si>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</si>
  <si>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</si>
  <si>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</si>
  <si>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</si>
  <si>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</si>
  <si>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</si>
  <si>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</si>
  <si>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</si>
  <si>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</si>
  <si>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</si>
  <si>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</si>
  <si>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</si>
  <si>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</si>
  <si>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</si>
  <si>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</si>
  <si>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</si>
  <si>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</si>
  <si>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</si>
  <si>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</si>
  <si>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</si>
  <si>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</si>
  <si>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</si>
  <si>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</si>
  <si>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</si>
  <si>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</si>
  <si>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</si>
  <si>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</si>
  <si>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</si>
  <si>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</si>
  <si>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</si>
  <si>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</si>
  <si>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</si>
  <si>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</si>
  <si>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</si>
  <si>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</si>
  <si>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</si>
  <si>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</si>
  <si>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</si>
  <si>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</si>
  <si>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</si>
  <si>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</si>
  <si>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</si>
  <si>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</si>
  <si>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</si>
  <si>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</si>
  <si>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</si>
  <si>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</si>
  <si>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</si>
  <si>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</si>
  <si>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</si>
  <si>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</si>
  <si>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</si>
  <si>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</si>
  <si>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</si>
  <si>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</si>
  <si>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</si>
  <si>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</si>
  <si>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</si>
  <si>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</si>
  <si>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</si>
  <si>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</si>
  <si>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</si>
  <si>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</si>
  <si>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</si>
  <si>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</si>
  <si>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</si>
  <si>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</si>
  <si>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</si>
  <si>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</si>
  <si>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</si>
  <si>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</si>
  <si>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</si>
  <si>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</si>
  <si>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</si>
  <si>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</si>
  <si>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</si>
  <si>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</si>
  <si>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</si>
  <si>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</si>
  <si>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</si>
  <si>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</si>
  <si>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</si>
  <si>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</si>
  <si>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</si>
  <si>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</si>
  <si>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</si>
  <si>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</si>
  <si>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</si>
  <si>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</si>
  <si>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</si>
  <si>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</si>
  <si>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</si>
  <si>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</si>
  <si>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</si>
  <si>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</si>
  <si>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</si>
  <si>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</si>
  <si>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</si>
  <si>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</si>
  <si>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</si>
  <si>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</si>
  <si>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</si>
  <si>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</si>
  <si>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</si>
  <si>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</si>
  <si>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</si>
  <si>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</si>
  <si>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</si>
  <si>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</si>
  <si>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</si>
  <si>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</si>
  <si>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</si>
  <si>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</si>
  <si>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</si>
  <si>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</si>
  <si>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</si>
  <si>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</si>
  <si>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</si>
  <si>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</si>
  <si>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</si>
  <si>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</si>
  <si>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</si>
  <si>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</si>
  <si>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</si>
  <si>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</si>
  <si>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</si>
  <si>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</si>
  <si>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</si>
  <si>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</si>
  <si>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</si>
  <si>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</si>
  <si>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</si>
  <si>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</si>
  <si>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</si>
  <si>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</si>
  <si>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</si>
  <si>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</si>
  <si>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</si>
  <si>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</si>
  <si>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</si>
  <si>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</si>
  <si>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</si>
  <si>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</si>
  <si>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</si>
  <si>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</si>
  <si>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</si>
  <si>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</si>
  <si>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</si>
  <si>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</si>
  <si>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</si>
  <si>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</si>
  <si>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</si>
  <si>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</si>
  <si>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</si>
  <si>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</si>
  <si>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</si>
  <si>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</si>
  <si>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</si>
  <si>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</si>
  <si>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</si>
  <si>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</si>
  <si>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</si>
  <si>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</si>
  <si>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</si>
  <si>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</si>
  <si>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</si>
  <si>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</si>
  <si>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</si>
  <si>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</si>
  <si>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</si>
  <si>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</si>
  <si>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</si>
  <si>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</si>
  <si>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</si>
  <si>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</si>
  <si>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</si>
  <si>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</si>
  <si>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</si>
  <si>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</si>
  <si>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</si>
  <si>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</si>
  <si>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</si>
  <si>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</si>
  <si>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</si>
  <si>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</si>
  <si>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</si>
  <si>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</si>
  <si>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</si>
  <si>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</si>
  <si>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</si>
  <si>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</si>
  <si>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</si>
  <si>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</si>
  <si>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</si>
  <si>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</si>
  <si>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</si>
  <si>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</si>
  <si>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</si>
  <si>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</si>
  <si>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</si>
  <si>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</si>
  <si>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</si>
  <si>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</si>
  <si>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</si>
  <si>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</si>
  <si>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</si>
  <si>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</si>
  <si>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</si>
  <si>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</si>
  <si>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</si>
  <si>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</si>
  <si>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</si>
  <si>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</si>
  <si>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</si>
  <si>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</si>
  <si>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</si>
  <si>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</si>
  <si>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</si>
  <si>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</si>
  <si>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</si>
  <si>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</si>
  <si>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</si>
  <si>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</si>
  <si>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</si>
  <si>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</si>
  <si>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</si>
  <si>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</si>
  <si>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</si>
  <si>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</si>
  <si>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</si>
  <si>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</si>
  <si>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</si>
  <si>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</si>
  <si>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</si>
  <si>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</si>
  <si>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</si>
  <si>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</si>
  <si>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</si>
  <si>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</si>
  <si>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</si>
  <si>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</si>
  <si>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</si>
  <si>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</si>
  <si>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</si>
  <si>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</si>
  <si>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</si>
  <si>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</si>
  <si>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</si>
  <si>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</si>
  <si>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</si>
  <si>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</si>
  <si>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</si>
  <si>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</si>
  <si>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</si>
  <si>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</si>
  <si>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</si>
  <si>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</si>
  <si>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</si>
  <si>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</si>
  <si>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</si>
  <si>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</si>
  <si>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</si>
  <si>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</si>
  <si>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</si>
  <si>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</si>
  <si>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</si>
  <si>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</si>
  <si>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</si>
  <si>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</si>
  <si>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</si>
  <si>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</si>
  <si>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</si>
  <si>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</si>
  <si>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</si>
  <si>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</si>
  <si>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</si>
  <si>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</si>
  <si>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</si>
  <si>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</si>
  <si>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</si>
  <si>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</si>
  <si>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</si>
  <si>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</si>
  <si>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</si>
  <si>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</si>
  <si>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</si>
  <si>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</si>
  <si>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</si>
  <si>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</si>
  <si>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</si>
  <si>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</si>
  <si>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</si>
  <si>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</si>
  <si>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</si>
  <si>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</si>
  <si>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</si>
  <si>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</si>
  <si>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</si>
  <si>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</si>
  <si>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</si>
  <si>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</si>
  <si>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</si>
  <si>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</si>
  <si>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</si>
  <si>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</si>
  <si>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</si>
  <si>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</si>
  <si>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</si>
  <si>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</si>
  <si>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</si>
  <si>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</si>
  <si>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</si>
  <si>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</si>
  <si>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</si>
  <si>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</si>
  <si>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</si>
  <si>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</si>
  <si>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</si>
  <si>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</si>
  <si>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</si>
  <si>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</si>
  <si>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</si>
  <si>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</si>
  <si>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</si>
  <si>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</si>
  <si>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</si>
  <si>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</si>
  <si>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</si>
  <si>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</si>
  <si>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</si>
  <si>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</si>
  <si>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</si>
  <si>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</si>
  <si>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</si>
  <si>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</si>
  <si>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</si>
  <si>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</si>
  <si>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</si>
  <si>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</si>
  <si>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</si>
  <si>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</si>
  <si>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</si>
  <si>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</si>
  <si>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</si>
  <si>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</si>
  <si>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</si>
  <si>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</si>
  <si>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</si>
  <si>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</si>
  <si>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</si>
  <si>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</si>
  <si>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</si>
  <si>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</si>
  <si>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</si>
  <si>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</si>
  <si>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</si>
  <si>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</si>
  <si>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</si>
  <si>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</si>
  <si>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</si>
  <si>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</si>
  <si>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</si>
  <si>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</si>
  <si>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</si>
  <si>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</si>
  <si>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</si>
  <si>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</si>
  <si>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</si>
  <si>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</si>
  <si>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</si>
  <si>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</si>
  <si>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</si>
  <si>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</si>
  <si>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</si>
  <si>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</si>
  <si>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</si>
  <si>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</si>
  <si>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</si>
  <si>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</si>
  <si>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</si>
  <si>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</si>
  <si>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</si>
  <si>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</si>
  <si>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</si>
  <si>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</si>
  <si>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</si>
  <si>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</si>
  <si>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</si>
  <si>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</si>
  <si>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</si>
  <si>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</si>
  <si>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</si>
  <si>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</si>
  <si>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</si>
  <si>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</si>
  <si>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</si>
  <si>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</si>
  <si>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</si>
  <si>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</si>
  <si>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</si>
  <si>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</si>
  <si>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</si>
  <si>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</si>
  <si>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</si>
  <si>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</si>
  <si>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</si>
  <si>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</si>
  <si>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</si>
  <si>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</si>
  <si>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</si>
  <si>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</si>
  <si>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</si>
  <si>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</si>
  <si>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</si>
  <si>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</si>
  <si>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</si>
  <si>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</si>
  <si>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</si>
  <si>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</si>
  <si>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</si>
  <si>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</si>
  <si>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</si>
  <si>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</si>
  <si>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</si>
  <si>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</si>
  <si>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</si>
  <si>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</si>
  <si>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</si>
  <si>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</si>
  <si>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</si>
  <si>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</si>
  <si>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</si>
  <si>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</si>
  <si>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</si>
  <si>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</si>
  <si>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</si>
  <si>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</si>
  <si>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</si>
  <si>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</si>
  <si>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</si>
  <si>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</si>
  <si>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</si>
  <si>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</si>
  <si>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</si>
  <si>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</si>
  <si>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</si>
  <si>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</si>
  <si>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</si>
  <si>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</si>
  <si>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</si>
  <si>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</si>
  <si>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</si>
  <si>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</si>
  <si>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</si>
  <si>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</si>
  <si>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</si>
  <si>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</si>
  <si>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</si>
  <si>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</si>
  <si>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</si>
  <si>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</si>
  <si>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</si>
  <si>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</si>
  <si>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</si>
  <si>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</si>
  <si>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</si>
  <si>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</si>
  <si>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</si>
  <si>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</si>
  <si>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</si>
  <si>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</si>
  <si>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</si>
  <si>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</si>
  <si>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</si>
  <si>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</si>
  <si>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</si>
  <si>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</si>
  <si>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</si>
  <si>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</si>
  <si>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</si>
  <si>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</si>
  <si>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</si>
  <si>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</si>
  <si>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</si>
  <si>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</si>
  <si>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</si>
  <si>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</si>
  <si>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</si>
  <si>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</si>
  <si>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</si>
  <si>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</si>
  <si>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</si>
  <si>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</si>
  <si>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</si>
  <si>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</si>
  <si>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</si>
  <si>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</si>
  <si>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</si>
  <si>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</si>
  <si>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</si>
  <si>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</si>
  <si>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</si>
  <si>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</si>
  <si>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</si>
  <si>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</si>
  <si>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</si>
  <si>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</si>
  <si>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</si>
  <si>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</si>
  <si>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</si>
  <si>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</si>
  <si>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</si>
  <si>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</si>
  <si>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</si>
  <si>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</si>
  <si>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</si>
  <si>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</si>
  <si>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</si>
  <si>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</si>
  <si>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</si>
  <si>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</si>
  <si>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</si>
  <si>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</si>
  <si>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</si>
  <si>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</si>
  <si>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</si>
  <si>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</si>
  <si>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</si>
  <si>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</si>
  <si>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</si>
  <si>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</si>
  <si>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</si>
  <si>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</si>
  <si>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</si>
  <si>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</si>
  <si>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</si>
  <si>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</si>
  <si>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</si>
  <si>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</si>
  <si>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</si>
  <si>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</si>
  <si>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</si>
  <si>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</si>
  <si>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</si>
  <si>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</si>
  <si>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</si>
  <si>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</si>
  <si>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</si>
  <si>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</si>
  <si>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</si>
  <si>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</si>
  <si>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</si>
  <si>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</si>
  <si>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</si>
  <si>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</si>
  <si>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</si>
  <si>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</si>
  <si>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</si>
  <si>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</si>
  <si>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</si>
  <si>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</si>
  <si>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</si>
  <si>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</si>
  <si>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</si>
  <si>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</si>
  <si>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</si>
  <si>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</si>
  <si>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</si>
  <si>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</si>
  <si>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</si>
  <si>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</si>
  <si>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</si>
  <si>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</si>
  <si>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</si>
  <si>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</si>
  <si>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</si>
  <si>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</si>
  <si>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</si>
  <si>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</si>
  <si>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</si>
  <si>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</si>
  <si>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</si>
  <si>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</si>
  <si>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</si>
  <si>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</si>
  <si>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</si>
  <si>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</si>
  <si>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</si>
  <si>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</si>
  <si>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</si>
  <si>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</si>
  <si>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</si>
  <si>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</si>
  <si>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</si>
  <si>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</si>
  <si>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</si>
  <si>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</si>
  <si>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</si>
  <si>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</si>
  <si>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</si>
  <si>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</si>
  <si>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</si>
  <si>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</si>
  <si>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</si>
  <si>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</si>
  <si>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</si>
  <si>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</si>
  <si>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</si>
  <si>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</si>
  <si>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</si>
  <si>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</si>
  <si>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</si>
  <si>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</si>
  <si>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</si>
  <si>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</si>
  <si>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</si>
  <si>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</si>
  <si>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</si>
  <si>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</si>
  <si>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</si>
  <si>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</si>
  <si>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</si>
  <si>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</si>
  <si>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</si>
  <si>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</si>
  <si>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</si>
  <si>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</si>
  <si>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</si>
  <si>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</si>
  <si>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</si>
  <si>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</si>
  <si>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</si>
  <si>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</si>
  <si>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</si>
  <si>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</si>
  <si>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</si>
  <si>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</si>
  <si>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</si>
  <si>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</si>
  <si>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</si>
  <si>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</si>
  <si>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</si>
  <si>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</si>
  <si>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</si>
  <si>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</si>
  <si>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</si>
  <si>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</si>
  <si>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</si>
  <si>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</si>
  <si>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</si>
  <si>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</si>
  <si>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</si>
  <si>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</si>
  <si>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</si>
  <si>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</si>
  <si>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</si>
  <si>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</si>
  <si>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</si>
  <si>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</si>
  <si>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</si>
  <si>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</si>
  <si>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</si>
  <si>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</si>
  <si>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</si>
  <si>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</si>
  <si>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</si>
  <si>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</si>
  <si>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</si>
  <si>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</si>
  <si>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</si>
  <si>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</si>
  <si>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</si>
  <si>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</si>
  <si>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</si>
  <si>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</si>
  <si>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</si>
  <si>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</si>
  <si>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</si>
  <si>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</si>
  <si>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</si>
  <si>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</si>
  <si>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</si>
  <si>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</si>
  <si>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</si>
  <si>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</si>
  <si>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</si>
  <si>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</si>
  <si>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</si>
  <si>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</si>
  <si>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</si>
  <si>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</si>
  <si>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</si>
  <si>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</si>
  <si>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</si>
  <si>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</si>
  <si>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</si>
  <si>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</si>
  <si>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</si>
  <si>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</si>
  <si>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</si>
  <si>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</si>
  <si>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</si>
  <si>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</si>
  <si>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</si>
  <si>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</si>
  <si>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</si>
  <si>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</si>
  <si>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</si>
  <si>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</si>
  <si>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</si>
  <si>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</si>
  <si>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</si>
  <si>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</si>
  <si>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</si>
  <si>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</si>
  <si>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</si>
  <si>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</si>
  <si>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</si>
  <si>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</si>
  <si>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</si>
  <si>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</si>
  <si>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</si>
  <si>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</si>
  <si>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</si>
  <si>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</si>
  <si>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</si>
  <si>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</si>
  <si>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</si>
  <si>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</si>
  <si>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</si>
  <si>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</si>
  <si>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</si>
  <si>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</si>
  <si>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</si>
  <si>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</si>
  <si>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</si>
  <si>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</si>
  <si>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</si>
  <si>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</si>
  <si>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</si>
  <si>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</si>
  <si>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</si>
  <si>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</si>
  <si>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</si>
  <si>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</si>
  <si>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</si>
  <si>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</si>
  <si>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</si>
  <si>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</si>
  <si>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</si>
  <si>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</si>
  <si>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</si>
  <si>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</si>
  <si>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</si>
  <si>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</si>
  <si>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</si>
  <si>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</si>
  <si>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</si>
  <si>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</si>
  <si>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</si>
  <si>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</si>
  <si>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</si>
  <si>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</si>
  <si>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</si>
  <si>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</si>
  <si>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</si>
  <si>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</si>
  <si>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</si>
  <si>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</si>
  <si>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</si>
  <si>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</si>
  <si>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</si>
  <si>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</si>
  <si>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</si>
  <si>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</si>
  <si>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</si>
  <si>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</si>
  <si>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</si>
  <si>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</si>
  <si>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</si>
  <si>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</si>
  <si>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</si>
  <si>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</si>
  <si>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</si>
  <si>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</si>
  <si>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</si>
  <si>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</si>
  <si>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</si>
  <si>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</si>
  <si>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</si>
  <si>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</si>
  <si>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</si>
  <si>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</si>
  <si>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</si>
  <si>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</si>
  <si>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</si>
  <si>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</si>
  <si>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</si>
  <si>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</si>
  <si>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</si>
  <si>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</si>
  <si>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</si>
  <si>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</si>
  <si>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</si>
  <si>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</si>
  <si>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</si>
  <si>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</si>
  <si>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</si>
  <si>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</si>
  <si>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</si>
  <si>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</si>
  <si>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</si>
  <si>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</si>
  <si>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</si>
  <si>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</si>
  <si>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</si>
  <si>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</si>
  <si>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</si>
  <si>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</si>
  <si>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</si>
  <si>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</si>
  <si>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</si>
  <si>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</si>
  <si>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</si>
  <si>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</si>
  <si>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</si>
  <si>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</si>
  <si>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</si>
  <si>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</si>
  <si>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</si>
  <si>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</si>
  <si>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</si>
  <si>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</si>
  <si>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</si>
  <si>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</si>
  <si>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</si>
  <si>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</si>
  <si>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</si>
  <si>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</si>
  <si>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</si>
  <si>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</si>
  <si>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</si>
  <si>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</si>
  <si>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</si>
  <si>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</si>
  <si>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</si>
  <si>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</si>
  <si>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</si>
  <si>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</si>
  <si>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</si>
  <si>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</si>
  <si>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</si>
  <si>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</si>
  <si>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</si>
  <si>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</si>
  <si>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</si>
  <si>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</si>
  <si>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</si>
  <si>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</si>
  <si>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</si>
  <si>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</si>
  <si>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</si>
  <si>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</si>
  <si>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</si>
  <si>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</si>
  <si>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</si>
  <si>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</si>
  <si>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</si>
  <si>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</si>
  <si>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</si>
  <si>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</si>
  <si>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</si>
  <si>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</si>
  <si>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</si>
  <si>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</si>
  <si>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</si>
  <si>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</si>
  <si>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</si>
  <si>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</si>
  <si>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</si>
  <si>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</si>
  <si>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</si>
  <si>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</si>
  <si>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</si>
  <si>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</si>
  <si>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</si>
  <si>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</si>
  <si>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</si>
  <si>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</si>
  <si>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</si>
  <si>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</si>
  <si>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</si>
  <si>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</si>
  <si>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</si>
  <si>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</si>
  <si>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</si>
  <si>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</si>
  <si>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</si>
  <si>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</si>
  <si>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</si>
  <si>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</si>
  <si>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</si>
  <si>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</si>
  <si>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</si>
  <si>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</si>
  <si>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</si>
  <si>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</si>
  <si>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</si>
  <si>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</si>
  <si>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</si>
  <si>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</si>
  <si>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</si>
  <si>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</si>
  <si>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</si>
  <si>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</si>
  <si>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</si>
  <si>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</si>
  <si>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</si>
  <si>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</si>
  <si>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</si>
  <si>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</si>
  <si>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</si>
  <si>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</si>
  <si>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</si>
  <si>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</si>
  <si>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</si>
  <si>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</si>
  <si>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</si>
  <si>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</si>
  <si>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</si>
  <si>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</si>
  <si>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</si>
  <si>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</si>
  <si>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</si>
  <si>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</si>
  <si>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</si>
  <si>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</si>
  <si>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</si>
  <si>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</si>
  <si>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</si>
  <si>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</si>
  <si>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</si>
  <si>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</si>
  <si>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</si>
  <si>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</si>
  <si>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</si>
  <si>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</si>
  <si>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</si>
  <si>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</si>
  <si>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</si>
  <si>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</si>
  <si>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</si>
  <si>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</si>
  <si>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</si>
  <si>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</si>
  <si>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</si>
  <si>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</si>
  <si>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</si>
  <si>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</si>
  <si>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</si>
  <si>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</si>
  <si>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</si>
  <si>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</si>
  <si>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</si>
  <si>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</si>
  <si>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</si>
  <si>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</si>
  <si>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</si>
  <si>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</si>
  <si>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</si>
  <si>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</si>
  <si>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</si>
  <si>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</si>
  <si>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</si>
  <si>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</si>
  <si>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</si>
  <si>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</si>
  <si>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</si>
  <si>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</si>
  <si>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</si>
  <si>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</si>
  <si>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</si>
  <si>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</si>
  <si>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</si>
  <si>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</si>
  <si>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</si>
  <si>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</si>
  <si>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</si>
  <si>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</si>
  <si>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</si>
  <si>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</si>
  <si>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</si>
  <si>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</si>
  <si>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</si>
  <si>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</si>
  <si>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</si>
  <si>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</si>
  <si>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</si>
  <si>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</si>
  <si>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</si>
  <si>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</si>
  <si>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</si>
  <si>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</si>
  <si>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</si>
  <si>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</si>
  <si>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</si>
  <si>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</si>
  <si>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</si>
  <si>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</si>
  <si>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</si>
  <si>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</si>
  <si>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</si>
  <si>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</si>
  <si>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</si>
  <si>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</si>
  <si>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</si>
  <si>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</si>
  <si>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</si>
  <si>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</si>
  <si>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</si>
  <si>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</si>
  <si>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</si>
  <si>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</si>
  <si>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</si>
  <si>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</si>
  <si>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</si>
  <si>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</si>
  <si>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</si>
  <si>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</si>
  <si>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</si>
  <si>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</si>
  <si>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</si>
  <si>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</si>
  <si>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</si>
  <si>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</si>
  <si>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</si>
  <si>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</si>
  <si>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</si>
  <si>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</si>
  <si>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</si>
  <si>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</si>
  <si>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</si>
  <si>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</si>
  <si>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</si>
  <si>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</si>
  <si>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</si>
  <si>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</si>
  <si>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</si>
  <si>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</si>
  <si>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</si>
  <si>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</si>
  <si>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</si>
  <si>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</si>
  <si>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</si>
  <si>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</si>
  <si>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</si>
  <si>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</si>
  <si>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</si>
  <si>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</si>
  <si>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</si>
  <si>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</si>
  <si>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</si>
  <si>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</si>
  <si>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</si>
  <si>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</si>
  <si>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</si>
  <si>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</si>
  <si>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</si>
  <si>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</si>
  <si>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</si>
  <si>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</si>
  <si>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</si>
  <si>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</si>
  <si>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</si>
  <si>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</si>
  <si>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</si>
  <si>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</si>
  <si>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</si>
  <si>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</si>
  <si>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</si>
  <si>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</si>
  <si>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</si>
  <si>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</si>
  <si>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</si>
  <si>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</si>
  <si>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</si>
  <si>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</si>
  <si>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</si>
  <si>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</si>
  <si>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</si>
  <si>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</si>
  <si>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</si>
  <si>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</si>
  <si>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</si>
  <si>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</si>
  <si>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</si>
  <si>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</si>
  <si>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</si>
  <si>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</si>
  <si>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</si>
  <si>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</si>
  <si>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</si>
  <si>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</si>
  <si>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</si>
  <si>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</si>
  <si>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</si>
  <si>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</si>
  <si>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</si>
  <si>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</si>
  <si>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</si>
  <si>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</si>
  <si>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</si>
  <si>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</si>
  <si>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</si>
  <si>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</si>
  <si>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</si>
  <si>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</si>
  <si>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</si>
  <si>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</si>
  <si>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</si>
  <si>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</si>
  <si>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</si>
  <si>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</si>
  <si>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</si>
  <si>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</si>
  <si>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</si>
  <si>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</si>
  <si>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</si>
  <si>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</si>
  <si>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</si>
  <si>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</si>
  <si>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</si>
  <si>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</si>
  <si>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</si>
  <si>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</si>
  <si>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</si>
  <si>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</si>
  <si>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</si>
  <si>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</si>
  <si>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</si>
  <si>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</si>
  <si>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</si>
  <si>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</si>
  <si>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</si>
  <si>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</si>
  <si>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</si>
  <si>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</si>
  <si>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</si>
  <si>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</si>
  <si>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</si>
  <si>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</si>
  <si>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</si>
  <si>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</si>
  <si>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</si>
  <si>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</si>
  <si>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</si>
  <si>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</si>
  <si>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</si>
  <si>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</si>
  <si>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</si>
  <si>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</si>
  <si>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</si>
  <si>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</si>
  <si>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</si>
  <si>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</si>
  <si>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</si>
  <si>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</si>
  <si>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</si>
  <si>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</si>
  <si>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</si>
  <si>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</si>
  <si>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</si>
  <si>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</si>
  <si>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</si>
  <si>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</si>
  <si>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</si>
  <si>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</si>
  <si>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</si>
  <si>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</si>
  <si>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</si>
  <si>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</si>
  <si>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</si>
  <si>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</si>
  <si>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</si>
  <si>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</si>
  <si>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</si>
  <si>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</si>
  <si>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</si>
  <si>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</si>
  <si>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</si>
  <si>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</si>
  <si>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</si>
  <si>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</si>
  <si>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</si>
  <si>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</si>
  <si>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</si>
  <si>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</si>
  <si>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</si>
  <si>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</si>
  <si>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</si>
  <si>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</si>
  <si>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</si>
  <si>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</si>
  <si>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</si>
  <si>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</si>
  <si>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</si>
  <si>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</si>
  <si>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</si>
  <si>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</si>
  <si>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</si>
  <si>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</si>
  <si>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</si>
  <si>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</si>
  <si>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</si>
  <si>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</si>
  <si>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</si>
  <si>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</si>
  <si>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</si>
  <si>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</si>
  <si>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</si>
  <si>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</si>
  <si>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</si>
  <si>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</si>
  <si>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</si>
  <si>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</si>
  <si>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</si>
  <si>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</si>
  <si>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</si>
  <si>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</si>
  <si>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</si>
  <si>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</si>
  <si>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</si>
  <si>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</si>
  <si>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</si>
  <si>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</si>
  <si>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</si>
  <si>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</si>
  <si>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</si>
  <si>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</si>
  <si>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</si>
  <si>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</si>
  <si>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</si>
  <si>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</si>
  <si>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</si>
  <si>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</si>
  <si>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</si>
  <si>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</si>
  <si>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</si>
  <si>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</si>
  <si>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</si>
  <si>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</si>
  <si>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</si>
  <si>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</si>
  <si>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</si>
  <si>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</si>
  <si>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</si>
  <si>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</si>
  <si>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</si>
  <si>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</si>
  <si>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</si>
  <si>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</si>
  <si>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</si>
  <si>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</si>
  <si>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</si>
  <si>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</si>
  <si>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</si>
  <si>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</si>
  <si>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</si>
  <si>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</si>
  <si>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</si>
  <si>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</si>
  <si>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</si>
  <si>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</si>
  <si>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</si>
  <si>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</si>
  <si>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</si>
  <si>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</si>
  <si>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</si>
  <si>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</si>
  <si>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</si>
  <si>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</si>
  <si>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</si>
  <si>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</si>
  <si>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</si>
  <si>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</si>
  <si>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</si>
  <si>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</si>
  <si>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</si>
  <si>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</si>
  <si>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</si>
  <si>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</si>
  <si>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</si>
  <si>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</si>
  <si>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</si>
  <si>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</si>
  <si>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</si>
  <si>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</si>
  <si>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</si>
  <si>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</si>
  <si>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</si>
  <si>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</si>
  <si>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</si>
  <si>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</si>
  <si>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</si>
  <si>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</si>
  <si>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</si>
  <si>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</si>
  <si>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</si>
  <si>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</si>
  <si>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</si>
  <si>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</si>
  <si>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</si>
  <si>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</si>
  <si>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</si>
  <si>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</si>
  <si>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</si>
  <si>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</si>
  <si>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</si>
  <si>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</si>
  <si>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</si>
  <si>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</si>
  <si>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</si>
  <si>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</si>
  <si>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</si>
  <si>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</si>
  <si>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</si>
  <si>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</si>
  <si>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</si>
  <si>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</si>
  <si>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</si>
  <si>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</si>
  <si>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</si>
  <si>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</si>
  <si>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</si>
  <si>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</si>
  <si>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</si>
  <si>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</si>
  <si>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</si>
  <si>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</si>
  <si>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</si>
  <si>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</si>
  <si>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</si>
  <si>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</si>
  <si>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</si>
  <si>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</si>
  <si>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</si>
  <si>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</si>
  <si>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</si>
  <si>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</si>
  <si>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</si>
  <si>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</si>
  <si>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</si>
  <si>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</si>
  <si>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</si>
  <si>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</si>
  <si>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</si>
  <si>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</si>
  <si>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</si>
  <si>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</si>
  <si>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</si>
  <si>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</si>
  <si>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</si>
  <si>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</si>
  <si>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</si>
  <si>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</si>
  <si>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</si>
  <si>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</si>
  <si>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</si>
  <si>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</si>
  <si>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</si>
  <si>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</si>
  <si>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</si>
  <si>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</si>
  <si>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</si>
  <si>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</si>
  <si>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</si>
  <si>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</si>
  <si>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</si>
  <si>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</si>
  <si>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</si>
  <si>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</si>
  <si>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</si>
  <si>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</si>
  <si>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</si>
  <si>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</si>
  <si>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</si>
  <si>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</si>
  <si>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</si>
  <si>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</si>
  <si>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</si>
  <si>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</si>
  <si>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</si>
  <si>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</si>
  <si>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</si>
  <si>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</si>
  <si>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</si>
  <si>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</si>
  <si>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</si>
  <si>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</si>
  <si>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</si>
  <si>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</si>
  <si>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</si>
  <si>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</si>
  <si>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</si>
  <si>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</si>
  <si>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</si>
  <si>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</si>
  <si>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</si>
  <si>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</si>
  <si>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</si>
  <si>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</si>
  <si>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</si>
  <si>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</si>
  <si>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</si>
  <si>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</si>
  <si>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</si>
  <si>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</si>
  <si>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</si>
  <si>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</si>
  <si>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</si>
  <si>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</si>
  <si>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</si>
  <si>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</si>
  <si>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</si>
  <si>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</si>
  <si>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</si>
  <si>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</si>
  <si>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</si>
  <si>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</si>
  <si>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</si>
  <si>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</si>
  <si>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</si>
  <si>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</si>
  <si>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</si>
  <si>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</si>
  <si>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</si>
  <si>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</si>
  <si>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</si>
  <si>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</si>
  <si>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</si>
  <si>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</si>
  <si>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</si>
  <si>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</si>
  <si>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</si>
  <si>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</si>
  <si>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</si>
  <si>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</si>
  <si>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</si>
  <si>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</si>
  <si>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</si>
  <si>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</si>
  <si>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</si>
  <si>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</si>
  <si>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</si>
  <si>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</si>
  <si>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</si>
  <si>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</si>
  <si>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</si>
  <si>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</si>
  <si>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</si>
  <si>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</si>
  <si>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</si>
  <si>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</si>
  <si>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</si>
  <si>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</si>
  <si>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</si>
  <si>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</si>
  <si>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</si>
  <si>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</si>
  <si>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</si>
  <si>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</si>
  <si>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</si>
  <si>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</si>
  <si>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</si>
  <si>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</si>
  <si>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</si>
  <si>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</si>
  <si>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</si>
  <si>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</si>
  <si>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</si>
  <si>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</si>
  <si>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</si>
  <si>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</si>
  <si>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</si>
  <si>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</si>
  <si>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</si>
  <si>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</si>
  <si>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</si>
  <si>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</si>
  <si>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</si>
  <si>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</si>
  <si>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</si>
  <si>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</si>
  <si>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</si>
  <si>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</si>
  <si>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</si>
  <si>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</si>
  <si>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</si>
  <si>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</si>
  <si>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</si>
  <si>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</si>
  <si>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</si>
  <si>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</si>
  <si>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</si>
  <si>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</si>
  <si>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</si>
  <si>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</si>
  <si>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</si>
  <si>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</si>
  <si>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</si>
  <si>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</si>
  <si>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</si>
  <si>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</si>
  <si>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</si>
  <si>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</si>
  <si>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</si>
  <si>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</si>
  <si>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</si>
  <si>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</si>
  <si>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</si>
  <si>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</si>
  <si>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</si>
  <si>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</si>
  <si>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</si>
  <si>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</si>
  <si>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</si>
  <si>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</si>
  <si>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</si>
  <si>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</si>
  <si>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</si>
  <si>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</si>
  <si>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</si>
  <si>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</si>
  <si>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</si>
  <si>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</si>
  <si>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</si>
  <si>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</si>
  <si>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</si>
  <si>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</si>
  <si>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</si>
  <si>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</si>
  <si>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</si>
  <si>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</si>
  <si>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</si>
  <si>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</si>
  <si>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</si>
  <si>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</si>
  <si>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</si>
  <si>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</si>
  <si>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</si>
  <si>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</si>
  <si>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</si>
  <si>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</si>
  <si>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</si>
  <si>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</si>
  <si>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</si>
  <si>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</si>
  <si>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</si>
  <si>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</si>
  <si>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</si>
  <si>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</si>
  <si>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</si>
  <si>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</si>
  <si>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</si>
  <si>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</si>
  <si>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</si>
  <si>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</si>
  <si>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</si>
  <si>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</si>
  <si>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</si>
  <si>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</si>
  <si>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</si>
  <si>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</si>
  <si>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</si>
  <si>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</si>
  <si>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</si>
  <si>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</si>
  <si>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</si>
  <si>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</si>
  <si>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</si>
  <si>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</si>
  <si>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</si>
  <si>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</si>
  <si>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</si>
  <si>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</si>
  <si>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</si>
  <si>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</si>
  <si>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</si>
  <si>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</si>
  <si>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</si>
  <si>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</si>
  <si>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</si>
  <si>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</si>
  <si>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</si>
  <si>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</si>
  <si>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</si>
  <si>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</si>
  <si>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</si>
  <si>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</si>
  <si>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</si>
  <si>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</si>
  <si>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</si>
  <si>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</si>
  <si>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</si>
  <si>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</si>
  <si>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</si>
  <si>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</si>
  <si>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</si>
  <si>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</si>
  <si>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</si>
  <si>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</si>
  <si>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</si>
  <si>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</si>
  <si>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</si>
  <si>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</si>
  <si>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</si>
  <si>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</si>
  <si>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</si>
  <si>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</si>
  <si>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</si>
  <si>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</si>
  <si>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</si>
  <si>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</si>
  <si>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</si>
  <si>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</si>
  <si>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</si>
  <si>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</si>
  <si>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</si>
  <si>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</si>
  <si>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</si>
  <si>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</si>
  <si>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</si>
  <si>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</si>
  <si>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</si>
  <si>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</si>
  <si>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</si>
  <si>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</si>
  <si>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</si>
  <si>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</si>
  <si>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</si>
  <si>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</si>
  <si>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</si>
  <si>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</si>
  <si>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</si>
  <si>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</si>
  <si>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</si>
  <si>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</si>
  <si>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</si>
  <si>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</si>
  <si>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</si>
  <si>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</si>
  <si>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</si>
  <si>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</si>
  <si>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</si>
  <si>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</si>
  <si>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</si>
  <si>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</si>
  <si>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</si>
  <si>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</si>
  <si>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</si>
  <si>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</si>
  <si>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</si>
  <si>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</si>
  <si>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</si>
  <si>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</si>
  <si>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</si>
  <si>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</si>
  <si>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</si>
  <si>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</si>
  <si>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</si>
  <si>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</si>
  <si>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</si>
  <si>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</si>
  <si>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</si>
  <si>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</si>
  <si>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</si>
  <si>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</si>
  <si>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</si>
  <si>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</si>
  <si>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</si>
  <si>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</si>
  <si>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</si>
  <si>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</si>
  <si>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</si>
  <si>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</si>
  <si>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</si>
  <si>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</si>
  <si>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</si>
  <si>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</si>
  <si>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</si>
  <si>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</si>
  <si>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</si>
  <si>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</si>
  <si>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</si>
  <si>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</si>
  <si>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</si>
  <si>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</si>
  <si>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</si>
  <si>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</si>
  <si>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</si>
  <si>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</si>
  <si>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</si>
  <si>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</si>
  <si>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</si>
  <si>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</si>
  <si>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</si>
  <si>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</si>
  <si>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</si>
  <si>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</si>
  <si>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</si>
  <si>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</si>
  <si>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</si>
  <si>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</si>
  <si>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</si>
  <si>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</si>
  <si>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</si>
  <si>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</si>
  <si>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</si>
  <si>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</si>
  <si>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</si>
  <si>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</si>
  <si>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</si>
  <si>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</si>
  <si>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</si>
  <si>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</si>
  <si>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</si>
  <si>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</si>
  <si>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</si>
  <si>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</si>
  <si>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</si>
  <si>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</si>
  <si>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</si>
  <si>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</si>
  <si>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</si>
  <si>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</si>
  <si>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</si>
  <si>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</si>
  <si>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</si>
  <si>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</si>
  <si>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</si>
  <si>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</si>
  <si>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</si>
  <si>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</si>
  <si>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</si>
  <si>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</si>
  <si>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</si>
  <si>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</si>
  <si>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</si>
  <si>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</si>
  <si>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</si>
  <si>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</si>
  <si>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</si>
  <si>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</si>
  <si>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</si>
  <si>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</si>
  <si>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</si>
  <si>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</si>
  <si>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</si>
  <si>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</si>
  <si>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</si>
  <si>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</si>
  <si>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</si>
  <si>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</si>
  <si>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</si>
  <si>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</si>
  <si>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</si>
  <si>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</si>
  <si>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</si>
  <si>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</si>
  <si>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</si>
  <si>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</si>
  <si>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</si>
  <si>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</si>
  <si>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</si>
  <si>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</si>
  <si>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</si>
  <si>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</si>
  <si>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</si>
  <si>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</si>
  <si>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</si>
  <si>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</si>
  <si>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</si>
  <si>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</si>
  <si>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</si>
  <si>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</si>
  <si>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</si>
  <si>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</si>
  <si>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</si>
  <si>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</si>
  <si>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</si>
  <si>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</si>
  <si>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</si>
  <si>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</si>
  <si>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</si>
  <si>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</si>
  <si>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</si>
  <si>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</si>
  <si>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</si>
  <si>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</si>
  <si>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</si>
  <si>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</si>
  <si>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</si>
  <si>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</si>
  <si>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</si>
  <si>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</si>
  <si>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</si>
  <si>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</si>
  <si>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</si>
  <si>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</si>
  <si>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</si>
  <si>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</si>
  <si>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</si>
  <si>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</si>
  <si>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</si>
  <si>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</si>
  <si>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</si>
  <si>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</si>
  <si>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</si>
  <si>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</si>
  <si>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</si>
  <si>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</si>
  <si>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</si>
  <si>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</si>
  <si>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</si>
  <si>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</si>
  <si>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</si>
  <si>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</si>
  <si>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</si>
  <si>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</si>
  <si>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</si>
  <si>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</si>
  <si>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</si>
  <si>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</si>
  <si>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</si>
  <si>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</si>
  <si>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</si>
  <si>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</si>
  <si>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</si>
  <si>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</si>
  <si>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</si>
  <si>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</si>
  <si>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</si>
  <si>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</si>
  <si>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</si>
  <si>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</si>
  <si>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</si>
  <si>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</si>
  <si>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</si>
  <si>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</si>
  <si>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</si>
  <si>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</si>
  <si>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</si>
  <si>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</si>
  <si>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</si>
  <si>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</si>
  <si>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</si>
  <si>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</si>
  <si>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</si>
  <si>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</si>
  <si>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</si>
  <si>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</si>
  <si>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</si>
  <si>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</si>
  <si>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</si>
  <si>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</si>
  <si>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</si>
  <si>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</si>
  <si>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</si>
  <si>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</si>
  <si>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</si>
  <si>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</si>
  <si>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</si>
  <si>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</si>
  <si>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</si>
  <si>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</si>
  <si>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</si>
  <si>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</si>
  <si>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</si>
  <si>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</si>
  <si>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</si>
  <si>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</si>
  <si>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</si>
  <si>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</si>
  <si>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</si>
  <si>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</si>
  <si>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</si>
  <si>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</si>
  <si>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</si>
  <si>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</si>
  <si>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</si>
  <si>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</si>
  <si>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</si>
  <si>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</si>
  <si>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</si>
  <si>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</si>
  <si>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</si>
  <si>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</si>
  <si>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</si>
  <si>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</si>
  <si>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</si>
  <si>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</si>
  <si>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</si>
  <si>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</si>
  <si>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</si>
  <si>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</si>
  <si>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</si>
  <si>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</si>
  <si>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</si>
  <si>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</si>
  <si>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</si>
  <si>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</si>
  <si>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</si>
  <si>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</si>
  <si>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</si>
  <si>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</si>
  <si>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</si>
  <si>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</si>
  <si>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</si>
  <si>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</si>
  <si>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</si>
  <si>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</si>
  <si>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</si>
  <si>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</si>
  <si>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</si>
  <si>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</si>
  <si>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</si>
  <si>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</si>
  <si>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</si>
  <si>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</si>
  <si>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</si>
  <si>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</si>
  <si>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</si>
  <si>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</si>
  <si>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</si>
  <si>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</si>
  <si>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</si>
  <si>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</si>
  <si>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</si>
  <si>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</si>
  <si>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</si>
  <si>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</si>
  <si>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</si>
  <si>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</si>
  <si>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</si>
  <si>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</si>
  <si>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</si>
  <si>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</si>
  <si>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</si>
  <si>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</si>
  <si>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</si>
  <si>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</si>
  <si>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</si>
  <si>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</si>
  <si>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</si>
  <si>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</si>
  <si>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</si>
  <si>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</si>
  <si>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</si>
  <si>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</si>
  <si>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</si>
  <si>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</si>
  <si>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</si>
  <si>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</si>
  <si>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</si>
  <si>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</si>
  <si>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</si>
  <si>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</si>
  <si>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</si>
  <si>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</si>
  <si>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</si>
  <si>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</si>
  <si>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</si>
  <si>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</si>
  <si>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</si>
  <si>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</si>
  <si>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</si>
  <si>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</si>
  <si>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</si>
  <si>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</si>
  <si>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</si>
  <si>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</si>
  <si>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</si>
  <si>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</si>
  <si>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</si>
  <si>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</si>
  <si>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</si>
  <si>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</si>
  <si>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</si>
  <si>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</si>
  <si>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</si>
  <si>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</si>
  <si>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</si>
  <si>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</si>
  <si>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</si>
  <si>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</si>
  <si>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</si>
  <si>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</si>
  <si>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</si>
  <si>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</si>
  <si>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</si>
  <si>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</si>
  <si>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</si>
  <si>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</si>
  <si>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</si>
  <si>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</si>
  <si>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</si>
  <si>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</si>
  <si>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</si>
  <si>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</si>
  <si>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</si>
  <si>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</si>
  <si>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</si>
  <si>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</si>
  <si>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</si>
  <si>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</si>
  <si>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</si>
  <si>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</si>
  <si>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</si>
  <si>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</si>
  <si>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</si>
  <si>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</si>
  <si>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</si>
  <si>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</si>
  <si>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</si>
  <si>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</si>
  <si>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</si>
  <si>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</si>
  <si>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</si>
  <si>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</si>
  <si>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</si>
  <si>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</si>
  <si>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</si>
  <si>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</si>
  <si>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</si>
  <si>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</si>
  <si>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</si>
  <si>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</si>
  <si>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</si>
  <si>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</si>
  <si>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</si>
  <si>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</si>
  <si>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</si>
  <si>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</si>
  <si>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</si>
  <si>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</si>
  <si>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</si>
  <si>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</si>
  <si>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</si>
  <si>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</si>
  <si>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</si>
  <si>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</si>
  <si>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</si>
  <si>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</si>
  <si>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</si>
  <si>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</si>
  <si>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</si>
  <si>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</si>
  <si>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</si>
  <si>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</si>
  <si>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</si>
  <si>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</si>
  <si>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</si>
  <si>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</si>
  <si>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</si>
  <si>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</si>
  <si>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</si>
  <si>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</si>
  <si>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</si>
  <si>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</si>
  <si>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</si>
  <si>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</si>
  <si>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</si>
  <si>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</si>
  <si>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</si>
  <si>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</si>
  <si>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</si>
  <si>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</si>
  <si>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</si>
  <si>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</si>
  <si>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</si>
  <si>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</si>
  <si>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</si>
  <si>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</si>
  <si>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</si>
  <si>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</si>
  <si>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</si>
  <si>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</si>
  <si>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</si>
  <si>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</si>
  <si>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</si>
  <si>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</si>
  <si>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</si>
  <si>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</si>
  <si>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</si>
  <si>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</si>
  <si>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</si>
  <si>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</si>
  <si>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</si>
  <si>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</si>
  <si>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</si>
  <si>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</si>
  <si>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</si>
  <si>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</si>
  <si>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</si>
  <si>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</si>
  <si>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</si>
  <si>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</si>
  <si>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</si>
  <si>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</si>
  <si>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</si>
  <si>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</si>
  <si>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</si>
  <si>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</si>
  <si>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</si>
  <si>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</si>
  <si>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</si>
  <si>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</si>
  <si>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</si>
  <si>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</si>
  <si>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</si>
  <si>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</si>
  <si>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</si>
  <si>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</si>
  <si>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</si>
  <si>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</si>
  <si>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</si>
  <si>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</si>
  <si>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</si>
  <si>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</si>
  <si>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</si>
  <si>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</si>
  <si>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</si>
  <si>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</si>
  <si>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</si>
  <si>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</si>
  <si>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</si>
  <si>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</si>
  <si>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</si>
  <si>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</si>
  <si>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</si>
  <si>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</si>
  <si>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</si>
  <si>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</si>
  <si>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</si>
  <si>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</si>
  <si>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</si>
  <si>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</si>
  <si>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</si>
  <si>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</si>
  <si>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</si>
  <si>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</si>
  <si>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</si>
  <si>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</si>
  <si>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</si>
  <si>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</si>
  <si>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</si>
  <si>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</si>
  <si>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</si>
  <si>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</si>
  <si>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</si>
  <si>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</si>
  <si>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</si>
  <si>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</si>
  <si>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</si>
  <si>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</si>
  <si>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</si>
  <si>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</si>
  <si>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</si>
  <si>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</si>
  <si>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</si>
  <si>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</si>
  <si>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</si>
  <si>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</si>
  <si>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</si>
  <si>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</si>
  <si>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</si>
  <si>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</si>
  <si>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</si>
  <si>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</si>
  <si>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</si>
  <si>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</si>
  <si>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</si>
  <si>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</si>
  <si>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</si>
  <si>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</si>
  <si>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</si>
  <si>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</si>
  <si>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</si>
  <si>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</si>
  <si>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</si>
  <si>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</si>
  <si>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</si>
  <si>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</si>
  <si>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</si>
  <si>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</si>
  <si>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</si>
  <si>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</si>
  <si>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</si>
  <si>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</si>
  <si>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</si>
  <si>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</si>
  <si>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</si>
  <si>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</si>
  <si>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</si>
  <si>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</si>
  <si>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</si>
  <si>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</si>
  <si>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</si>
  <si>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</si>
  <si>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</si>
  <si>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</si>
  <si>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</si>
  <si>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</si>
  <si>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</si>
  <si>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</si>
  <si>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</si>
  <si>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</si>
  <si>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</si>
  <si>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</si>
  <si>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</si>
  <si>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</si>
  <si>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</si>
  <si>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</si>
  <si>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</si>
  <si>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</si>
  <si>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</si>
  <si>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</si>
  <si>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</si>
  <si>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</si>
  <si>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</si>
  <si>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</si>
  <si>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</si>
  <si>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</si>
  <si>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</si>
  <si>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</si>
  <si>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</si>
  <si>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</si>
  <si>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</si>
  <si>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</si>
  <si>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</si>
  <si>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</si>
  <si>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</si>
  <si>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</si>
  <si>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</si>
  <si>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</si>
  <si>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</si>
  <si>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</si>
  <si>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</si>
  <si>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</si>
  <si>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</si>
  <si>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</si>
  <si>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</si>
  <si>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</si>
  <si>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</si>
  <si>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</si>
  <si>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</si>
  <si>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</si>
  <si>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</si>
  <si>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</si>
  <si>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</si>
  <si>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</si>
  <si>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</si>
  <si>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</si>
  <si>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</si>
  <si>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</si>
  <si>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</si>
  <si>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</si>
  <si>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</si>
  <si>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</si>
  <si>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</si>
  <si>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</si>
  <si>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</si>
  <si>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</si>
  <si>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</si>
  <si>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</si>
  <si>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</si>
  <si>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</si>
  <si>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</si>
  <si>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</si>
  <si>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</si>
  <si>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</si>
  <si>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</si>
  <si>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</si>
  <si>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</si>
  <si>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</si>
  <si>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</si>
  <si>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</si>
  <si>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</si>
  <si>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</si>
  <si>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</si>
  <si>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</si>
  <si>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</si>
  <si>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</si>
  <si>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</si>
  <si>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</si>
  <si>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</si>
  <si>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</si>
  <si>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</si>
  <si>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</si>
  <si>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</si>
  <si>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</si>
  <si>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</si>
  <si>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</si>
  <si>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</si>
  <si>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</si>
  <si>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</si>
  <si>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</si>
  <si>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</si>
  <si>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</si>
  <si>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</si>
  <si>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</si>
  <si>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</si>
  <si>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</si>
  <si>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</si>
  <si>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</si>
  <si>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</si>
  <si>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</si>
  <si>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</si>
  <si>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</si>
  <si>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</si>
  <si>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</si>
  <si>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</si>
  <si>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</si>
  <si>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</si>
  <si>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</si>
  <si>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</si>
  <si>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</si>
  <si>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</si>
  <si>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</si>
  <si>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</si>
  <si>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</si>
  <si>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</si>
  <si>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</si>
  <si>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</si>
  <si>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</si>
  <si>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</si>
  <si>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</si>
  <si>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</si>
  <si>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</si>
  <si>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</si>
  <si>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</si>
  <si>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</si>
  <si>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</si>
  <si>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</si>
  <si>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</si>
  <si>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</si>
  <si>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</si>
  <si>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</si>
  <si>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</si>
  <si>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</si>
  <si>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</si>
  <si>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</si>
  <si>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</si>
  <si>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</si>
  <si>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</si>
  <si>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</si>
  <si>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</si>
  <si>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</si>
  <si>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</si>
  <si>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</si>
  <si>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</si>
  <si>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</si>
  <si>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</si>
  <si>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</si>
  <si>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</si>
  <si>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</si>
  <si>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</si>
  <si>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</si>
  <si>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</si>
  <si>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</si>
  <si>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</si>
  <si>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</si>
  <si>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</si>
  <si>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</si>
  <si>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</si>
  <si>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</si>
  <si>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</si>
  <si>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</si>
  <si>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</si>
  <si>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</si>
  <si>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</si>
  <si>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</si>
  <si>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</si>
  <si>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</si>
  <si>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</si>
  <si>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</si>
  <si>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</si>
  <si>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</si>
  <si>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</si>
  <si>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</si>
  <si>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</si>
  <si>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</si>
  <si>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</si>
  <si>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</si>
  <si>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</si>
  <si>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</si>
  <si>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</si>
  <si>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</si>
  <si>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</si>
  <si>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</si>
  <si>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</si>
  <si>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</si>
  <si>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</si>
  <si>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</si>
  <si>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</si>
  <si>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</si>
  <si>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</si>
  <si>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</si>
  <si>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</si>
  <si>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</si>
  <si>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</si>
  <si>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</si>
  <si>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</si>
  <si>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</si>
  <si>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</si>
  <si>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</si>
  <si>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</si>
  <si>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</si>
  <si>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</si>
  <si>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</si>
  <si>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</si>
  <si>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</si>
  <si>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</si>
  <si>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</si>
  <si>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</si>
  <si>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</si>
  <si>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</si>
  <si>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</si>
  <si>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</si>
  <si>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</si>
  <si>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</si>
  <si>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</si>
  <si>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</si>
  <si>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</si>
  <si>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</si>
  <si>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</si>
  <si>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</si>
  <si>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</si>
  <si>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</si>
  <si>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</si>
  <si>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</si>
  <si>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</si>
  <si>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</si>
  <si>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</si>
  <si>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</si>
  <si>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</si>
  <si>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</si>
  <si>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</si>
  <si>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</si>
  <si>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</si>
  <si>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</si>
  <si>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</si>
  <si>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</si>
  <si>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</si>
  <si>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</si>
  <si>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</si>
  <si>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</si>
  <si>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</si>
  <si>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</si>
  <si>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</si>
  <si>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</si>
  <si>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</si>
  <si>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</si>
  <si>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</si>
  <si>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</si>
  <si>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</si>
  <si>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</si>
  <si>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</si>
  <si>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</si>
  <si>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</si>
  <si>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</si>
  <si>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</si>
  <si>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</si>
  <si>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</si>
  <si>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</si>
  <si>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</si>
  <si>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</si>
  <si>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</si>
  <si>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</si>
  <si>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</si>
  <si>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</si>
  <si>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</si>
  <si>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</si>
  <si>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</si>
  <si>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</si>
  <si>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</si>
  <si>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</si>
  <si>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</si>
  <si>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</si>
  <si>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</si>
  <si>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</si>
  <si>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</si>
  <si>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</si>
  <si>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</si>
  <si>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</si>
  <si>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</si>
  <si>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</si>
  <si>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</si>
  <si>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</si>
  <si>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</si>
  <si>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</si>
  <si>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</si>
  <si>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</si>
  <si>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</si>
  <si>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</si>
  <si>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</si>
  <si>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</si>
  <si>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</si>
  <si>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</si>
  <si>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</si>
  <si>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</si>
  <si>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</si>
  <si>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</si>
  <si>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</si>
  <si>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</si>
  <si>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</si>
  <si>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</si>
  <si>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</si>
  <si>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</si>
  <si>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</si>
  <si>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</si>
  <si>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</si>
  <si>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</si>
  <si>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</si>
  <si>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</si>
  <si>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</si>
  <si>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</si>
  <si>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</si>
  <si>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</si>
  <si>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</si>
  <si>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</si>
  <si>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</si>
  <si>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</si>
  <si>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</si>
  <si>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</si>
  <si>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</si>
  <si>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</si>
  <si>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</si>
  <si>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</si>
  <si>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</si>
  <si>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</si>
  <si>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</si>
  <si>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</si>
  <si>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</si>
  <si>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</si>
  <si>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</si>
  <si>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</si>
  <si>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</si>
  <si>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</si>
  <si>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</si>
  <si>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</si>
  <si>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</si>
  <si>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</si>
  <si>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</si>
  <si>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</si>
  <si>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</si>
  <si>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</si>
  <si>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</si>
  <si>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</si>
  <si>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</si>
  <si>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</si>
  <si>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</si>
  <si>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</si>
  <si>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</si>
  <si>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</si>
  <si>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</si>
  <si>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</si>
  <si>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</si>
  <si>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</si>
  <si>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</si>
  <si>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</si>
  <si>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</si>
  <si>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</si>
  <si>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</si>
  <si>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</si>
  <si>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</si>
  <si>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</si>
  <si>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</si>
  <si>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</si>
  <si>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</si>
  <si>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</si>
  <si>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</si>
  <si>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</si>
  <si>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</si>
  <si>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</si>
  <si>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</si>
  <si>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</si>
  <si>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</si>
  <si>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</si>
  <si>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</si>
  <si>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</si>
  <si>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</si>
  <si>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</si>
  <si>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</si>
  <si>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</si>
  <si>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</si>
  <si>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</si>
  <si>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</si>
  <si>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</si>
  <si>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</si>
  <si>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</si>
  <si>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</si>
  <si>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</si>
  <si>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</si>
  <si>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</si>
  <si>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</si>
  <si>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</si>
  <si>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</si>
  <si>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</si>
  <si>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</si>
  <si>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</si>
  <si>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</si>
  <si>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</si>
  <si>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</si>
  <si>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</si>
  <si>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</si>
  <si>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</si>
  <si>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</si>
  <si>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</si>
  <si>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</si>
  <si>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</si>
  <si>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</si>
  <si>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</si>
  <si>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</si>
  <si>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</si>
  <si>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</si>
  <si>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</si>
  <si>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</si>
  <si>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</si>
  <si>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</si>
  <si>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</si>
  <si>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</si>
  <si>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</si>
  <si>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</si>
  <si>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</si>
  <si>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</si>
  <si>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</si>
  <si>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</si>
  <si>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</si>
  <si>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</si>
  <si>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</si>
  <si>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</si>
  <si>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</si>
  <si>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</si>
  <si>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</si>
  <si>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</si>
  <si>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</si>
  <si>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</si>
  <si>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</si>
  <si>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</si>
  <si>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</si>
  <si>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</si>
  <si>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</si>
  <si>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</si>
  <si>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</si>
  <si>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</si>
  <si>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</si>
  <si>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</si>
  <si>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</si>
  <si>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</si>
  <si>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</si>
  <si>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</si>
  <si>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</si>
  <si>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</si>
  <si>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</si>
  <si>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</si>
  <si>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</si>
  <si>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</si>
  <si>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</si>
  <si>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</si>
  <si>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</si>
  <si>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</si>
  <si>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</si>
  <si>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</si>
  <si>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</si>
  <si>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</si>
  <si>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</si>
  <si>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</si>
  <si>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</si>
  <si>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</si>
  <si>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</si>
  <si>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</si>
  <si>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</si>
  <si>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</si>
  <si>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</si>
  <si>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</si>
  <si>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</si>
  <si>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</si>
  <si>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</si>
  <si>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</si>
  <si>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</si>
  <si>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</si>
  <si>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</si>
  <si>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</si>
  <si>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</si>
  <si>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</si>
  <si>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</si>
  <si>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</si>
  <si>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</si>
  <si>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</si>
  <si>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</si>
  <si>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</si>
  <si>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</si>
  <si>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</si>
  <si>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</si>
  <si>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</si>
  <si>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</si>
  <si>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</si>
  <si>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</si>
  <si>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</si>
  <si>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</si>
  <si>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</si>
  <si>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</si>
  <si>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</si>
  <si>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</si>
  <si>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</si>
  <si>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</si>
  <si>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</si>
  <si>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</si>
  <si>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</si>
  <si>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</si>
  <si>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</si>
  <si>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</si>
  <si>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</si>
  <si>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</si>
  <si>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</si>
  <si>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</si>
  <si>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</si>
  <si>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</si>
  <si>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</si>
  <si>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</si>
  <si>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</si>
  <si>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</si>
  <si>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</si>
  <si>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</si>
  <si>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</si>
  <si>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</si>
  <si>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</si>
  <si>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</si>
  <si>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</si>
  <si>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</si>
  <si>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</si>
  <si>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</si>
  <si>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</si>
  <si>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</si>
  <si>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</si>
  <si>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</si>
  <si>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</si>
  <si>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</si>
  <si>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</si>
  <si>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</si>
  <si>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</si>
  <si>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</si>
  <si>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</si>
  <si>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</si>
  <si>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</si>
  <si>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</si>
  <si>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</si>
  <si>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</si>
  <si>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</si>
  <si>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</si>
  <si>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</si>
  <si>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</si>
  <si>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</si>
  <si>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</si>
  <si>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</si>
  <si>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</si>
  <si>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</si>
  <si>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</si>
  <si>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</si>
  <si>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</si>
  <si>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</si>
  <si>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</si>
  <si>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</si>
  <si>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</si>
  <si>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</si>
  <si>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</si>
  <si>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</si>
  <si>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</si>
  <si>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</si>
  <si>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</si>
  <si>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</si>
  <si>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</si>
  <si>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</si>
  <si>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</si>
  <si>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</si>
  <si>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</si>
  <si>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</si>
  <si>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</si>
  <si>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</si>
  <si>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</si>
  <si>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</si>
  <si>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</si>
  <si>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</si>
  <si>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</si>
  <si>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</si>
  <si>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</si>
  <si>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</si>
  <si>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</si>
  <si>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</si>
  <si>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</si>
  <si>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</si>
  <si>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</si>
  <si>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</si>
  <si>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</si>
  <si>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</si>
  <si>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</si>
  <si>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</si>
  <si>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</si>
  <si>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</si>
  <si>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</si>
  <si>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</si>
  <si>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</si>
  <si>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</si>
  <si>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</si>
  <si>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</si>
  <si>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</si>
  <si>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</si>
  <si>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</si>
  <si>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</si>
  <si>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</si>
  <si>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</si>
  <si>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</si>
  <si>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</si>
  <si>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</si>
  <si>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</si>
  <si>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</si>
  <si>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</si>
  <si>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</si>
  <si>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</si>
  <si>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</si>
  <si>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</si>
  <si>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</si>
  <si>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</si>
  <si>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</si>
  <si>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</si>
  <si>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</si>
  <si>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</si>
  <si>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</si>
  <si>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</si>
  <si>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</si>
  <si>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</si>
  <si>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</si>
  <si>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</si>
  <si>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</si>
  <si>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</si>
  <si>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</si>
  <si>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</si>
  <si>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</si>
  <si>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</si>
  <si>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</si>
  <si>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</si>
  <si>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</si>
  <si>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</si>
  <si>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</si>
  <si>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</si>
  <si>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</si>
  <si>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</si>
  <si>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</si>
  <si>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</si>
  <si>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</si>
  <si>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</si>
  <si>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</si>
  <si>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</si>
  <si>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</si>
  <si>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</si>
  <si>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</si>
  <si>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</si>
  <si>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</si>
  <si>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</si>
  <si>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</si>
  <si>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</si>
  <si>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</si>
  <si>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</si>
  <si>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</si>
  <si>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</si>
  <si>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</si>
  <si>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</si>
  <si>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</si>
  <si>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</si>
  <si>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</si>
  <si>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</si>
  <si>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</si>
  <si>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</si>
  <si>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</si>
  <si>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</si>
  <si>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</si>
  <si>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</si>
  <si>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</si>
  <si>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</si>
  <si>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</si>
  <si>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</si>
  <si>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</si>
  <si>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</si>
  <si>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</si>
  <si>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</si>
  <si>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</si>
  <si>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</si>
  <si>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</si>
  <si>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</si>
  <si>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</si>
  <si>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</si>
  <si>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</si>
  <si>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</si>
  <si>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</si>
  <si>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</si>
  <si>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</si>
  <si>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</si>
  <si>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</si>
  <si>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</si>
  <si>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</si>
  <si>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</si>
  <si>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</si>
  <si>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</si>
  <si>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</si>
  <si>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</si>
  <si>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</si>
  <si>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</si>
  <si>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</si>
  <si>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</si>
  <si>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</si>
  <si>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</si>
  <si>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</si>
  <si>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</si>
  <si>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</si>
  <si>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</si>
  <si>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</si>
  <si>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</si>
  <si>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</si>
  <si>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</si>
  <si>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</si>
  <si>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</si>
  <si>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</si>
  <si>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</si>
  <si>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</si>
  <si>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</si>
  <si>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</si>
  <si>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</si>
  <si>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</si>
  <si>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</si>
  <si>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</si>
  <si>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</si>
  <si>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</si>
  <si>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</si>
  <si>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</si>
  <si>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</si>
  <si>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</si>
  <si>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</si>
  <si>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</si>
  <si>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</si>
  <si>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</si>
  <si>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</si>
  <si>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</si>
  <si>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</si>
  <si>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</si>
  <si>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</si>
  <si>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</si>
  <si>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</si>
  <si>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</si>
  <si>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</si>
  <si>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</si>
  <si>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</si>
  <si>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</si>
  <si>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</si>
  <si>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</si>
  <si>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</si>
  <si>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</si>
  <si>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</si>
  <si>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</si>
  <si>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</si>
  <si>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</si>
  <si>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</si>
  <si>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</si>
  <si>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</si>
  <si>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</si>
  <si>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</si>
  <si>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</si>
  <si>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</si>
  <si>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</si>
  <si>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</si>
  <si>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</si>
  <si>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</si>
  <si>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</si>
  <si>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</si>
  <si>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</si>
  <si>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</si>
  <si>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</si>
  <si>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</si>
  <si>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</si>
  <si>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</si>
  <si>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</si>
  <si>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</si>
  <si>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</si>
  <si>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</si>
  <si>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</si>
  <si>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</si>
  <si>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</si>
  <si>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</si>
  <si>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</si>
  <si>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</si>
  <si>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</si>
  <si>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</si>
  <si>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</si>
  <si>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</si>
  <si>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</si>
  <si>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</si>
  <si>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</si>
  <si>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</si>
  <si>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</si>
  <si>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</si>
  <si>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</si>
  <si>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</si>
  <si>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</si>
  <si>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</si>
  <si>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</si>
  <si>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</si>
  <si>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</si>
  <si>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</si>
  <si>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</si>
  <si>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</si>
  <si>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</si>
  <si>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</si>
  <si>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</si>
  <si>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</si>
  <si>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</si>
  <si>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</si>
  <si>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</si>
  <si>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</si>
  <si>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</si>
  <si>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</si>
  <si>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</si>
  <si>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</si>
  <si>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</si>
  <si>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</si>
  <si>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</si>
  <si>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</si>
  <si>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</si>
  <si>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</si>
  <si>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</si>
  <si>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</si>
  <si>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</si>
  <si>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</si>
  <si>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</si>
  <si>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</si>
  <si>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</si>
  <si>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</si>
  <si>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</si>
  <si>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</si>
  <si>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</si>
  <si>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</si>
  <si>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</si>
  <si>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</si>
  <si>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</si>
  <si>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</si>
  <si>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</si>
  <si>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</si>
  <si>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</si>
  <si>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</si>
  <si>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</si>
  <si>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</si>
  <si>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</si>
  <si>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</si>
  <si>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</si>
  <si>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</si>
  <si>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</si>
  <si>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</si>
  <si>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</si>
  <si>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</si>
  <si>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</si>
  <si>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</si>
  <si>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</si>
  <si>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</si>
  <si>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</si>
  <si>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</si>
  <si>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</si>
  <si>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</si>
  <si>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</si>
  <si>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</si>
  <si>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</si>
  <si>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</si>
  <si>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</si>
  <si>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</si>
  <si>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</si>
  <si>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</si>
  <si>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</si>
  <si>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</si>
  <si>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</si>
  <si>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</si>
  <si>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</si>
  <si>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</si>
  <si>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</si>
  <si>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</si>
  <si>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</si>
  <si>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</si>
  <si>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</si>
  <si>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</si>
  <si>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</si>
  <si>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</si>
  <si>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</si>
  <si>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</si>
  <si>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</si>
  <si>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</si>
  <si>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</si>
  <si>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</si>
  <si>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</si>
  <si>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</si>
  <si>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</si>
  <si>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</si>
  <si>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</si>
  <si>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</si>
  <si>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</si>
  <si>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</si>
  <si>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</si>
  <si>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</si>
  <si>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</si>
  <si>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</si>
  <si>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</si>
  <si>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</si>
  <si>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</si>
  <si>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</si>
  <si>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</si>
  <si>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</si>
  <si>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</si>
  <si>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</si>
  <si>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</si>
  <si>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</si>
  <si>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</si>
  <si>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</si>
  <si>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</si>
  <si>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</si>
  <si>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</si>
  <si>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</si>
  <si>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</si>
  <si>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</si>
  <si>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</si>
  <si>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</si>
  <si>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</si>
  <si>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</si>
  <si>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</si>
  <si>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</si>
  <si>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</si>
  <si>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</si>
  <si>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</si>
  <si>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</si>
  <si>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</si>
  <si>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</si>
  <si>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</si>
  <si>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</si>
  <si>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</si>
  <si>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</si>
  <si>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</si>
  <si>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</si>
  <si>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</si>
  <si>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</si>
  <si>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</si>
  <si>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</si>
  <si>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</si>
  <si>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</si>
  <si>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</si>
  <si>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</si>
  <si>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</si>
  <si>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</si>
  <si>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</si>
  <si>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</si>
  <si>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</si>
  <si>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</si>
  <si>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</si>
  <si>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</si>
  <si>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</si>
  <si>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</si>
  <si>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</si>
  <si>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</si>
  <si>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</si>
  <si>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</si>
  <si>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</si>
  <si>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</si>
  <si>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</si>
  <si>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</si>
  <si>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</si>
  <si>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</si>
  <si>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</si>
  <si>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</si>
  <si>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</si>
  <si>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</si>
  <si>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</si>
  <si>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</si>
  <si>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</si>
  <si>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</si>
  <si>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</si>
  <si>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</si>
  <si>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</si>
  <si>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</si>
  <si>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</si>
  <si>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</si>
  <si>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</si>
  <si>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</si>
  <si>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</si>
  <si>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</si>
  <si>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</si>
  <si>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</si>
  <si>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</si>
  <si>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</si>
  <si>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</si>
  <si>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</si>
  <si>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</si>
  <si>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</si>
  <si>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</si>
  <si>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</si>
  <si>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</si>
  <si>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</si>
  <si>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</si>
  <si>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</si>
  <si>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</si>
  <si>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</si>
  <si>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</si>
  <si>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</si>
  <si>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</si>
  <si>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</si>
  <si>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</si>
  <si>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</si>
  <si>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</si>
  <si>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</si>
  <si>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</si>
  <si>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</si>
  <si>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</si>
  <si>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</si>
  <si>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</si>
  <si>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</si>
  <si>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</si>
  <si>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</si>
  <si>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</si>
  <si>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</si>
  <si>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</si>
  <si>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</si>
  <si>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</si>
  <si>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</si>
  <si>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</si>
  <si>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</si>
  <si>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</si>
  <si>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</si>
  <si>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</si>
  <si>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</si>
  <si>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</si>
  <si>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</si>
  <si>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</si>
  <si>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</si>
  <si>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</si>
  <si>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</si>
  <si>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</si>
  <si>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</si>
  <si>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</si>
  <si>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</si>
  <si>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</si>
  <si>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</si>
  <si>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</si>
  <si>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</si>
  <si>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</si>
  <si>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</si>
  <si>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</si>
  <si>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</si>
  <si>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</si>
  <si>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</si>
  <si>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</si>
  <si>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</si>
  <si>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</si>
  <si>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</si>
  <si>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</si>
  <si>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</si>
  <si>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</si>
  <si>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</si>
  <si>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</si>
  <si>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</si>
  <si>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</si>
  <si>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</si>
  <si>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</si>
  <si>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</si>
  <si>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</si>
  <si>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</si>
  <si>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</si>
  <si>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</si>
  <si>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</si>
  <si>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</si>
  <si>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</si>
  <si>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</si>
  <si>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</si>
  <si>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</si>
  <si>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</si>
  <si>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</si>
  <si>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</si>
  <si>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</si>
  <si>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</si>
  <si>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</si>
  <si>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</si>
  <si>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</si>
  <si>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</si>
  <si>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</si>
  <si>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</si>
  <si>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</si>
  <si>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</si>
  <si>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</si>
  <si>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</si>
  <si>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</si>
  <si>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</si>
  <si>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</si>
  <si>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</si>
  <si>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</si>
  <si>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</si>
  <si>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</si>
  <si>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</si>
  <si>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</si>
  <si>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</si>
  <si>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</si>
  <si>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</si>
  <si>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</si>
  <si>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</si>
  <si>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</si>
  <si>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</si>
  <si>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</si>
  <si>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</si>
  <si>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</si>
  <si>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</si>
  <si>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</si>
  <si>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</si>
  <si>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</si>
  <si>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</si>
  <si>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</si>
  <si>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</si>
  <si>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</si>
  <si>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</si>
  <si>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</si>
  <si>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</si>
  <si>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</si>
  <si>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</si>
  <si>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</si>
  <si>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</si>
  <si>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</si>
  <si>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</si>
  <si>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</si>
  <si>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</si>
  <si>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</si>
  <si>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</si>
  <si>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</si>
  <si>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</si>
  <si>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</si>
  <si>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</si>
  <si>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</si>
  <si>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</si>
  <si>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</si>
  <si>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</si>
  <si>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</si>
  <si>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</si>
  <si>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</si>
  <si>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</si>
  <si>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</si>
  <si>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</si>
  <si>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</si>
  <si>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</si>
  <si>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</si>
  <si>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</si>
  <si>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</si>
  <si>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</si>
  <si>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</si>
  <si>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</si>
  <si>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</si>
  <si>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</si>
  <si>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</si>
  <si>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</si>
  <si>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</si>
  <si>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</si>
  <si>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</si>
  <si>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</si>
  <si>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</si>
  <si>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</si>
  <si>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</si>
  <si>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</si>
  <si>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</si>
  <si>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</si>
  <si>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</si>
  <si>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</si>
  <si>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</si>
  <si>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</si>
  <si>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</si>
  <si>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</si>
  <si>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</si>
  <si>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</si>
  <si>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</si>
  <si>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</si>
  <si>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</si>
  <si>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</si>
  <si>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</si>
  <si>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</si>
  <si>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</si>
  <si>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</si>
  <si>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</si>
  <si>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</si>
  <si>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</si>
  <si>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</si>
  <si>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</si>
  <si>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</si>
  <si>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</si>
  <si>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</si>
  <si>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</si>
  <si>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</si>
  <si>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</si>
  <si>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</si>
  <si>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</si>
  <si>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</si>
  <si>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</si>
  <si>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</si>
  <si>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</si>
  <si>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</si>
  <si>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</si>
  <si>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</si>
  <si>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</si>
  <si>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</si>
  <si>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</si>
  <si>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</si>
  <si>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</si>
  <si>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</si>
  <si>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</si>
  <si>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</si>
  <si>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</si>
  <si>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</si>
  <si>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</si>
  <si>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</si>
  <si>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</si>
  <si>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</si>
  <si>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</si>
  <si>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</si>
  <si>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</si>
  <si>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</si>
  <si>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</si>
  <si>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</si>
  <si>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</si>
  <si>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</si>
  <si>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</si>
  <si>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</si>
  <si>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</si>
  <si>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</si>
  <si>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</si>
  <si>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</si>
  <si>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</si>
  <si>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</si>
  <si>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</si>
  <si>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</si>
  <si>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</si>
  <si>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</si>
  <si>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</si>
  <si>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</si>
  <si>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</si>
  <si>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</si>
  <si>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</si>
  <si>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</si>
  <si>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</si>
  <si>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</si>
  <si>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</si>
  <si>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</si>
  <si>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</si>
  <si>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</si>
  <si>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</si>
  <si>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</si>
  <si>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</si>
  <si>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</si>
  <si>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</si>
  <si>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</si>
  <si>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</si>
  <si>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</si>
  <si>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</si>
  <si>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</si>
  <si>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</si>
  <si>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</si>
  <si>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</si>
  <si>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</si>
  <si>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</si>
  <si>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</si>
  <si>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</si>
  <si>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</si>
  <si>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</si>
  <si>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</si>
  <si>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</si>
  <si>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</si>
  <si>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</si>
  <si>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</si>
  <si>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</si>
  <si>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</si>
  <si>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</si>
  <si>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</si>
  <si>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</si>
  <si>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</si>
  <si>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</si>
  <si>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</si>
  <si>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</si>
  <si>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</si>
  <si>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</si>
  <si>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</si>
  <si>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</si>
  <si>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</si>
  <si>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</si>
  <si>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</si>
  <si>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</si>
  <si>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</si>
  <si>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</si>
  <si>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</si>
  <si>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</si>
  <si>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</si>
  <si>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</si>
  <si>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</si>
  <si>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</si>
  <si>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</si>
  <si>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</si>
  <si>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</si>
  <si>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</si>
  <si>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</si>
  <si>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</si>
  <si>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</si>
  <si>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</si>
  <si>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</si>
  <si>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</si>
  <si>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</si>
  <si>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</si>
  <si>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</si>
  <si>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</si>
  <si>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</si>
  <si>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</si>
  <si>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</si>
  <si>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</si>
  <si>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</si>
  <si>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</si>
  <si>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</si>
  <si>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</si>
  <si>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</si>
  <si>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</si>
  <si>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</si>
  <si>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</si>
  <si>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</si>
  <si>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</si>
  <si>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</si>
  <si>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</si>
  <si>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</si>
  <si>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</si>
  <si>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</si>
  <si>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</si>
  <si>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</si>
  <si>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</si>
  <si>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</si>
  <si>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</si>
  <si>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</si>
  <si>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</si>
  <si>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</si>
  <si>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</si>
  <si>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</si>
  <si>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</si>
  <si>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</si>
  <si>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</si>
  <si>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</si>
  <si>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</si>
  <si>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</si>
  <si>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</si>
  <si>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</si>
  <si>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</si>
  <si>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</si>
  <si>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</si>
  <si>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</si>
  <si>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</si>
  <si>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</si>
  <si>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</si>
  <si>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</si>
  <si>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</si>
  <si>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</si>
  <si>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</si>
  <si>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</si>
  <si>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</si>
  <si>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</si>
  <si>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</si>
  <si>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</si>
  <si>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</si>
  <si>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</si>
  <si>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</si>
  <si>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</si>
  <si>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</si>
  <si>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</si>
  <si>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</si>
  <si>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</si>
  <si>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</si>
  <si>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</si>
  <si>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</si>
  <si>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</si>
  <si>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</si>
  <si>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</si>
  <si>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</si>
  <si>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</si>
  <si>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</si>
  <si>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</si>
  <si>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</si>
  <si>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</si>
  <si>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</si>
  <si>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</si>
  <si>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</si>
  <si>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</si>
  <si>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</si>
  <si>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</si>
  <si>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</si>
  <si>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</si>
  <si>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</si>
  <si>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</si>
  <si>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</si>
  <si>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</si>
  <si>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</si>
  <si>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</si>
  <si>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</si>
  <si>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</si>
  <si>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</si>
  <si>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</si>
  <si>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</si>
  <si>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</si>
  <si>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</si>
  <si>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</si>
  <si>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</si>
  <si>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</si>
  <si>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</si>
  <si>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</si>
  <si>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</si>
  <si>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</si>
  <si>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</si>
  <si>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</si>
  <si>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</si>
  <si>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</si>
  <si>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</si>
  <si>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</si>
  <si>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</si>
  <si>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</si>
  <si>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</si>
  <si>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</si>
  <si>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</si>
  <si>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</si>
  <si>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</si>
  <si>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</si>
  <si>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</si>
  <si>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</si>
  <si>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</si>
  <si>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</si>
  <si>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</si>
  <si>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</si>
  <si>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</si>
  <si>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</si>
  <si>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</si>
  <si>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</si>
  <si>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</si>
  <si>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</si>
  <si>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</si>
  <si>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</si>
  <si>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</si>
  <si>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</si>
  <si>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</si>
  <si>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</si>
  <si>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</si>
  <si>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</si>
  <si>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</si>
  <si>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</si>
  <si>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</si>
  <si>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</si>
  <si>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</si>
  <si>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</si>
  <si>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</si>
  <si>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</si>
  <si>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</si>
  <si>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</si>
  <si>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</si>
  <si>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</si>
  <si>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</si>
  <si>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</si>
  <si>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</si>
  <si>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</si>
  <si>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</si>
  <si>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</si>
  <si>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</si>
  <si>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</si>
  <si>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</si>
  <si>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</si>
  <si>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</si>
  <si>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</si>
  <si>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</si>
  <si>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</si>
  <si>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</si>
  <si>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</si>
  <si>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</si>
  <si>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</si>
  <si>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</si>
  <si>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</si>
  <si>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</si>
  <si>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</si>
  <si>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</si>
  <si>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</si>
  <si>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</si>
  <si>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</si>
  <si>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</si>
  <si>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</si>
  <si>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</si>
  <si>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</si>
  <si>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</si>
  <si>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</si>
  <si>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</si>
  <si>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</si>
  <si>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</si>
  <si>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</si>
  <si>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</si>
  <si>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</si>
  <si>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</si>
  <si>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</si>
  <si>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</si>
  <si>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</si>
  <si>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</si>
  <si>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</si>
  <si>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</si>
  <si>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</si>
  <si>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</si>
  <si>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</si>
  <si>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</si>
  <si>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</si>
  <si>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</si>
  <si>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</si>
  <si>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</si>
  <si>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</si>
  <si>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</si>
  <si>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</si>
  <si>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</si>
  <si>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</si>
  <si>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</si>
  <si>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</si>
  <si>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</si>
  <si>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</si>
  <si>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</si>
  <si>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</si>
  <si>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</si>
  <si>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</si>
  <si>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</si>
  <si>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</si>
  <si>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</si>
  <si>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</si>
  <si>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</si>
  <si>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</si>
  <si>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</si>
  <si>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</si>
  <si>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</si>
  <si>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</si>
  <si>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</si>
  <si>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</si>
  <si>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</si>
  <si>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</si>
  <si>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</si>
  <si>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</si>
  <si>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</si>
  <si>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</si>
  <si>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</si>
  <si>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</si>
  <si>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</si>
  <si>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</si>
  <si>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</si>
  <si>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</si>
  <si>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</si>
  <si>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</si>
  <si>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</si>
  <si>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</si>
  <si>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</si>
  <si>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</si>
  <si>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</si>
  <si>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</si>
  <si>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</si>
  <si>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</si>
  <si>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</si>
  <si>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</si>
  <si>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</si>
  <si>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</si>
  <si>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</si>
  <si>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</si>
  <si>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</si>
  <si>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</si>
  <si>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</si>
  <si>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</si>
  <si>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</si>
  <si>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</si>
  <si>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</si>
  <si>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</si>
  <si>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</si>
  <si>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</si>
  <si>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</si>
  <si>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</si>
  <si>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</si>
  <si>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</si>
  <si>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</si>
  <si>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</si>
  <si>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</si>
  <si>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</si>
  <si>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</si>
  <si>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</si>
  <si>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</si>
  <si>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</si>
  <si>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</si>
  <si>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</si>
  <si>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</si>
  <si>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</si>
  <si>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</si>
  <si>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</si>
  <si>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</si>
  <si>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</si>
  <si>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</si>
  <si>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</si>
  <si>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</si>
  <si>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</si>
  <si>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</si>
  <si>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</si>
  <si>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</si>
  <si>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</si>
  <si>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</si>
  <si>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</si>
  <si>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</si>
  <si>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</si>
  <si>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</si>
  <si>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</si>
  <si>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</si>
  <si>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</si>
  <si>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</si>
  <si>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</si>
  <si>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</si>
  <si>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</si>
  <si>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</si>
  <si>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</si>
  <si>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</si>
  <si>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</si>
  <si>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</si>
  <si>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</si>
  <si>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</si>
  <si>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</si>
  <si>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</si>
  <si>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</si>
  <si>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</si>
  <si>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</si>
  <si>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</si>
  <si>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</si>
  <si>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</si>
  <si>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</si>
  <si>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</si>
  <si>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</si>
  <si>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</si>
  <si>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</si>
  <si>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</si>
  <si>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</si>
  <si>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</si>
  <si>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</si>
  <si>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</si>
  <si>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</si>
  <si>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</si>
  <si>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</si>
  <si>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</si>
  <si>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</si>
  <si>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</si>
  <si>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</si>
  <si>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</si>
  <si>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</si>
  <si>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</si>
  <si>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</si>
  <si>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</si>
  <si>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</si>
  <si>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</si>
  <si>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</si>
  <si>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</si>
  <si>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</si>
  <si>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</si>
  <si>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</si>
  <si>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</si>
  <si>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</si>
  <si>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</si>
  <si>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</si>
  <si>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</si>
  <si>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</si>
  <si>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</si>
  <si>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</si>
  <si>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</si>
  <si>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</si>
  <si>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</si>
  <si>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</si>
  <si>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</si>
  <si>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</si>
  <si>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</si>
  <si>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</si>
  <si>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</si>
  <si>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</si>
  <si>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</si>
  <si>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</si>
  <si>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</si>
  <si>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</si>
  <si>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</si>
  <si>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</si>
  <si>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</si>
  <si>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</si>
  <si>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</si>
  <si>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</si>
  <si>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</si>
  <si>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</si>
  <si>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</si>
  <si>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</si>
  <si>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</si>
  <si>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</si>
  <si>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</si>
  <si>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</si>
  <si>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</si>
  <si>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</si>
  <si>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</si>
  <si>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</si>
  <si>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</si>
  <si>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</si>
  <si>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</si>
  <si>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</si>
  <si>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</si>
  <si>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</si>
  <si>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</si>
  <si>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</si>
  <si>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</si>
  <si>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</si>
  <si>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</si>
  <si>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</si>
  <si>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</si>
  <si>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</si>
  <si>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</si>
  <si>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</si>
  <si>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</si>
  <si>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</si>
  <si>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</si>
  <si>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</si>
  <si>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</si>
  <si>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</si>
  <si>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</si>
  <si>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</si>
  <si>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</si>
  <si>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</si>
  <si>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</si>
  <si>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</si>
  <si>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</si>
  <si>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</si>
  <si>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</si>
  <si>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</si>
  <si>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</si>
  <si>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</si>
  <si>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</si>
  <si>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</si>
  <si>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</si>
  <si>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</si>
  <si>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</si>
  <si>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</si>
  <si>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</si>
  <si>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</si>
  <si>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</si>
  <si>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</si>
  <si>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</si>
  <si>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</si>
  <si>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</si>
  <si>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</si>
  <si>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</si>
  <si>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</si>
  <si>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</si>
  <si>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</si>
  <si>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</si>
  <si>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</si>
  <si>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</si>
  <si>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</si>
  <si>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</si>
  <si>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</si>
  <si>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</si>
  <si>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</si>
  <si>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</si>
  <si>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</si>
  <si>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</si>
  <si>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</si>
  <si>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</si>
  <si>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</si>
  <si>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</si>
  <si>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</si>
  <si>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</si>
  <si>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</si>
  <si>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</si>
  <si>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</si>
  <si>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</si>
  <si>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</si>
  <si>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</si>
  <si>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</si>
  <si>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</si>
  <si>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</si>
  <si>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</si>
  <si>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</si>
  <si>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</si>
  <si>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</si>
  <si>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</si>
  <si>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</si>
  <si>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</si>
  <si>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</si>
  <si>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</si>
  <si>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</si>
  <si>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</si>
  <si>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</si>
  <si>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</si>
  <si>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</si>
  <si>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</si>
  <si>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</si>
  <si>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</si>
  <si>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</si>
  <si>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</si>
  <si>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</si>
  <si>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</si>
  <si>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</si>
  <si>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</si>
  <si>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</si>
  <si>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</si>
  <si>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</si>
  <si>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</si>
  <si>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</si>
  <si>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</si>
  <si>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</si>
  <si>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</si>
  <si>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</si>
  <si>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</si>
  <si>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</si>
  <si>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</si>
  <si>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</si>
  <si>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</si>
  <si>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</si>
  <si>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</si>
  <si>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</si>
  <si>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</si>
  <si>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</si>
  <si>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</si>
  <si>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</si>
  <si>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</si>
  <si>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</si>
  <si>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</si>
  <si>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</si>
  <si>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</si>
  <si>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</si>
  <si>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</si>
  <si>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</si>
  <si>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</si>
  <si>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</si>
  <si>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</si>
  <si>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</si>
  <si>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</si>
  <si>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</si>
  <si>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</si>
  <si>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</si>
  <si>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</si>
  <si>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</si>
  <si>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</si>
  <si>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</si>
  <si>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</si>
  <si>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</si>
  <si>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</si>
  <si>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</si>
  <si>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</si>
  <si>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</si>
  <si>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</si>
  <si>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</si>
  <si>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</si>
  <si>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</si>
  <si>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</si>
  <si>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</si>
  <si>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</si>
  <si>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</si>
  <si>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</si>
  <si>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</si>
  <si>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</si>
  <si>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</si>
  <si>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</si>
  <si>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</si>
  <si>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</si>
  <si>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</si>
  <si>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</si>
  <si>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</si>
  <si>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</si>
  <si>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</si>
  <si>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</si>
  <si>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</si>
  <si>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</si>
  <si>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</si>
  <si>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</si>
  <si>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</si>
  <si>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</si>
  <si>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</si>
  <si>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</si>
  <si>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</si>
  <si>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</si>
  <si>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</si>
  <si>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</si>
  <si>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</si>
  <si>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</si>
  <si>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</si>
  <si>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</si>
  <si>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</si>
  <si>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</si>
  <si>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</si>
  <si>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</si>
  <si>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</si>
  <si>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</si>
  <si>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</si>
  <si>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</si>
  <si>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</si>
  <si>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</si>
  <si>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</si>
  <si>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</si>
  <si>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</si>
  <si>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</si>
  <si>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</si>
  <si>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</si>
  <si>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</si>
  <si>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</si>
  <si>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</si>
  <si>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</si>
  <si>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</si>
  <si>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</si>
  <si>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</si>
  <si>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</si>
  <si>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</si>
  <si>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</si>
  <si>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</si>
  <si>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</si>
  <si>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</si>
  <si>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</si>
  <si>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</si>
  <si>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</si>
  <si>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</si>
  <si>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</si>
  <si>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</si>
  <si>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</si>
  <si>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</si>
  <si>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</si>
  <si>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</si>
  <si>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</si>
  <si>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</si>
  <si>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</si>
  <si>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</si>
  <si>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</si>
  <si>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</si>
  <si>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</si>
  <si>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</si>
  <si>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</si>
  <si>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</si>
  <si>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</si>
  <si>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</si>
  <si>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</si>
  <si>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</si>
  <si>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</si>
  <si>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</si>
  <si>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</si>
  <si>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</si>
  <si>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</si>
  <si>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</si>
  <si>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</si>
  <si>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</si>
  <si>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</si>
  <si>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</si>
  <si>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</si>
  <si>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</si>
  <si>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</si>
  <si>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</si>
  <si>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</si>
  <si>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</si>
  <si>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</si>
  <si>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</si>
  <si>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</si>
  <si>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</si>
  <si>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</si>
  <si>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</si>
  <si>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</si>
  <si>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</si>
  <si>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</si>
  <si>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</si>
  <si>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</si>
  <si>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</si>
  <si>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</si>
  <si>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</si>
  <si>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</si>
  <si>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</si>
  <si>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</si>
  <si>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</si>
  <si>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</si>
  <si>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</si>
  <si>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</si>
  <si>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</si>
  <si>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</si>
  <si>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</si>
  <si>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</si>
  <si>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</si>
  <si>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</si>
  <si>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</si>
  <si>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</si>
  <si>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</si>
  <si>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</si>
  <si>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</si>
  <si>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</si>
  <si>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</si>
  <si>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</si>
  <si>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</si>
  <si>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</si>
  <si>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</si>
  <si>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</si>
  <si>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</si>
  <si>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</si>
  <si>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</si>
  <si>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</si>
  <si>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</si>
  <si>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</si>
  <si>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</si>
  <si>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</si>
  <si>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</si>
  <si>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</si>
  <si>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</si>
  <si>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</si>
  <si>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</si>
  <si>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</si>
  <si>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</si>
  <si>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</si>
  <si>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</si>
  <si>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</si>
  <si>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</si>
  <si>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</si>
  <si>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</si>
  <si>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</si>
  <si>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</si>
  <si>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</si>
  <si>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</si>
  <si>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</si>
  <si>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</si>
  <si>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</si>
  <si>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</si>
  <si>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</si>
  <si>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</si>
  <si>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</si>
  <si>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</si>
  <si>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</si>
  <si>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</si>
  <si>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</si>
  <si>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</si>
  <si>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</si>
  <si>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</si>
  <si>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</si>
  <si>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</si>
  <si>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</si>
  <si>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</si>
  <si>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</si>
  <si>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</si>
  <si>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</si>
  <si>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</si>
  <si>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</si>
  <si>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</si>
  <si>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</si>
  <si>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</si>
  <si>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</si>
  <si>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</si>
  <si>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</si>
  <si>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</si>
  <si>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</si>
  <si>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</si>
  <si>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</si>
  <si>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</si>
  <si>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</si>
  <si>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</si>
  <si>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</si>
  <si>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</si>
  <si>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</si>
  <si>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</si>
  <si>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</si>
  <si>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</si>
  <si>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</si>
  <si>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</si>
  <si>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</si>
  <si>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</si>
  <si>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</si>
  <si>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</si>
  <si>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</si>
  <si>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</si>
  <si>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</si>
  <si>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</si>
  <si>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</si>
  <si>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</si>
  <si>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</si>
  <si>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</si>
  <si>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</si>
  <si>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</si>
  <si>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</si>
  <si>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</si>
  <si>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</si>
  <si>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</si>
  <si>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</si>
  <si>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</si>
  <si>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</si>
  <si>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</si>
  <si>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</si>
  <si>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</si>
  <si>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</si>
  <si>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</si>
  <si>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</si>
  <si>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</si>
  <si>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</si>
  <si>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</si>
  <si>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</si>
  <si>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</si>
  <si>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</si>
  <si>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</si>
  <si>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</si>
  <si>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</si>
  <si>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</si>
  <si>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</si>
  <si>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</si>
  <si>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</si>
  <si>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</si>
  <si>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</si>
  <si>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</si>
  <si>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</si>
  <si>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</si>
  <si>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</si>
  <si>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</si>
  <si>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</si>
  <si>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</si>
  <si>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</si>
  <si>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</si>
  <si>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</si>
  <si>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</si>
  <si>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</si>
  <si>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</si>
  <si>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</si>
  <si>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</si>
  <si>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</si>
  <si>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</si>
  <si>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</si>
  <si>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</si>
  <si>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</si>
  <si>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</si>
  <si>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</si>
  <si>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</si>
  <si>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</si>
  <si>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</si>
  <si>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</si>
  <si>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</si>
  <si>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</si>
  <si>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</si>
  <si>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</si>
  <si>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</si>
  <si>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</si>
  <si>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</si>
  <si>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</si>
  <si>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</si>
  <si>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</si>
  <si>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</si>
  <si>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</si>
  <si>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</si>
  <si>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</si>
  <si>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</si>
  <si>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</si>
  <si>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</si>
  <si>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</si>
  <si>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</si>
  <si>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</si>
  <si>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</si>
  <si>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</si>
  <si>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</si>
  <si>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</si>
  <si>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</si>
  <si>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</si>
  <si>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</si>
  <si>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</si>
  <si>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</si>
  <si>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</si>
  <si>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</si>
  <si>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</si>
  <si>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</si>
  <si>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</si>
  <si>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</si>
  <si>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</si>
  <si>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</si>
  <si>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</si>
  <si>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</si>
  <si>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</si>
  <si>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</si>
  <si>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</si>
  <si>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</si>
  <si>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</si>
  <si>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</si>
  <si>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</si>
  <si>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</si>
  <si>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</si>
  <si>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</si>
  <si>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</si>
  <si>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</si>
  <si>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</si>
  <si>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</si>
  <si>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</si>
  <si>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</si>
  <si>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</si>
  <si>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</si>
  <si>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</si>
  <si>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</si>
  <si>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</si>
  <si>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</si>
  <si>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</si>
  <si>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</si>
  <si>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</si>
  <si>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</si>
  <si>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</si>
  <si>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</si>
  <si>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</si>
  <si>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</si>
  <si>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</si>
  <si>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</si>
  <si>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</si>
  <si>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</si>
  <si>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</si>
  <si>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</si>
  <si>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</si>
  <si>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</si>
  <si>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</si>
  <si>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</si>
  <si>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</si>
  <si>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</si>
  <si>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</si>
  <si>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</si>
  <si>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</si>
  <si>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</si>
  <si>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</si>
  <si>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</si>
  <si>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</si>
  <si>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</si>
  <si>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</si>
  <si>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</si>
  <si>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</si>
  <si>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</si>
  <si>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</si>
  <si>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</si>
  <si>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</si>
  <si>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</si>
  <si>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</si>
  <si>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</si>
  <si>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</si>
  <si>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</si>
  <si>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</si>
  <si>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</si>
  <si>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</si>
  <si>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</si>
  <si>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</si>
  <si>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</si>
  <si>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</si>
  <si>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</si>
  <si>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</si>
  <si>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</si>
  <si>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</si>
  <si>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</si>
  <si>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</si>
  <si>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</si>
  <si>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</si>
  <si>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</si>
  <si>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</si>
  <si>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</si>
  <si>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</si>
  <si>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</si>
  <si>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</si>
  <si>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</si>
  <si>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</si>
  <si>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</si>
  <si>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</si>
  <si>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</si>
  <si>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</si>
  <si>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</si>
  <si>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</si>
  <si>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</si>
  <si>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</si>
  <si>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</si>
  <si>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</si>
  <si>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</si>
  <si>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</si>
  <si>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</si>
  <si>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</si>
  <si>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</si>
  <si>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</si>
  <si>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</si>
  <si>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</si>
  <si>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</si>
  <si>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</si>
  <si>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</si>
  <si>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</si>
  <si>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</si>
  <si>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</si>
  <si>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</si>
  <si>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</si>
  <si>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</si>
  <si>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</si>
  <si>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</si>
  <si>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</si>
  <si>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</si>
  <si>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</si>
  <si>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</si>
  <si>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</si>
  <si>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</si>
  <si>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</si>
  <si>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</si>
  <si>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</si>
  <si>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</si>
  <si>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</si>
  <si>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</si>
  <si>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</si>
  <si>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</si>
  <si>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</si>
  <si>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</si>
  <si>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</si>
  <si>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</si>
  <si>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</si>
  <si>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</si>
  <si>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</si>
  <si>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</si>
  <si>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</si>
  <si>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</si>
  <si>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</si>
  <si>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</si>
  <si>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</si>
  <si>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</si>
  <si>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</si>
  <si>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</si>
  <si>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</si>
  <si>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</si>
  <si>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</si>
  <si>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</si>
  <si>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</si>
  <si>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</si>
  <si>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</si>
  <si>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</si>
  <si>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</si>
  <si>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</si>
  <si>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</si>
  <si>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</si>
  <si>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</si>
  <si>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</si>
  <si>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</si>
  <si>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</si>
  <si>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</si>
  <si>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</si>
  <si>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</si>
  <si>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</si>
  <si>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</si>
  <si>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</si>
  <si>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</si>
  <si>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</si>
  <si>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</si>
  <si>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</si>
  <si>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</si>
  <si>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</si>
  <si>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</si>
  <si>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</si>
  <si>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</si>
  <si>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</si>
  <si>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</si>
  <si>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</si>
  <si>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</si>
  <si>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</si>
  <si>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</si>
  <si>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</si>
  <si>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</si>
  <si>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</si>
  <si>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</si>
  <si>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</si>
  <si>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</si>
  <si>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</si>
  <si>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</si>
  <si>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</si>
  <si>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</si>
  <si>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</si>
  <si>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</si>
  <si>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</si>
  <si>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</si>
  <si>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</si>
  <si>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</si>
  <si>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</si>
  <si>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</si>
  <si>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</si>
  <si>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</si>
  <si>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</si>
  <si>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</si>
  <si>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</si>
  <si>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</si>
  <si>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</si>
  <si>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</si>
  <si>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</si>
  <si>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</si>
  <si>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</si>
  <si>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</si>
  <si>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</si>
  <si>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</si>
  <si>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</si>
  <si>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</si>
  <si>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</si>
  <si>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</si>
  <si>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</si>
  <si>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</si>
  <si>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</si>
  <si>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</si>
  <si>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</si>
  <si>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</si>
  <si>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</si>
  <si>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</si>
  <si>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</si>
  <si>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</si>
  <si>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</si>
  <si>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</si>
  <si>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</si>
  <si>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</si>
  <si>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</si>
  <si>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</si>
  <si>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</si>
  <si>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</si>
  <si>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</si>
  <si>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</si>
  <si>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</si>
  <si>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</si>
  <si>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</si>
  <si>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</si>
  <si>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</si>
  <si>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</si>
  <si>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</si>
  <si>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</si>
  <si>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</si>
  <si>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</si>
  <si>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</si>
  <si>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</si>
  <si>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</si>
  <si>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</si>
  <si>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</si>
  <si>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</si>
  <si>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</si>
  <si>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</si>
  <si>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</si>
  <si>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</si>
  <si>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</si>
  <si>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</si>
  <si>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</si>
  <si>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</si>
  <si>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</si>
  <si>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</si>
  <si>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</si>
  <si>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</si>
  <si>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</si>
  <si>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</si>
  <si>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</si>
  <si>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</si>
  <si>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</si>
  <si>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</si>
  <si>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</si>
  <si>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</si>
  <si>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</si>
  <si>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</si>
  <si>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</si>
  <si>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</si>
  <si>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</si>
  <si>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</si>
  <si>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</si>
  <si>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</si>
  <si>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</si>
  <si>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</si>
  <si>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</si>
  <si>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</si>
  <si>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</si>
  <si>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</si>
  <si>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</si>
  <si>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</si>
  <si>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</si>
  <si>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</si>
  <si>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</si>
  <si>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</si>
  <si>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</si>
  <si>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</si>
  <si>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</si>
  <si>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</si>
  <si>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</si>
  <si>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</si>
  <si>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</si>
  <si>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</si>
  <si>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</si>
  <si>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</si>
  <si>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</si>
  <si>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</si>
  <si>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</si>
  <si>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</si>
  <si>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</si>
  <si>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</si>
  <si>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</si>
  <si>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</si>
  <si>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</si>
  <si>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</si>
  <si>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</si>
  <si>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</si>
  <si>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</si>
  <si>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</si>
  <si>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</si>
  <si>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</si>
  <si>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</si>
  <si>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</si>
  <si>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</si>
  <si>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</si>
  <si>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</si>
  <si>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</si>
  <si>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</si>
  <si>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</si>
  <si>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</si>
  <si>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</si>
  <si>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</si>
  <si>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</si>
  <si>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</si>
  <si>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</si>
  <si>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</si>
  <si>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</si>
  <si>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</si>
  <si>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</si>
  <si>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</si>
  <si>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</si>
  <si>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</si>
  <si>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</si>
  <si>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</si>
  <si>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</si>
  <si>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</si>
  <si>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</si>
  <si>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</si>
  <si>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</si>
  <si>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</si>
  <si>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</si>
  <si>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</si>
  <si>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</si>
  <si>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</si>
  <si>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</si>
  <si>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</si>
  <si>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</si>
  <si>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</si>
  <si>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</si>
  <si>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</si>
  <si>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</si>
  <si>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</si>
  <si>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</si>
  <si>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</si>
  <si>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</si>
  <si>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</si>
  <si>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</si>
  <si>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</si>
  <si>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</si>
  <si>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</si>
  <si>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</si>
  <si>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</si>
  <si>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</si>
  <si>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</si>
  <si>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</si>
  <si>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</si>
  <si>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</si>
  <si>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</si>
  <si>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</si>
  <si>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</si>
  <si>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</si>
  <si>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</si>
  <si>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</si>
  <si>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</si>
  <si>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</si>
  <si>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</si>
  <si>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</si>
  <si>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</si>
  <si>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</si>
  <si>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</si>
  <si>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</si>
  <si>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</si>
  <si>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</si>
  <si>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</si>
  <si>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</si>
  <si>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</si>
  <si>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</si>
  <si>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</si>
  <si>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</si>
  <si>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</si>
  <si>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</si>
  <si>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</si>
  <si>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</si>
  <si>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</si>
  <si>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</si>
  <si>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</si>
  <si>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</si>
  <si>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</si>
  <si>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</si>
  <si>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</si>
  <si>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</si>
  <si>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</si>
  <si>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</si>
  <si>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</si>
  <si>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</si>
  <si>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</si>
  <si>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</si>
  <si>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</si>
  <si>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</si>
  <si>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</si>
  <si>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</si>
  <si>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</si>
  <si>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</si>
  <si>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</si>
  <si>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</si>
  <si>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</si>
  <si>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</si>
  <si>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</si>
  <si>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</si>
  <si>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</si>
  <si>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</si>
  <si>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</si>
  <si>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</si>
  <si>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</si>
  <si>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</si>
  <si>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</si>
  <si>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</si>
  <si>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</si>
  <si>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</si>
  <si>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</si>
  <si>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</si>
  <si>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</si>
  <si>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</si>
  <si>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</si>
  <si>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</si>
  <si>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</si>
  <si>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</si>
  <si>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</si>
  <si>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</si>
  <si>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</si>
  <si>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</si>
  <si>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</si>
  <si>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</si>
  <si>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</si>
  <si>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</si>
  <si>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</si>
  <si>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</si>
  <si>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</si>
  <si>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</si>
  <si>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</si>
  <si>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</si>
  <si>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</si>
  <si>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</si>
  <si>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</si>
  <si>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</si>
  <si>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</si>
  <si>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</si>
  <si>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</si>
  <si>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</si>
  <si>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</si>
  <si>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</si>
  <si>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</si>
  <si>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</si>
  <si>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</si>
  <si>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</si>
  <si>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</si>
  <si>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</si>
  <si>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</si>
  <si>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</si>
  <si>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</si>
  <si>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</si>
  <si>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</si>
  <si>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</si>
  <si>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</si>
  <si>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</si>
  <si>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</si>
  <si>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</si>
  <si>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</si>
  <si>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</si>
  <si>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</si>
  <si>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</si>
  <si>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</si>
  <si>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</si>
  <si>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</si>
  <si>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</si>
  <si>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</si>
  <si>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</si>
  <si>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</si>
  <si>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</si>
  <si>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</si>
  <si>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</si>
  <si>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</si>
  <si>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</si>
  <si>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</si>
  <si>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</si>
  <si>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</si>
  <si>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</si>
  <si>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</si>
  <si>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</si>
  <si>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</si>
  <si>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</si>
  <si>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</si>
  <si>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</si>
  <si>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</si>
  <si>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</si>
  <si>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</si>
  <si>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</si>
  <si>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</si>
  <si>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</si>
  <si>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</si>
  <si>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</si>
  <si>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</si>
  <si>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</si>
  <si>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</si>
  <si>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</si>
  <si>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</si>
  <si>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</si>
  <si>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</si>
  <si>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</si>
  <si>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</si>
  <si>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</si>
  <si>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</si>
  <si>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</si>
  <si>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</si>
  <si>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</si>
  <si>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</si>
  <si>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</si>
  <si>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</si>
  <si>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</si>
  <si>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</si>
  <si>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</si>
  <si>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</si>
  <si>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</si>
  <si>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</si>
  <si>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</si>
  <si>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</si>
  <si>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</si>
  <si>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</si>
  <si>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</si>
  <si>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</si>
  <si>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</si>
  <si>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</si>
  <si>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</si>
  <si>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</si>
  <si>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</si>
  <si>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</si>
  <si>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</si>
  <si>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</si>
  <si>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</si>
  <si>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</si>
  <si>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</si>
  <si>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</si>
  <si>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</si>
  <si>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</si>
  <si>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</si>
  <si>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</si>
  <si>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</si>
  <si>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</si>
  <si>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</si>
  <si>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</si>
  <si>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</si>
  <si>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</si>
  <si>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</si>
  <si>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</si>
  <si>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</si>
  <si>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</si>
  <si>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</si>
  <si>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</si>
  <si>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</si>
  <si>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</si>
  <si>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</si>
  <si>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</si>
  <si>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</si>
  <si>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</si>
  <si>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</si>
  <si>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</si>
  <si>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</si>
  <si>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</si>
  <si>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</si>
  <si>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</si>
  <si>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</si>
  <si>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</si>
  <si>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</si>
  <si>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</si>
  <si>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</si>
  <si>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</si>
  <si>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</si>
  <si>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</si>
  <si>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</si>
  <si>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</si>
  <si>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</si>
  <si>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</si>
  <si>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</si>
  <si>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</si>
  <si>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</si>
  <si>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</si>
  <si>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</si>
  <si>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</si>
  <si>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</si>
  <si>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</si>
  <si>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</si>
  <si>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</si>
  <si>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</si>
  <si>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</si>
  <si>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</si>
  <si>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</si>
  <si>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</si>
  <si>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</si>
  <si>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</si>
  <si>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</si>
  <si>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</si>
  <si>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</si>
  <si>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</si>
  <si>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</si>
  <si>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</si>
  <si>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</si>
  <si>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</si>
  <si>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</si>
  <si>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</si>
  <si>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</si>
  <si>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</si>
  <si>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</si>
  <si>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</si>
  <si>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</si>
  <si>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</si>
  <si>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</si>
  <si>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</si>
  <si>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</si>
  <si>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</si>
  <si>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</si>
  <si>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</si>
  <si>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</si>
  <si>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</si>
  <si>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</si>
  <si>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</si>
  <si>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</si>
  <si>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</si>
  <si>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</si>
  <si>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</si>
  <si>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</si>
  <si>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</si>
  <si>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</si>
  <si>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</si>
  <si>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</si>
  <si>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</si>
  <si>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</si>
  <si>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</si>
  <si>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</si>
  <si>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</si>
  <si>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</si>
  <si>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</si>
  <si>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</si>
  <si>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</si>
  <si>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</si>
  <si>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</si>
  <si>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</si>
  <si>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</si>
  <si>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</si>
  <si>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</si>
  <si>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</si>
  <si>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</si>
  <si>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</si>
  <si>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</si>
  <si>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</si>
  <si>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</si>
  <si>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</si>
  <si>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</si>
  <si>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</si>
  <si>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</si>
  <si>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</si>
  <si>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</si>
  <si>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</si>
  <si>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</si>
  <si>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</si>
  <si>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</si>
  <si>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</si>
  <si>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</si>
  <si>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</si>
  <si>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</si>
  <si>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</si>
  <si>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</si>
  <si>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</si>
  <si>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</si>
  <si>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</si>
  <si>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</si>
  <si>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</si>
  <si>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</si>
  <si>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</si>
  <si>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</si>
  <si>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</si>
  <si>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</si>
  <si>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</si>
  <si>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</si>
  <si>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</si>
  <si>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</si>
  <si>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</si>
  <si>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</si>
  <si>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</si>
  <si>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</si>
  <si>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</si>
  <si>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</si>
  <si>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</si>
  <si>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</si>
  <si>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</si>
  <si>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</si>
  <si>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</si>
  <si>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</si>
  <si>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</si>
  <si>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</si>
  <si>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</si>
  <si>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</si>
  <si>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</si>
  <si>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</si>
  <si>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</si>
  <si>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</si>
  <si>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</si>
  <si>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</si>
  <si>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</si>
  <si>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</si>
  <si>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</si>
  <si>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</si>
  <si>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</si>
  <si>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</si>
  <si>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</si>
  <si>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</si>
  <si>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</si>
  <si>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</si>
  <si>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</si>
  <si>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</si>
  <si>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</si>
  <si>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</si>
  <si>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</si>
  <si>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</si>
  <si>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</si>
  <si>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</si>
  <si>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</si>
  <si>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</si>
  <si>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</si>
  <si>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</si>
  <si>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</si>
  <si>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</si>
  <si>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</si>
  <si>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</si>
  <si>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</si>
  <si>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</si>
  <si>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</si>
  <si>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</si>
  <si>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</si>
  <si>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</si>
  <si>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</si>
  <si>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</si>
  <si>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</si>
  <si>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</si>
  <si>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</si>
  <si>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</si>
  <si>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</si>
  <si>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</si>
  <si>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</si>
  <si>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</si>
  <si>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</si>
  <si>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</si>
  <si>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</si>
  <si>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</si>
  <si>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</si>
  <si>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</si>
  <si>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</si>
  <si>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</si>
  <si>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</si>
  <si>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</si>
  <si>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</si>
  <si>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</si>
  <si>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</si>
  <si>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</si>
  <si>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</si>
  <si>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</si>
  <si>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</si>
  <si>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</si>
  <si>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</si>
  <si>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</si>
  <si>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</si>
  <si>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</si>
  <si>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</si>
  <si>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</si>
  <si>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</si>
  <si>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</si>
  <si>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</si>
  <si>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</si>
  <si>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</si>
  <si>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</si>
  <si>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</si>
  <si>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</si>
  <si>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</si>
  <si>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</si>
  <si>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</si>
  <si>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</si>
  <si>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</si>
  <si>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</si>
  <si>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</si>
  <si>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</si>
  <si>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</si>
  <si>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</si>
  <si>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</si>
  <si>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</si>
  <si>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</si>
  <si>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</si>
  <si>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</si>
  <si>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</si>
  <si>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</si>
  <si>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</si>
  <si>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</si>
  <si>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</si>
  <si>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</si>
  <si>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</si>
  <si>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</si>
  <si>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</si>
  <si>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</si>
  <si>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</si>
  <si>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</si>
  <si>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</si>
  <si>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</si>
  <si>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</si>
  <si>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</si>
  <si>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</si>
  <si>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</si>
  <si>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</si>
  <si>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</si>
  <si>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</si>
  <si>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</si>
  <si>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</si>
  <si>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</si>
  <si>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</si>
  <si>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</si>
  <si>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</si>
  <si>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</si>
  <si>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</si>
  <si>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</si>
  <si>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</si>
  <si>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</si>
  <si>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</si>
  <si>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</si>
  <si>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</si>
  <si>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</si>
  <si>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</si>
  <si>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</si>
  <si>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</si>
  <si>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</si>
  <si>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</si>
  <si>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</si>
  <si>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</si>
  <si>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</si>
  <si>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</si>
  <si>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</si>
  <si>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</si>
  <si>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</si>
  <si>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</si>
  <si>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</si>
  <si>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</si>
  <si>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</si>
  <si>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</si>
  <si>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</si>
  <si>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</si>
  <si>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</si>
  <si>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</si>
  <si>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</si>
  <si>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</si>
  <si>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</si>
  <si>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</si>
  <si>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</si>
  <si>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</si>
  <si>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</si>
  <si>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</si>
  <si>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</si>
  <si>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</si>
  <si>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</si>
  <si>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</si>
  <si>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</si>
  <si>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</si>
  <si>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</si>
  <si>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</si>
  <si>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</si>
  <si>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</si>
  <si>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</si>
  <si>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</si>
  <si>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</si>
  <si>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</si>
  <si>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</si>
  <si>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</si>
  <si>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</si>
  <si>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</si>
  <si>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</si>
  <si>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</si>
  <si>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</si>
  <si>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</si>
  <si>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</si>
  <si>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</si>
  <si>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</si>
  <si>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</si>
  <si>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</si>
  <si>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</si>
  <si>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</si>
  <si>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</si>
  <si>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</si>
  <si>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</si>
  <si>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</si>
  <si>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</si>
  <si>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</si>
  <si>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</si>
  <si>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</si>
  <si>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</si>
  <si>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</si>
  <si>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</si>
  <si>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</si>
  <si>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</si>
  <si>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</si>
  <si>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</si>
  <si>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</si>
  <si>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</si>
  <si>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</si>
  <si>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</si>
  <si>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</si>
  <si>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</si>
  <si>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</si>
  <si>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</si>
  <si>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</si>
  <si>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</si>
  <si>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</si>
  <si>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</si>
  <si>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</si>
  <si>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</si>
  <si>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</si>
  <si>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</si>
  <si>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</si>
  <si>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</si>
  <si>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</si>
  <si>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</si>
  <si>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</si>
  <si>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</si>
  <si>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</si>
  <si>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</si>
  <si>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</si>
  <si>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</si>
  <si>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</si>
  <si>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</si>
  <si>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</si>
  <si>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</si>
  <si>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</si>
  <si>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</si>
  <si>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</si>
  <si>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</si>
  <si>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</si>
  <si>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</si>
  <si>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</si>
  <si>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</si>
  <si>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</si>
  <si>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</si>
  <si>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</si>
  <si>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</si>
  <si>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</si>
  <si>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</si>
  <si>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</si>
  <si>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</si>
  <si>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</si>
  <si>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</si>
  <si>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</si>
  <si>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</si>
  <si>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</si>
  <si>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</si>
  <si>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</si>
  <si>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</si>
  <si>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</si>
  <si>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</si>
  <si>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</si>
  <si>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</si>
  <si>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</si>
  <si>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</si>
  <si>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</si>
  <si>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</si>
  <si>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</si>
  <si>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</si>
  <si>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</si>
  <si>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</si>
  <si>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</si>
  <si>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</si>
  <si>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</si>
  <si>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</si>
  <si>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</si>
  <si>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</si>
  <si>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</si>
  <si>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</si>
  <si>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</si>
  <si>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</si>
  <si>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</si>
  <si>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</si>
  <si>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</si>
  <si>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</si>
  <si>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</si>
  <si>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</si>
  <si>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</si>
  <si>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</si>
  <si>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</si>
  <si>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</si>
  <si>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</si>
  <si>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</si>
  <si>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</si>
  <si>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</si>
  <si>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</si>
  <si>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</si>
  <si>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</si>
  <si>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</si>
  <si>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</si>
  <si>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</si>
  <si>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</si>
  <si>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</si>
  <si>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</si>
  <si>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</si>
  <si>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</si>
  <si>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</si>
  <si>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</si>
  <si>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</si>
  <si>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</si>
  <si>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</si>
  <si>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</si>
  <si>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</si>
  <si>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</si>
  <si>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</si>
  <si>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</si>
  <si>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</si>
  <si>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</si>
  <si>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</si>
  <si>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</si>
  <si>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</si>
  <si>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</si>
  <si>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</si>
  <si>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</si>
  <si>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</si>
  <si>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</si>
  <si>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</si>
  <si>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</si>
  <si>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</si>
  <si>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</si>
  <si>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</si>
  <si>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</si>
  <si>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</si>
  <si>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</si>
  <si>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</si>
  <si>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</si>
  <si>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</si>
  <si>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</si>
  <si>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</si>
  <si>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</si>
  <si>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</si>
  <si>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</si>
  <si>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</si>
  <si>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</si>
  <si>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</si>
  <si>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</si>
  <si>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</si>
  <si>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</si>
  <si>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</si>
  <si>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</si>
  <si>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</si>
  <si>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</si>
  <si>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</si>
  <si>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</si>
  <si>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</si>
  <si>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</si>
  <si>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</si>
  <si>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</si>
  <si>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</si>
  <si>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</si>
  <si>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</si>
  <si>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</si>
  <si>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</si>
  <si>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</si>
  <si>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</si>
  <si>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</si>
  <si>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</si>
  <si>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</si>
  <si>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</si>
  <si>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</si>
  <si>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</si>
  <si>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</si>
  <si>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</si>
  <si>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</si>
  <si>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</si>
  <si>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</si>
  <si>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</si>
  <si>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</si>
  <si>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</si>
  <si>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</si>
  <si>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</si>
  <si>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</si>
  <si>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</si>
  <si>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</si>
  <si>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</si>
  <si>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</si>
  <si>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</si>
  <si>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</si>
  <si>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</si>
  <si>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</si>
  <si>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</si>
  <si>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</si>
  <si>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</si>
  <si>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</si>
  <si>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</si>
  <si>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</si>
  <si>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</si>
  <si>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</si>
  <si>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</si>
  <si>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</si>
  <si>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</si>
  <si>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</si>
  <si>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</si>
  <si>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</si>
  <si>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</si>
  <si>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</si>
  <si>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</si>
  <si>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</si>
  <si>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</si>
  <si>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</si>
  <si>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</si>
  <si>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</si>
  <si>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</si>
  <si>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</si>
  <si>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</si>
  <si>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</si>
  <si>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</si>
  <si>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</si>
  <si>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</si>
  <si>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</si>
  <si>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</si>
  <si>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</si>
  <si>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</si>
  <si>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</si>
  <si>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</si>
  <si>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</si>
  <si>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</si>
  <si>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</si>
  <si>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</si>
  <si>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</si>
  <si>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</si>
  <si>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</si>
  <si>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</si>
  <si>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</si>
  <si>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</si>
  <si>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</si>
  <si>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</si>
  <si>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</si>
  <si>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</si>
  <si>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</si>
  <si>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</si>
  <si>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</si>
  <si>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</si>
  <si>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</si>
  <si>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</si>
  <si>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</si>
  <si>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</si>
  <si>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</si>
  <si>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</si>
  <si>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</si>
  <si>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</si>
  <si>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</si>
  <si>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</si>
  <si>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</si>
  <si>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</si>
  <si>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</si>
  <si>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</si>
  <si>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</si>
  <si>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</si>
  <si>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</si>
  <si>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</si>
  <si>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</si>
  <si>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</si>
  <si>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</si>
  <si>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</si>
  <si>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</si>
  <si>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</si>
  <si>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</si>
  <si>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</si>
  <si>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</si>
  <si>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</si>
  <si>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</si>
  <si>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</si>
  <si>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</si>
  <si>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</si>
  <si>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</si>
  <si>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</si>
  <si>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</si>
  <si>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</si>
  <si>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</si>
  <si>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</si>
  <si>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</si>
  <si>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</si>
  <si>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</si>
  <si>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</si>
  <si>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</si>
  <si>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</si>
  <si>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</si>
  <si>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</si>
  <si>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</si>
  <si>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</si>
  <si>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</si>
  <si>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</si>
  <si>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</si>
  <si>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</si>
  <si>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</si>
  <si>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</si>
  <si>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</si>
  <si>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</si>
  <si>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</si>
  <si>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</si>
  <si>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</si>
  <si>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</si>
  <si>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</si>
  <si>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</si>
  <si>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</si>
  <si>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</si>
  <si>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</si>
  <si>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</si>
  <si>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</si>
  <si>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</si>
  <si>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</si>
  <si>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</si>
  <si>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</si>
  <si>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</si>
  <si>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</si>
  <si>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</si>
  <si>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</si>
  <si>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</si>
  <si>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</si>
  <si>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</si>
  <si>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</si>
  <si>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</si>
  <si>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</si>
  <si>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</si>
  <si>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</si>
  <si>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</si>
  <si>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</si>
  <si>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</si>
  <si>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</si>
  <si>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</si>
  <si>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</si>
  <si>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</si>
  <si>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</si>
  <si>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</si>
  <si>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</si>
  <si>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</si>
  <si>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</si>
  <si>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</si>
  <si>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</si>
  <si>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</si>
  <si>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</si>
  <si>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</si>
  <si>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</si>
  <si>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</si>
  <si>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</si>
  <si>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</si>
  <si>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</si>
  <si>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</si>
  <si>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</si>
  <si>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</si>
  <si>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</si>
  <si>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</si>
  <si>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</si>
  <si>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</si>
  <si>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</si>
  <si>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</si>
  <si>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</si>
  <si>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</si>
  <si>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</si>
  <si>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</si>
  <si>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</si>
  <si>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</si>
  <si>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</si>
  <si>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</si>
  <si>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</si>
  <si>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</si>
  <si>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</si>
  <si>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</si>
  <si>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</si>
  <si>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</si>
  <si>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</si>
  <si>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</si>
  <si>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</si>
  <si>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</si>
  <si>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</si>
  <si>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</si>
  <si>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</si>
  <si>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</si>
  <si>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</si>
  <si>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</si>
  <si>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</si>
  <si>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</si>
  <si>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</si>
  <si>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</si>
  <si>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</si>
  <si>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</si>
  <si>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</si>
  <si>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</si>
  <si>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</si>
  <si>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</si>
  <si>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</si>
  <si>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</si>
  <si>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</si>
  <si>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</si>
  <si>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</si>
  <si>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</si>
  <si>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</si>
  <si>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</si>
  <si>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</si>
  <si>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</si>
  <si>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</si>
  <si>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</si>
  <si>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</si>
  <si>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</si>
  <si>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</si>
  <si>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</si>
  <si>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</si>
  <si>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</si>
  <si>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</si>
  <si>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</si>
  <si>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</si>
  <si>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</si>
  <si>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</si>
  <si>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</si>
  <si>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</si>
  <si>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</si>
  <si>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</si>
  <si>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</si>
  <si>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</si>
  <si>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</si>
  <si>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</si>
  <si>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</si>
  <si>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</si>
  <si>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</si>
  <si>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</si>
  <si>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</si>
  <si>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</si>
  <si>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</si>
  <si>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</si>
  <si>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</si>
  <si>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</si>
  <si>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</si>
  <si>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</si>
  <si>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</si>
  <si>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</si>
  <si>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</si>
  <si>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</si>
  <si>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</si>
  <si>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</si>
  <si>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</si>
  <si>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</si>
  <si>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</si>
  <si>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</si>
  <si>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</si>
  <si>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</si>
  <si>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</si>
  <si>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</si>
  <si>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</si>
  <si>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</si>
  <si>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</si>
  <si>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</si>
  <si>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</si>
  <si>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</si>
  <si>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</si>
  <si>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</si>
  <si>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</si>
  <si>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</si>
  <si>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</si>
  <si>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</si>
  <si>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</si>
  <si>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</si>
  <si>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</si>
  <si>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</si>
  <si>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</si>
  <si>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</si>
  <si>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</si>
  <si>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</si>
  <si>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</si>
  <si>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</si>
  <si>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</si>
  <si>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</si>
  <si>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</si>
  <si>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</si>
  <si>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</si>
  <si>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</si>
  <si>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</si>
  <si>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</si>
  <si>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</si>
  <si>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</si>
  <si>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</si>
  <si>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</si>
  <si>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</si>
  <si>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</si>
  <si>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</si>
  <si>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</si>
  <si>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</si>
  <si>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</si>
  <si>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</si>
  <si>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</si>
  <si>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</si>
  <si>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</si>
  <si>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</si>
  <si>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</si>
  <si>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</si>
  <si>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</si>
  <si>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</si>
  <si>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</si>
  <si>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</si>
  <si>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</si>
  <si>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</si>
  <si>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</si>
  <si>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</si>
  <si>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</si>
  <si>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</si>
  <si>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</si>
  <si>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</si>
  <si>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</si>
  <si>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</si>
  <si>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</si>
  <si>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</si>
  <si>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</si>
  <si>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</si>
  <si>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</si>
  <si>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</si>
  <si>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</si>
  <si>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</si>
  <si>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</si>
  <si>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</si>
  <si>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</si>
  <si>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</si>
  <si>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</si>
  <si>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</si>
  <si>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</si>
  <si>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</si>
  <si>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</si>
  <si>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</si>
  <si>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</si>
  <si>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</si>
  <si>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</si>
  <si>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</si>
  <si>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</si>
  <si>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</si>
  <si>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</si>
  <si>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</si>
  <si>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</si>
  <si>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</si>
  <si>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</si>
  <si>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</si>
  <si>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</si>
  <si>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</si>
  <si>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</si>
  <si>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</si>
  <si>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</si>
  <si>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</si>
  <si>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</si>
  <si>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</si>
  <si>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</si>
  <si>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</si>
  <si>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</si>
  <si>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</si>
  <si>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</si>
  <si>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</si>
  <si>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</si>
  <si>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</si>
  <si>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</si>
  <si>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</si>
  <si>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</si>
  <si>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</si>
  <si>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</si>
  <si>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</si>
  <si>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</si>
  <si>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</si>
  <si>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</si>
  <si>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</si>
  <si>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</si>
  <si>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</si>
  <si>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</si>
  <si>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</si>
  <si>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</si>
  <si>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</si>
  <si>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</si>
  <si>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</si>
  <si>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</si>
  <si>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</si>
  <si>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</si>
  <si>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</si>
  <si>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</si>
  <si>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</si>
  <si>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</si>
  <si>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</si>
  <si>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</si>
  <si>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</si>
  <si>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</si>
  <si>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</si>
  <si>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</si>
  <si>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</si>
  <si>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</si>
  <si>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</si>
  <si>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</si>
  <si>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</si>
  <si>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</si>
  <si>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</si>
  <si>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</si>
  <si>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</si>
  <si>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</si>
  <si>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</si>
  <si>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</si>
  <si>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</si>
  <si>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</si>
  <si>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</si>
  <si>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</si>
  <si>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</si>
  <si>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</si>
  <si>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</si>
  <si>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</si>
  <si>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</si>
  <si>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</si>
  <si>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</si>
  <si>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</si>
  <si>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</si>
  <si>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</si>
  <si>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</si>
  <si>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</si>
  <si>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</si>
  <si>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</si>
  <si>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</si>
  <si>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</si>
  <si>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</si>
  <si>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</si>
  <si>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</si>
  <si>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</si>
  <si>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</si>
  <si>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</si>
  <si>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</si>
  <si>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</si>
  <si>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</si>
  <si>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</si>
  <si>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</si>
  <si>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</si>
  <si>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</si>
  <si>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</si>
  <si>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</si>
  <si>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</si>
  <si>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</si>
  <si>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</si>
  <si>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</si>
  <si>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</si>
  <si>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</si>
  <si>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</si>
  <si>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</si>
  <si>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</si>
  <si>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</si>
  <si>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</si>
  <si>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</si>
  <si>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</si>
  <si>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</si>
  <si>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</si>
  <si>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</si>
  <si>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</si>
  <si>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</si>
  <si>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</si>
  <si>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</si>
  <si>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</si>
  <si>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</si>
  <si>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</si>
  <si>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</si>
  <si>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</si>
  <si>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</si>
  <si>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</si>
  <si>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</si>
  <si>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</si>
  <si>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</si>
  <si>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</si>
  <si>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</si>
  <si>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</si>
  <si>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</si>
  <si>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</si>
  <si>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</si>
  <si>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</si>
  <si>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</si>
  <si>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</si>
  <si>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</si>
  <si>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</si>
  <si>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</si>
  <si>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</si>
  <si>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</si>
  <si>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</si>
  <si>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</si>
  <si>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</si>
  <si>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</si>
  <si>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</si>
  <si>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</si>
  <si>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</si>
  <si>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</si>
  <si>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</si>
  <si>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</si>
  <si>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</si>
  <si>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</si>
  <si>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</si>
  <si>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</si>
  <si>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</si>
  <si>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</si>
  <si>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</si>
  <si>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</si>
  <si>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</si>
  <si>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</si>
  <si>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</si>
  <si>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</si>
  <si>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</si>
  <si>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</si>
  <si>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</si>
  <si>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</si>
  <si>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</si>
  <si>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</si>
  <si>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</si>
  <si>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</si>
  <si>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</si>
  <si>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</si>
  <si>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</si>
  <si>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</si>
  <si>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</si>
  <si>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</si>
  <si>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</si>
  <si>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</si>
  <si>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</si>
  <si>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</si>
  <si>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</si>
  <si>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</si>
  <si>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</si>
  <si>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</si>
  <si>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</si>
  <si>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</si>
  <si>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</si>
  <si>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</si>
  <si>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</si>
  <si>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</si>
  <si>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</si>
  <si>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</si>
  <si>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</si>
  <si>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</si>
  <si>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</si>
  <si>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</si>
  <si>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</si>
  <si>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</si>
  <si>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</si>
  <si>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</si>
  <si>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</si>
  <si>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</si>
  <si>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</si>
  <si>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</si>
  <si>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</si>
  <si>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</si>
  <si>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</si>
  <si>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</si>
  <si>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</si>
  <si>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</si>
  <si>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</si>
  <si>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</si>
  <si>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</si>
  <si>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</si>
  <si>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</si>
  <si>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</si>
  <si>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</si>
  <si>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</si>
  <si>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</si>
  <si>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</si>
  <si>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</si>
  <si>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</si>
  <si>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</si>
  <si>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</si>
  <si>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</si>
  <si>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</si>
  <si>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</si>
  <si>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</si>
  <si>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</si>
  <si>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</si>
  <si>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</si>
  <si>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</si>
  <si>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</si>
  <si>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</si>
  <si>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</si>
  <si>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</si>
  <si>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</si>
  <si>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</si>
  <si>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</si>
  <si>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</si>
  <si>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</si>
  <si>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</si>
  <si>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</si>
  <si>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</si>
  <si>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</si>
  <si>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</si>
  <si>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</si>
  <si>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</si>
  <si>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</si>
  <si>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</si>
  <si>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</si>
  <si>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</si>
  <si>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</si>
  <si>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</si>
  <si>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</si>
  <si>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</si>
  <si>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</si>
  <si>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</si>
  <si>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</si>
  <si>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</si>
  <si>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</si>
  <si>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</si>
  <si>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</si>
  <si>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</si>
  <si>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</si>
  <si>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</si>
  <si>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</si>
  <si>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</si>
  <si>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</si>
  <si>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</si>
  <si>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</si>
  <si>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</si>
  <si>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</si>
  <si>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</si>
  <si>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</si>
  <si>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</si>
  <si>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</si>
  <si>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</si>
  <si>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</si>
  <si>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</si>
  <si>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</si>
  <si>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</si>
  <si>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</si>
  <si>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</si>
  <si>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</si>
  <si>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</si>
  <si>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</si>
  <si>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</si>
  <si>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</si>
  <si>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</si>
  <si>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</si>
  <si>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</si>
  <si>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</si>
  <si>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</si>
  <si>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</si>
  <si>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</si>
  <si>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</si>
  <si>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</si>
  <si>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</si>
  <si>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</si>
  <si>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</si>
  <si>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</si>
  <si>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</si>
  <si>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</si>
  <si>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</si>
  <si>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</si>
  <si>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</si>
  <si>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</si>
  <si>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</si>
  <si>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</si>
  <si>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</si>
  <si>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</si>
  <si>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</si>
  <si>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</si>
  <si>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</si>
  <si>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</si>
  <si>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</si>
  <si>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</si>
  <si>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</si>
  <si>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</si>
  <si>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</si>
  <si>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</si>
  <si>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</si>
  <si>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</si>
  <si>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</si>
  <si>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</si>
  <si>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</si>
  <si>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</si>
  <si>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</si>
  <si>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</si>
  <si>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</si>
  <si>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</si>
  <si>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</si>
  <si>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</si>
  <si>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</si>
  <si>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</si>
  <si>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</si>
  <si>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</si>
  <si>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</si>
  <si>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</si>
  <si>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</si>
  <si>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</si>
  <si>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</si>
  <si>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</si>
  <si>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</si>
  <si>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</si>
  <si>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</si>
  <si>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</si>
  <si>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</si>
  <si>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</si>
  <si>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</si>
  <si>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</si>
  <si>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</si>
  <si>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</si>
  <si>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</si>
  <si>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</si>
  <si>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</si>
  <si>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</si>
  <si>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</si>
  <si>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</si>
  <si>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</si>
  <si>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</si>
  <si>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</si>
  <si>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</si>
  <si>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</si>
  <si>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</si>
  <si>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</si>
  <si>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</si>
  <si>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</si>
  <si>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</si>
  <si>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</si>
  <si>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</si>
  <si>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</si>
  <si>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</si>
  <si>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</si>
  <si>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</si>
  <si>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</si>
  <si>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</si>
  <si>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</si>
  <si>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</si>
  <si>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</si>
  <si>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</si>
  <si>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</si>
  <si>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</si>
  <si>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</si>
  <si>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</si>
  <si>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</si>
  <si>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</si>
  <si>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</si>
  <si>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</si>
  <si>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</si>
  <si>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</si>
  <si>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</si>
  <si>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</si>
  <si>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</si>
  <si>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</si>
  <si>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</si>
  <si>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</si>
  <si>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</si>
  <si>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</si>
  <si>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</si>
  <si>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</si>
  <si>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</si>
  <si>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</si>
  <si>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</si>
  <si>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</si>
  <si>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</si>
  <si>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</si>
  <si>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</si>
  <si>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</si>
  <si>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</si>
  <si>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</si>
  <si>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</si>
  <si>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</si>
  <si>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</si>
  <si>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</si>
  <si>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</si>
  <si>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</si>
  <si>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</si>
  <si>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</si>
  <si>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</si>
  <si>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</si>
  <si>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</si>
  <si>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</si>
  <si>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</si>
  <si>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</si>
  <si>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</si>
  <si>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</si>
  <si>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</si>
  <si>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</si>
  <si>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</si>
  <si>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</si>
  <si>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</si>
  <si>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</si>
  <si>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</si>
  <si>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</si>
  <si>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</si>
  <si>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</si>
  <si>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</si>
  <si>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</si>
  <si>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</si>
  <si>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</si>
  <si>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</si>
  <si>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</si>
  <si>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</si>
  <si>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</si>
  <si>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</si>
  <si>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</si>
  <si>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</si>
  <si>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</si>
  <si>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</si>
  <si>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</si>
  <si>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</si>
  <si>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</si>
  <si>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</si>
  <si>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</si>
  <si>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</si>
  <si>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</si>
  <si>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</si>
  <si>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</si>
  <si>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</si>
  <si>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</si>
  <si>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</si>
  <si>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</si>
  <si>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</si>
  <si>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</si>
  <si>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</si>
  <si>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</si>
  <si>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</si>
  <si>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</si>
  <si>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</si>
  <si>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</si>
  <si>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</si>
  <si>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</si>
  <si>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</si>
  <si>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</si>
  <si>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</si>
  <si>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</si>
  <si>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</si>
  <si>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</si>
  <si>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</si>
  <si>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</si>
  <si>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</si>
  <si>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</si>
  <si>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</si>
  <si>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</si>
  <si>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</si>
  <si>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</si>
  <si>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</si>
  <si>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</si>
  <si>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</si>
  <si>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</si>
  <si>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</si>
  <si>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</si>
  <si>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</si>
  <si>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</si>
  <si>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</si>
  <si>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</si>
  <si>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</si>
  <si>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</si>
  <si>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</si>
  <si>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</si>
  <si>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</si>
  <si>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</si>
  <si>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</si>
  <si>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</si>
  <si>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</si>
  <si>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</si>
  <si>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</si>
  <si>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</si>
  <si>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</si>
  <si>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</si>
  <si>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</si>
  <si>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</si>
  <si>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</si>
  <si>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</si>
  <si>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</si>
  <si>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</si>
  <si>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</si>
  <si>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</si>
  <si>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</si>
  <si>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</si>
  <si>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</si>
  <si>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</si>
  <si>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</si>
  <si>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</si>
  <si>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</si>
  <si>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</si>
  <si>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</si>
  <si>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</si>
  <si>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</si>
  <si>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</si>
  <si>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</si>
  <si>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</si>
  <si>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</si>
  <si>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</si>
  <si>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</si>
  <si>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</si>
  <si>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</si>
  <si>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</si>
  <si>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</si>
  <si>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</si>
  <si>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</si>
  <si>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</si>
  <si>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</si>
  <si>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</si>
  <si>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</si>
  <si>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</si>
  <si>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</si>
  <si>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</si>
  <si>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</si>
  <si>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</si>
  <si>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</si>
  <si>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</si>
  <si>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</si>
  <si>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</si>
  <si>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</si>
  <si>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</si>
  <si>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</si>
  <si>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</si>
  <si>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</si>
  <si>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</si>
  <si>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</si>
  <si>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</si>
  <si>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</si>
  <si>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</si>
  <si>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</si>
  <si>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</si>
  <si>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</si>
  <si>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</si>
  <si>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</si>
  <si>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</si>
  <si>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</si>
  <si>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</si>
  <si>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</si>
  <si>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</si>
  <si>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</si>
  <si>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</si>
  <si>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</si>
  <si>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</si>
  <si>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</si>
  <si>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</si>
  <si>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</si>
  <si>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</si>
  <si>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</si>
  <si>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</si>
  <si>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</si>
  <si>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</si>
  <si>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</si>
  <si>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</si>
  <si>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</si>
  <si>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</si>
  <si>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</si>
  <si>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</si>
  <si>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</si>
  <si>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</si>
  <si>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</si>
  <si>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</si>
  <si>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</si>
  <si>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</si>
  <si>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</si>
  <si>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</si>
  <si>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</si>
  <si>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</si>
  <si>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</si>
  <si>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</si>
  <si>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</si>
  <si>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</si>
  <si>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</si>
  <si>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</si>
  <si>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</si>
  <si>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</si>
  <si>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</si>
  <si>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</si>
  <si>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</si>
  <si>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</si>
  <si>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</si>
  <si>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</si>
  <si>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</si>
  <si>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</si>
  <si>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</si>
  <si>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</si>
  <si>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</si>
  <si>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</si>
  <si>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</si>
  <si>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</si>
  <si>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</si>
  <si>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</si>
  <si>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</si>
  <si>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</si>
  <si>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</si>
  <si>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</si>
  <si>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</si>
  <si>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</si>
  <si>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</si>
  <si>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</si>
  <si>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</si>
  <si>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</si>
  <si>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</si>
  <si>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</si>
  <si>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</si>
  <si>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</si>
  <si>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</si>
  <si>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</si>
  <si>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</si>
  <si>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</si>
  <si>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</si>
  <si>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</si>
  <si>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</si>
  <si>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</si>
  <si>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</si>
  <si>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</si>
  <si>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</si>
  <si>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</si>
  <si>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</si>
  <si>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</si>
  <si>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</si>
  <si>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</si>
  <si>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</si>
  <si>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</si>
  <si>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</si>
  <si>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</si>
  <si>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</si>
  <si>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</si>
  <si>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</si>
  <si>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</si>
  <si>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</si>
  <si>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</si>
  <si>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</si>
  <si>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</si>
  <si>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</si>
  <si>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</si>
  <si>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</si>
  <si>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</si>
  <si>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</si>
  <si>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</si>
  <si>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</si>
  <si>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</si>
  <si>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</si>
  <si>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</si>
  <si>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</si>
  <si>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</si>
  <si>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</si>
  <si>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</si>
  <si>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</si>
  <si>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</si>
  <si>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</si>
  <si>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</si>
  <si>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</si>
  <si>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</si>
  <si>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</si>
  <si>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</si>
  <si>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</si>
  <si>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</si>
  <si>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</si>
  <si>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</si>
  <si>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</si>
  <si>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</si>
  <si>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</si>
  <si>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</si>
  <si>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</si>
  <si>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</si>
  <si>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</si>
  <si>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</si>
  <si>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</si>
  <si>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</si>
  <si>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</si>
  <si>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</si>
  <si>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</si>
  <si>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</si>
  <si>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</si>
  <si>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</si>
  <si>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</si>
  <si>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</si>
  <si>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</si>
  <si>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</si>
  <si>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</si>
  <si>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</si>
  <si>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</si>
  <si>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</si>
  <si>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</si>
  <si>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</si>
  <si>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</si>
  <si>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</si>
  <si>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</si>
  <si>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</si>
  <si>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</si>
  <si>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</si>
  <si>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</si>
  <si>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</si>
  <si>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</si>
  <si>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</si>
  <si>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</si>
  <si>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</si>
  <si>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</si>
  <si>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</si>
  <si>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</si>
  <si>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</si>
  <si>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</si>
  <si>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</si>
  <si>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</si>
  <si>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</si>
  <si>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</si>
  <si>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</si>
  <si>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</si>
  <si>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</si>
  <si>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</si>
  <si>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</si>
  <si>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</si>
  <si>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</si>
  <si>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</si>
  <si>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</si>
  <si>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</si>
  <si>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</si>
  <si>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</si>
  <si>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</si>
  <si>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</si>
  <si>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</si>
  <si>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</si>
  <si>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</si>
  <si>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</si>
  <si>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</si>
  <si>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</si>
  <si>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</si>
  <si>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</si>
  <si>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</si>
  <si>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</si>
  <si>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</si>
  <si>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</si>
  <si>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</si>
  <si>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</si>
  <si>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</si>
  <si>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</si>
  <si>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</si>
  <si>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</si>
  <si>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</si>
  <si>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</si>
  <si>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</si>
  <si>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</si>
  <si>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</si>
  <si>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</si>
  <si>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</si>
  <si>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</si>
  <si>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</si>
  <si>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</si>
  <si>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</si>
  <si>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</si>
  <si>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</si>
  <si>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</si>
  <si>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</si>
  <si>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</si>
  <si>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</si>
  <si>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</si>
  <si>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</si>
  <si>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</si>
  <si>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</si>
  <si>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</si>
  <si>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</si>
  <si>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</si>
  <si>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</si>
  <si>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</si>
  <si>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</si>
  <si>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</si>
  <si>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</si>
  <si>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</si>
  <si>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</si>
  <si>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</si>
  <si>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</si>
  <si>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</si>
  <si>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</si>
  <si>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</si>
  <si>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</si>
  <si>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</si>
  <si>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</si>
  <si>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</si>
  <si>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</si>
  <si>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</si>
  <si>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</si>
  <si>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</si>
  <si>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</si>
  <si>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</si>
  <si>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</si>
  <si>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</si>
  <si>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</si>
  <si>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</si>
  <si>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</si>
  <si>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</si>
  <si>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</si>
  <si>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</si>
  <si>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</si>
  <si>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</si>
  <si>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</si>
  <si>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</si>
  <si>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</si>
  <si>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</si>
  <si>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</si>
  <si>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</si>
  <si>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</si>
  <si>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</si>
  <si>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</si>
  <si>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</si>
  <si>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</si>
  <si>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</si>
  <si>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</si>
  <si>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</si>
  <si>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</si>
  <si>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</si>
  <si>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</si>
  <si>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</si>
  <si>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</si>
  <si>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</si>
  <si>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</si>
  <si>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</si>
  <si>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</si>
  <si>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</si>
  <si>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</si>
  <si>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</si>
  <si>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</si>
  <si>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</si>
  <si>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</si>
  <si>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</si>
  <si>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</si>
  <si>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</si>
  <si>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</si>
  <si>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</si>
  <si>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</si>
  <si>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</si>
  <si>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</si>
  <si>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</si>
  <si>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</si>
  <si>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</si>
  <si>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</si>
  <si>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</si>
  <si>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</si>
  <si>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</si>
  <si>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</si>
  <si>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</si>
  <si>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</si>
  <si>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</si>
  <si>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</si>
  <si>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</si>
  <si>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</si>
  <si>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</si>
  <si>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</si>
  <si>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</si>
  <si>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</si>
  <si>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</si>
  <si>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</si>
  <si>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</si>
  <si>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</si>
  <si>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</si>
  <si>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</si>
  <si>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</si>
  <si>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</si>
  <si>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</si>
  <si>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</si>
  <si>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</si>
  <si>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</si>
  <si>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</si>
  <si>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</si>
  <si>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</si>
  <si>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</si>
  <si>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</si>
  <si>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</si>
  <si>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</si>
  <si>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</si>
  <si>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</si>
  <si>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</si>
  <si>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</si>
  <si>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</si>
  <si>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</si>
  <si>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</si>
  <si>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</si>
  <si>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</si>
  <si>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</si>
  <si>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</si>
  <si>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</si>
  <si>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</si>
  <si>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</si>
  <si>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</si>
  <si>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</si>
  <si>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</si>
  <si>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</si>
  <si>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</si>
  <si>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</si>
  <si>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</si>
  <si>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</si>
  <si>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</si>
  <si>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</si>
  <si>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</si>
  <si>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</si>
  <si>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</si>
  <si>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</si>
  <si>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</si>
  <si>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</si>
  <si>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</si>
  <si>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</si>
  <si>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</si>
  <si>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</si>
  <si>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</si>
  <si>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</si>
  <si>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</si>
  <si>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</si>
  <si>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</si>
  <si>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</si>
  <si>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</si>
  <si>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</si>
  <si>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</si>
  <si>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</si>
  <si>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</si>
  <si>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</si>
  <si>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</si>
  <si>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</si>
  <si>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</si>
  <si>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</si>
  <si>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</si>
  <si>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</si>
  <si>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</si>
  <si>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</si>
  <si>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</si>
  <si>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</si>
  <si>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</si>
  <si>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</si>
  <si>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</si>
  <si>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</si>
  <si>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</si>
  <si>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</si>
  <si>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</si>
  <si>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</si>
  <si>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</si>
  <si>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</si>
  <si>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</si>
  <si>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</si>
  <si>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</si>
  <si>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</si>
  <si>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</si>
  <si>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</si>
  <si>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</si>
  <si>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</si>
  <si>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</si>
  <si>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</si>
  <si>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</si>
  <si>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</si>
  <si>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</si>
  <si>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</si>
  <si>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</si>
  <si>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</si>
  <si>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</si>
  <si>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</si>
  <si>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</si>
  <si>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</si>
  <si>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</si>
  <si>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</si>
  <si>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</si>
  <si>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</si>
  <si>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</si>
  <si>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</si>
  <si>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</si>
  <si>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</si>
  <si>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</si>
  <si>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</si>
  <si>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</si>
  <si>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</si>
  <si>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</si>
  <si>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</si>
  <si>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</si>
  <si>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</si>
  <si>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</si>
  <si>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</si>
  <si>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</si>
  <si>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</si>
  <si>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</si>
  <si>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</si>
  <si>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</si>
  <si>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</si>
  <si>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</si>
  <si>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</si>
  <si>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</si>
  <si>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</si>
  <si>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</si>
  <si>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</si>
  <si>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</si>
  <si>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</si>
  <si>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</si>
  <si>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</si>
  <si>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</si>
  <si>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</si>
  <si>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</si>
  <si>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</si>
  <si>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</si>
  <si>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</si>
  <si>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</si>
  <si>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</si>
  <si>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</si>
  <si>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</si>
  <si>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</si>
  <si>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</si>
  <si>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</si>
  <si>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</si>
  <si>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</si>
  <si>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</si>
  <si>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</si>
  <si>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</si>
  <si>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</si>
  <si>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</si>
  <si>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</si>
  <si>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</si>
  <si>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</si>
  <si>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</si>
  <si>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</si>
  <si>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</si>
  <si>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</si>
  <si>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</si>
  <si>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</si>
  <si>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</si>
  <si>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</si>
  <si>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</si>
  <si>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</si>
  <si>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</si>
  <si>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</si>
  <si>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</si>
  <si>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</si>
  <si>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</si>
  <si>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</si>
  <si>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</si>
  <si>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</si>
  <si>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</si>
  <si>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</si>
  <si>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</si>
  <si>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</si>
  <si>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</si>
  <si>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</si>
  <si>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</si>
  <si>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</si>
  <si>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</si>
  <si>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</si>
  <si>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</si>
  <si>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</si>
  <si>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</si>
  <si>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</si>
  <si>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</si>
  <si>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</si>
  <si>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</si>
  <si>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</si>
  <si>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</si>
  <si>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</si>
  <si>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</si>
  <si>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</si>
  <si>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</si>
  <si>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</si>
  <si>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</si>
  <si>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</si>
  <si>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</si>
  <si>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</si>
  <si>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</si>
  <si>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</si>
  <si>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</si>
  <si>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</si>
  <si>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</si>
  <si>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</si>
  <si>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</si>
  <si>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</si>
  <si>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</si>
  <si>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</si>
  <si>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</si>
  <si>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</si>
  <si>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</si>
  <si>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</si>
  <si>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</si>
  <si>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</si>
  <si>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</si>
  <si>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</si>
  <si>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</si>
  <si>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</si>
  <si>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</si>
  <si>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</si>
  <si>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</si>
  <si>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</si>
  <si>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</si>
  <si>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</si>
  <si>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</si>
  <si>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</si>
  <si>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</si>
  <si>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</si>
  <si>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</si>
  <si>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</si>
  <si>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</si>
  <si>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</si>
  <si>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</si>
  <si>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</si>
  <si>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</si>
  <si>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</si>
  <si>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</si>
  <si>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</si>
  <si>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</si>
  <si>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</si>
  <si>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</si>
  <si>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</si>
  <si>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</si>
  <si>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</si>
  <si>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</si>
  <si>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</si>
  <si>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</si>
  <si>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</si>
  <si>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</si>
  <si>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</si>
  <si>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</si>
  <si>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</si>
  <si>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</si>
  <si>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</si>
  <si>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</si>
  <si>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</si>
  <si>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</si>
  <si>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</si>
  <si>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</si>
  <si>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</si>
  <si>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</si>
  <si>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</si>
  <si>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</si>
  <si>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</si>
  <si>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</si>
  <si>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</si>
  <si>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</si>
  <si>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</si>
  <si>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</si>
  <si>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</si>
  <si>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</si>
  <si>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</si>
  <si>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</si>
  <si>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</si>
  <si>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</si>
  <si>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</si>
  <si>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</si>
  <si>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</si>
  <si>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</si>
  <si>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</si>
  <si>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</si>
  <si>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</si>
  <si>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</si>
  <si>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</si>
  <si>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</si>
  <si>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</si>
  <si>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</si>
  <si>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</si>
  <si>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</si>
  <si>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</si>
  <si>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</si>
  <si>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</si>
  <si>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</si>
  <si>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</si>
  <si>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</si>
  <si>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</si>
  <si>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</si>
  <si>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</si>
  <si>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</si>
  <si>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</si>
  <si>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</si>
  <si>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</si>
  <si>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</si>
  <si>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</si>
  <si>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</si>
  <si>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</si>
  <si>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</si>
  <si>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</si>
  <si>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</si>
  <si>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</si>
  <si>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</si>
  <si>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</si>
  <si>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</si>
  <si>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</si>
  <si>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</si>
  <si>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</si>
  <si>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</si>
  <si>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</si>
  <si>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</si>
  <si>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</si>
  <si>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</si>
  <si>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</si>
  <si>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</si>
  <si>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</si>
  <si>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</si>
  <si>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</si>
  <si>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</si>
  <si>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</si>
  <si>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</si>
  <si>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</si>
  <si>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</si>
  <si>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</si>
  <si>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</si>
  <si>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</si>
  <si>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</si>
  <si>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</si>
  <si>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</si>
  <si>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</si>
  <si>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</si>
  <si>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</si>
  <si>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</si>
  <si>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</si>
  <si>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</si>
  <si>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</si>
  <si>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</si>
  <si>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</si>
  <si>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</si>
  <si>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</si>
  <si>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</si>
  <si>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</si>
  <si>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</si>
  <si>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</si>
  <si>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</si>
  <si>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</si>
  <si>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</si>
  <si>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</si>
  <si>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</si>
  <si>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</si>
  <si>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</si>
  <si>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</si>
  <si>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</si>
  <si>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</si>
  <si>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</si>
  <si>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</si>
  <si>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</si>
  <si>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</si>
  <si>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</si>
  <si>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</si>
  <si>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</si>
  <si>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</si>
  <si>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</si>
  <si>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</si>
  <si>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</si>
  <si>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</si>
  <si>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</si>
  <si>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</si>
  <si>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</si>
  <si>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</si>
  <si>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</si>
  <si>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</si>
  <si>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</si>
  <si>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</si>
  <si>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</si>
  <si>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</si>
  <si>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</si>
  <si>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</si>
  <si>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</si>
  <si>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</si>
  <si>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</si>
  <si>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</si>
  <si>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</si>
  <si>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</si>
  <si>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</si>
  <si>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</si>
  <si>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</si>
  <si>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</si>
  <si>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</si>
  <si>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</si>
  <si>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</si>
  <si>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</si>
  <si>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</si>
  <si>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</si>
  <si>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</si>
  <si>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</si>
  <si>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</si>
  <si>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</si>
  <si>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</si>
  <si>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</si>
  <si>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</si>
  <si>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</si>
  <si>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</si>
  <si>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</si>
  <si>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</si>
  <si>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</si>
  <si>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</si>
  <si>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</si>
  <si>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</si>
  <si>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</si>
  <si>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</si>
  <si>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</si>
  <si>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</si>
  <si>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</si>
  <si>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</si>
  <si>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</si>
  <si>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</si>
  <si>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</si>
  <si>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</si>
  <si>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</si>
  <si>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</si>
  <si>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</si>
  <si>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</si>
  <si>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</si>
  <si>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</si>
  <si>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</si>
  <si>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</si>
  <si>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</si>
  <si>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</si>
  <si>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</si>
  <si>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</si>
  <si>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</si>
  <si>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</si>
  <si>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</si>
  <si>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</si>
  <si>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</si>
  <si>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</si>
  <si>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</si>
  <si>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</si>
  <si>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</si>
  <si>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</si>
  <si>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</si>
  <si>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</si>
  <si>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</si>
  <si>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</si>
  <si>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</si>
  <si>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</si>
  <si>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</si>
  <si>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</si>
  <si>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</si>
  <si>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</si>
  <si>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</si>
  <si>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</si>
  <si>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</si>
  <si>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</si>
  <si>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</si>
  <si>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</si>
  <si>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</si>
  <si>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</si>
  <si>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</si>
  <si>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</si>
  <si>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</si>
  <si>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</si>
  <si>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</si>
  <si>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</si>
  <si>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</si>
  <si>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</si>
  <si>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</si>
  <si>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</si>
  <si>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</si>
  <si>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</si>
  <si>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</si>
  <si>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</si>
  <si>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</si>
  <si>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</si>
  <si>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</si>
  <si>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</si>
  <si>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</si>
  <si>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</si>
  <si>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</si>
  <si>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</si>
  <si>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</si>
  <si>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</si>
  <si>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</si>
  <si>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</si>
  <si>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</si>
  <si>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</si>
  <si>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</si>
  <si>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</si>
  <si>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</si>
  <si>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</si>
  <si>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</si>
  <si>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</si>
  <si>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</si>
  <si>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</si>
  <si>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</si>
  <si>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</si>
  <si>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</si>
  <si>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</si>
  <si>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</si>
  <si>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</si>
  <si>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</si>
  <si>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</si>
  <si>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</si>
  <si>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</si>
  <si>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</si>
  <si>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</si>
  <si>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</si>
  <si>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</si>
  <si>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</si>
  <si>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</si>
  <si>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</si>
  <si>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</si>
  <si>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</si>
  <si>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</si>
  <si>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</si>
  <si>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</si>
  <si>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</si>
  <si>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</si>
  <si>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</si>
  <si>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</si>
  <si>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</si>
  <si>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</si>
  <si>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</si>
  <si>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</si>
  <si>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</si>
  <si>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</si>
  <si>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</si>
  <si>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</si>
  <si>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</si>
  <si>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</si>
  <si>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</si>
  <si>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</si>
  <si>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</si>
  <si>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</si>
  <si>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</si>
  <si>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</si>
  <si>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</si>
  <si>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</si>
  <si>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</si>
  <si>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</si>
  <si>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</si>
  <si>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</si>
  <si>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</si>
  <si>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</si>
  <si>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</si>
  <si>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</si>
  <si>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</si>
  <si>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</si>
  <si>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</si>
  <si>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</si>
  <si>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</si>
  <si>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</si>
  <si>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</si>
  <si>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</si>
  <si>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</si>
  <si>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</si>
  <si>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</si>
  <si>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</si>
  <si>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</si>
  <si>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</si>
  <si>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</si>
  <si>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</si>
  <si>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</si>
  <si>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</si>
  <si>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</si>
  <si>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</si>
  <si>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</si>
  <si>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</si>
  <si>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</si>
  <si>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</si>
  <si>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</si>
  <si>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</si>
  <si>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</si>
  <si>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</si>
  <si>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</si>
  <si>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</si>
  <si>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</si>
  <si>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</si>
  <si>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</si>
  <si>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</si>
  <si>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</si>
  <si>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</si>
  <si>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</si>
  <si>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</si>
  <si>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</si>
  <si>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</si>
  <si>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</si>
  <si>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</si>
  <si>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</si>
  <si>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</si>
  <si>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</si>
  <si>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</si>
  <si>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</si>
  <si>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</si>
  <si>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</si>
  <si>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</si>
  <si>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</si>
  <si>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</si>
  <si>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</si>
  <si>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</si>
  <si>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</si>
  <si>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</si>
  <si>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</si>
  <si>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</si>
  <si>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</si>
  <si>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</si>
  <si>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</si>
  <si>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</si>
  <si>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</si>
  <si>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</si>
  <si>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</si>
  <si>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</si>
  <si>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</si>
  <si>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</si>
  <si>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</si>
  <si>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</si>
  <si>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</si>
  <si>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</si>
  <si>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</si>
  <si>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</si>
  <si>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</si>
  <si>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</si>
  <si>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</si>
  <si>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</si>
  <si>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</si>
  <si>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</si>
  <si>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</si>
  <si>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</si>
  <si>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</si>
  <si>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</si>
  <si>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</si>
  <si>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</si>
  <si>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</si>
  <si>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</si>
  <si>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</si>
  <si>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</si>
  <si>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</si>
  <si>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</si>
  <si>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</si>
  <si>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</si>
  <si>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</si>
  <si>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</si>
  <si>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</si>
  <si>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</si>
  <si>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</si>
  <si>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</si>
  <si>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</si>
  <si>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</si>
  <si>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</si>
  <si>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</si>
  <si>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</si>
  <si>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</si>
  <si>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</si>
  <si>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</si>
  <si>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</si>
  <si>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</si>
  <si>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</si>
  <si>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</si>
  <si>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</si>
  <si>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</si>
  <si>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</si>
  <si>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</si>
  <si>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</si>
  <si>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</si>
  <si>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</si>
  <si>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</si>
  <si>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</si>
  <si>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</si>
  <si>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</si>
  <si>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</si>
  <si>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</si>
  <si>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</si>
  <si>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</si>
  <si>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</si>
  <si>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</si>
  <si>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</si>
  <si>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</si>
  <si>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</si>
  <si>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</si>
  <si>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</si>
  <si>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</si>
  <si>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</si>
  <si>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</si>
  <si>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</si>
  <si>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</si>
  <si>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</si>
  <si>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</si>
  <si>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</si>
  <si>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</si>
  <si>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</si>
  <si>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</si>
  <si>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</si>
  <si>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</si>
  <si>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</si>
  <si>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</si>
  <si>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</si>
  <si>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</si>
  <si>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</si>
  <si>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</si>
  <si>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</si>
  <si>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</si>
  <si>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</si>
  <si>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</si>
  <si>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</si>
  <si>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</si>
  <si>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</si>
  <si>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</si>
  <si>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</si>
  <si>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</si>
  <si>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</si>
  <si>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</si>
  <si>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</si>
  <si>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</si>
  <si>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</si>
  <si>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</si>
  <si>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</si>
  <si>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</si>
  <si>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</si>
  <si>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</si>
  <si>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</si>
  <si>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</si>
  <si>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</si>
  <si>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</si>
  <si>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</si>
  <si>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</si>
  <si>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</si>
  <si>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</si>
  <si>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</si>
  <si>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</si>
  <si>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</si>
  <si>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</si>
  <si>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</si>
  <si>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</si>
  <si>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</si>
  <si>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</si>
  <si>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</si>
  <si>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</si>
  <si>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</si>
  <si>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</si>
  <si>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</si>
  <si>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</si>
  <si>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</si>
  <si>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</si>
  <si>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</si>
  <si>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</si>
  <si>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</si>
  <si>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</si>
  <si>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</si>
  <si>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</si>
  <si>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</si>
  <si>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</si>
  <si>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</si>
  <si>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</si>
  <si>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</si>
  <si>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</si>
  <si>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</si>
  <si>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</si>
  <si>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</si>
  <si>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</si>
  <si>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</si>
  <si>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</si>
  <si>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</si>
  <si>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</si>
  <si>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</si>
  <si>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</si>
  <si>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</si>
  <si>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</si>
  <si>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</si>
  <si>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</si>
  <si>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</si>
  <si>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</si>
  <si>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</si>
  <si>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</si>
  <si>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</si>
  <si>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</si>
  <si>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</si>
  <si>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</si>
  <si>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</si>
  <si>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</si>
  <si>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</si>
  <si>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</si>
  <si>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</si>
  <si>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</si>
  <si>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</si>
  <si>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</si>
  <si>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</si>
  <si>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</si>
  <si>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</si>
  <si>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</si>
  <si>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</si>
  <si>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</si>
  <si>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</si>
  <si>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</si>
  <si>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</si>
  <si>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</si>
  <si>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</si>
  <si>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</si>
  <si>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</si>
  <si>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</si>
  <si>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</si>
  <si>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</si>
  <si>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</si>
  <si>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</si>
  <si>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</si>
  <si>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</si>
  <si>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</si>
  <si>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</si>
  <si>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</si>
  <si>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</si>
  <si>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</si>
  <si>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</si>
  <si>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</si>
  <si>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</si>
  <si>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</si>
  <si>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</si>
  <si>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</si>
  <si>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</si>
  <si>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</si>
  <si>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</si>
  <si>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</si>
  <si>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</si>
  <si>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</si>
  <si>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</si>
  <si>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</si>
  <si>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</si>
  <si>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</si>
  <si>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</si>
  <si>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</si>
  <si>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</si>
  <si>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</si>
  <si>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</si>
  <si>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</si>
  <si>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</si>
  <si>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</si>
  <si>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</si>
  <si>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</si>
  <si>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</si>
  <si>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</si>
  <si>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</si>
  <si>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</si>
  <si>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</si>
  <si>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</si>
  <si>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</si>
  <si>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</si>
  <si>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</si>
  <si>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</si>
  <si>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</si>
  <si>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</si>
  <si>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</si>
  <si>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</si>
  <si>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</si>
  <si>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</si>
  <si>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</si>
  <si>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</si>
  <si>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</si>
  <si>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</si>
  <si>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</si>
  <si>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</si>
  <si>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</si>
  <si>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</si>
  <si>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</si>
  <si>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</si>
  <si>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</si>
  <si>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</si>
  <si>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</si>
  <si>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</si>
  <si>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</si>
  <si>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</si>
  <si>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</si>
  <si>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</si>
  <si>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</si>
  <si>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</si>
  <si>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</si>
  <si>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</si>
  <si>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</si>
  <si>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</si>
  <si>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</si>
  <si>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</si>
  <si>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</si>
  <si>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</si>
  <si>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</si>
  <si>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</si>
  <si>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</si>
  <si>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</si>
  <si>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</si>
  <si>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</si>
  <si>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</si>
  <si>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</si>
  <si>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</si>
  <si>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</si>
  <si>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</si>
  <si>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</si>
  <si>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</si>
  <si>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</si>
  <si>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</si>
  <si>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</si>
  <si>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</si>
  <si>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</si>
  <si>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</si>
  <si>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</si>
  <si>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</si>
  <si>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</si>
  <si>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</si>
  <si>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</si>
  <si>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</si>
  <si>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</si>
  <si>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</si>
  <si>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</si>
  <si>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</si>
  <si>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</si>
  <si>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</si>
  <si>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</si>
  <si>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</si>
  <si>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</si>
  <si>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</si>
  <si>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</si>
  <si>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</si>
  <si>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</si>
  <si>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</si>
  <si>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</si>
  <si>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</si>
  <si>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</si>
  <si>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</si>
  <si>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</si>
  <si>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</si>
  <si>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</si>
  <si>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</si>
  <si>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</si>
  <si>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</si>
  <si>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</si>
  <si>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</si>
  <si>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</si>
  <si>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</si>
  <si>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</si>
  <si>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</si>
  <si>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</si>
  <si>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</si>
  <si>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</si>
  <si>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</si>
  <si>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</si>
  <si>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</si>
  <si>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</si>
  <si>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</si>
  <si>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</si>
  <si>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</si>
  <si>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</si>
  <si>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</si>
  <si>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</si>
  <si>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</si>
  <si>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</si>
  <si>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</si>
  <si>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</si>
  <si>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</si>
  <si>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</si>
  <si>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</si>
  <si>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</si>
  <si>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</si>
  <si>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</si>
  <si>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</si>
  <si>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</si>
  <si>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</si>
  <si>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</si>
  <si>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</si>
  <si>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</si>
  <si>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</si>
  <si>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</si>
  <si>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</si>
  <si>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</si>
  <si>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</si>
  <si>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</si>
  <si>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</si>
  <si>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</si>
  <si>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</si>
  <si>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</si>
  <si>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</si>
  <si>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</si>
  <si>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</si>
  <si>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</si>
  <si>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</si>
  <si>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</si>
  <si>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</si>
  <si>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</si>
  <si>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</si>
  <si>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</si>
  <si>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</si>
  <si>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</si>
  <si>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</si>
  <si>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</si>
  <si>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</si>
  <si>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</si>
  <si>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</si>
  <si>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</si>
  <si>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</si>
  <si>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</si>
  <si>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</si>
  <si>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</si>
  <si>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</si>
  <si>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</si>
  <si>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</si>
  <si>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</si>
  <si>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</si>
  <si>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</si>
  <si>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</si>
  <si>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</si>
  <si>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</si>
  <si>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</si>
  <si>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</si>
  <si>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</si>
  <si>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</si>
  <si>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</si>
  <si>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</si>
  <si>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</si>
  <si>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</si>
  <si>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</si>
  <si>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</si>
  <si>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</si>
  <si>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</si>
  <si>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</si>
  <si>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</si>
  <si>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</si>
  <si>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</si>
  <si>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</si>
  <si>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</si>
  <si>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</si>
  <si>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</si>
  <si>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</si>
  <si>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</si>
  <si>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</si>
  <si>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</si>
  <si>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</si>
  <si>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</si>
  <si>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</si>
  <si>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</si>
  <si>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</si>
  <si>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</si>
  <si>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</si>
  <si>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</si>
  <si>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</si>
  <si>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</si>
  <si>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</si>
  <si>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</si>
  <si>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</si>
  <si>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</si>
  <si>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</si>
  <si>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</si>
  <si>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</si>
  <si>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</si>
  <si>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</si>
  <si>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</si>
  <si>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</si>
  <si>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</si>
  <si>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</si>
  <si>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</si>
  <si>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</si>
  <si>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</si>
  <si>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</si>
  <si>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</si>
  <si>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</si>
  <si>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</si>
  <si>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</si>
  <si>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</si>
  <si>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</si>
  <si>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</si>
  <si>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</si>
  <si>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</si>
  <si>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</si>
  <si>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</si>
  <si>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</si>
  <si>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</si>
  <si>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</si>
  <si>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</si>
  <si>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</si>
  <si>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</si>
  <si>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</si>
  <si>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</si>
  <si>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</si>
  <si>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</si>
  <si>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</si>
  <si>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</si>
  <si>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</si>
  <si>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</si>
  <si>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</si>
  <si>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</si>
  <si>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</si>
  <si>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</si>
  <si>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</si>
  <si>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</si>
  <si>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</si>
  <si>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</si>
  <si>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</si>
  <si>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</si>
  <si>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</si>
  <si>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</si>
  <si>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</si>
  <si>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</si>
  <si>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</si>
  <si>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</si>
  <si>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</si>
  <si>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</si>
  <si>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</si>
  <si>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</si>
  <si>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</si>
  <si>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</si>
  <si>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</si>
  <si>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</si>
  <si>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</si>
  <si>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</si>
  <si>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</si>
  <si>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</si>
  <si>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</si>
  <si>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</si>
  <si>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</si>
  <si>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</si>
  <si>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</si>
  <si>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</si>
  <si>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</si>
  <si>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</si>
  <si>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</si>
  <si>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</si>
  <si>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</si>
  <si>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</si>
  <si>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</si>
  <si>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</si>
  <si>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</si>
  <si>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</si>
  <si>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</si>
  <si>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</si>
  <si>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</si>
  <si>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</si>
  <si>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</si>
  <si>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</si>
  <si>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</si>
  <si>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</si>
  <si>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</si>
  <si>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</si>
  <si>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</si>
  <si>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</si>
  <si>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</si>
  <si>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</si>
  <si>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</si>
  <si>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</si>
  <si>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</si>
  <si>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</si>
  <si>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</si>
  <si>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</si>
  <si>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</si>
  <si>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</si>
  <si>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</si>
  <si>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</si>
  <si>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</si>
  <si>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</si>
  <si>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</si>
  <si>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</si>
  <si>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</si>
  <si>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</si>
  <si>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</si>
  <si>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</si>
  <si>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</si>
  <si>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</si>
  <si>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</si>
  <si>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</si>
  <si>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</si>
  <si>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</si>
  <si>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</si>
  <si>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</si>
  <si>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</si>
  <si>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</si>
  <si>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</si>
  <si>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</si>
  <si>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</si>
  <si>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</si>
  <si>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</si>
  <si>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</si>
  <si>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</si>
  <si>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</si>
  <si>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</si>
  <si>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</si>
  <si>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</si>
  <si>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</si>
  <si>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</si>
  <si>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</si>
  <si>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</si>
  <si>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</si>
  <si>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</si>
  <si>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</si>
  <si>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</si>
  <si>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</si>
  <si>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</si>
  <si>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</si>
  <si>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</si>
  <si>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</si>
  <si>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</si>
  <si>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</si>
  <si>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</si>
  <si>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</si>
  <si>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</si>
  <si>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</si>
  <si>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</si>
  <si>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</si>
  <si>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</si>
  <si>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</si>
  <si>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</si>
  <si>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</si>
  <si>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</si>
  <si>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</si>
  <si>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</si>
  <si>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</si>
  <si>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</si>
  <si>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</si>
  <si>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</si>
  <si>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</si>
  <si>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</si>
  <si>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</si>
  <si>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</si>
  <si>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</si>
  <si>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</si>
  <si>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</si>
  <si>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</si>
  <si>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</si>
  <si>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</si>
  <si>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</si>
  <si>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</si>
  <si>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</si>
  <si>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</si>
  <si>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</si>
  <si>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</si>
  <si>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</si>
  <si>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</si>
  <si>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</si>
  <si>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</si>
  <si>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</si>
  <si>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</si>
  <si>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</si>
  <si>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</si>
  <si>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</si>
  <si>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</si>
  <si>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</si>
  <si>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</si>
  <si>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</si>
  <si>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</si>
  <si>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</si>
  <si>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</si>
  <si>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</si>
  <si>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</si>
  <si>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</si>
  <si>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</si>
  <si>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</si>
  <si>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</si>
  <si>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</si>
  <si>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</si>
  <si>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</si>
  <si>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</si>
  <si>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</si>
  <si>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</si>
  <si>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</si>
  <si>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</si>
  <si>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</si>
  <si>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</si>
  <si>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</si>
  <si>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</si>
  <si>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</si>
  <si>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</si>
  <si>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</si>
  <si>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</si>
  <si>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</si>
  <si>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</si>
  <si>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</si>
  <si>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</si>
  <si>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</si>
  <si>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</si>
  <si>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</si>
  <si>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</si>
  <si>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</si>
  <si>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</si>
  <si>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</si>
  <si>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</si>
  <si>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</si>
  <si>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</si>
  <si>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</si>
  <si>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</si>
  <si>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</si>
  <si>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</si>
  <si>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</si>
  <si>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</si>
  <si>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</si>
  <si>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</si>
  <si>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</si>
  <si>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</si>
  <si>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</si>
  <si>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</si>
  <si>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</si>
  <si>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</si>
  <si>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</si>
  <si>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</si>
  <si>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</si>
  <si>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</si>
  <si>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</si>
  <si>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</si>
  <si>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</si>
  <si>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</si>
  <si>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</si>
  <si>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</si>
  <si>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</si>
  <si>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</si>
  <si>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</si>
  <si>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</si>
  <si>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</si>
  <si>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</si>
  <si>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</si>
  <si>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</si>
  <si>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</si>
  <si>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</si>
  <si>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</si>
  <si>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</si>
  <si>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</si>
  <si>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</si>
  <si>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</si>
  <si>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</si>
  <si>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</si>
  <si>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</si>
  <si>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</si>
  <si>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</si>
  <si>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</si>
  <si>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</si>
  <si>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</si>
  <si>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</si>
  <si>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</si>
  <si>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</si>
  <si>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</si>
  <si>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</si>
  <si>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</si>
  <si>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</si>
  <si>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</si>
  <si>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</si>
  <si>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</si>
  <si>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</si>
  <si>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</si>
  <si>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</si>
  <si>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</si>
  <si>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</si>
  <si>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</si>
  <si>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</si>
  <si>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</si>
  <si>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</si>
  <si>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</si>
  <si>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</si>
  <si>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</si>
  <si>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</si>
  <si>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</si>
  <si>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</si>
  <si>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</si>
  <si>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</si>
  <si>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</si>
  <si>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</si>
  <si>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</si>
  <si>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</si>
  <si>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</si>
  <si>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</si>
  <si>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</si>
  <si>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</si>
  <si>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</si>
  <si>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</si>
  <si>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</si>
  <si>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</si>
  <si>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</si>
  <si>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</si>
  <si>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</si>
  <si>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</si>
  <si>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</si>
  <si>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</si>
  <si>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</si>
  <si>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</si>
  <si>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</si>
  <si>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</si>
  <si>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</si>
  <si>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</si>
  <si>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</si>
  <si>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</si>
  <si>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</si>
  <si>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</si>
  <si>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</si>
  <si>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</si>
  <si>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</si>
  <si>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</si>
  <si>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</si>
  <si>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</si>
  <si>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</si>
  <si>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</si>
  <si>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</si>
  <si>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</si>
  <si>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</si>
  <si>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</si>
  <si>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</si>
  <si>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</si>
  <si>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</si>
  <si>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</si>
  <si>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</si>
  <si>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</si>
  <si>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</si>
  <si>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</si>
  <si>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</si>
  <si>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</si>
  <si>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</si>
  <si>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</si>
  <si>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</si>
  <si>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</si>
  <si>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</si>
  <si>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</si>
  <si>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</si>
  <si>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</si>
  <si>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</si>
  <si>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</si>
  <si>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</si>
  <si>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</si>
  <si>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</si>
  <si>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</si>
  <si>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</si>
  <si>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</si>
  <si>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</si>
  <si>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</si>
  <si>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</si>
  <si>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</si>
  <si>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</si>
  <si>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</si>
  <si>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</si>
  <si>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</si>
  <si>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</si>
  <si>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</si>
  <si>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</si>
  <si>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</si>
  <si>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</si>
  <si>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</si>
  <si>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</si>
  <si>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</si>
  <si>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</si>
  <si>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</si>
  <si>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</si>
  <si>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</si>
  <si>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</si>
  <si>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</si>
  <si>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</si>
  <si>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</si>
  <si>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</si>
  <si>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</si>
  <si>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</si>
  <si>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</si>
  <si>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</si>
  <si>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</si>
  <si>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</si>
  <si>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</si>
  <si>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</si>
  <si>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</si>
  <si>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</si>
  <si>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</si>
  <si>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</si>
  <si>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</si>
  <si>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</si>
  <si>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</si>
  <si>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</si>
  <si>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</si>
  <si>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</si>
  <si>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</si>
  <si>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</si>
  <si>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</si>
  <si>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</si>
  <si>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</si>
  <si>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</si>
  <si>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</si>
  <si>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</si>
  <si>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</si>
  <si>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</si>
  <si>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</si>
  <si>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</si>
  <si>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</si>
  <si>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</si>
  <si>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</si>
  <si>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</si>
  <si>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</si>
  <si>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</si>
  <si>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</si>
  <si>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</si>
  <si>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</si>
  <si>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</si>
  <si>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</si>
  <si>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</si>
  <si>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</si>
  <si>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</si>
  <si>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</si>
  <si>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</si>
  <si>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</si>
  <si>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</si>
  <si>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</si>
  <si>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</si>
  <si>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</si>
  <si>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</si>
  <si>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</si>
  <si>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</si>
  <si>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</si>
  <si>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</si>
  <si>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</si>
  <si>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</si>
  <si>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</si>
  <si>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</si>
  <si>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</si>
  <si>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</si>
  <si>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</si>
  <si>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</si>
  <si>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</si>
  <si>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</si>
  <si>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</si>
  <si>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</si>
  <si>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</si>
  <si>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</si>
  <si>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</si>
  <si>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</si>
  <si>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</si>
  <si>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</si>
  <si>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</si>
  <si>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</si>
  <si>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</si>
  <si>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</si>
  <si>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</si>
  <si>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</si>
  <si>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</si>
  <si>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</si>
  <si>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</si>
  <si>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</si>
  <si>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</si>
  <si>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</si>
  <si>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</si>
  <si>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</si>
  <si>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</si>
  <si>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</si>
  <si>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</si>
  <si>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</si>
  <si>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</si>
  <si>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</si>
  <si>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</si>
  <si>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</si>
  <si>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</si>
  <si>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</si>
  <si>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</si>
  <si>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</si>
  <si>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</si>
  <si>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</si>
  <si>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</si>
  <si>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</si>
  <si>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</si>
  <si>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</si>
  <si>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</si>
  <si>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</si>
  <si>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</si>
  <si>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</si>
  <si>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</si>
  <si>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</si>
  <si>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</si>
  <si>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</si>
  <si>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</si>
  <si>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</si>
  <si>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</si>
  <si>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</si>
  <si>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</si>
  <si>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</si>
  <si>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</si>
  <si>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</si>
  <si>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</si>
  <si>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</si>
  <si>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</si>
  <si>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</si>
  <si>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</si>
  <si>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</si>
  <si>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</si>
  <si>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</si>
  <si>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</si>
  <si>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</si>
  <si>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</si>
  <si>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</si>
  <si>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</si>
  <si>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</si>
  <si>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</si>
  <si>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</si>
  <si>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</si>
  <si>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</si>
  <si>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</si>
  <si>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</si>
  <si>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</si>
  <si>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</si>
  <si>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</si>
  <si>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</si>
  <si>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</si>
  <si>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</si>
  <si>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</si>
  <si>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</si>
  <si>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</si>
  <si>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</si>
  <si>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</si>
  <si>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</si>
  <si>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</si>
  <si>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</si>
  <si>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</si>
  <si>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</si>
  <si>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</si>
  <si>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</si>
  <si>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</si>
  <si>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</si>
  <si>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</si>
  <si>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</si>
  <si>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</si>
  <si>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</si>
  <si>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</si>
  <si>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</si>
  <si>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</si>
  <si>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</si>
  <si>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</si>
  <si>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</si>
  <si>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</si>
  <si>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</si>
  <si>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</si>
  <si>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</si>
  <si>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</si>
  <si>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</si>
  <si>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</si>
  <si>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</si>
  <si>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</si>
  <si>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</si>
  <si>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</si>
  <si>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</si>
  <si>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</si>
  <si>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</si>
  <si>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</si>
  <si>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</si>
  <si>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</si>
  <si>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</si>
  <si>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</si>
  <si>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</si>
  <si>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</si>
  <si>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</si>
  <si>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</si>
  <si>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</si>
  <si>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</si>
  <si>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</si>
  <si>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</si>
  <si>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</si>
  <si>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</si>
  <si>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</si>
  <si>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</si>
  <si>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</si>
  <si>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</si>
  <si>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</si>
  <si>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</si>
  <si>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</si>
  <si>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</si>
  <si>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</si>
  <si>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</si>
  <si>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</si>
  <si>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</si>
  <si>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</si>
  <si>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</si>
  <si>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</si>
  <si>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</si>
  <si>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</si>
  <si>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</si>
  <si>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</si>
  <si>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</si>
  <si>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</si>
  <si>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</si>
  <si>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</si>
  <si>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</si>
  <si>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</si>
  <si>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</si>
  <si>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</si>
  <si>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</si>
  <si>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</si>
  <si>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</si>
  <si>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</si>
  <si>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</si>
  <si>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</si>
  <si>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</si>
  <si>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</si>
  <si>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</si>
  <si>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</si>
  <si>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</si>
  <si>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</si>
  <si>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</si>
  <si>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</si>
  <si>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</si>
  <si>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</si>
  <si>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</si>
  <si>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</si>
  <si>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</si>
  <si>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</si>
  <si>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</si>
  <si>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</si>
  <si>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</si>
  <si>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</si>
  <si>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</si>
  <si>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</si>
  <si>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</si>
  <si>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</si>
  <si>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</si>
  <si>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</si>
  <si>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</si>
  <si>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</si>
  <si>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</si>
  <si>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</si>
  <si>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</si>
  <si>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</si>
  <si>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</si>
  <si>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</si>
  <si>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</si>
  <si>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</si>
  <si>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</si>
  <si>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</si>
  <si>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</si>
  <si>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</si>
  <si>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</si>
  <si>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</si>
  <si>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</si>
  <si>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</si>
  <si>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</si>
  <si>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</si>
  <si>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</si>
  <si>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</si>
  <si>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</si>
  <si>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</si>
  <si>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</si>
  <si>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</si>
  <si>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</si>
  <si>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</si>
  <si>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</si>
  <si>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</si>
  <si>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</si>
  <si>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</si>
  <si>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</si>
  <si>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</si>
  <si>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</si>
  <si>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</si>
  <si>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</si>
  <si>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</si>
  <si>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</si>
  <si>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</si>
  <si>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</si>
  <si>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</si>
  <si>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</si>
  <si>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</si>
  <si>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</si>
  <si>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</si>
  <si>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</si>
  <si>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</si>
  <si>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</si>
  <si>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</si>
  <si>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</si>
  <si>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</si>
  <si>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</si>
  <si>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</si>
  <si>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</si>
  <si>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</si>
  <si>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</si>
  <si>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</si>
  <si>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</si>
  <si>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</si>
  <si>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</si>
  <si>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</si>
  <si>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</si>
  <si>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</si>
  <si>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</si>
  <si>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</si>
  <si>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</si>
  <si>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</si>
  <si>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</si>
  <si>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</si>
  <si>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</si>
  <si>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</si>
  <si>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</si>
  <si>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</si>
  <si>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</si>
  <si>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</si>
  <si>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</si>
  <si>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</si>
  <si>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</si>
  <si>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</si>
  <si>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</si>
  <si>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</si>
  <si>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</si>
  <si>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</si>
  <si>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</si>
  <si>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</si>
  <si>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</si>
  <si>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</si>
  <si>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</si>
  <si>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</si>
  <si>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</si>
  <si>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</si>
  <si>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</si>
  <si>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</si>
  <si>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</si>
  <si>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</si>
  <si>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</si>
  <si>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</si>
  <si>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</si>
  <si>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</si>
  <si>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</si>
  <si>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</si>
  <si>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</si>
  <si>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</si>
  <si>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</si>
  <si>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</si>
  <si>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</si>
  <si>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</si>
  <si>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</si>
  <si>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</si>
  <si>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</si>
  <si>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</si>
  <si>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</si>
  <si>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</si>
  <si>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</si>
  <si>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</si>
  <si>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</si>
  <si>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</si>
  <si>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</si>
  <si>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</si>
  <si>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</si>
  <si>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</si>
  <si>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</si>
  <si>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</si>
  <si>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</si>
  <si>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</si>
  <si>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</si>
  <si>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</si>
  <si>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</si>
  <si>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</si>
  <si>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</si>
  <si>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</si>
  <si>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</si>
  <si>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</si>
  <si>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</si>
  <si>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</si>
  <si>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</si>
  <si>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</si>
  <si>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</si>
  <si>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</si>
  <si>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</si>
  <si>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</si>
  <si>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</si>
  <si>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</si>
  <si>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</si>
  <si>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</si>
  <si>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</si>
  <si>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</si>
  <si>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</si>
  <si>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</si>
  <si>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</si>
  <si>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</si>
  <si>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</si>
  <si>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</si>
  <si>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</si>
  <si>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</si>
  <si>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</si>
  <si>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</si>
  <si>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</si>
  <si>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</si>
  <si>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</si>
  <si>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</si>
  <si>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</si>
  <si>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</si>
  <si>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</si>
  <si>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</si>
  <si>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</si>
  <si>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</si>
  <si>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</si>
  <si>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</si>
  <si>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</si>
  <si>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</si>
  <si>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</si>
  <si>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</si>
  <si>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</si>
  <si>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</si>
  <si>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</si>
  <si>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</si>
  <si>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</si>
  <si>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</si>
  <si>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</si>
  <si>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</si>
  <si>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</si>
  <si>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</si>
  <si>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</si>
  <si>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</si>
  <si>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</si>
  <si>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</si>
  <si>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</si>
  <si>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</si>
  <si>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</si>
  <si>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</si>
  <si>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</si>
  <si>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</si>
  <si>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</si>
  <si>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</si>
  <si>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</si>
  <si>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</si>
  <si>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</si>
  <si>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</si>
  <si>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</si>
  <si>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</si>
  <si>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</si>
  <si>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</si>
  <si>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</si>
  <si>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</si>
  <si>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</si>
  <si>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</si>
  <si>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</si>
  <si>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</si>
  <si>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</si>
  <si>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</si>
  <si>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</si>
  <si>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</si>
  <si>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</si>
  <si>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</si>
  <si>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</si>
  <si>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</si>
  <si>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</si>
  <si>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</si>
  <si>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</si>
  <si>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</si>
  <si>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</si>
  <si>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</si>
  <si>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</si>
  <si>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</si>
  <si>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</si>
  <si>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</si>
  <si>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</si>
  <si>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</si>
  <si>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</si>
  <si>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</si>
  <si>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</si>
  <si>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</si>
  <si>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</si>
  <si>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</si>
  <si>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</si>
  <si>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</si>
  <si>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</si>
  <si>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</si>
  <si>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</si>
  <si>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</si>
  <si>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</si>
  <si>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</si>
  <si>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</si>
  <si>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</si>
  <si>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</si>
  <si>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</si>
  <si>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</si>
  <si>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</si>
  <si>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</si>
  <si>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</si>
  <si>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</si>
  <si>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</si>
  <si>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</si>
  <si>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</si>
  <si>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</si>
  <si>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</si>
  <si>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</si>
  <si>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</si>
  <si>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</si>
  <si>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</si>
  <si>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</si>
  <si>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</si>
  <si>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</si>
  <si>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</si>
  <si>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</si>
  <si>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</si>
  <si>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</si>
  <si>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</si>
  <si>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</si>
  <si>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</si>
  <si>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</si>
  <si>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</si>
  <si>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</si>
  <si>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</si>
  <si>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</si>
  <si>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</si>
  <si>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</si>
  <si>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</si>
  <si>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</si>
  <si>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</si>
  <si>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</si>
  <si>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</si>
  <si>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</si>
  <si>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</si>
  <si>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</si>
  <si>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</si>
  <si>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</si>
  <si>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</si>
  <si>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</si>
  <si>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</si>
  <si>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</si>
  <si>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</si>
  <si>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</si>
  <si>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</si>
  <si>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</si>
  <si>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</si>
  <si>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</si>
  <si>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</si>
  <si>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</si>
  <si>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</si>
  <si>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</si>
  <si>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</si>
  <si>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</si>
  <si>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</si>
  <si>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</si>
  <si>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</si>
  <si>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</si>
  <si>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</si>
  <si>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</si>
  <si>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</si>
  <si>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</si>
  <si>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</si>
  <si>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</si>
  <si>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</si>
  <si>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</si>
  <si>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</si>
  <si>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</si>
  <si>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</si>
  <si>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</si>
  <si>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</si>
  <si>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</si>
  <si>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</si>
  <si>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</si>
  <si>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</si>
  <si>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</si>
  <si>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</si>
  <si>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</si>
  <si>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</si>
  <si>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</si>
  <si>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</si>
  <si>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</si>
  <si>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</si>
  <si>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</si>
  <si>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</si>
  <si>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</si>
  <si>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</si>
  <si>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</si>
  <si>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</si>
  <si>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</si>
  <si>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</si>
  <si>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</si>
  <si>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</si>
  <si>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</si>
  <si>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</si>
  <si>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</si>
  <si>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</si>
  <si>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</si>
  <si>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</si>
  <si>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</si>
  <si>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</si>
  <si>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</si>
  <si>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</si>
  <si>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</si>
  <si>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</si>
  <si>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</si>
  <si>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</si>
  <si>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</si>
  <si>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</si>
  <si>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</si>
  <si>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</si>
  <si>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</si>
  <si>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</si>
  <si>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</si>
  <si>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</si>
  <si>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</si>
  <si>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</si>
  <si>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</si>
  <si>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</si>
  <si>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</si>
  <si>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</si>
  <si>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</si>
  <si>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</si>
  <si>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</si>
  <si>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</si>
  <si>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</si>
  <si>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</si>
  <si>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</si>
  <si>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</si>
  <si>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</si>
  <si>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</si>
  <si>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</si>
  <si>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</si>
  <si>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</si>
  <si>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</si>
  <si>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</si>
  <si>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</si>
  <si>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</si>
  <si>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</si>
  <si>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</si>
  <si>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</si>
  <si>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</si>
  <si>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</si>
  <si>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</si>
  <si>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</si>
  <si>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</si>
  <si>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</si>
  <si>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</si>
  <si>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</si>
  <si>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</si>
  <si>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</si>
  <si>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</si>
  <si>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</si>
  <si>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</si>
  <si>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</si>
  <si>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</si>
  <si>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</si>
  <si>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</si>
  <si>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</si>
  <si>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</si>
  <si>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</si>
  <si>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</si>
  <si>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</si>
  <si>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</si>
  <si>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</si>
  <si>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</si>
  <si>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</si>
  <si>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</si>
  <si>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</si>
  <si>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</si>
  <si>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</si>
  <si>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</si>
  <si>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</si>
  <si>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</si>
  <si>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</si>
  <si>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</si>
  <si>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</si>
  <si>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</si>
  <si>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</si>
  <si>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</si>
  <si>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</si>
  <si>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</si>
  <si>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</si>
  <si>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</si>
  <si>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</si>
  <si>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</si>
  <si>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</si>
  <si>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</si>
  <si>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</si>
  <si>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</si>
  <si>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</si>
  <si>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</si>
  <si>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</si>
  <si>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</si>
  <si>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</si>
  <si>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</si>
  <si>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</si>
  <si>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</si>
  <si>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</si>
  <si>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</si>
  <si>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</si>
  <si>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</si>
  <si>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</si>
  <si>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</si>
  <si>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</si>
  <si>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</si>
  <si>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</si>
  <si>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</si>
  <si>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</si>
  <si>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</si>
  <si>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</si>
  <si>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</si>
  <si>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</si>
  <si>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</si>
  <si>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</si>
  <si>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</si>
  <si>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</si>
  <si>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</si>
  <si>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</si>
  <si>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</si>
  <si>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</si>
  <si>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</si>
  <si>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</si>
  <si>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</si>
  <si>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</si>
  <si>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</si>
  <si>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</si>
  <si>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</si>
  <si>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</si>
  <si>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</si>
  <si>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</si>
  <si>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</si>
  <si>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</si>
  <si>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</si>
  <si>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</si>
  <si>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</si>
  <si>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</si>
  <si>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</si>
  <si>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</si>
  <si>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</si>
  <si>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</si>
  <si>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</si>
  <si>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</si>
  <si>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</si>
  <si>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</si>
  <si>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</si>
  <si>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</si>
  <si>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</si>
  <si>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</si>
  <si>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</si>
  <si>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</si>
  <si>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</si>
  <si>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</si>
  <si>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</si>
  <si>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</si>
  <si>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</si>
  <si>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</si>
  <si>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</si>
  <si>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</si>
  <si>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</si>
  <si>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</si>
  <si>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</si>
  <si>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</si>
  <si>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</si>
  <si>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</si>
  <si>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</si>
  <si>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</si>
  <si>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</si>
  <si>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</si>
  <si>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</si>
  <si>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</si>
  <si>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</si>
  <si>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</si>
  <si>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</si>
  <si>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</si>
  <si>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</si>
  <si>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</si>
  <si>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</si>
  <si>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</si>
  <si>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</si>
  <si>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</si>
  <si>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</si>
  <si>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</si>
  <si>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</si>
  <si>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</si>
  <si>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</si>
  <si>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</si>
  <si>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</si>
  <si>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</si>
  <si>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</si>
  <si>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</si>
  <si>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</si>
  <si>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</si>
  <si>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</si>
  <si>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</si>
  <si>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</si>
  <si>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</si>
  <si>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</si>
  <si>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</si>
  <si>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</si>
  <si>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</si>
  <si>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</si>
  <si>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</si>
  <si>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</si>
  <si>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</si>
  <si>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</si>
  <si>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</si>
  <si>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</si>
  <si>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</si>
  <si>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</si>
  <si>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</si>
  <si>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</si>
  <si>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</si>
  <si>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</si>
  <si>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</si>
  <si>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</si>
  <si>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</si>
  <si>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</si>
  <si>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</si>
  <si>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</si>
  <si>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</si>
  <si>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</si>
  <si>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</si>
  <si>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</si>
  <si>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</si>
  <si>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</si>
  <si>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</si>
  <si>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</si>
  <si>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</si>
  <si>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</si>
  <si>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</si>
  <si>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</si>
  <si>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</si>
  <si>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</si>
  <si>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</si>
  <si>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</si>
  <si>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</si>
  <si>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</si>
  <si>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</si>
  <si>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</si>
  <si>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</si>
  <si>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</si>
  <si>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</si>
  <si>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</si>
  <si>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</si>
  <si>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</si>
  <si>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</si>
  <si>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</si>
  <si>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</si>
  <si>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</si>
  <si>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</si>
  <si>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</si>
  <si>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</si>
  <si>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</si>
  <si>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</si>
  <si>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</si>
  <si>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</si>
  <si>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</si>
  <si>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</si>
  <si>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</si>
  <si>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</si>
  <si>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</si>
  <si>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</si>
  <si>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</si>
  <si>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</si>
  <si>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</si>
  <si>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</si>
  <si>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</si>
  <si>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</si>
  <si>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</si>
  <si>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</si>
  <si>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</si>
  <si>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</si>
  <si>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</si>
  <si>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</si>
  <si>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</si>
  <si>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</si>
  <si>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</si>
  <si>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</si>
  <si>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</si>
  <si>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</si>
  <si>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</si>
  <si>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</si>
  <si>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</si>
  <si>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</si>
  <si>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</si>
  <si>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</si>
  <si>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</si>
  <si>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</si>
  <si>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</si>
  <si>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</si>
  <si>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</si>
  <si>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</si>
  <si>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</si>
  <si>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</si>
  <si>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</si>
  <si>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</si>
  <si>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</si>
  <si>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</si>
  <si>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</si>
  <si>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</si>
  <si>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</si>
  <si>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</si>
  <si>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</si>
  <si>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</si>
  <si>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</si>
  <si>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</si>
  <si>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</si>
  <si>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</si>
  <si>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</si>
  <si>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</si>
  <si>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</si>
  <si>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</si>
  <si>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</si>
  <si>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</si>
  <si>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</si>
  <si>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</si>
  <si>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</si>
  <si>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</si>
  <si>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</si>
  <si>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</si>
  <si>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</si>
  <si>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</si>
  <si>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</si>
  <si>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</si>
  <si>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</si>
  <si>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</si>
  <si>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</si>
  <si>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</si>
  <si>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</si>
  <si>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</si>
  <si>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</si>
  <si>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</si>
  <si>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</si>
  <si>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</si>
  <si>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</si>
  <si>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</si>
  <si>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</si>
  <si>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</si>
  <si>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</si>
  <si>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</si>
  <si>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</si>
  <si>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</si>
  <si>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</si>
  <si>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</si>
  <si>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</si>
  <si>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</si>
  <si>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</si>
  <si>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</si>
  <si>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</si>
  <si>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</si>
  <si>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</si>
  <si>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</si>
  <si>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</si>
  <si>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</si>
  <si>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</si>
  <si>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</si>
  <si>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</si>
  <si>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</si>
  <si>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</si>
  <si>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</si>
  <si>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</si>
  <si>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</si>
  <si>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</si>
  <si>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</si>
  <si>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</si>
  <si>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</si>
  <si>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</si>
  <si>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</si>
  <si>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</si>
  <si>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</si>
  <si>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</si>
  <si>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</si>
  <si>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</si>
  <si>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</si>
  <si>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</si>
  <si>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</si>
  <si>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</si>
  <si>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</si>
  <si>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</si>
  <si>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</si>
  <si>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</si>
  <si>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</si>
  <si>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</si>
  <si>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</si>
  <si>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</si>
  <si>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</si>
  <si>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</si>
  <si>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</si>
  <si>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</si>
  <si>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</si>
  <si>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</si>
  <si>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</si>
  <si>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</si>
  <si>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</si>
  <si>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</si>
  <si>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</si>
  <si>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</si>
  <si>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</si>
  <si>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</si>
  <si>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</si>
  <si>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</si>
  <si>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</si>
  <si>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</si>
  <si>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</si>
  <si>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</si>
  <si>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</si>
  <si>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</si>
  <si>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</si>
  <si>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</si>
  <si>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</si>
  <si>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</si>
  <si>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</si>
  <si>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</si>
  <si>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</si>
  <si>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</si>
  <si>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</si>
  <si>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</si>
  <si>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</si>
  <si>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</si>
  <si>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</si>
  <si>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</si>
  <si>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</si>
  <si>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</si>
  <si>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</si>
  <si>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</si>
  <si>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</si>
  <si>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</si>
  <si>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</si>
  <si>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</si>
  <si>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</si>
  <si>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</si>
  <si>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</si>
  <si>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</si>
  <si>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</si>
  <si>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</si>
  <si>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</si>
  <si>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</si>
  <si>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</si>
  <si>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</si>
  <si>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</si>
  <si>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</si>
  <si>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</si>
  <si>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</si>
  <si>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</si>
  <si>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</si>
  <si>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</si>
  <si>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</si>
  <si>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</si>
  <si>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</si>
  <si>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</si>
  <si>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</si>
  <si>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</si>
  <si>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</si>
  <si>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</si>
  <si>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</si>
  <si>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</si>
  <si>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</si>
  <si>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</si>
  <si>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</si>
  <si>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</si>
  <si>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</si>
  <si>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</si>
  <si>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</si>
  <si>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</si>
  <si>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</si>
  <si>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</si>
  <si>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</si>
  <si>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</si>
  <si>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</si>
  <si>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</si>
  <si>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</si>
  <si>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</si>
  <si>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</si>
  <si>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</si>
  <si>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</si>
  <si>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</si>
  <si>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</si>
  <si>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</si>
  <si>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</si>
  <si>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</si>
  <si>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</si>
  <si>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</si>
  <si>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</si>
  <si>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</si>
  <si>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</si>
  <si>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</si>
  <si>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</si>
  <si>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</si>
  <si>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</si>
  <si>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</si>
  <si>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</si>
  <si>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</si>
  <si>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</si>
  <si>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</si>
  <si>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</si>
  <si>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</si>
  <si>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</si>
  <si>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</si>
  <si>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</si>
  <si>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</si>
  <si>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</si>
  <si>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</si>
  <si>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</si>
  <si>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</si>
  <si>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</si>
  <si>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</si>
  <si>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</si>
  <si>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</si>
  <si>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</si>
  <si>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</si>
  <si>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</si>
  <si>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</si>
  <si>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</si>
  <si>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</si>
  <si>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</si>
  <si>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</si>
  <si>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</si>
  <si>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</si>
  <si>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</si>
  <si>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</si>
  <si>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</si>
  <si>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</si>
  <si>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</si>
  <si>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</si>
  <si>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</si>
  <si>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</si>
  <si>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</si>
  <si>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</si>
  <si>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</si>
  <si>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</si>
  <si>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</si>
  <si>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</si>
  <si>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</si>
  <si>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</si>
  <si>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</si>
  <si>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</si>
  <si>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</si>
  <si>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</si>
  <si>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</si>
  <si>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</si>
  <si>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</si>
  <si>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</si>
  <si>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</si>
  <si>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</si>
  <si>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</si>
  <si>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</si>
  <si>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</si>
  <si>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</si>
  <si>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</si>
  <si>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</si>
  <si>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</si>
  <si>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</si>
  <si>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</si>
  <si>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</si>
  <si>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</si>
  <si>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</si>
  <si>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</si>
  <si>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</si>
  <si>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</si>
  <si>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</si>
  <si>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</si>
  <si>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</si>
  <si>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</si>
  <si>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</si>
  <si>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</si>
  <si>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</si>
  <si>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</si>
  <si>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</si>
  <si>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</si>
  <si>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</si>
  <si>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</si>
  <si>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</si>
  <si>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</si>
  <si>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</si>
  <si>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</si>
  <si>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</si>
  <si>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</si>
  <si>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</si>
  <si>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</si>
  <si>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</si>
  <si>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</si>
  <si>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</si>
  <si>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</si>
  <si>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</si>
  <si>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</si>
  <si>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</si>
  <si>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</si>
  <si>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</si>
  <si>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</si>
  <si>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</si>
  <si>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</si>
  <si>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</si>
  <si>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</si>
  <si>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</si>
  <si>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</si>
  <si>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</si>
  <si>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</si>
  <si>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</si>
  <si>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</si>
  <si>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</si>
  <si>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</si>
  <si>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</si>
  <si>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</si>
  <si>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</si>
  <si>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</si>
  <si>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</si>
  <si>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</si>
  <si>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</si>
  <si>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</si>
  <si>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</si>
  <si>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</si>
  <si>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</si>
  <si>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</si>
  <si>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</si>
  <si>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</si>
  <si>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</si>
  <si>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</si>
  <si>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</si>
  <si>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</si>
  <si>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</si>
  <si>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</si>
  <si>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</si>
  <si>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</si>
  <si>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</si>
  <si>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</si>
  <si>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</si>
  <si>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</si>
  <si>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</si>
  <si>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</si>
  <si>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</si>
  <si>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</si>
  <si>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</si>
  <si>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</si>
  <si>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</si>
  <si>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</si>
  <si>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</si>
  <si>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</si>
  <si>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</si>
  <si>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</si>
  <si>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</si>
  <si>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</si>
  <si>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</si>
  <si>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</si>
  <si>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</si>
  <si>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</si>
  <si>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</si>
  <si>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</si>
  <si>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</si>
  <si>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</si>
  <si>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</si>
  <si>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</si>
  <si>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</si>
  <si>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</si>
  <si>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</si>
  <si>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</si>
  <si>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</si>
  <si>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</si>
  <si>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</si>
  <si>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</si>
  <si>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</si>
  <si>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</si>
  <si>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</si>
  <si>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</si>
  <si>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</si>
  <si>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</si>
  <si>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</si>
  <si>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</si>
  <si>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</si>
  <si>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</si>
  <si>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</si>
  <si>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</si>
  <si>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</si>
  <si>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</si>
  <si>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</si>
  <si>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</si>
  <si>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</si>
  <si>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</si>
  <si>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</si>
  <si>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</si>
  <si>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</si>
  <si>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</si>
  <si>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</si>
  <si>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</si>
  <si>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</si>
  <si>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</si>
  <si>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</si>
  <si>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</si>
  <si>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</si>
  <si>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</si>
  <si>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</si>
  <si>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</si>
  <si>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</si>
  <si>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</si>
  <si>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</si>
  <si>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</si>
  <si>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</si>
  <si>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</si>
  <si>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</si>
  <si>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</si>
  <si>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</si>
  <si>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</si>
  <si>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</si>
  <si>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</si>
  <si>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</si>
  <si>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</si>
  <si>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</si>
  <si>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</si>
  <si>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</si>
  <si>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</si>
  <si>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</si>
  <si>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</si>
  <si>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</si>
  <si>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</si>
  <si>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</si>
  <si>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</si>
  <si>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</si>
  <si>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</si>
  <si>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</si>
  <si>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</si>
  <si>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</si>
  <si>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</si>
  <si>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</si>
  <si>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</si>
  <si>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</si>
  <si>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</si>
  <si>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</si>
  <si>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</si>
  <si>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</si>
  <si>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</si>
  <si>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</si>
  <si>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</si>
  <si>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</si>
  <si>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</si>
  <si>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</si>
  <si>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</si>
  <si>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</si>
  <si>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</si>
  <si>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</si>
  <si>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</si>
  <si>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</si>
  <si>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</si>
  <si>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</si>
  <si>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</si>
  <si>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</si>
  <si>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</si>
  <si>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</si>
  <si>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</si>
  <si>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</si>
  <si>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</si>
  <si>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</si>
  <si>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</si>
  <si>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</si>
  <si>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</si>
  <si>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</si>
  <si>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</si>
  <si>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</si>
  <si>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</si>
  <si>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</si>
  <si>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</si>
  <si>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</si>
  <si>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</si>
  <si>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</si>
  <si>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</si>
  <si>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</si>
  <si>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</si>
  <si>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</si>
  <si>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</si>
  <si>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</si>
  <si>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</si>
  <si>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</si>
  <si>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</si>
  <si>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</si>
  <si>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</si>
  <si>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</si>
  <si>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</si>
  <si>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</si>
  <si>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</si>
  <si>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</si>
  <si>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</si>
  <si>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</si>
  <si>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</si>
  <si>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</si>
  <si>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</si>
  <si>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</si>
  <si>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</si>
  <si>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</si>
  <si>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</si>
  <si>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</si>
  <si>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</si>
  <si>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</si>
  <si>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</si>
  <si>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</si>
  <si>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</si>
  <si>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</si>
  <si>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</si>
  <si>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</si>
  <si>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</si>
  <si>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</si>
  <si>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</si>
  <si>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</si>
  <si>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</si>
  <si>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</si>
  <si>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</si>
  <si>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</si>
  <si>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</si>
  <si>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</si>
  <si>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</si>
  <si>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</si>
  <si>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</si>
  <si>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</si>
  <si>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</si>
  <si>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</si>
  <si>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</si>
  <si>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</si>
  <si>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</si>
  <si>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</si>
  <si>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</si>
  <si>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</si>
  <si>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</si>
  <si>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</si>
  <si>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</si>
  <si>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</si>
  <si>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</si>
  <si>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</si>
  <si>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</si>
  <si>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</si>
  <si>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</si>
  <si>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</si>
  <si>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</si>
  <si>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</si>
  <si>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</si>
  <si>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</si>
  <si>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</si>
  <si>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</si>
  <si>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</si>
  <si>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</si>
  <si>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</si>
  <si>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</si>
  <si>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</si>
  <si>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</si>
  <si>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</si>
  <si>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</si>
  <si>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</si>
  <si>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</si>
  <si>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</si>
  <si>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</si>
  <si>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</si>
  <si>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</si>
  <si>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</si>
  <si>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</si>
  <si>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</si>
  <si>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</si>
  <si>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</si>
  <si>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</si>
  <si>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</si>
  <si>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</si>
  <si>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</si>
  <si>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</si>
  <si>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</si>
  <si>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</si>
  <si>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</si>
  <si>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</si>
  <si>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</si>
  <si>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</si>
  <si>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</si>
  <si>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</si>
  <si>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</si>
  <si>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</si>
  <si>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</si>
  <si>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</si>
  <si>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</si>
  <si>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</si>
  <si>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</si>
  <si>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</si>
  <si>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</si>
  <si>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</si>
  <si>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</si>
  <si>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</si>
  <si>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</si>
  <si>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</si>
  <si>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</si>
  <si>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</si>
  <si>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</si>
  <si>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</si>
  <si>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</si>
  <si>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</si>
  <si>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</si>
  <si>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</si>
  <si>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</si>
  <si>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</si>
  <si>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</si>
  <si>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</si>
  <si>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</si>
  <si>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</si>
  <si>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</si>
  <si>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</si>
  <si>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</si>
  <si>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</si>
  <si>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</si>
  <si>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</si>
  <si>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</si>
  <si>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</si>
  <si>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</si>
  <si>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</si>
  <si>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</si>
  <si>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</si>
  <si>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</si>
  <si>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</si>
  <si>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</si>
  <si>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</si>
  <si>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</si>
  <si>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</si>
  <si>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</si>
  <si>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</si>
  <si>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</si>
  <si>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</si>
  <si>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</si>
  <si>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</si>
  <si>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</si>
  <si>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</si>
  <si>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</si>
  <si>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</si>
  <si>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</si>
  <si>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</si>
  <si>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</si>
  <si>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</si>
  <si>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</si>
  <si>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</si>
  <si>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</si>
  <si>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</si>
  <si>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</si>
  <si>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</si>
  <si>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</si>
  <si>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</si>
  <si>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</si>
  <si>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</si>
  <si>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</si>
  <si>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</si>
  <si>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</si>
  <si>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</si>
  <si>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</si>
  <si>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</si>
  <si>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</si>
  <si>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</si>
  <si>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</si>
  <si>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</si>
  <si>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</si>
  <si>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</si>
  <si>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</si>
  <si>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</si>
  <si>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</si>
  <si>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</si>
  <si>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</si>
  <si>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</si>
  <si>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</si>
  <si>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</si>
  <si>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</si>
  <si>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</si>
  <si>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</si>
  <si>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</si>
  <si>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</si>
  <si>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</si>
  <si>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</si>
  <si>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</si>
  <si>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</si>
  <si>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</si>
  <si>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</si>
  <si>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</si>
  <si>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</si>
  <si>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</si>
  <si>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</si>
  <si>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</si>
  <si>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</si>
  <si>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</si>
  <si>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</si>
  <si>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</si>
  <si>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</si>
  <si>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</si>
  <si>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</si>
  <si>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</si>
  <si>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</si>
  <si>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</si>
  <si>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</si>
  <si>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</si>
  <si>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</si>
  <si>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</si>
  <si>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</si>
  <si>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</si>
  <si>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</si>
  <si>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</si>
  <si>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</si>
  <si>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</si>
  <si>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</si>
  <si>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</si>
  <si>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</si>
  <si>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</si>
  <si>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</si>
  <si>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</si>
  <si>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</si>
  <si>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</si>
  <si>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</si>
  <si>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</si>
  <si>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</si>
  <si>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</si>
  <si>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</si>
  <si>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</si>
  <si>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</si>
  <si>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</si>
  <si>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</si>
  <si>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</si>
  <si>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</si>
  <si>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</si>
  <si>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</si>
  <si>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</si>
  <si>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</si>
  <si>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</si>
  <si>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</si>
  <si>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</si>
  <si>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</si>
  <si>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</si>
  <si>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</si>
  <si>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</si>
  <si>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</si>
  <si>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</si>
  <si>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</si>
  <si>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</si>
  <si>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</si>
  <si>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</si>
  <si>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</si>
  <si>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</si>
  <si>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</si>
  <si>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</si>
  <si>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</si>
  <si>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</si>
  <si>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</si>
  <si>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</si>
  <si>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</si>
  <si>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</si>
  <si>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</si>
  <si>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</si>
  <si>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</si>
  <si>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</si>
  <si>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</si>
  <si>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</si>
  <si>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</si>
  <si>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</si>
  <si>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</si>
  <si>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</si>
  <si>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</si>
  <si>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</si>
  <si>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</si>
  <si>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</si>
  <si>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</si>
  <si>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</si>
  <si>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</si>
  <si>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</si>
  <si>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</si>
  <si>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</si>
  <si>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</si>
  <si>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</si>
  <si>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</si>
  <si>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</si>
  <si>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</si>
  <si>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</si>
  <si>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</si>
  <si>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</si>
  <si>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</si>
  <si>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</si>
  <si>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</si>
  <si>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</si>
  <si>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</si>
  <si>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</si>
  <si>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</si>
  <si>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</si>
  <si>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</si>
  <si>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</si>
  <si>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</si>
  <si>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</si>
  <si>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</si>
  <si>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</si>
  <si>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</si>
  <si>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</si>
  <si>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</si>
  <si>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</si>
  <si>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</si>
  <si>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</si>
  <si>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</si>
  <si>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</si>
  <si>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</si>
  <si>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</si>
  <si>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</si>
  <si>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</si>
  <si>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</si>
  <si>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</si>
  <si>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</si>
  <si>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</si>
  <si>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</si>
  <si>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</si>
  <si>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</si>
  <si>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</si>
  <si>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</si>
  <si>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</si>
  <si>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</si>
  <si>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</si>
  <si>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</si>
  <si>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</si>
  <si>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</si>
  <si>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</si>
  <si>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</si>
  <si>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</si>
  <si>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</si>
  <si>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</si>
  <si>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</si>
  <si>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</si>
  <si>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</si>
  <si>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</si>
  <si>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</si>
  <si>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</si>
  <si>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</si>
  <si>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</si>
  <si>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</si>
  <si>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</si>
  <si>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</si>
  <si>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</si>
  <si>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</si>
  <si>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</si>
  <si>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</si>
  <si>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</si>
  <si>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</si>
  <si>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</si>
  <si>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</si>
  <si>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</si>
  <si>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</si>
  <si>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</si>
  <si>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</si>
  <si>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</si>
  <si>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</si>
  <si>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</si>
  <si>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</si>
  <si>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</si>
  <si>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</si>
  <si>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</si>
  <si>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</si>
  <si>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</si>
  <si>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</si>
  <si>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</si>
  <si>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</si>
  <si>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</si>
  <si>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</si>
  <si>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</si>
  <si>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</si>
  <si>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</si>
  <si>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</si>
  <si>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</si>
  <si>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</si>
  <si>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</si>
  <si>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</si>
  <si>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</si>
  <si>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</si>
  <si>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</si>
  <si>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</si>
  <si>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</si>
  <si>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</si>
  <si>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</si>
  <si>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</si>
  <si>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</si>
  <si>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</si>
  <si>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</si>
  <si>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</si>
  <si>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</si>
  <si>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</si>
  <si>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</si>
  <si>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</si>
  <si>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</si>
  <si>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</si>
  <si>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</si>
  <si>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</si>
  <si>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</si>
  <si>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</si>
  <si>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</si>
  <si>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</si>
  <si>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</si>
  <si>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</si>
  <si>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</si>
  <si>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</si>
  <si>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</si>
  <si>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</si>
  <si>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</si>
  <si>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</si>
  <si>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</si>
  <si>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</si>
  <si>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</si>
  <si>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</si>
  <si>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</si>
  <si>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</si>
  <si>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</si>
  <si>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</si>
  <si>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</si>
  <si>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</si>
  <si>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</si>
  <si>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</si>
  <si>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</si>
  <si>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</si>
  <si>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</si>
  <si>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</si>
  <si>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</si>
  <si>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</si>
  <si>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</si>
  <si>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</si>
  <si>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</si>
  <si>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</si>
  <si>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</si>
  <si>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</si>
  <si>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</si>
  <si>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</si>
  <si>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</si>
  <si>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</si>
  <si>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</si>
  <si>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</si>
  <si>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</si>
  <si>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</si>
  <si>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</si>
  <si>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</si>
  <si>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</si>
  <si>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</si>
  <si>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</si>
  <si>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</si>
  <si>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</si>
  <si>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</si>
  <si>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</si>
  <si>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</si>
  <si>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</si>
  <si>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</si>
  <si>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</si>
  <si>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</si>
  <si>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</si>
  <si>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</si>
  <si>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</si>
  <si>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</si>
  <si>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</si>
  <si>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</si>
  <si>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</si>
  <si>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</si>
  <si>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</si>
  <si>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</si>
  <si>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</si>
  <si>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</si>
  <si>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</si>
  <si>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</si>
  <si>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</si>
  <si>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</si>
  <si>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</si>
  <si>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</si>
  <si>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</si>
  <si>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</si>
  <si>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</si>
  <si>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</si>
  <si>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</si>
  <si>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</si>
  <si>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</si>
  <si>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</si>
  <si>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</si>
  <si>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</si>
  <si>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</si>
  <si>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</si>
  <si>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</si>
  <si>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</si>
  <si>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</si>
  <si>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</si>
  <si>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</si>
  <si>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</si>
  <si>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</si>
  <si>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</si>
  <si>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</si>
  <si>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</si>
  <si>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</si>
  <si>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</si>
  <si>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</si>
  <si>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</si>
  <si>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</si>
  <si>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</si>
  <si>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</si>
  <si>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</si>
  <si>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</si>
  <si>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</si>
  <si>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</si>
  <si>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</si>
  <si>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</si>
  <si>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</si>
  <si>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</si>
  <si>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</si>
  <si>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</si>
  <si>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</si>
  <si>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</si>
  <si>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</si>
  <si>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</si>
  <si>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</si>
  <si>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</si>
  <si>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</si>
  <si>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</si>
  <si>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</si>
  <si>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</si>
  <si>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</si>
  <si>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</si>
  <si>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</si>
  <si>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</si>
  <si>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</si>
  <si>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</si>
  <si>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</si>
  <si>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</si>
  <si>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</si>
  <si>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</si>
  <si>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</si>
  <si>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</si>
  <si>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</si>
  <si>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</si>
  <si>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</si>
  <si>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</si>
  <si>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</si>
  <si>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</si>
  <si>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</si>
  <si>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</si>
  <si>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</si>
  <si>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</si>
  <si>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</si>
  <si>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</si>
  <si>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</si>
  <si>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</si>
  <si>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</si>
  <si>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</si>
  <si>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</si>
  <si>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</si>
  <si>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</si>
  <si>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</si>
  <si>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</si>
  <si>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</si>
  <si>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</si>
  <si>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</si>
  <si>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</si>
  <si>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</si>
  <si>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</si>
  <si>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</si>
  <si>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</si>
  <si>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</si>
  <si>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</si>
  <si>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</si>
  <si>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</si>
  <si>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</si>
  <si>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</si>
  <si>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</si>
  <si>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</si>
  <si>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</si>
  <si>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</si>
  <si>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</si>
  <si>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</si>
  <si>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</si>
  <si>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</si>
  <si>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</si>
  <si>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</si>
  <si>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</si>
  <si>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</si>
  <si>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</si>
  <si>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</si>
  <si>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</si>
  <si>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</si>
  <si>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</si>
  <si>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</si>
  <si>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</si>
  <si>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</si>
  <si>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</si>
  <si>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</si>
  <si>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</si>
  <si>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</si>
  <si>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</si>
  <si>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</si>
  <si>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</si>
  <si>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</si>
  <si>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</si>
  <si>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</si>
  <si>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</si>
  <si>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</si>
  <si>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</si>
  <si>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</si>
  <si>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</si>
  <si>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</si>
  <si>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</si>
  <si>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</si>
  <si>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</si>
  <si>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</si>
  <si>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</si>
  <si>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</si>
  <si>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</si>
  <si>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</si>
  <si>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</si>
  <si>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</si>
  <si>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</si>
  <si>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</si>
  <si>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</si>
  <si>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</si>
  <si>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</si>
  <si>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</si>
  <si>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</si>
  <si>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</si>
  <si>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</si>
  <si>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</si>
  <si>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</si>
  <si>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</si>
  <si>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</si>
  <si>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</si>
  <si>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</si>
  <si>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</si>
  <si>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</si>
  <si>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</si>
  <si>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</si>
  <si>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</si>
  <si>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</si>
  <si>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</si>
  <si>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</si>
  <si>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</si>
  <si>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</si>
  <si>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</si>
  <si>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</si>
  <si>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</si>
  <si>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</si>
  <si>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</si>
  <si>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</si>
  <si>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</si>
  <si>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</si>
  <si>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</si>
  <si>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</si>
  <si>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</si>
  <si>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</si>
  <si>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</si>
  <si>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</si>
  <si>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</si>
  <si>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</si>
  <si>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</si>
  <si>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</si>
  <si>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</si>
  <si>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</si>
  <si>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</si>
  <si>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</si>
  <si>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</si>
  <si>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</si>
  <si>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</si>
  <si>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</si>
  <si>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</si>
  <si>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</si>
  <si>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</si>
  <si>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</si>
  <si>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</si>
  <si>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</si>
  <si>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</si>
  <si>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</si>
  <si>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</si>
  <si>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</si>
  <si>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</si>
  <si>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</si>
  <si>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</si>
  <si>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</si>
  <si>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</si>
  <si>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</si>
  <si>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</si>
  <si>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</si>
  <si>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</si>
  <si>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</si>
  <si>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</si>
  <si>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</si>
  <si>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</si>
  <si>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</si>
  <si>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</si>
  <si>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</si>
  <si>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</si>
  <si>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</si>
  <si>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</si>
  <si>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</si>
  <si>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</si>
  <si>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</si>
  <si>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</si>
  <si>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</si>
  <si>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</si>
  <si>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</si>
  <si>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</si>
  <si>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</si>
  <si>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</si>
  <si>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</si>
  <si>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</si>
  <si>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</si>
  <si>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</si>
  <si>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</si>
  <si>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</si>
  <si>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</si>
  <si>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</si>
  <si>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</si>
  <si>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</si>
  <si>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</si>
  <si>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</si>
  <si>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</si>
  <si>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</si>
  <si>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</si>
  <si>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</si>
  <si>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</si>
  <si>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</si>
  <si>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</si>
  <si>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</si>
  <si>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</si>
  <si>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</si>
  <si>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</si>
  <si>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</si>
  <si>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</si>
  <si>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</si>
  <si>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</si>
  <si>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</si>
  <si>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</si>
  <si>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</si>
  <si>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</si>
  <si>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</si>
  <si>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</si>
  <si>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</si>
  <si>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</si>
  <si>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</si>
  <si>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</si>
  <si>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</si>
  <si>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</si>
  <si>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</si>
  <si>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</si>
  <si>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</si>
  <si>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</si>
  <si>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</si>
  <si>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</si>
  <si>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</si>
  <si>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</si>
  <si>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</si>
  <si>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</si>
  <si>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</si>
  <si>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</si>
  <si>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</si>
  <si>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</si>
  <si>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</si>
  <si>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</si>
  <si>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</si>
  <si>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</si>
  <si>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</si>
  <si>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</si>
  <si>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</si>
  <si>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</si>
  <si>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</si>
  <si>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</si>
  <si>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</si>
  <si>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</si>
  <si>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</si>
  <si>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</si>
  <si>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</si>
  <si>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</si>
  <si>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</si>
  <si>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</si>
  <si>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</si>
  <si>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</si>
  <si>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</si>
  <si>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</si>
  <si>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</si>
  <si>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</si>
  <si>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</si>
  <si>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</si>
  <si>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</si>
  <si>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</si>
  <si>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</si>
  <si>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</si>
  <si>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</si>
  <si>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</si>
  <si>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</si>
  <si>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</si>
  <si>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</si>
  <si>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</si>
  <si>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</si>
  <si>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</si>
  <si>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</si>
  <si>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</si>
  <si>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</si>
  <si>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</si>
  <si>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</si>
  <si>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</si>
  <si>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</si>
  <si>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</si>
  <si>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</si>
  <si>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</si>
  <si>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</si>
  <si>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</si>
  <si>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</si>
  <si>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</si>
  <si>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</si>
  <si>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</si>
  <si>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</si>
  <si>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</si>
  <si>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</si>
  <si>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</si>
  <si>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</si>
  <si>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</si>
  <si>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</si>
  <si>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</si>
  <si>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</si>
  <si>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</si>
  <si>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</si>
  <si>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</si>
  <si>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</si>
  <si>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</si>
  <si>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</si>
  <si>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</si>
  <si>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</si>
  <si>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</si>
  <si>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</si>
  <si>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</si>
  <si>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</si>
  <si>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</si>
  <si>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</si>
  <si>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</si>
  <si>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</si>
  <si>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</si>
  <si>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</si>
  <si>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</si>
  <si>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</si>
  <si>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</si>
  <si>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</si>
  <si>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</si>
  <si>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</si>
  <si>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</si>
  <si>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</si>
  <si>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</si>
  <si>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</si>
  <si>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</si>
  <si>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</si>
  <si>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</si>
  <si>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</si>
  <si>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</si>
  <si>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</si>
  <si>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</si>
  <si>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</si>
  <si>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</si>
  <si>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</si>
  <si>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</si>
  <si>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</si>
  <si>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</si>
  <si>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</si>
  <si>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</si>
  <si>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</si>
  <si>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</si>
  <si>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</si>
  <si>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</si>
  <si>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</si>
  <si>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</si>
  <si>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</si>
  <si>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</si>
  <si>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</si>
  <si>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</si>
  <si>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</si>
  <si>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</si>
  <si>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</si>
  <si>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</si>
  <si>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</si>
  <si>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</si>
  <si>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</si>
  <si>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</si>
  <si>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</si>
  <si>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</si>
  <si>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</si>
  <si>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</si>
  <si>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</si>
  <si>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</si>
  <si>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</si>
  <si>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</si>
  <si>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</si>
  <si>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</si>
  <si>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</si>
  <si>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</si>
  <si>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</si>
  <si>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</si>
  <si>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</si>
  <si>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</si>
  <si>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</si>
  <si>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</si>
  <si>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</si>
  <si>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</si>
  <si>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</si>
  <si>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</si>
  <si>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</si>
  <si>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</si>
  <si>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</si>
  <si>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</si>
  <si>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</si>
  <si>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</si>
  <si>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</si>
  <si>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</si>
  <si>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</si>
  <si>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</si>
  <si>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</si>
  <si>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</si>
  <si>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</si>
  <si>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</si>
  <si>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</si>
  <si>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</si>
  <si>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</si>
  <si>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</si>
  <si>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</si>
  <si>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</si>
  <si>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</si>
  <si>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</si>
  <si>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</si>
  <si>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</si>
  <si>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</si>
  <si>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</si>
  <si>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</si>
  <si>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</si>
  <si>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</si>
  <si>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</si>
  <si>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</si>
  <si>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</si>
  <si>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</si>
  <si>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</si>
  <si>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</si>
  <si>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</si>
  <si>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</si>
  <si>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</si>
  <si>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</si>
  <si>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</si>
  <si>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</si>
  <si>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</si>
  <si>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</si>
  <si>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</si>
  <si>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</si>
  <si>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</si>
  <si>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</si>
  <si>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</si>
  <si>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</si>
  <si>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</si>
  <si>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</si>
  <si>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</si>
  <si>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</si>
  <si>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</si>
  <si>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</si>
  <si>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</si>
  <si>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</si>
  <si>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</si>
  <si>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</si>
  <si>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</si>
  <si>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</si>
  <si>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</si>
  <si>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</si>
  <si>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</si>
  <si>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</si>
  <si>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</si>
  <si>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</si>
  <si>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</si>
  <si>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</si>
  <si>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</si>
  <si>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</si>
  <si>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</si>
  <si>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</si>
  <si>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</si>
  <si>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</si>
  <si>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</si>
  <si>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</si>
  <si>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</si>
  <si>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</si>
  <si>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</si>
  <si>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</si>
  <si>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</si>
  <si>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</si>
  <si>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</si>
  <si>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</si>
  <si>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</si>
  <si>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</si>
  <si>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</si>
  <si>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</si>
  <si>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</si>
  <si>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</si>
  <si>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</si>
  <si>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</si>
  <si>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</si>
  <si>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</si>
  <si>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</si>
  <si>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</si>
  <si>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</si>
  <si>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</si>
  <si>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</si>
  <si>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</si>
  <si>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</si>
  <si>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</si>
  <si>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</si>
  <si>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</si>
  <si>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</si>
  <si>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</si>
  <si>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</si>
  <si>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</si>
  <si>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</si>
  <si>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</si>
  <si>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</si>
  <si>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</si>
  <si>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</si>
  <si>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</si>
  <si>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</si>
  <si>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</si>
  <si>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</si>
  <si>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</si>
  <si>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</si>
  <si>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</si>
  <si>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</si>
  <si>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</si>
  <si>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</si>
  <si>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</si>
  <si>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</si>
  <si>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</si>
  <si>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</si>
  <si>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</si>
  <si>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</si>
  <si>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</si>
  <si>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</si>
  <si>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</si>
  <si>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</si>
  <si>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</si>
  <si>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</si>
  <si>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</si>
  <si>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</si>
  <si>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</si>
  <si>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</si>
  <si>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</si>
  <si>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</si>
  <si>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</si>
  <si>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</si>
  <si>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</si>
  <si>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</si>
  <si>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</si>
  <si>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</si>
  <si>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</si>
  <si>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</si>
  <si>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</si>
  <si>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</si>
  <si>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</si>
  <si>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</si>
  <si>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</si>
  <si>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</si>
  <si>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</si>
  <si>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</si>
  <si>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</si>
  <si>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</si>
  <si>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</si>
  <si>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</si>
  <si>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</si>
  <si>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</si>
  <si>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</si>
  <si>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</si>
  <si>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</si>
  <si>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</si>
  <si>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</si>
  <si>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</si>
  <si>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</si>
  <si>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</si>
  <si>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</si>
  <si>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</si>
  <si>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</si>
  <si>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</si>
  <si>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</si>
  <si>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</si>
  <si>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</si>
  <si>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</si>
  <si>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</si>
  <si>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</si>
  <si>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</si>
  <si>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</si>
  <si>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</si>
  <si>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</si>
  <si>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</si>
  <si>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</si>
  <si>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</si>
  <si>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</si>
  <si>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</si>
  <si>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</si>
  <si>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</si>
  <si>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</si>
  <si>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</si>
  <si>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</si>
  <si>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</si>
  <si>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</si>
  <si>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</si>
  <si>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</si>
  <si>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</si>
  <si>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</si>
  <si>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</si>
  <si>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</si>
  <si>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</si>
  <si>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</si>
  <si>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</si>
  <si>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</si>
  <si>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</si>
  <si>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</si>
  <si>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</si>
  <si>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</si>
  <si>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</si>
  <si>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</si>
  <si>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</si>
  <si>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</si>
  <si>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</si>
  <si>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</si>
  <si>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</si>
  <si>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</si>
  <si>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</si>
  <si>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</si>
  <si>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</si>
  <si>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</si>
  <si>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</si>
  <si>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</si>
  <si>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</si>
  <si>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</si>
  <si>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</si>
  <si>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</si>
  <si>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</si>
  <si>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</si>
  <si>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</si>
  <si>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</si>
  <si>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</si>
  <si>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</si>
  <si>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</si>
  <si>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</si>
  <si>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</si>
  <si>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</si>
  <si>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</si>
  <si>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</si>
  <si>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</si>
  <si>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</si>
  <si>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</si>
  <si>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</si>
  <si>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</si>
  <si>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</si>
  <si>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</si>
  <si>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</si>
  <si>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</si>
  <si>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</si>
  <si>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</si>
  <si>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</si>
  <si>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</si>
  <si>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</si>
  <si>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</si>
  <si>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</si>
  <si>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</si>
  <si>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</si>
  <si>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</si>
  <si>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</si>
  <si>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</si>
  <si>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</si>
  <si>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</si>
  <si>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</si>
  <si>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</si>
  <si>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</si>
  <si>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</si>
  <si>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</si>
  <si>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</si>
  <si>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</si>
  <si>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</si>
  <si>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</si>
  <si>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</si>
  <si>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</si>
  <si>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</si>
  <si>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</si>
  <si>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</si>
  <si>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</si>
  <si>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</si>
  <si>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</si>
  <si>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</si>
  <si>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</si>
  <si>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</si>
  <si>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</si>
  <si>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</si>
  <si>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</si>
  <si>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</si>
  <si>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</si>
  <si>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</si>
  <si>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</si>
  <si>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</si>
  <si>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</si>
  <si>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</si>
  <si>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</si>
  <si>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</si>
  <si>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</si>
  <si>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</si>
  <si>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</si>
  <si>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</si>
  <si>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</si>
  <si>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</si>
  <si>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</si>
  <si>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</si>
  <si>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</si>
  <si>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</si>
  <si>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</si>
  <si>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</si>
  <si>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</si>
  <si>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</si>
  <si>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</si>
  <si>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</si>
  <si>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</si>
  <si>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</si>
  <si>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</si>
  <si>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</si>
  <si>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</si>
  <si>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</si>
  <si>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</si>
  <si>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</si>
  <si>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</si>
  <si>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</si>
  <si>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</si>
  <si>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</si>
  <si>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</si>
  <si>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</si>
  <si>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</si>
  <si>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</si>
  <si>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</si>
  <si>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</si>
  <si>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</si>
  <si>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</si>
  <si>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</si>
  <si>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</si>
  <si>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</si>
  <si>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</si>
  <si>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</si>
  <si>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</si>
  <si>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</si>
  <si>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</si>
  <si>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</si>
  <si>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</si>
  <si>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</si>
  <si>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</si>
  <si>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</si>
  <si>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</si>
  <si>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</si>
  <si>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</si>
  <si>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</si>
  <si>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</si>
  <si>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</si>
  <si>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</si>
  <si>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</si>
  <si>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</si>
  <si>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</si>
  <si>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</si>
  <si>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</si>
  <si>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</si>
  <si>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</si>
  <si>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</si>
  <si>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</si>
  <si>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</si>
  <si>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</si>
  <si>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</si>
  <si>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</si>
  <si>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</si>
  <si>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</si>
  <si>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</si>
  <si>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</si>
  <si>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</si>
  <si>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</si>
  <si>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</si>
  <si>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</si>
  <si>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</si>
  <si>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</si>
  <si>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</si>
  <si>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</si>
  <si>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</si>
  <si>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</si>
  <si>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</si>
  <si>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</si>
  <si>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</si>
  <si>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</si>
  <si>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</si>
  <si>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</si>
  <si>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</si>
  <si>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</si>
  <si>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</si>
  <si>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</si>
  <si>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</si>
  <si>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</si>
  <si>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</si>
  <si>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</si>
  <si>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</si>
  <si>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</si>
  <si>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</si>
  <si>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</si>
  <si>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</si>
  <si>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</si>
  <si>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</si>
  <si>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</si>
  <si>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</si>
  <si>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</si>
  <si>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</si>
  <si>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</si>
  <si>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</si>
  <si>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</si>
  <si>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</si>
  <si>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</si>
  <si>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</si>
  <si>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</si>
  <si>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</si>
  <si>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</si>
  <si>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</si>
  <si>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</si>
  <si>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</si>
  <si>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</si>
  <si>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</si>
  <si>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</si>
  <si>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</si>
  <si>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</si>
  <si>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</si>
  <si>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</si>
  <si>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</si>
  <si>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</si>
  <si>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</si>
  <si>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</si>
  <si>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</si>
  <si>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</si>
  <si>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</si>
  <si>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</si>
  <si>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</si>
  <si>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</si>
  <si>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</si>
  <si>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</si>
  <si>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</si>
  <si>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</si>
  <si>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</si>
  <si>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</si>
  <si>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</si>
  <si>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</si>
  <si>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</si>
  <si>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</si>
  <si>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</si>
  <si>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</si>
  <si>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</si>
  <si>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</si>
  <si>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</si>
  <si>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</si>
  <si>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</si>
  <si>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</si>
  <si>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</si>
  <si>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</si>
  <si>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</si>
  <si>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</si>
  <si>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</si>
  <si>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</si>
  <si>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</si>
  <si>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</si>
  <si>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</si>
  <si>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</si>
  <si>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</si>
  <si>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</si>
  <si>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</si>
  <si>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</si>
  <si>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</si>
  <si>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</si>
  <si>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</si>
  <si>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</si>
  <si>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</si>
  <si>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</si>
  <si>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</si>
  <si>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</si>
  <si>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</si>
  <si>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</si>
  <si>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</si>
  <si>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</si>
  <si>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</si>
  <si>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</si>
  <si>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</si>
  <si>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</si>
  <si>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</si>
  <si>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</si>
  <si>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</si>
  <si>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</si>
  <si>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</si>
  <si>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</si>
  <si>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</si>
  <si>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</si>
  <si>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</si>
  <si>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</si>
  <si>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</si>
  <si>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</si>
  <si>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</si>
  <si>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</si>
  <si>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</si>
  <si>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</si>
  <si>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</si>
  <si>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</si>
  <si>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</si>
  <si>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</si>
  <si>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</si>
  <si>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</si>
  <si>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</si>
  <si>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</si>
  <si>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</si>
  <si>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</si>
  <si>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</si>
  <si>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</si>
  <si>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</si>
  <si>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</si>
  <si>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</si>
  <si>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</si>
  <si>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</si>
  <si>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</si>
  <si>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</si>
  <si>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</si>
  <si>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</si>
  <si>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</si>
  <si>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</si>
  <si>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</si>
  <si>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</si>
  <si>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</si>
  <si>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</si>
  <si>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</si>
  <si>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</si>
  <si>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</si>
  <si>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</si>
  <si>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</si>
  <si>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</si>
  <si>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</si>
  <si>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</si>
  <si>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</si>
  <si>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</si>
  <si>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</si>
  <si>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</si>
  <si>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</si>
  <si>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</si>
  <si>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</si>
  <si>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</si>
  <si>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</si>
  <si>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</si>
  <si>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</si>
  <si>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</si>
  <si>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</si>
  <si>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</si>
  <si>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</si>
  <si>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</si>
  <si>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</si>
  <si>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</si>
  <si>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</si>
  <si>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</si>
  <si>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</si>
  <si>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</si>
  <si>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</si>
  <si>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</si>
  <si>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</si>
  <si>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</si>
  <si>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</si>
  <si>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</si>
  <si>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</si>
  <si>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</si>
  <si>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</si>
  <si>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</si>
  <si>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</si>
  <si>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</si>
  <si>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</si>
  <si>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</si>
  <si>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</si>
  <si>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</si>
  <si>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</si>
  <si>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</si>
  <si>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</si>
  <si>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</si>
  <si>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</si>
  <si>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</si>
  <si>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</si>
  <si>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</si>
  <si>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</si>
  <si>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</si>
  <si>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</si>
  <si>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</si>
  <si>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</si>
  <si>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</si>
  <si>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</si>
  <si>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</si>
  <si>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</si>
  <si>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</si>
  <si>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</si>
  <si>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</si>
  <si>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</si>
  <si>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</si>
  <si>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</si>
  <si>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</si>
  <si>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</si>
  <si>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</si>
  <si>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</si>
  <si>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</si>
  <si>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</si>
  <si>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</si>
  <si>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</si>
  <si>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</si>
  <si>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</si>
  <si>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</si>
  <si>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</si>
  <si>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</si>
  <si>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</si>
  <si>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</si>
  <si>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</si>
  <si>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</si>
  <si>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</si>
  <si>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</si>
  <si>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</si>
  <si>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</si>
  <si>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</si>
  <si>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</si>
  <si>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</si>
  <si>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</si>
  <si>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</si>
  <si>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</si>
  <si>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</si>
  <si>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</si>
  <si>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</si>
  <si>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</si>
  <si>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</si>
  <si>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</si>
  <si>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</si>
  <si>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</si>
  <si>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</si>
  <si>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</si>
  <si>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</si>
  <si>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</si>
  <si>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</si>
  <si>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</si>
  <si>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</si>
  <si>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</si>
  <si>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</si>
  <si>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</si>
  <si>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</si>
  <si>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</si>
  <si>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</si>
  <si>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</si>
  <si>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</si>
  <si>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</si>
  <si>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</si>
  <si>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</si>
  <si>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</si>
  <si>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</si>
  <si>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</si>
  <si>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</si>
  <si>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</si>
  <si>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</si>
  <si>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</si>
  <si>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</si>
  <si>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</si>
  <si>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</si>
  <si>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</si>
  <si>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</si>
  <si>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</si>
  <si>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</si>
  <si>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</si>
  <si>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</si>
  <si>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</si>
  <si>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</si>
  <si>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</si>
  <si>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</si>
  <si>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</si>
  <si>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</si>
  <si>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</si>
  <si>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</si>
  <si>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</si>
  <si>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</si>
  <si>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</si>
  <si>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</si>
  <si>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</si>
  <si>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</si>
  <si>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</si>
  <si>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</si>
  <si>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</si>
  <si>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</si>
  <si>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</si>
  <si>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</si>
  <si>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</si>
  <si>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</si>
  <si>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</si>
  <si>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</si>
  <si>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</si>
  <si>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</si>
  <si>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</si>
  <si>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</si>
  <si>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</si>
  <si>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</si>
  <si>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</si>
  <si>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</si>
  <si>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</si>
  <si>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</si>
  <si>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</si>
  <si>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</si>
  <si>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</si>
  <si>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</si>
  <si>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</si>
  <si>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</si>
  <si>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</si>
  <si>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</si>
  <si>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</si>
  <si>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</si>
  <si>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</si>
  <si>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</si>
  <si>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</si>
  <si>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</si>
  <si>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</si>
  <si>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</si>
  <si>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</si>
  <si>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</si>
  <si>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</si>
  <si>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</si>
  <si>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</si>
  <si>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</si>
  <si>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</si>
  <si>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</si>
  <si>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</si>
  <si>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</si>
  <si>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</si>
  <si>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</si>
  <si>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</si>
  <si>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</si>
  <si>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</si>
  <si>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</si>
  <si>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</si>
  <si>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</si>
  <si>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</si>
  <si>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</si>
  <si>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</si>
  <si>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</si>
  <si>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</si>
  <si>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</si>
  <si>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</si>
  <si>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</si>
  <si>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</si>
  <si>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</si>
  <si>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</si>
  <si>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</si>
  <si>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</si>
  <si>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</si>
  <si>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</si>
  <si>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</si>
  <si>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</si>
  <si>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</si>
  <si>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</si>
  <si>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</si>
  <si>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</si>
  <si>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</si>
  <si>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</si>
  <si>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</si>
  <si>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</si>
  <si>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</si>
  <si>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</si>
  <si>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</si>
  <si>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</si>
  <si>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</si>
  <si>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</si>
  <si>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</si>
  <si>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</si>
  <si>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</si>
  <si>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</si>
  <si>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</si>
  <si>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</si>
  <si>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</si>
  <si>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</si>
  <si>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</si>
  <si>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</si>
  <si>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</si>
  <si>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</si>
  <si>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</si>
  <si>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</si>
  <si>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</si>
  <si>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</si>
  <si>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</si>
  <si>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</si>
  <si>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</si>
  <si>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</si>
  <si>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</si>
  <si>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</si>
  <si>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</si>
  <si>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</si>
  <si>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</si>
  <si>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</si>
  <si>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</si>
  <si>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</si>
  <si>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</si>
  <si>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</si>
  <si>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</si>
  <si>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</si>
  <si>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</si>
  <si>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</si>
  <si>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</si>
  <si>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</si>
  <si>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</si>
  <si>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</si>
  <si>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</si>
  <si>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</si>
  <si>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</si>
  <si>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</si>
  <si>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</si>
  <si>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</si>
  <si>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</si>
  <si>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</si>
  <si>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</si>
  <si>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</si>
  <si>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</si>
  <si>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</si>
  <si>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</si>
  <si>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</si>
  <si>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</si>
  <si>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</si>
  <si>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</si>
  <si>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</si>
  <si>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</si>
  <si>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</si>
  <si>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</si>
  <si>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</si>
  <si>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</si>
  <si>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</si>
  <si>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</si>
  <si>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</si>
  <si>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</si>
  <si>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</si>
  <si>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</si>
  <si>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</si>
  <si>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</si>
  <si>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</si>
  <si>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</si>
  <si>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</si>
  <si>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</si>
  <si>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</si>
  <si>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</si>
  <si>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</si>
  <si>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</si>
  <si>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</si>
  <si>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</si>
  <si>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</si>
  <si>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</si>
  <si>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</si>
  <si>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</si>
  <si>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</si>
  <si>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</si>
  <si>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</si>
  <si>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</si>
  <si>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</si>
  <si>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</si>
  <si>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</si>
  <si>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</si>
  <si>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</si>
  <si>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</si>
  <si>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</si>
  <si>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</si>
  <si>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</si>
  <si>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</si>
  <si>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</si>
  <si>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</si>
  <si>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</si>
  <si>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</si>
  <si>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</si>
  <si>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</si>
  <si>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</si>
  <si>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</si>
  <si>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</si>
  <si>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</si>
  <si>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</si>
  <si>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</si>
  <si>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</si>
  <si>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</si>
  <si>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</si>
  <si>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</si>
  <si>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</si>
  <si>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</si>
  <si>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</si>
  <si>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</si>
  <si>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</si>
  <si>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</si>
  <si>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</si>
  <si>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</si>
  <si>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</si>
  <si>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</si>
  <si>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</si>
  <si>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</si>
  <si>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</si>
  <si>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</si>
  <si>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</si>
  <si>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</si>
  <si>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</si>
  <si>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</si>
  <si>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</si>
  <si>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</si>
  <si>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</si>
  <si>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</si>
  <si>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</si>
  <si>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</si>
  <si>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</si>
  <si>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</si>
  <si>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</si>
  <si>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</si>
  <si>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</si>
  <si>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</si>
  <si>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</si>
  <si>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</si>
  <si>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</si>
  <si>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</si>
  <si>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</si>
  <si>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</si>
  <si>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</si>
  <si>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</si>
  <si>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</si>
  <si>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</si>
  <si>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</si>
  <si>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</si>
  <si>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</si>
  <si>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</si>
  <si>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</si>
  <si>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</si>
  <si>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</si>
  <si>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</si>
  <si>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</si>
  <si>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</si>
  <si>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</si>
  <si>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</si>
  <si>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</si>
  <si>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</si>
  <si>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</si>
  <si>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</si>
  <si>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</si>
  <si>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</si>
  <si>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</si>
  <si>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</si>
  <si>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</si>
  <si>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</si>
  <si>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</si>
  <si>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</si>
  <si>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</si>
  <si>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</si>
  <si>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</si>
  <si>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</si>
  <si>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</si>
  <si>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</si>
  <si>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</si>
  <si>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</si>
  <si>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</si>
  <si>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</si>
  <si>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</si>
  <si>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</si>
  <si>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</si>
  <si>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</si>
  <si>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</si>
  <si>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</si>
  <si>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</si>
  <si>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</si>
  <si>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</si>
  <si>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</si>
  <si>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</si>
  <si>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</si>
  <si>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</si>
  <si>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</si>
  <si>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</si>
  <si>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</si>
  <si>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</si>
  <si>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</si>
  <si>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</si>
  <si>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</si>
  <si>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</si>
  <si>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</si>
  <si>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</si>
  <si>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</si>
  <si>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</si>
  <si>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</si>
  <si>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</si>
  <si>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</si>
  <si>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</si>
  <si>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</si>
  <si>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</si>
  <si>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</si>
  <si>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</si>
  <si>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</si>
  <si>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</si>
  <si>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</si>
  <si>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</si>
  <si>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</si>
  <si>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</si>
  <si>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</si>
  <si>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</si>
  <si>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</si>
  <si>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</si>
  <si>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</si>
  <si>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</si>
  <si>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</si>
  <si>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</si>
  <si>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</si>
  <si>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</si>
  <si>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</si>
  <si>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</si>
  <si>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</si>
  <si>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</si>
  <si>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</si>
  <si>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</si>
  <si>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</si>
  <si>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</si>
  <si>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</si>
  <si>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</si>
  <si>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</si>
  <si>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</si>
  <si>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</si>
  <si>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</si>
  <si>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</si>
  <si>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</si>
  <si>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</si>
  <si>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</si>
  <si>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</si>
  <si>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</si>
  <si>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</si>
  <si>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</si>
  <si>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</si>
  <si>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</si>
  <si>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</si>
  <si>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</si>
  <si>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</si>
  <si>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</si>
  <si>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</si>
  <si>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</si>
  <si>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</si>
  <si>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</si>
  <si>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</si>
  <si>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</si>
  <si>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</si>
  <si>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</si>
  <si>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</si>
  <si>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</si>
  <si>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</si>
  <si>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</si>
  <si>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</si>
  <si>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</si>
  <si>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</si>
  <si>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</si>
  <si>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</si>
  <si>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</si>
  <si>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</si>
  <si>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</si>
  <si>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</si>
  <si>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</si>
  <si>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</si>
  <si>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</si>
  <si>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</si>
  <si>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</si>
  <si>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</si>
  <si>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</si>
  <si>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</si>
  <si>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</si>
  <si>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</si>
  <si>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</si>
  <si>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</si>
  <si>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</si>
  <si>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</si>
  <si>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</si>
  <si>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</si>
  <si>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</si>
  <si>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</si>
  <si>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</si>
  <si>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</si>
  <si>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</si>
  <si>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</si>
  <si>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</si>
  <si>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</si>
  <si>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</si>
  <si>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</si>
  <si>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</si>
  <si>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</si>
  <si>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</si>
  <si>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</si>
  <si>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</si>
  <si>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</si>
  <si>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</si>
  <si>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</si>
  <si>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</si>
  <si>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</si>
  <si>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</si>
  <si>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</si>
  <si>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</si>
  <si>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</si>
  <si>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</si>
  <si>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</si>
  <si>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</si>
  <si>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</si>
  <si>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</si>
  <si>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</si>
  <si>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</si>
  <si>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</si>
  <si>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</si>
  <si>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</si>
  <si>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</si>
  <si>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</si>
  <si>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</si>
  <si>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</si>
  <si>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</si>
  <si>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</si>
  <si>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</si>
  <si>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</si>
  <si>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</si>
  <si>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</si>
  <si>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</si>
  <si>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</si>
  <si>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</si>
  <si>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</si>
  <si>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</si>
  <si>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</si>
  <si>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</si>
  <si>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</si>
  <si>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</si>
  <si>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</si>
  <si>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</si>
  <si>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</si>
  <si>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</si>
  <si>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</si>
  <si>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</si>
  <si>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</si>
  <si>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</si>
  <si>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</si>
  <si>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</si>
  <si>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</si>
  <si>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</si>
  <si>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</si>
  <si>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</si>
  <si>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</si>
  <si>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</si>
  <si>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</si>
  <si>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</si>
  <si>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</si>
  <si>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</si>
  <si>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</si>
  <si>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</si>
  <si>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</si>
  <si>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</si>
  <si>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</si>
  <si>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</si>
  <si>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</si>
  <si>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</si>
  <si>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</si>
  <si>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</si>
  <si>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</si>
  <si>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</si>
  <si>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</si>
  <si>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</si>
  <si>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</si>
  <si>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</si>
  <si>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</si>
  <si>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</si>
  <si>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</si>
  <si>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</si>
  <si>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</si>
  <si>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</si>
  <si>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</si>
  <si>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</si>
  <si>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</si>
  <si>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</si>
  <si>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</si>
  <si>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</si>
  <si>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</si>
  <si>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</si>
  <si>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</si>
  <si>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</si>
  <si>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</si>
  <si>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</si>
  <si>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</si>
  <si>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</si>
  <si>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</si>
  <si>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</si>
  <si>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</si>
  <si>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</si>
  <si>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</si>
  <si>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</si>
  <si>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</si>
  <si>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</si>
  <si>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</si>
  <si>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</si>
  <si>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</si>
  <si>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</si>
  <si>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</si>
  <si>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</si>
  <si>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</si>
  <si>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</si>
  <si>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</si>
  <si>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</si>
  <si>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</si>
  <si>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</si>
  <si>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</si>
  <si>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</si>
  <si>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</si>
  <si>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</si>
  <si>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</si>
  <si>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</si>
  <si>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</si>
  <si>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</si>
  <si>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</si>
  <si>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</si>
  <si>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sales</t>
  </si>
  <si>
    <t>Total sales</t>
  </si>
  <si>
    <t>Date</t>
  </si>
  <si>
    <t>Sales</t>
  </si>
  <si>
    <t>Jan Sales</t>
  </si>
  <si>
    <t>Feb Sales</t>
  </si>
  <si>
    <t>date</t>
  </si>
  <si>
    <t xml:space="preserve">sales </t>
  </si>
  <si>
    <t>march sales</t>
  </si>
  <si>
    <t>Num-1</t>
  </si>
  <si>
    <t>Num-2</t>
  </si>
  <si>
    <t>SUM</t>
  </si>
  <si>
    <t>Num-3</t>
  </si>
  <si>
    <t>Num-4</t>
  </si>
  <si>
    <t>Round</t>
  </si>
  <si>
    <t>Absolute(ABS)</t>
  </si>
  <si>
    <t>Num-5</t>
  </si>
  <si>
    <t>average</t>
  </si>
  <si>
    <t>max</t>
  </si>
  <si>
    <t>min</t>
  </si>
  <si>
    <t>count</t>
  </si>
  <si>
    <t>Name</t>
  </si>
  <si>
    <t>Math</t>
  </si>
  <si>
    <t>Science</t>
  </si>
  <si>
    <t>English</t>
  </si>
  <si>
    <t>Neha</t>
  </si>
  <si>
    <t>Total</t>
  </si>
  <si>
    <t>Grade</t>
  </si>
  <si>
    <t>ketan</t>
  </si>
  <si>
    <t>sahil</t>
  </si>
  <si>
    <t>AND function</t>
  </si>
  <si>
    <t>Number-1</t>
  </si>
  <si>
    <r>
      <rPr>
        <b/>
        <sz val="11"/>
        <color theme="1"/>
        <rFont val="Calibri"/>
        <family val="2"/>
        <scheme val="minor"/>
      </rPr>
      <t>Number</t>
    </r>
    <r>
      <rPr>
        <sz val="11"/>
        <color theme="1"/>
        <rFont val="Calibri"/>
        <scheme val="minor"/>
      </rPr>
      <t>-</t>
    </r>
    <r>
      <rPr>
        <b/>
        <sz val="11"/>
        <color theme="1"/>
        <rFont val="Calibri"/>
        <family val="2"/>
        <scheme val="minor"/>
      </rPr>
      <t>2</t>
    </r>
  </si>
  <si>
    <t>AND Function</t>
  </si>
  <si>
    <t>Disctinction(sci and Eng)&gt;40</t>
  </si>
  <si>
    <t>Distinction(sci or maths)&gt;40</t>
  </si>
  <si>
    <t>OR function</t>
  </si>
  <si>
    <t>Average sales</t>
  </si>
  <si>
    <t>product</t>
  </si>
  <si>
    <t>week1</t>
  </si>
  <si>
    <t>week2</t>
  </si>
  <si>
    <t>week3</t>
  </si>
  <si>
    <t>week4</t>
  </si>
  <si>
    <t>A</t>
  </si>
  <si>
    <t>B</t>
  </si>
  <si>
    <t>C</t>
  </si>
  <si>
    <t>D</t>
  </si>
  <si>
    <t>Product name</t>
  </si>
  <si>
    <t>Product price</t>
  </si>
  <si>
    <t>price with GST</t>
  </si>
  <si>
    <t>Lays</t>
  </si>
  <si>
    <t>Balaji</t>
  </si>
  <si>
    <t>Too Yummy</t>
  </si>
  <si>
    <t>GST Rate</t>
  </si>
  <si>
    <t>price withgst (name ranges)</t>
  </si>
  <si>
    <t>Total(name ranges)</t>
  </si>
  <si>
    <t>Averageby(nameranges)</t>
  </si>
  <si>
    <t>jan</t>
  </si>
  <si>
    <t>Feb</t>
  </si>
  <si>
    <t>Mar</t>
  </si>
  <si>
    <t>p1</t>
  </si>
  <si>
    <t>p2</t>
  </si>
  <si>
    <t>p3</t>
  </si>
  <si>
    <t>p4</t>
  </si>
  <si>
    <t>p5</t>
  </si>
  <si>
    <t>Total Sales</t>
  </si>
  <si>
    <t>Mohan</t>
  </si>
  <si>
    <t>Ram</t>
  </si>
  <si>
    <t>Bablu</t>
  </si>
  <si>
    <t>salary</t>
  </si>
  <si>
    <t>allowances</t>
  </si>
  <si>
    <t>Average salary</t>
  </si>
  <si>
    <t>Rohan</t>
  </si>
  <si>
    <t>Average allowances</t>
  </si>
  <si>
    <t>TotalSales</t>
  </si>
  <si>
    <t>Total Profit</t>
  </si>
  <si>
    <t>Average Order Value</t>
  </si>
  <si>
    <t>Maximum Sales</t>
  </si>
  <si>
    <t>Minimum Sales</t>
  </si>
  <si>
    <t>Total Order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</si>
</sst>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b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4" fontId="0" fillId="0" borderId="0" xfId="0" applyNumberFormat="1"/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2" xfId="0" applyBorder="1"/>
    <xf numFmtId="0" fontId="3" fillId="2" borderId="2" xfId="0" applyFont="1" applyFill="1" applyBorder="1"/>
    <xf numFmtId="0" fontId="0" fillId="0" borderId="1" xfId="0" applyBorder="1"/>
    <xf numFmtId="0" fontId="2" fillId="0" borderId="0" xfId="0" applyFont="1"/>
    <xf numFmtId="0" fontId="6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0" borderId="2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0" fontId="10" fillId="2" borderId="0" xfId="0" applyFont="1" applyFill="1"/>
    <xf numFmtId="0" fontId="10" fillId="3" borderId="0" xfId="0" applyFont="1" applyFill="1"/>
    <xf numFmtId="0" fontId="1" fillId="0" borderId="0" xfId="0" applyFont="1"/>
    <xf numFmtId="0" fontId="10" fillId="4" borderId="0" xfId="0" applyFont="1" applyFill="1"/>
    <xf numFmtId="0" fontId="11" fillId="5" borderId="0" xfId="0" applyFont="1" applyFill="1"/>
  </cellXfs>
  <cellStyles count="1">
    <cellStyle name="Normal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14B9C8-39A0-4B04-A075-DBCCEA309C66}" name="Table3" displayName="Table3" ref="A1:N15346" totalsRowShown="0" headerRowDxfId="0" dataDxfId="1">
  <autoFilter ref="A1:N15346" xr:uid="{00000000-0001-0000-0000-000000000000}"/>
  <tableColumns count="14">
    <tableColumn id="1" xr3:uid="{561B6732-E56F-45D7-AFCB-E2FEB763FCF7}" name="order_id" dataDxfId="15"/>
    <tableColumn id="2" xr3:uid="{43A69368-F3E2-480C-ACDB-2D2166C3C24A}" name="region" dataDxfId="14"/>
    <tableColumn id="3" xr3:uid="{5C680E51-1CB2-465D-A0A4-735019FFA3FF}" name="category" dataDxfId="13"/>
    <tableColumn id="4" xr3:uid="{938836EE-AC3E-4AFC-A720-1A34A27A8E84}" name="sales" dataDxfId="12"/>
    <tableColumn id="5" xr3:uid="{DCCCE7A6-BE56-4A60-9D3D-089869485365}" name="discount" dataDxfId="11"/>
    <tableColumn id="6" xr3:uid="{D1C3ADBE-C2AB-4EBE-B309-DB908AFFF9D4}" name="discount value" dataDxfId="10">
      <calculatedColumnFormula>D2*E2</calculatedColumnFormula>
    </tableColumn>
    <tableColumn id="7" xr3:uid="{6387045D-C7BA-4ABC-A949-3F43E7D1D222}" name="Net sales" dataDxfId="9">
      <calculatedColumnFormula>D2-F2</calculatedColumnFormula>
    </tableColumn>
    <tableColumn id="8" xr3:uid="{CF29149A-6992-412F-9B6C-89024069DF3D}" name="quantity" dataDxfId="8"/>
    <tableColumn id="9" xr3:uid="{5845028D-0DE2-4A56-B292-458C687BA8C5}" name="order_date" dataDxfId="7"/>
    <tableColumn id="10" xr3:uid="{06605AA7-16AD-4E49-B4A5-3FF4B0BCC269}" name="delivery_date" dataDxfId="6"/>
    <tableColumn id="11" xr3:uid="{8A2A6934-1D3E-43FE-982E-29A80FC3163C}" name="customer_type" dataDxfId="5"/>
    <tableColumn id="12" xr3:uid="{B3A00004-89B4-4023-B2BB-3468CB83471F}" name="payment_mode" dataDxfId="4"/>
    <tableColumn id="13" xr3:uid="{BAEC6BF4-3C5D-4D37-ACE2-95598EAEE58E}" name="profit" dataDxfId="3"/>
    <tableColumn id="14" xr3:uid="{24B9C570-AB82-46AF-8072-3CF26F9E3E7E}" name="city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BBBF7D-2E2E-465C-9F1A-111852000C34}" name="SalesData" displayName="SalesData" ref="A17:D23" totalsRowCount="1">
  <autoFilter ref="A17:D22" xr:uid="{FABBBF7D-2E2E-465C-9F1A-111852000C34}"/>
  <tableColumns count="4">
    <tableColumn id="1" xr3:uid="{2BAB07E2-04E3-4001-B6DF-CA4CF673C2D9}" name="Name"/>
    <tableColumn id="2" xr3:uid="{0BCD50EE-05D1-47C2-8576-5423D777D355}" name="jan" totalsRowFunction="custom">
      <totalsRowFormula>SUM(janSales)</totalsRowFormula>
    </tableColumn>
    <tableColumn id="3" xr3:uid="{243F63ED-E70D-4B2D-B12F-57F872E040BB}" name="Feb" totalsRowFunction="custom">
      <totalsRowFormula>SUM(febsales)</totalsRowFormula>
    </tableColumn>
    <tableColumn id="4" xr3:uid="{B4FBD939-2278-4E1E-81DC-3E573296A108}" name="Mar" totalsRowFunction="custom">
      <totalsRowFormula>SUM(marsales)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EA21BC-ECCE-41BE-8F72-CEA0DC6C793D}" name="EmployeeData" displayName="EmployeeData" ref="A28:C32" totalsRowShown="0" headerRowDxfId="16">
  <autoFilter ref="A28:C32" xr:uid="{1CEA21BC-ECCE-41BE-8F72-CEA0DC6C793D}"/>
  <tableColumns count="3">
    <tableColumn id="1" xr3:uid="{99DA39FA-18F2-4E4C-822F-95DA3186B4FA}" name="Name" dataDxfId="17"/>
    <tableColumn id="2" xr3:uid="{B533FCC5-4670-485E-8C58-31C2B8BAA6A9}" name="salary"/>
    <tableColumn id="3" xr3:uid="{A59FA72A-3032-4074-959E-E1114245AB44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48576"/>
  <sheetViews>
    <sheetView tabSelected="1" topLeftCell="L7" workbookViewId="0">
      <selection activeCell="S27" sqref="S27"/>
    </sheetView>
  </sheetViews>
  <sheetFormatPr defaultColWidth="14.42578125" defaultRowHeight="15" customHeight="1" x14ac:dyDescent="0.25"/>
  <cols>
    <col min="1" max="1" width="16.140625" customWidth="1"/>
    <col min="2" max="2" width="11.28515625" customWidth="1"/>
    <col min="3" max="3" width="17.5703125" customWidth="1"/>
    <col min="4" max="4" width="12.28515625" customWidth="1"/>
    <col min="5" max="5" width="13.85546875" customWidth="1"/>
    <col min="6" max="7" width="24.42578125" customWidth="1"/>
    <col min="8" max="8" width="13.5703125" customWidth="1"/>
    <col min="9" max="9" width="16.7109375" customWidth="1"/>
    <col min="10" max="10" width="19.85546875" customWidth="1"/>
    <col min="11" max="11" width="21.42578125" customWidth="1"/>
    <col min="12" max="12" width="22" customWidth="1"/>
    <col min="13" max="13" width="12.28515625" customWidth="1"/>
    <col min="14" max="14" width="14.28515625" customWidth="1"/>
    <col min="16" max="16" width="25.42578125" bestFit="1" customWidth="1"/>
  </cols>
  <sheetData>
    <row r="1" spans="1:16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6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</row>
    <row r="3" spans="1:16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6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6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6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6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6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6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26" t="s">
        <v>15453</v>
      </c>
    </row>
    <row r="10" spans="1:16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27">
        <f>SUM(Table3[sales])</f>
        <v>39262877.519999973</v>
      </c>
    </row>
    <row r="11" spans="1:16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6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26" t="s">
        <v>15455</v>
      </c>
    </row>
    <row r="13" spans="1:16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27">
        <f>AVERAGE(Table3[[#All],[Net sales]])</f>
        <v>1915.1920821179576</v>
      </c>
    </row>
    <row r="14" spans="1:16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6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26" t="s">
        <v>15456</v>
      </c>
    </row>
    <row r="16" spans="1:16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27">
        <f>MAX(Table3[[#All],[sales]])</f>
        <v>4999.87</v>
      </c>
    </row>
    <row r="17" spans="1:16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26" t="s">
        <v>15457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P19" s="27">
        <f>MIN(Table3[[#All],[sales]])</f>
        <v>100.1</v>
      </c>
    </row>
    <row r="20" spans="1:16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26" t="s">
        <v>15458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P22" s="27">
        <f>COUNT(Table3[profit])</f>
        <v>15345</v>
      </c>
    </row>
    <row r="23" spans="1:16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P24" s="26" t="s">
        <v>15454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P25" s="27">
        <f>SUM(Totalprofit)</f>
        <v>6872139.8099999921</v>
      </c>
    </row>
    <row r="26" spans="1:16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P27" s="26" t="s">
        <v>15454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  <c r="P28" s="27">
        <f>SUM(Totalprofit)</f>
        <v>6872139.8099999921</v>
      </c>
    </row>
    <row r="29" spans="1:16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4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4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</row>
    <row r="1048576" spans="4:4" ht="15" customHeight="1" x14ac:dyDescent="0.25">
      <c r="D1048576">
        <f>SUM(D2:D1048575)</f>
        <v>39262877.519999973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47574-573B-4890-BD46-7E6B282178B0}">
  <dimension ref="A1:D4"/>
  <sheetViews>
    <sheetView workbookViewId="0">
      <selection activeCell="D2" sqref="D2"/>
    </sheetView>
  </sheetViews>
  <sheetFormatPr defaultRowHeight="15" x14ac:dyDescent="0.25"/>
  <cols>
    <col min="1" max="1" width="10.42578125" bestFit="1" customWidth="1"/>
  </cols>
  <sheetData>
    <row r="1" spans="1:4" x14ac:dyDescent="0.25">
      <c r="A1" t="s">
        <v>15381</v>
      </c>
      <c r="B1" t="s">
        <v>15382</v>
      </c>
      <c r="D1" s="6" t="s">
        <v>15383</v>
      </c>
    </row>
    <row r="2" spans="1:4" x14ac:dyDescent="0.25">
      <c r="A2" s="4">
        <v>46034</v>
      </c>
      <c r="B2">
        <v>500</v>
      </c>
      <c r="D2">
        <f>SUM(B2:B4)</f>
        <v>1600</v>
      </c>
    </row>
    <row r="3" spans="1:4" x14ac:dyDescent="0.25">
      <c r="A3" s="4">
        <v>46038</v>
      </c>
      <c r="B3">
        <v>500</v>
      </c>
    </row>
    <row r="4" spans="1:4" x14ac:dyDescent="0.25">
      <c r="A4" s="4">
        <v>46042</v>
      </c>
      <c r="B4">
        <v>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C3A4-2B1C-4714-A0EA-31E0472D8DA7}">
  <dimension ref="A1:D4"/>
  <sheetViews>
    <sheetView workbookViewId="0">
      <selection activeCell="D3" sqref="D3"/>
    </sheetView>
  </sheetViews>
  <sheetFormatPr defaultRowHeight="15" x14ac:dyDescent="0.25"/>
  <cols>
    <col min="1" max="1" width="10.42578125" bestFit="1" customWidth="1"/>
  </cols>
  <sheetData>
    <row r="1" spans="1:4" x14ac:dyDescent="0.25">
      <c r="A1" t="s">
        <v>15381</v>
      </c>
      <c r="B1" t="s">
        <v>15382</v>
      </c>
      <c r="D1" s="6" t="s">
        <v>15384</v>
      </c>
    </row>
    <row r="2" spans="1:4" x14ac:dyDescent="0.25">
      <c r="A2" s="4">
        <v>46085</v>
      </c>
      <c r="B2">
        <v>200</v>
      </c>
      <c r="D2">
        <f>SUM(B2:B4)</f>
        <v>1500</v>
      </c>
    </row>
    <row r="3" spans="1:4" x14ac:dyDescent="0.25">
      <c r="A3" s="4">
        <v>46094</v>
      </c>
      <c r="B3">
        <v>400</v>
      </c>
    </row>
    <row r="4" spans="1:4" x14ac:dyDescent="0.25">
      <c r="A4" s="4">
        <v>46285</v>
      </c>
      <c r="B4">
        <v>900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8C253-417D-44E0-9FBD-5D981C1573D2}">
  <dimension ref="A1:D4"/>
  <sheetViews>
    <sheetView workbookViewId="0">
      <selection activeCell="E3" sqref="E3"/>
    </sheetView>
  </sheetViews>
  <sheetFormatPr defaultRowHeight="15" x14ac:dyDescent="0.25"/>
  <cols>
    <col min="1" max="1" width="10.42578125" bestFit="1" customWidth="1"/>
    <col min="4" max="4" width="11.42578125" customWidth="1"/>
  </cols>
  <sheetData>
    <row r="1" spans="1:4" x14ac:dyDescent="0.25">
      <c r="A1" s="5" t="s">
        <v>15385</v>
      </c>
      <c r="B1" s="5" t="s">
        <v>15386</v>
      </c>
      <c r="D1" s="6" t="s">
        <v>15387</v>
      </c>
    </row>
    <row r="2" spans="1:4" x14ac:dyDescent="0.25">
      <c r="A2" s="4">
        <v>46085</v>
      </c>
      <c r="B2">
        <v>900</v>
      </c>
      <c r="D2">
        <f>SUM(B2:B4)</f>
        <v>2000</v>
      </c>
    </row>
    <row r="3" spans="1:4" x14ac:dyDescent="0.25">
      <c r="A3" s="4">
        <v>46094</v>
      </c>
      <c r="B3">
        <v>600</v>
      </c>
    </row>
    <row r="4" spans="1:4" x14ac:dyDescent="0.25">
      <c r="A4" s="4">
        <v>46112</v>
      </c>
      <c r="B4">
        <v>500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476BF-2C42-4069-AB32-65DB1E943E5F}">
  <dimension ref="C1:C8"/>
  <sheetViews>
    <sheetView topLeftCell="A2" workbookViewId="0">
      <selection activeCell="C7" sqref="C7"/>
    </sheetView>
  </sheetViews>
  <sheetFormatPr defaultRowHeight="15" x14ac:dyDescent="0.25"/>
  <cols>
    <col min="3" max="3" width="27.140625" customWidth="1"/>
  </cols>
  <sheetData>
    <row r="1" spans="3:3" ht="36" x14ac:dyDescent="0.55000000000000004">
      <c r="C1" s="7" t="s">
        <v>15380</v>
      </c>
    </row>
    <row r="2" spans="3:3" ht="21" x14ac:dyDescent="0.35">
      <c r="C2" s="9">
        <f>SUM('Jan-sales'!D2,'Feb-sales'!D2,'March-sales'!D2)</f>
        <v>5100</v>
      </c>
    </row>
    <row r="6" spans="3:3" ht="36" x14ac:dyDescent="0.55000000000000004">
      <c r="C6" s="7" t="s">
        <v>15416</v>
      </c>
    </row>
    <row r="7" spans="3:3" x14ac:dyDescent="0.25">
      <c r="C7" s="8">
        <f>'March-sales'!D2</f>
        <v>2000</v>
      </c>
    </row>
    <row r="8" spans="3:3" x14ac:dyDescent="0.25">
      <c r="C8" s="8"/>
    </row>
  </sheetData>
  <pageMargins left="0.7" right="0.7" top="0.75" bottom="0.75" header="0.3" footer="0.3"/>
  <cellWatches>
    <cellWatch r="C2"/>
  </cellWatch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963D-04CA-4072-8E9A-1DA7688826A4}">
  <dimension ref="A1:F11"/>
  <sheetViews>
    <sheetView workbookViewId="0">
      <selection activeCell="J9" sqref="J9"/>
    </sheetView>
  </sheetViews>
  <sheetFormatPr defaultRowHeight="15" x14ac:dyDescent="0.25"/>
  <cols>
    <col min="5" max="5" width="18.140625" customWidth="1"/>
  </cols>
  <sheetData>
    <row r="1" spans="1:6" x14ac:dyDescent="0.25">
      <c r="A1" s="12" t="s">
        <v>15388</v>
      </c>
      <c r="B1" s="12" t="s">
        <v>15389</v>
      </c>
      <c r="C1" s="12" t="s">
        <v>15391</v>
      </c>
      <c r="D1" s="12" t="s">
        <v>15392</v>
      </c>
      <c r="E1" s="12" t="s">
        <v>15395</v>
      </c>
      <c r="F1" s="13"/>
    </row>
    <row r="2" spans="1:6" x14ac:dyDescent="0.25">
      <c r="A2" s="11">
        <v>12</v>
      </c>
      <c r="B2" s="11">
        <v>32</v>
      </c>
      <c r="C2" s="11">
        <v>11</v>
      </c>
      <c r="D2" s="11">
        <f>SUM(A2,B2,C2)</f>
        <v>55</v>
      </c>
      <c r="E2" s="10" t="s">
        <v>15390</v>
      </c>
      <c r="F2" s="13"/>
    </row>
    <row r="3" spans="1:6" x14ac:dyDescent="0.25">
      <c r="A3" s="11">
        <v>12.4343</v>
      </c>
      <c r="B3" s="11">
        <v>10.453530000000001</v>
      </c>
      <c r="C3" s="11">
        <v>33.422173000000001</v>
      </c>
      <c r="D3" s="11">
        <f>ROUND(SUM(A3,B3,C3),2)</f>
        <v>56.31</v>
      </c>
      <c r="E3" s="10" t="s">
        <v>15393</v>
      </c>
      <c r="F3" s="13"/>
    </row>
    <row r="4" spans="1:6" x14ac:dyDescent="0.25">
      <c r="A4" s="11">
        <v>10</v>
      </c>
      <c r="B4" s="11">
        <v>-12</v>
      </c>
      <c r="C4" s="11">
        <v>-21</v>
      </c>
      <c r="D4" s="11">
        <f>ABS(SUM(A4,B4,C4))</f>
        <v>23</v>
      </c>
      <c r="E4" s="10" t="s">
        <v>15394</v>
      </c>
      <c r="F4" s="13"/>
    </row>
    <row r="5" spans="1:6" x14ac:dyDescent="0.25">
      <c r="A5" s="11">
        <v>10</v>
      </c>
      <c r="B5" s="11">
        <v>20</v>
      </c>
      <c r="C5" s="11">
        <v>40</v>
      </c>
      <c r="D5" s="11">
        <f>AVERAGE(A5:C5)</f>
        <v>23.333333333333332</v>
      </c>
      <c r="E5" s="10" t="s">
        <v>15396</v>
      </c>
    </row>
    <row r="6" spans="1:6" x14ac:dyDescent="0.25">
      <c r="A6" s="11"/>
      <c r="B6" s="11"/>
      <c r="C6" s="11"/>
      <c r="D6" s="11">
        <f>MAX(A5:C6)</f>
        <v>40</v>
      </c>
      <c r="E6" s="10" t="s">
        <v>15397</v>
      </c>
    </row>
    <row r="7" spans="1:6" x14ac:dyDescent="0.25">
      <c r="A7" s="11"/>
      <c r="B7" s="11"/>
      <c r="C7" s="11"/>
      <c r="D7" s="11">
        <f>MIN(A5,B5,C5)</f>
        <v>10</v>
      </c>
      <c r="E7" s="10" t="s">
        <v>15398</v>
      </c>
    </row>
    <row r="8" spans="1:6" x14ac:dyDescent="0.25">
      <c r="A8" s="11"/>
      <c r="B8" s="11"/>
      <c r="C8" s="11"/>
      <c r="D8" s="11">
        <f>COUNT(A5,B5:C5)</f>
        <v>3</v>
      </c>
      <c r="E8" s="10" t="s">
        <v>15399</v>
      </c>
    </row>
    <row r="11" spans="1:6" x14ac:dyDescent="0.25">
      <c r="F11" s="13"/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627D5-95A2-4EA1-995B-3CF39C45ED78}">
  <dimension ref="A1:I32"/>
  <sheetViews>
    <sheetView topLeftCell="A17" zoomScale="95" workbookViewId="0">
      <selection activeCell="G28" sqref="G28"/>
    </sheetView>
  </sheetViews>
  <sheetFormatPr defaultRowHeight="15" x14ac:dyDescent="0.25"/>
  <cols>
    <col min="1" max="1" width="15.7109375" customWidth="1"/>
    <col min="2" max="2" width="13.42578125" customWidth="1"/>
    <col min="3" max="3" width="13.7109375" customWidth="1"/>
    <col min="4" max="4" width="12.28515625" customWidth="1"/>
    <col min="5" max="5" width="18" customWidth="1"/>
    <col min="6" max="6" width="24.28515625" bestFit="1" customWidth="1"/>
    <col min="7" max="7" width="18.5703125" customWidth="1"/>
    <col min="8" max="8" width="26.28515625" customWidth="1"/>
    <col min="9" max="9" width="26.85546875" customWidth="1"/>
  </cols>
  <sheetData>
    <row r="1" spans="1:9" ht="30" x14ac:dyDescent="0.25">
      <c r="A1" s="15" t="s">
        <v>15400</v>
      </c>
      <c r="B1" s="15" t="s">
        <v>15401</v>
      </c>
      <c r="C1" s="15" t="s">
        <v>15402</v>
      </c>
      <c r="D1" s="15" t="s">
        <v>15403</v>
      </c>
      <c r="E1" s="15" t="s">
        <v>15405</v>
      </c>
      <c r="F1" s="19" t="s">
        <v>15434</v>
      </c>
      <c r="G1" s="15" t="s">
        <v>15406</v>
      </c>
      <c r="H1" s="15" t="s">
        <v>15413</v>
      </c>
      <c r="I1" s="15" t="s">
        <v>15414</v>
      </c>
    </row>
    <row r="2" spans="1:9" x14ac:dyDescent="0.25">
      <c r="A2" s="10" t="s">
        <v>15404</v>
      </c>
      <c r="B2" s="17">
        <v>35</v>
      </c>
      <c r="C2" s="17">
        <v>43</v>
      </c>
      <c r="D2" s="17">
        <v>50</v>
      </c>
      <c r="E2" s="17">
        <f>SUM(B2:D2)</f>
        <v>128</v>
      </c>
      <c r="F2" s="17">
        <f>SUM(Nehamarks)</f>
        <v>128</v>
      </c>
      <c r="G2" s="17" t="str">
        <f>IF(E2&gt;100,"topper","average")</f>
        <v>topper</v>
      </c>
      <c r="H2" s="17" t="str">
        <f>IF(AND(C2&gt;40,D2&gt;40),"Paased with distinction","Passed")</f>
        <v>Paased with distinction</v>
      </c>
      <c r="I2" s="17" t="str">
        <f>IF(OR(B2&gt;40,C2&gt;40),"science stream","arts stream")</f>
        <v>science stream</v>
      </c>
    </row>
    <row r="3" spans="1:9" x14ac:dyDescent="0.25">
      <c r="A3" s="10" t="s">
        <v>15407</v>
      </c>
      <c r="B3" s="17">
        <v>32</v>
      </c>
      <c r="C3" s="17">
        <v>42</v>
      </c>
      <c r="D3" s="17">
        <v>30</v>
      </c>
      <c r="E3" s="17">
        <f>SUM(B3:D3)</f>
        <v>104</v>
      </c>
      <c r="F3" s="17">
        <f>SUM(ketanmarks)</f>
        <v>104</v>
      </c>
      <c r="G3" s="17" t="str">
        <f t="shared" ref="G3:G4" si="0">IF(E3&gt;100,"topper","average")</f>
        <v>topper</v>
      </c>
      <c r="H3" s="17" t="str">
        <f t="shared" ref="H3:H4" si="1">IF(AND(C3&gt;40,D3&gt;40),"Paased with distinction","Passed")</f>
        <v>Passed</v>
      </c>
      <c r="I3" s="17" t="str">
        <f>IF(OR(B3&gt;40,C3&gt;40),"science stream","arts stream")</f>
        <v>science stream</v>
      </c>
    </row>
    <row r="4" spans="1:9" x14ac:dyDescent="0.25">
      <c r="A4" s="16" t="s">
        <v>15408</v>
      </c>
      <c r="B4" s="17">
        <v>35</v>
      </c>
      <c r="C4" s="17">
        <v>30</v>
      </c>
      <c r="D4" s="17">
        <v>32</v>
      </c>
      <c r="E4" s="17">
        <f>SUM(B4:D4)</f>
        <v>97</v>
      </c>
      <c r="F4" s="17">
        <f>SUM(sahilmarks)</f>
        <v>97</v>
      </c>
      <c r="G4" s="17" t="str">
        <f t="shared" si="0"/>
        <v>average</v>
      </c>
      <c r="H4" s="17" t="str">
        <f t="shared" si="1"/>
        <v>Passed</v>
      </c>
      <c r="I4" s="17" t="str">
        <f t="shared" ref="I4" si="2">IF(OR(B4&gt;40,C4&gt;40),"science stream","arts stream")</f>
        <v>arts stream</v>
      </c>
    </row>
    <row r="5" spans="1:9" x14ac:dyDescent="0.25">
      <c r="A5" s="20"/>
      <c r="B5" s="20"/>
      <c r="C5" s="20"/>
      <c r="D5" s="20"/>
      <c r="E5" s="20"/>
      <c r="F5" s="20"/>
      <c r="G5" s="20"/>
      <c r="H5" s="20"/>
    </row>
    <row r="6" spans="1:9" ht="30" x14ac:dyDescent="0.25">
      <c r="A6" s="21" t="s">
        <v>15435</v>
      </c>
      <c r="B6" s="8">
        <f>AVERAGE(mathsmarks)</f>
        <v>34</v>
      </c>
      <c r="C6" s="22">
        <f>AVERAGE(sciencemarks)</f>
        <v>38.333333333333336</v>
      </c>
      <c r="D6" s="22">
        <f>AVERAGE(Englishmarks)</f>
        <v>37.333333333333336</v>
      </c>
      <c r="E6" s="8"/>
      <c r="F6" s="8"/>
      <c r="G6" s="8"/>
      <c r="H6" s="8"/>
      <c r="I6" s="8"/>
    </row>
    <row r="7" spans="1:9" x14ac:dyDescent="0.25">
      <c r="A7" s="8"/>
      <c r="B7" s="8"/>
      <c r="C7" s="8"/>
      <c r="D7" s="8"/>
      <c r="E7" s="8"/>
      <c r="F7" s="8"/>
      <c r="G7" s="8"/>
      <c r="H7" s="8"/>
      <c r="I7" s="8"/>
    </row>
    <row r="8" spans="1:9" x14ac:dyDescent="0.25">
      <c r="A8" s="18" t="s">
        <v>15409</v>
      </c>
      <c r="B8" s="8"/>
      <c r="C8" s="8"/>
      <c r="D8" s="8"/>
      <c r="E8" s="8"/>
      <c r="F8" s="8"/>
      <c r="G8" s="8"/>
      <c r="H8" s="8"/>
      <c r="I8" s="8"/>
    </row>
    <row r="9" spans="1:9" x14ac:dyDescent="0.25">
      <c r="A9" s="8"/>
      <c r="B9" s="8"/>
      <c r="C9" s="8"/>
      <c r="D9" s="8"/>
      <c r="E9" s="8"/>
      <c r="F9" s="8"/>
      <c r="G9" s="8"/>
      <c r="H9" s="8"/>
      <c r="I9" s="8"/>
    </row>
    <row r="10" spans="1:9" x14ac:dyDescent="0.25">
      <c r="A10" s="15" t="s">
        <v>15410</v>
      </c>
      <c r="B10" s="16" t="s">
        <v>15411</v>
      </c>
      <c r="C10" s="15" t="s">
        <v>15412</v>
      </c>
      <c r="D10" s="15" t="s">
        <v>15415</v>
      </c>
      <c r="E10" s="8"/>
      <c r="F10" s="8"/>
      <c r="G10" s="8"/>
      <c r="H10" s="8"/>
      <c r="I10" s="8"/>
    </row>
    <row r="11" spans="1:9" x14ac:dyDescent="0.25">
      <c r="A11" s="17">
        <v>30</v>
      </c>
      <c r="B11" s="17">
        <v>10</v>
      </c>
      <c r="C11" s="17" t="b">
        <f>AND(A11&gt;=20,B11&gt;=20)</f>
        <v>0</v>
      </c>
      <c r="D11" s="17" t="b">
        <f>OR(A11&gt;20,B11&gt;20)</f>
        <v>1</v>
      </c>
      <c r="E11" s="8"/>
      <c r="F11" s="8"/>
      <c r="G11" s="8"/>
      <c r="H11" s="8"/>
      <c r="I11" s="8"/>
    </row>
    <row r="12" spans="1:9" x14ac:dyDescent="0.25">
      <c r="A12" s="17">
        <v>32</v>
      </c>
      <c r="B12" s="17">
        <v>23</v>
      </c>
      <c r="C12" s="17" t="b">
        <f t="shared" ref="C12:C14" si="3">AND(A12&gt;=20,B12&gt;=20)</f>
        <v>1</v>
      </c>
      <c r="D12" s="17" t="b">
        <f t="shared" ref="D12:D14" si="4">OR(A12&gt;20,B12&gt;20)</f>
        <v>1</v>
      </c>
      <c r="E12" s="8"/>
      <c r="F12" s="8"/>
      <c r="G12" s="8"/>
      <c r="H12" s="8"/>
      <c r="I12" s="8"/>
    </row>
    <row r="13" spans="1:9" x14ac:dyDescent="0.25">
      <c r="A13" s="17">
        <v>10</v>
      </c>
      <c r="B13" s="17">
        <v>13</v>
      </c>
      <c r="C13" s="17" t="b">
        <f t="shared" si="3"/>
        <v>0</v>
      </c>
      <c r="D13" s="17" t="b">
        <f t="shared" si="4"/>
        <v>0</v>
      </c>
      <c r="E13" s="8"/>
      <c r="F13" s="8"/>
      <c r="G13" s="8"/>
      <c r="H13" s="8"/>
      <c r="I13" s="8"/>
    </row>
    <row r="14" spans="1:9" x14ac:dyDescent="0.25">
      <c r="A14" s="17">
        <v>20</v>
      </c>
      <c r="B14" s="17">
        <v>20</v>
      </c>
      <c r="C14" s="17" t="b">
        <f t="shared" si="3"/>
        <v>1</v>
      </c>
      <c r="D14" s="17" t="b">
        <f t="shared" si="4"/>
        <v>0</v>
      </c>
      <c r="E14" s="8"/>
      <c r="F14" s="8"/>
      <c r="G14" s="8"/>
      <c r="H14" s="8"/>
      <c r="I14" s="8"/>
    </row>
    <row r="17" spans="1:6" x14ac:dyDescent="0.25">
      <c r="A17" t="s">
        <v>15400</v>
      </c>
      <c r="B17" t="s">
        <v>15436</v>
      </c>
      <c r="C17" t="s">
        <v>15437</v>
      </c>
      <c r="D17" t="s">
        <v>15438</v>
      </c>
    </row>
    <row r="18" spans="1:6" ht="18.75" x14ac:dyDescent="0.3">
      <c r="A18" t="s">
        <v>15439</v>
      </c>
      <c r="B18">
        <v>200</v>
      </c>
      <c r="C18">
        <v>400</v>
      </c>
      <c r="D18">
        <v>300</v>
      </c>
      <c r="F18" s="24" t="s">
        <v>15444</v>
      </c>
    </row>
    <row r="19" spans="1:6" x14ac:dyDescent="0.25">
      <c r="A19" t="s">
        <v>15440</v>
      </c>
      <c r="B19">
        <v>400</v>
      </c>
      <c r="C19">
        <v>500</v>
      </c>
      <c r="D19">
        <v>700</v>
      </c>
      <c r="F19">
        <f>SUM(AllSales)</f>
        <v>6900</v>
      </c>
    </row>
    <row r="20" spans="1:6" x14ac:dyDescent="0.25">
      <c r="A20" t="s">
        <v>15441</v>
      </c>
      <c r="B20">
        <v>500</v>
      </c>
      <c r="C20">
        <v>200</v>
      </c>
      <c r="D20">
        <v>600</v>
      </c>
    </row>
    <row r="21" spans="1:6" x14ac:dyDescent="0.25">
      <c r="A21" t="s">
        <v>15442</v>
      </c>
      <c r="B21">
        <v>600</v>
      </c>
      <c r="C21">
        <v>200</v>
      </c>
      <c r="D21">
        <v>700</v>
      </c>
    </row>
    <row r="22" spans="1:6" ht="0.75" customHeight="1" x14ac:dyDescent="0.25">
      <c r="A22" t="s">
        <v>15443</v>
      </c>
      <c r="B22">
        <v>500</v>
      </c>
      <c r="C22">
        <v>600</v>
      </c>
      <c r="D22">
        <v>500</v>
      </c>
    </row>
    <row r="23" spans="1:6" x14ac:dyDescent="0.25">
      <c r="B23">
        <f>SUM(janSales)</f>
        <v>2200</v>
      </c>
      <c r="C23">
        <f>SUM(febsales)</f>
        <v>1900</v>
      </c>
      <c r="D23">
        <f>SUM(marsales)</f>
        <v>2800</v>
      </c>
    </row>
    <row r="28" spans="1:6" x14ac:dyDescent="0.25">
      <c r="A28" s="25" t="s">
        <v>15400</v>
      </c>
      <c r="B28" s="25" t="s">
        <v>15448</v>
      </c>
      <c r="C28" s="25" t="s">
        <v>15449</v>
      </c>
    </row>
    <row r="29" spans="1:6" x14ac:dyDescent="0.25">
      <c r="A29" s="25" t="s">
        <v>15445</v>
      </c>
      <c r="B29">
        <v>3000</v>
      </c>
      <c r="C29">
        <v>100</v>
      </c>
    </row>
    <row r="30" spans="1:6" ht="18.75" x14ac:dyDescent="0.3">
      <c r="A30" s="25" t="s">
        <v>15446</v>
      </c>
      <c r="B30">
        <v>4000</v>
      </c>
      <c r="C30">
        <v>300</v>
      </c>
      <c r="E30" s="23" t="s">
        <v>15450</v>
      </c>
      <c r="F30" s="26" t="s">
        <v>15452</v>
      </c>
    </row>
    <row r="31" spans="1:6" x14ac:dyDescent="0.25">
      <c r="A31" s="25" t="s">
        <v>15447</v>
      </c>
      <c r="B31">
        <v>2500</v>
      </c>
      <c r="C31">
        <v>250</v>
      </c>
      <c r="E31">
        <f>AVERAGE(salary)</f>
        <v>2875</v>
      </c>
      <c r="F31">
        <f>AVERAGE(allowances)</f>
        <v>262.5</v>
      </c>
    </row>
    <row r="32" spans="1:6" x14ac:dyDescent="0.25">
      <c r="A32" s="25" t="s">
        <v>15451</v>
      </c>
      <c r="B32">
        <v>2000</v>
      </c>
      <c r="C32">
        <v>400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7F49B-BD39-4CCB-9C8E-BC1E7DE7FED9}">
  <dimension ref="A1:E5"/>
  <sheetViews>
    <sheetView workbookViewId="0">
      <selection activeCell="E5" sqref="E5"/>
    </sheetView>
  </sheetViews>
  <sheetFormatPr defaultRowHeight="15" x14ac:dyDescent="0.25"/>
  <sheetData>
    <row r="1" spans="1:5" x14ac:dyDescent="0.25">
      <c r="A1" s="14" t="s">
        <v>15417</v>
      </c>
      <c r="B1" s="14" t="s">
        <v>15418</v>
      </c>
      <c r="C1" s="14" t="s">
        <v>15419</v>
      </c>
      <c r="D1" s="14" t="s">
        <v>15420</v>
      </c>
      <c r="E1" s="14" t="s">
        <v>15421</v>
      </c>
    </row>
    <row r="2" spans="1:5" x14ac:dyDescent="0.25">
      <c r="A2" s="14" t="s">
        <v>15422</v>
      </c>
      <c r="B2">
        <v>956</v>
      </c>
      <c r="C2">
        <v>765</v>
      </c>
      <c r="D2">
        <v>585</v>
      </c>
      <c r="E2">
        <v>964</v>
      </c>
    </row>
    <row r="3" spans="1:5" x14ac:dyDescent="0.25">
      <c r="A3" s="14" t="s">
        <v>15423</v>
      </c>
      <c r="B3">
        <v>865</v>
      </c>
      <c r="C3">
        <v>644</v>
      </c>
      <c r="D3">
        <v>756</v>
      </c>
      <c r="E3">
        <v>873</v>
      </c>
    </row>
    <row r="4" spans="1:5" x14ac:dyDescent="0.25">
      <c r="A4" s="14" t="s">
        <v>15424</v>
      </c>
      <c r="B4">
        <v>745</v>
      </c>
      <c r="C4">
        <v>645</v>
      </c>
      <c r="D4">
        <v>555</v>
      </c>
      <c r="E4">
        <v>453</v>
      </c>
    </row>
    <row r="5" spans="1:5" x14ac:dyDescent="0.25">
      <c r="A5" s="14" t="s">
        <v>15425</v>
      </c>
      <c r="B5">
        <v>486</v>
      </c>
      <c r="C5">
        <v>964</v>
      </c>
      <c r="D5">
        <v>866</v>
      </c>
      <c r="E5">
        <v>745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57774-EB83-4CD4-8E50-F9B14EBB7CBF}">
  <dimension ref="A1:E5"/>
  <sheetViews>
    <sheetView workbookViewId="0">
      <selection activeCell="E3" sqref="E3"/>
    </sheetView>
  </sheetViews>
  <sheetFormatPr defaultRowHeight="15" x14ac:dyDescent="0.25"/>
  <sheetData>
    <row r="1" spans="1:5" x14ac:dyDescent="0.25">
      <c r="A1" s="14" t="s">
        <v>15417</v>
      </c>
      <c r="B1" s="14" t="s">
        <v>15418</v>
      </c>
      <c r="C1" s="14" t="s">
        <v>15419</v>
      </c>
      <c r="D1" s="14" t="s">
        <v>15420</v>
      </c>
      <c r="E1" s="14" t="s">
        <v>15421</v>
      </c>
    </row>
    <row r="2" spans="1:5" x14ac:dyDescent="0.25">
      <c r="A2" s="14" t="s">
        <v>15422</v>
      </c>
      <c r="B2">
        <v>847</v>
      </c>
      <c r="C2">
        <v>964</v>
      </c>
      <c r="D2">
        <v>537</v>
      </c>
      <c r="E2">
        <v>474</v>
      </c>
    </row>
    <row r="3" spans="1:5" x14ac:dyDescent="0.25">
      <c r="A3" s="14" t="s">
        <v>15423</v>
      </c>
      <c r="B3">
        <v>843</v>
      </c>
      <c r="C3">
        <v>833</v>
      </c>
      <c r="D3">
        <v>836</v>
      </c>
      <c r="E3">
        <v>864</v>
      </c>
    </row>
    <row r="4" spans="1:5" x14ac:dyDescent="0.25">
      <c r="A4" s="14" t="s">
        <v>15424</v>
      </c>
      <c r="B4">
        <v>984</v>
      </c>
      <c r="C4">
        <v>979</v>
      </c>
      <c r="D4">
        <v>734</v>
      </c>
      <c r="E4">
        <v>437</v>
      </c>
    </row>
    <row r="5" spans="1:5" x14ac:dyDescent="0.25">
      <c r="A5" s="14" t="s">
        <v>15425</v>
      </c>
      <c r="B5">
        <v>634</v>
      </c>
      <c r="C5">
        <v>749</v>
      </c>
      <c r="D5">
        <v>335</v>
      </c>
      <c r="E5">
        <v>964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8148-5470-40C2-B8AB-E35B5D8545A9}">
  <dimension ref="A1:E5"/>
  <sheetViews>
    <sheetView workbookViewId="0">
      <selection activeCell="E2" sqref="E2"/>
    </sheetView>
  </sheetViews>
  <sheetFormatPr defaultRowHeight="15" x14ac:dyDescent="0.25"/>
  <sheetData>
    <row r="1" spans="1:5" x14ac:dyDescent="0.25">
      <c r="A1" s="14" t="s">
        <v>15417</v>
      </c>
      <c r="B1" s="14" t="s">
        <v>15418</v>
      </c>
      <c r="C1" s="14" t="s">
        <v>15419</v>
      </c>
      <c r="D1" s="14" t="s">
        <v>15420</v>
      </c>
      <c r="E1" s="14" t="s">
        <v>15421</v>
      </c>
    </row>
    <row r="2" spans="1:5" x14ac:dyDescent="0.25">
      <c r="A2" s="14" t="s">
        <v>15422</v>
      </c>
      <c r="B2">
        <v>736</v>
      </c>
      <c r="C2">
        <v>767</v>
      </c>
      <c r="D2">
        <v>547</v>
      </c>
      <c r="E2">
        <v>855</v>
      </c>
    </row>
    <row r="3" spans="1:5" x14ac:dyDescent="0.25">
      <c r="A3" s="14" t="s">
        <v>15423</v>
      </c>
      <c r="B3">
        <v>364</v>
      </c>
      <c r="C3">
        <v>964</v>
      </c>
      <c r="D3">
        <v>859</v>
      </c>
      <c r="E3">
        <v>755</v>
      </c>
    </row>
    <row r="4" spans="1:5" x14ac:dyDescent="0.25">
      <c r="A4" s="14" t="s">
        <v>15424</v>
      </c>
      <c r="B4">
        <v>768</v>
      </c>
      <c r="C4">
        <v>975</v>
      </c>
      <c r="D4">
        <v>857</v>
      </c>
      <c r="E4">
        <v>864</v>
      </c>
    </row>
    <row r="5" spans="1:5" x14ac:dyDescent="0.25">
      <c r="A5" s="14" t="s">
        <v>15425</v>
      </c>
      <c r="B5">
        <v>767</v>
      </c>
      <c r="C5">
        <v>656</v>
      </c>
      <c r="D5">
        <v>756</v>
      </c>
      <c r="E5">
        <v>757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6D801-9B0C-4275-8C3B-17E0448135B1}">
  <dimension ref="A1:E5"/>
  <sheetViews>
    <sheetView workbookViewId="0">
      <selection activeCell="E6" sqref="E6"/>
    </sheetView>
  </sheetViews>
  <sheetFormatPr defaultRowHeight="15" x14ac:dyDescent="0.25"/>
  <sheetData>
    <row r="1" spans="1:5" x14ac:dyDescent="0.25">
      <c r="A1" s="14" t="s">
        <v>15417</v>
      </c>
      <c r="B1" s="14" t="s">
        <v>15418</v>
      </c>
      <c r="C1" s="14" t="s">
        <v>15419</v>
      </c>
      <c r="D1" s="14" t="s">
        <v>15420</v>
      </c>
      <c r="E1" s="14" t="s">
        <v>15421</v>
      </c>
    </row>
    <row r="2" spans="1:5" x14ac:dyDescent="0.25">
      <c r="A2" s="14" t="s">
        <v>15422</v>
      </c>
      <c r="B2">
        <v>873</v>
      </c>
      <c r="C2">
        <v>836</v>
      </c>
      <c r="D2">
        <v>937</v>
      </c>
      <c r="E2">
        <v>352</v>
      </c>
    </row>
    <row r="3" spans="1:5" x14ac:dyDescent="0.25">
      <c r="A3" s="14" t="s">
        <v>15423</v>
      </c>
      <c r="B3">
        <v>334</v>
      </c>
      <c r="C3">
        <v>886</v>
      </c>
      <c r="D3">
        <v>837</v>
      </c>
      <c r="E3">
        <v>754</v>
      </c>
    </row>
    <row r="4" spans="1:5" x14ac:dyDescent="0.25">
      <c r="A4" s="14" t="s">
        <v>15424</v>
      </c>
      <c r="B4">
        <v>536</v>
      </c>
      <c r="C4">
        <v>645</v>
      </c>
      <c r="D4">
        <v>647</v>
      </c>
      <c r="E4">
        <v>736</v>
      </c>
    </row>
    <row r="5" spans="1:5" x14ac:dyDescent="0.25">
      <c r="A5" s="14" t="s">
        <v>15425</v>
      </c>
      <c r="B5">
        <v>847</v>
      </c>
      <c r="C5">
        <v>768</v>
      </c>
      <c r="D5">
        <v>758</v>
      </c>
      <c r="E5">
        <v>856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8BFF1-5AAF-4952-9718-6A6C0B1D59C5}">
  <dimension ref="A1:E5"/>
  <sheetViews>
    <sheetView workbookViewId="0">
      <selection activeCell="K12" sqref="K12"/>
    </sheetView>
  </sheetViews>
  <sheetFormatPr defaultRowHeight="15" x14ac:dyDescent="0.25"/>
  <sheetData>
    <row r="1" spans="1:5" x14ac:dyDescent="0.25">
      <c r="B1" t="s">
        <v>15418</v>
      </c>
      <c r="C1" t="s">
        <v>15419</v>
      </c>
      <c r="D1" t="s">
        <v>15420</v>
      </c>
      <c r="E1" t="s">
        <v>15421</v>
      </c>
    </row>
    <row r="2" spans="1:5" x14ac:dyDescent="0.25">
      <c r="A2" t="s">
        <v>15422</v>
      </c>
      <c r="B2">
        <v>3412</v>
      </c>
      <c r="C2">
        <v>3332</v>
      </c>
      <c r="D2">
        <v>2606</v>
      </c>
      <c r="E2">
        <v>2645</v>
      </c>
    </row>
    <row r="3" spans="1:5" x14ac:dyDescent="0.25">
      <c r="A3" t="s">
        <v>15423</v>
      </c>
      <c r="B3">
        <v>2406</v>
      </c>
      <c r="C3">
        <v>3327</v>
      </c>
      <c r="D3">
        <v>3288</v>
      </c>
      <c r="E3">
        <v>3246</v>
      </c>
    </row>
    <row r="4" spans="1:5" x14ac:dyDescent="0.25">
      <c r="A4" t="s">
        <v>15424</v>
      </c>
      <c r="B4">
        <v>3033</v>
      </c>
      <c r="C4">
        <v>3244</v>
      </c>
      <c r="D4">
        <v>2793</v>
      </c>
      <c r="E4">
        <v>2490</v>
      </c>
    </row>
    <row r="5" spans="1:5" x14ac:dyDescent="0.25">
      <c r="A5" t="s">
        <v>15425</v>
      </c>
      <c r="B5">
        <v>2734</v>
      </c>
      <c r="C5">
        <v>3137</v>
      </c>
      <c r="D5">
        <v>2715</v>
      </c>
      <c r="E5">
        <v>3322</v>
      </c>
    </row>
  </sheetData>
  <dataConsolidate topLabels="1">
    <dataRefs count="4">
      <dataRef ref="A1:E5" sheet="Eastsales"/>
      <dataRef ref="A1:E5" sheet="NorthSales"/>
      <dataRef ref="A1:E5" sheet="South sales"/>
      <dataRef ref="A1:E5" sheet="West sales"/>
    </dataRefs>
  </dataConsolid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E03C8-253C-4640-8C9E-C67E602966C4}">
  <dimension ref="A1:G6"/>
  <sheetViews>
    <sheetView workbookViewId="0">
      <selection activeCell="D1" sqref="D1:D1048576"/>
    </sheetView>
  </sheetViews>
  <sheetFormatPr defaultRowHeight="15" x14ac:dyDescent="0.25"/>
  <cols>
    <col min="1" max="1" width="16.5703125" customWidth="1"/>
    <col min="2" max="3" width="14" customWidth="1"/>
    <col min="4" max="4" width="25.140625" customWidth="1"/>
  </cols>
  <sheetData>
    <row r="1" spans="1:7" x14ac:dyDescent="0.25">
      <c r="A1" t="s">
        <v>15426</v>
      </c>
      <c r="B1" t="s">
        <v>15427</v>
      </c>
      <c r="C1" t="s">
        <v>15428</v>
      </c>
      <c r="D1" t="s">
        <v>15433</v>
      </c>
    </row>
    <row r="2" spans="1:7" x14ac:dyDescent="0.25">
      <c r="A2" t="s">
        <v>15429</v>
      </c>
      <c r="B2">
        <v>20</v>
      </c>
      <c r="C2">
        <f>B2+(B2*G6)</f>
        <v>23.6</v>
      </c>
      <c r="D2">
        <f>B2+(B2*gstrate)</f>
        <v>23.6</v>
      </c>
    </row>
    <row r="3" spans="1:7" x14ac:dyDescent="0.25">
      <c r="A3" t="s">
        <v>15430</v>
      </c>
      <c r="B3">
        <v>35</v>
      </c>
      <c r="C3">
        <f>B3+(B3*G6)</f>
        <v>41.3</v>
      </c>
      <c r="D3">
        <f>B3+(B3*gstrate)</f>
        <v>41.3</v>
      </c>
    </row>
    <row r="4" spans="1:7" x14ac:dyDescent="0.25">
      <c r="A4" t="s">
        <v>15431</v>
      </c>
      <c r="B4">
        <v>40</v>
      </c>
      <c r="C4">
        <f>B4+(B4*G6)</f>
        <v>47.2</v>
      </c>
      <c r="D4">
        <f>B4+(B4*gstrate)</f>
        <v>47.2</v>
      </c>
    </row>
    <row r="5" spans="1:7" x14ac:dyDescent="0.25">
      <c r="G5" t="s">
        <v>15432</v>
      </c>
    </row>
    <row r="6" spans="1:7" x14ac:dyDescent="0.25">
      <c r="G6">
        <v>0.18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15</vt:i4>
      </vt:variant>
    </vt:vector>
  </HeadingPairs>
  <TitlesOfParts>
    <vt:vector size="28" baseType="lpstr">
      <vt:lpstr>DmartSalesData</vt:lpstr>
      <vt:lpstr>Jan-sales</vt:lpstr>
      <vt:lpstr>Feb-sales</vt:lpstr>
      <vt:lpstr>March-sales</vt:lpstr>
      <vt:lpstr>Total sales </vt:lpstr>
      <vt:lpstr>Math Function</vt:lpstr>
      <vt:lpstr>logical function</vt:lpstr>
      <vt:lpstr>NorthSales</vt:lpstr>
      <vt:lpstr>South sales</vt:lpstr>
      <vt:lpstr>Eastsales</vt:lpstr>
      <vt:lpstr>West sales</vt:lpstr>
      <vt:lpstr>Summarysheet</vt:lpstr>
      <vt:lpstr>Sheet1</vt:lpstr>
      <vt:lpstr>allowances</vt:lpstr>
      <vt:lpstr>AllSales</vt:lpstr>
      <vt:lpstr>Englishmarks</vt:lpstr>
      <vt:lpstr>febsales</vt:lpstr>
      <vt:lpstr>gstrate</vt:lpstr>
      <vt:lpstr>janSales</vt:lpstr>
      <vt:lpstr>ketanmarks</vt:lpstr>
      <vt:lpstr>marsales</vt:lpstr>
      <vt:lpstr>mathsmarks</vt:lpstr>
      <vt:lpstr>Nehamarks</vt:lpstr>
      <vt:lpstr>NetSales</vt:lpstr>
      <vt:lpstr>sahilmarks</vt:lpstr>
      <vt:lpstr>salary</vt:lpstr>
      <vt:lpstr>sciencemarks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Bhushan Gujarkar</cp:lastModifiedBy>
  <dcterms:created xsi:type="dcterms:W3CDTF">2026-04-18T06:02:34Z</dcterms:created>
  <dcterms:modified xsi:type="dcterms:W3CDTF">2026-09-15T07:31:13Z</dcterms:modified>
</cp:coreProperties>
</file>