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<sst xmlns="http://schemas.openxmlformats.org/spreadsheetml/2006/main" count="122" uniqueCount="45">
  <si>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</si>
  <si>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</si>
  <si>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</si>
  <si>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</si>
  <si>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</si>
  <si>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</si>
  <si>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</si>
  <si>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</si>
  <si>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</si>
  <si>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</si>
  <si>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</si>
  <si>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</si>
  <si>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</si>
  <si>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</si>
  <si>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</si>
  <si>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</si>
  <si>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</si>
  <si>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</si>
  <si>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</si>
  <si>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</si>
  <si>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</si>
  <si>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</si>
  <si>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</si>
  <si>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</si>
  <si>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</si>
  <si>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</si>
  <si>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countif / countifs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</si>
  <si>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</si>
  <si>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</si>
  <si>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</si>
  <si>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</si>
  <si>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</si>
  <si>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sumif / sumifs</t>
  </si>
  <si>
    <t>sum of refrigerator items:</t>
  </si>
  <si>
    <t>sum of washing machine items:</t>
  </si>
  <si>
    <t>sum of items transported by truck 4:</t>
  </si>
  <si>
    <t>sum of items transported by trucks:</t>
  </si>
  <si>
    <t>countifs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</si>
  <si>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</si>
  <si>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</si>
  <si>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</si>
  <si>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</si>
  <si>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sumifs</t>
  </si>
  <si>
    <t>sum of microwaves transported to NY:</t>
  </si>
  <si>
    <t>sum of items ordered between 2/3/2013 and 2/6/2013: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</si>
</sst>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111827"/>
      <name val="&quot;Söhne Mono&quot;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/>
    </xf>
    <xf borderId="0" fillId="0" fontId="2" numFmtId="0" xfId="0" applyFont="1"/>
    <xf borderId="0" fillId="3" fontId="4" numFmtId="0" xfId="0" applyFill="1" applyFont="1"/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100001.0</v>
      </c>
      <c r="B2" s="3">
        <v>41306.0</v>
      </c>
      <c r="C2" s="2" t="s">
        <v>7</v>
      </c>
      <c r="D2" s="2" t="s">
        <v>8</v>
      </c>
      <c r="E2" s="2">
        <v>25.0</v>
      </c>
      <c r="F2" s="2" t="s">
        <v>9</v>
      </c>
      <c r="G2" s="2" t="s">
        <v>10</v>
      </c>
    </row>
    <row r="3">
      <c r="A3" s="1">
        <v>100002.0</v>
      </c>
      <c r="B3" s="3">
        <v>41306.0</v>
      </c>
      <c r="C3" s="2" t="s">
        <v>11</v>
      </c>
      <c r="D3" s="2" t="s">
        <v>12</v>
      </c>
      <c r="E3" s="2">
        <v>30.0</v>
      </c>
      <c r="F3" s="2" t="s">
        <v>13</v>
      </c>
      <c r="G3" s="2" t="s">
        <v>14</v>
      </c>
    </row>
    <row r="4">
      <c r="A4" s="1">
        <v>100003.0</v>
      </c>
      <c r="B4" s="3">
        <v>41307.0</v>
      </c>
      <c r="C4" s="2" t="s">
        <v>15</v>
      </c>
      <c r="D4" s="2" t="s">
        <v>12</v>
      </c>
      <c r="E4" s="2">
        <v>15.0</v>
      </c>
      <c r="F4" s="2" t="s">
        <v>13</v>
      </c>
      <c r="G4" s="2" t="s">
        <v>16</v>
      </c>
    </row>
    <row r="5">
      <c r="A5" s="1">
        <v>100004.0</v>
      </c>
      <c r="B5" s="3">
        <v>41308.0</v>
      </c>
      <c r="C5" s="2" t="s">
        <v>11</v>
      </c>
      <c r="D5" s="2" t="s">
        <v>8</v>
      </c>
      <c r="E5" s="2">
        <v>32.0</v>
      </c>
      <c r="F5" s="2" t="s">
        <v>9</v>
      </c>
      <c r="G5" s="2" t="s">
        <v>14</v>
      </c>
    </row>
    <row r="6">
      <c r="A6" s="1">
        <v>100005.0</v>
      </c>
      <c r="B6" s="3">
        <v>41308.0</v>
      </c>
      <c r="C6" s="2" t="s">
        <v>17</v>
      </c>
      <c r="D6" s="2" t="s">
        <v>18</v>
      </c>
      <c r="E6" s="2">
        <v>25.0</v>
      </c>
      <c r="F6" s="2" t="s">
        <v>13</v>
      </c>
      <c r="G6" s="2" t="s">
        <v>10</v>
      </c>
    </row>
    <row r="7">
      <c r="A7" s="1">
        <v>100006.0</v>
      </c>
      <c r="B7" s="3">
        <v>41308.0</v>
      </c>
      <c r="C7" s="2" t="s">
        <v>15</v>
      </c>
      <c r="D7" s="2" t="s">
        <v>12</v>
      </c>
      <c r="E7" s="2">
        <v>18.0</v>
      </c>
      <c r="F7" s="2" t="s">
        <v>19</v>
      </c>
      <c r="G7" s="2" t="s">
        <v>20</v>
      </c>
    </row>
    <row r="8">
      <c r="A8" s="1">
        <v>100007.0</v>
      </c>
      <c r="B8" s="3">
        <v>41308.0</v>
      </c>
      <c r="C8" s="2" t="s">
        <v>7</v>
      </c>
      <c r="D8" s="2" t="s">
        <v>18</v>
      </c>
      <c r="E8" s="2">
        <v>15.0</v>
      </c>
      <c r="F8" s="2" t="s">
        <v>21</v>
      </c>
      <c r="G8" s="2" t="s">
        <v>16</v>
      </c>
    </row>
    <row r="9">
      <c r="A9" s="1">
        <v>100008.0</v>
      </c>
      <c r="B9" s="3">
        <v>41309.0</v>
      </c>
      <c r="C9" s="2" t="s">
        <v>15</v>
      </c>
      <c r="D9" s="2" t="s">
        <v>18</v>
      </c>
      <c r="E9" s="2">
        <v>25.0</v>
      </c>
      <c r="F9" s="2" t="s">
        <v>13</v>
      </c>
      <c r="G9" s="2" t="s">
        <v>20</v>
      </c>
    </row>
    <row r="10">
      <c r="A10" s="1">
        <v>100009.0</v>
      </c>
      <c r="B10" s="3">
        <v>41309.0</v>
      </c>
      <c r="C10" s="2" t="s">
        <v>11</v>
      </c>
      <c r="D10" s="2" t="s">
        <v>8</v>
      </c>
      <c r="E10" s="2">
        <v>30.0</v>
      </c>
      <c r="F10" s="2" t="s">
        <v>19</v>
      </c>
      <c r="G10" s="2" t="s">
        <v>22</v>
      </c>
    </row>
    <row r="11">
      <c r="A11" s="1">
        <v>100010.0</v>
      </c>
      <c r="B11" s="3">
        <v>41309.0</v>
      </c>
      <c r="C11" s="2" t="s">
        <v>17</v>
      </c>
      <c r="D11" s="2" t="s">
        <v>18</v>
      </c>
      <c r="E11" s="2">
        <v>15.0</v>
      </c>
      <c r="F11" s="2" t="s">
        <v>21</v>
      </c>
      <c r="G11" s="2" t="s">
        <v>14</v>
      </c>
    </row>
    <row r="12">
      <c r="A12" s="1">
        <v>100011.0</v>
      </c>
      <c r="B12" s="3">
        <v>41309.0</v>
      </c>
      <c r="C12" s="2" t="s">
        <v>23</v>
      </c>
      <c r="D12" s="2" t="s">
        <v>24</v>
      </c>
      <c r="E12" s="2">
        <v>25.0</v>
      </c>
      <c r="F12" s="2" t="s">
        <v>13</v>
      </c>
      <c r="G12" s="2" t="s">
        <v>16</v>
      </c>
    </row>
    <row r="13">
      <c r="A13" s="1">
        <v>100012.0</v>
      </c>
      <c r="B13" s="3">
        <v>41309.0</v>
      </c>
      <c r="C13" s="2" t="s">
        <v>7</v>
      </c>
      <c r="D13" s="2" t="s">
        <v>12</v>
      </c>
      <c r="E13" s="2">
        <v>14.0</v>
      </c>
      <c r="F13" s="2" t="s">
        <v>9</v>
      </c>
      <c r="G13" s="2" t="s">
        <v>14</v>
      </c>
    </row>
    <row r="14">
      <c r="A14" s="1">
        <v>100013.0</v>
      </c>
      <c r="B14" s="3">
        <v>41310.0</v>
      </c>
      <c r="C14" s="2" t="s">
        <v>7</v>
      </c>
      <c r="D14" s="2" t="s">
        <v>12</v>
      </c>
      <c r="E14" s="2">
        <v>25.0</v>
      </c>
      <c r="F14" s="2" t="s">
        <v>25</v>
      </c>
      <c r="G14" s="2" t="s">
        <v>20</v>
      </c>
    </row>
    <row r="15">
      <c r="A15" s="1">
        <v>100014.0</v>
      </c>
      <c r="B15" s="3">
        <v>41310.0</v>
      </c>
      <c r="C15" s="2" t="s">
        <v>15</v>
      </c>
      <c r="D15" s="2" t="s">
        <v>8</v>
      </c>
      <c r="E15" s="2">
        <v>30.0</v>
      </c>
      <c r="F15" s="2" t="s">
        <v>9</v>
      </c>
      <c r="G15" s="2" t="s">
        <v>16</v>
      </c>
    </row>
    <row r="16">
      <c r="A16" s="1">
        <v>100015.0</v>
      </c>
      <c r="B16" s="3">
        <v>41310.0</v>
      </c>
      <c r="C16" s="2" t="s">
        <v>17</v>
      </c>
      <c r="D16" s="2" t="s">
        <v>24</v>
      </c>
      <c r="E16" s="2">
        <v>15.0</v>
      </c>
      <c r="F16" s="2" t="s">
        <v>13</v>
      </c>
      <c r="G16" s="2" t="s">
        <v>10</v>
      </c>
    </row>
    <row r="17">
      <c r="A17" s="2">
        <v>100016.0</v>
      </c>
      <c r="B17" s="3">
        <v>41310.0</v>
      </c>
      <c r="C17" s="2" t="s">
        <v>11</v>
      </c>
      <c r="D17" s="2" t="s">
        <v>8</v>
      </c>
      <c r="E17" s="2">
        <v>15.0</v>
      </c>
      <c r="F17" s="2" t="s">
        <v>19</v>
      </c>
      <c r="G17" s="2" t="s">
        <v>22</v>
      </c>
    </row>
    <row r="18">
      <c r="A18" s="2">
        <v>100017.0</v>
      </c>
      <c r="B18" s="3">
        <v>41311.0</v>
      </c>
      <c r="C18" s="2" t="s">
        <v>7</v>
      </c>
      <c r="D18" s="2" t="s">
        <v>24</v>
      </c>
      <c r="E18" s="2">
        <v>25.0</v>
      </c>
      <c r="F18" s="2" t="s">
        <v>19</v>
      </c>
      <c r="G18" s="2" t="s">
        <v>14</v>
      </c>
    </row>
    <row r="19">
      <c r="A19" s="2">
        <v>100018.0</v>
      </c>
      <c r="B19" s="3">
        <v>41312.0</v>
      </c>
      <c r="C19" s="2" t="s">
        <v>7</v>
      </c>
      <c r="D19" s="2" t="s">
        <v>8</v>
      </c>
      <c r="E19" s="2">
        <v>30.0</v>
      </c>
      <c r="F19" s="2" t="s">
        <v>9</v>
      </c>
      <c r="G19" s="2" t="s">
        <v>16</v>
      </c>
    </row>
    <row r="20">
      <c r="A20" s="2">
        <v>100019.0</v>
      </c>
      <c r="B20" s="3">
        <v>41313.0</v>
      </c>
      <c r="C20" s="2" t="s">
        <v>17</v>
      </c>
      <c r="D20" s="2" t="s">
        <v>12</v>
      </c>
      <c r="E20" s="2">
        <v>13.0</v>
      </c>
      <c r="F20" s="2" t="s">
        <v>13</v>
      </c>
      <c r="G20" s="2" t="s">
        <v>20</v>
      </c>
    </row>
    <row r="21">
      <c r="A21" s="2">
        <v>100020.0</v>
      </c>
      <c r="B21" s="3">
        <v>41313.0</v>
      </c>
      <c r="C21" s="2" t="s">
        <v>11</v>
      </c>
      <c r="D21" s="2" t="s">
        <v>18</v>
      </c>
      <c r="E21" s="2">
        <v>25.0</v>
      </c>
      <c r="F21" s="2" t="s">
        <v>21</v>
      </c>
      <c r="G21" s="2" t="s">
        <v>16</v>
      </c>
    </row>
    <row r="22">
      <c r="A22" s="2">
        <v>100021.0</v>
      </c>
      <c r="B22" s="3">
        <v>41313.0</v>
      </c>
      <c r="C22" s="2" t="s">
        <v>15</v>
      </c>
      <c r="D22" s="2" t="s">
        <v>24</v>
      </c>
      <c r="E22" s="2">
        <v>30.0</v>
      </c>
      <c r="F22" s="2" t="s">
        <v>19</v>
      </c>
      <c r="G22" s="2" t="s">
        <v>22</v>
      </c>
    </row>
    <row r="23">
      <c r="A23" s="2">
        <v>100022.0</v>
      </c>
      <c r="B23" s="3">
        <v>41313.0</v>
      </c>
      <c r="C23" s="2" t="s">
        <v>11</v>
      </c>
      <c r="D23" s="2" t="s">
        <v>12</v>
      </c>
      <c r="E23" s="2">
        <v>15.0</v>
      </c>
      <c r="F23" s="2" t="s">
        <v>25</v>
      </c>
      <c r="G23" s="2" t="s">
        <v>14</v>
      </c>
    </row>
    <row r="24">
      <c r="A24" s="2">
        <v>100023.0</v>
      </c>
      <c r="B24" s="3">
        <v>41313.0</v>
      </c>
      <c r="C24" s="2" t="s">
        <v>7</v>
      </c>
      <c r="D24" s="2" t="s">
        <v>24</v>
      </c>
      <c r="E24" s="2">
        <v>25.0</v>
      </c>
      <c r="F24" s="2" t="s">
        <v>9</v>
      </c>
      <c r="G24" s="2" t="s">
        <v>10</v>
      </c>
    </row>
    <row r="25">
      <c r="A25" s="2">
        <v>100024.0</v>
      </c>
      <c r="B25" s="3">
        <v>41314.0</v>
      </c>
      <c r="C25" s="2" t="s">
        <v>17</v>
      </c>
      <c r="D25" s="2" t="s">
        <v>12</v>
      </c>
      <c r="E25" s="2">
        <v>34.0</v>
      </c>
      <c r="F25" s="2" t="s">
        <v>13</v>
      </c>
      <c r="G25" s="2" t="s">
        <v>20</v>
      </c>
    </row>
    <row r="28">
      <c r="F28" s="2" t="s">
        <v>26</v>
      </c>
    </row>
    <row r="29">
      <c r="E29" s="2" t="s">
        <v>27</v>
      </c>
      <c r="G29" s="4">
        <f>COUNTIF(G2:G25,"Boston")</f>
        <v>4</v>
      </c>
    </row>
    <row r="30">
      <c r="E30" s="2" t="s">
        <v>28</v>
      </c>
      <c r="G30" s="5">
        <f>COUNTIF(D2:D25,"microwave")</f>
        <v>5</v>
      </c>
    </row>
    <row r="31">
      <c r="E31" s="2" t="s">
        <v>29</v>
      </c>
      <c r="G31" s="5">
        <f>COUNTIF(F2:F25,"truck 3")</f>
        <v>8</v>
      </c>
    </row>
    <row r="32">
      <c r="E32" s="2" t="s">
        <v>30</v>
      </c>
      <c r="G32" s="5">
        <f>COUNTIF(C2:C25,"Peter White")</f>
        <v>6</v>
      </c>
    </row>
    <row r="33">
      <c r="E33" s="2" t="s">
        <v>31</v>
      </c>
      <c r="G33" s="5">
        <f>COUNTIF(E2:E25,"&lt;20")</f>
        <v>9</v>
      </c>
    </row>
    <row r="35">
      <c r="F35" s="2" t="s">
        <v>32</v>
      </c>
    </row>
    <row r="36">
      <c r="E36" s="2" t="s">
        <v>33</v>
      </c>
      <c r="G36" s="5">
        <f>SUMIF(D2:D25,"refrigerator",E2:E25)</f>
        <v>105</v>
      </c>
    </row>
    <row r="37">
      <c r="E37" s="2" t="s">
        <v>34</v>
      </c>
      <c r="G37" s="6">
        <f>SUMIF(D2:D25,"washing machine",E2:E25)</f>
        <v>164</v>
      </c>
    </row>
    <row r="38">
      <c r="E38" s="2" t="s">
        <v>35</v>
      </c>
      <c r="G38" s="5">
        <f>SUMIFS(E2:E25,F2:F25,"truck 4")</f>
        <v>156</v>
      </c>
    </row>
    <row r="39">
      <c r="E39" s="2" t="s">
        <v>36</v>
      </c>
      <c r="G39" s="4">
        <f>SUMIFS(E2:E25,F2:F25,"truck*")</f>
        <v>511</v>
      </c>
    </row>
    <row r="41">
      <c r="F41" s="2" t="s">
        <v>37</v>
      </c>
    </row>
    <row r="42">
      <c r="E42" s="2" t="s">
        <v>38</v>
      </c>
      <c r="G42" s="5">
        <f>COUNTIFS(D2:D25,"microwave",G2:G25,"Boston")</f>
        <v>2</v>
      </c>
    </row>
    <row r="43">
      <c r="E43" s="2" t="s">
        <v>39</v>
      </c>
      <c r="G43" s="5">
        <f>COUNTIFS(C2:C25,"Peter White",F2:F25,"truck 1")</f>
        <v>2</v>
      </c>
    </row>
    <row r="44">
      <c r="E44" s="2" t="s">
        <v>40</v>
      </c>
      <c r="G44" s="5">
        <f>COUNTIFS(G2:G25,"Boston",B2:B25,"&gt;2/3/2013")</f>
        <v>2</v>
      </c>
    </row>
    <row r="45">
      <c r="E45" s="2" t="s">
        <v>41</v>
      </c>
      <c r="G45" s="7">
        <f>COUNTIFS(B2:B25,"&gt;=2/3/2013",B2:B25,"&lt;=2/6/2013")</f>
        <v>14</v>
      </c>
    </row>
    <row r="46">
      <c r="F46" s="2" t="s">
        <v>42</v>
      </c>
    </row>
    <row r="47">
      <c r="E47" s="2" t="s">
        <v>43</v>
      </c>
      <c r="G47" s="5">
        <f>SUMIFS(E2:E25,D2:D25,"microwave",G2:G25,"NY")</f>
        <v>25</v>
      </c>
    </row>
    <row r="48">
      <c r="E48" s="2" t="s">
        <v>44</v>
      </c>
      <c r="G48" s="5">
        <f>SUMIFS(E2:E25,B2:B25,"&gt;=2/3/2013",B2:B25,"&lt;=2/6/2013")</f>
        <v>309</v>
      </c>
    </row>
  </sheetData>
  <drawing r:id="rId1"/>
</worksheet>
</file>