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nny\Dropbox\Dynamhex\_tech_documentation\7-v-solutions\"/>
    </mc:Choice>
  </mc:AlternateContent>
  <xr:revisionPtr revIDLastSave="0" documentId="8_{F82CF495-8A5C-734E-B738-3BAC675A6E1F}" xr6:coauthVersionLast="47" xr6:coauthVersionMax="47" xr10:uidLastSave="{00000000-0000-0000-0000-000000000000}"/>
  <bookViews>
    <workbookView xWindow="-108" yWindow="-108" windowWidth="23256" windowHeight="12456" xr2:uid="{D3AA72E7-E162-44FD-A212-560F9D957B87}"/>
  </bookViews>
  <sheets>
    <sheet name="j_entity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9" i="1" l="1"/>
  <c r="I15" i="1"/>
  <c r="Q15" i="1"/>
  <c r="K13" i="1"/>
  <c r="F2" i="1"/>
  <c r="I16" i="1"/>
  <c r="I14" i="1"/>
  <c r="I11" i="1"/>
  <c r="K11" i="1"/>
  <c r="K14" i="1"/>
  <c r="K16" i="1"/>
  <c r="K18" i="1"/>
  <c r="E15" i="1"/>
  <c r="E14" i="1"/>
  <c r="E13" i="1"/>
  <c r="M3" i="1"/>
  <c r="M4" i="1"/>
  <c r="M5" i="1"/>
  <c r="M6" i="1"/>
  <c r="M2" i="1"/>
  <c r="F3" i="1"/>
  <c r="F4" i="1"/>
  <c r="F5" i="1"/>
  <c r="F6" i="1"/>
</calcChain>
</file>

<file path=xl/sharedStrings.xml><?xml version="1.0" encoding="utf-8"?>
<sst xmlns="http://schemas.openxmlformats.org/spreadsheetml/2006/main" count="47" uniqueCount="43">
  <si>
    <t>R</t>
  </si>
  <si>
    <t>E_1</t>
  </si>
  <si>
    <t>E_2</t>
  </si>
  <si>
    <t>E_3</t>
  </si>
  <si>
    <t>E_4</t>
  </si>
  <si>
    <t>Φ</t>
  </si>
  <si>
    <t>δΦ_V1</t>
  </si>
  <si>
    <t>δΦ_V2</t>
  </si>
  <si>
    <t>δΦ_V3</t>
  </si>
  <si>
    <t>δΦ_V4</t>
  </si>
  <si>
    <t>δΦ_V5</t>
  </si>
  <si>
    <t>δΦ_V6</t>
  </si>
  <si>
    <t>Max-potential</t>
  </si>
  <si>
    <t>PV1</t>
  </si>
  <si>
    <t>PV2</t>
  </si>
  <si>
    <t>PV3</t>
  </si>
  <si>
    <t>PV4</t>
  </si>
  <si>
    <t>PV5</t>
  </si>
  <si>
    <t>PV6</t>
  </si>
  <si>
    <t>Inputs</t>
  </si>
  <si>
    <t>Lookups/Calc</t>
  </si>
  <si>
    <t>Outputs</t>
  </si>
  <si>
    <t>budget</t>
  </si>
  <si>
    <t>Total combination (|V(j,r)|)</t>
  </si>
  <si>
    <t>k</t>
  </si>
  <si>
    <t>Optimal path</t>
  </si>
  <si>
    <t>E</t>
  </si>
  <si>
    <t>V_A</t>
  </si>
  <si>
    <t>Target =</t>
  </si>
  <si>
    <t>V</t>
  </si>
  <si>
    <t>V_B</t>
  </si>
  <si>
    <t>V_C</t>
  </si>
  <si>
    <t>Remarks:</t>
  </si>
  <si>
    <r>
      <t xml:space="preserve">1. There are R assets, using E energy, contributing to </t>
    </r>
    <r>
      <rPr>
        <sz val="11"/>
        <color rgb="FFFF0000"/>
        <rFont val="Calibri"/>
        <family val="2"/>
      </rPr>
      <t>Φ emissions</t>
    </r>
  </si>
  <si>
    <t>2. Phi emissions are a function of the Rth E levels</t>
  </si>
  <si>
    <t>Total cost</t>
  </si>
  <si>
    <t>3. There are delta phi reductions for a set of Vs solutions</t>
  </si>
  <si>
    <t>…</t>
  </si>
  <si>
    <t>4. Each V has a cost P (in $)</t>
  </si>
  <si>
    <t xml:space="preserve">5. R owner has a target (k*Phi) </t>
  </si>
  <si>
    <t>6. There are |V(j,r)| ways for R owner to meet the k target using Vs</t>
  </si>
  <si>
    <t xml:space="preserve">7. The most optimal path (A, B, C…) for V = {1, 2…6} is = </t>
  </si>
  <si>
    <t>8. How to calculated |V(j,r)| and how to extract the optimal array?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</si>
</sst>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(&quot;$&quot;* #,##0_);_(&quot;$&quot;* \(#,##0\);_(&quot;$&quot;* &quot;-&quot;??_);_(@_)"/>
    <numFmt numFmtId="167" formatCode="0.0"/>
    <numFmt numFmtId="168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</font>
    <font>
      <b/>
      <sz val="11"/>
      <color rgb="FFFF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3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9" fontId="0" fillId="2" borderId="0" xfId="3" applyFont="1" applyFill="1" applyAlignment="1">
      <alignment horizontal="center"/>
    </xf>
    <xf numFmtId="0" fontId="0" fillId="2" borderId="0" xfId="0" applyFill="1" applyAlignment="1">
      <alignment horizontal="center"/>
    </xf>
    <xf numFmtId="164" fontId="0" fillId="2" borderId="0" xfId="2" applyFont="1" applyFill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11" borderId="0" xfId="0" applyFill="1" applyAlignment="1">
      <alignment horizontal="center"/>
    </xf>
    <xf numFmtId="0" fontId="0" fillId="12" borderId="0" xfId="0" applyFill="1" applyAlignment="1">
      <alignment horizontal="center"/>
    </xf>
    <xf numFmtId="0" fontId="0" fillId="13" borderId="0" xfId="0" applyFill="1" applyAlignment="1">
      <alignment horizontal="center"/>
    </xf>
    <xf numFmtId="167" fontId="0" fillId="3" borderId="0" xfId="0" applyNumberFormat="1" applyFill="1" applyAlignment="1">
      <alignment horizontal="center"/>
    </xf>
    <xf numFmtId="167" fontId="0" fillId="4" borderId="0" xfId="0" applyNumberFormat="1" applyFill="1" applyAlignment="1">
      <alignment horizontal="center"/>
    </xf>
    <xf numFmtId="167" fontId="4" fillId="5" borderId="0" xfId="0" applyNumberFormat="1" applyFont="1" applyFill="1" applyAlignment="1">
      <alignment horizontal="center"/>
    </xf>
    <xf numFmtId="167" fontId="4" fillId="6" borderId="0" xfId="0" applyNumberFormat="1" applyFont="1" applyFill="1" applyAlignment="1">
      <alignment horizontal="center"/>
    </xf>
    <xf numFmtId="167" fontId="0" fillId="7" borderId="0" xfId="0" applyNumberFormat="1" applyFill="1" applyAlignment="1">
      <alignment horizontal="center"/>
    </xf>
    <xf numFmtId="167" fontId="4" fillId="7" borderId="0" xfId="0" applyNumberFormat="1" applyFont="1" applyFill="1" applyAlignment="1">
      <alignment horizontal="center"/>
    </xf>
    <xf numFmtId="167" fontId="4" fillId="6" borderId="1" xfId="0" applyNumberFormat="1" applyFont="1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166" fontId="0" fillId="14" borderId="0" xfId="0" applyNumberFormat="1" applyFill="1" applyAlignment="1">
      <alignment horizontal="center"/>
    </xf>
    <xf numFmtId="168" fontId="0" fillId="14" borderId="0" xfId="1" applyNumberFormat="1" applyFont="1" applyFill="1" applyAlignment="1">
      <alignment horizontal="center"/>
    </xf>
    <xf numFmtId="0" fontId="0" fillId="14" borderId="0" xfId="0" applyFill="1" applyAlignment="1">
      <alignment horizontal="center"/>
    </xf>
    <xf numFmtId="0" fontId="7" fillId="0" borderId="0" xfId="0" applyFont="1" applyAlignment="1">
      <alignment horizontal="center"/>
    </xf>
    <xf numFmtId="167" fontId="7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0" fontId="3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0" fillId="15" borderId="0" xfId="0" applyFill="1" applyAlignment="1">
      <alignment horizontal="center"/>
    </xf>
    <xf numFmtId="166" fontId="0" fillId="2" borderId="0" xfId="2" applyNumberFormat="1" applyFont="1" applyFill="1" applyAlignment="1">
      <alignment horizontal="center" vertical="center"/>
    </xf>
    <xf numFmtId="2" fontId="0" fillId="15" borderId="0" xfId="0" applyNumberFormat="1" applyFill="1" applyAlignment="1">
      <alignment horizontal="center"/>
    </xf>
    <xf numFmtId="0" fontId="0" fillId="0" borderId="1" xfId="0" applyFill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 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B08FA-87F0-4A70-AC0C-011FEA21993A}">
  <dimension ref="A1:U25"/>
  <sheetViews>
    <sheetView tabSelected="1" workbookViewId="0">
      <selection activeCell="S18" sqref="S18"/>
    </sheetView>
  </sheetViews>
  <sheetFormatPr defaultColWidth="8.875" defaultRowHeight="15" x14ac:dyDescent="0.2"/>
  <cols>
    <col min="1" max="4" width="8.875" style="1"/>
    <col min="5" max="5" width="10.0859375" style="1" bestFit="1" customWidth="1"/>
    <col min="6" max="8" width="8.875" style="1"/>
    <col min="9" max="9" width="13.71875" style="1" bestFit="1" customWidth="1"/>
    <col min="10" max="12" width="8.875" style="1"/>
    <col min="13" max="13" width="12.9140625" style="1" bestFit="1" customWidth="1"/>
    <col min="14" max="19" width="8.875" style="1"/>
    <col min="20" max="20" width="4.03515625" style="1" customWidth="1"/>
    <col min="21" max="21" width="15.33203125" style="1" customWidth="1"/>
    <col min="22" max="16384" width="8.875" style="1"/>
  </cols>
  <sheetData>
    <row r="1" spans="1:21" s="2" customFormat="1" x14ac:dyDescent="0.2">
      <c r="A1" s="26" t="s">
        <v>0</v>
      </c>
      <c r="B1" s="26" t="s">
        <v>1</v>
      </c>
      <c r="C1" s="26" t="s">
        <v>2</v>
      </c>
      <c r="D1" s="26" t="s">
        <v>3</v>
      </c>
      <c r="E1" s="26" t="s">
        <v>4</v>
      </c>
      <c r="F1" s="27" t="s">
        <v>5</v>
      </c>
      <c r="G1" s="27" t="s">
        <v>6</v>
      </c>
      <c r="H1" s="27" t="s">
        <v>7</v>
      </c>
      <c r="I1" s="27" t="s">
        <v>8</v>
      </c>
      <c r="J1" s="27" t="s">
        <v>9</v>
      </c>
      <c r="K1" s="27" t="s">
        <v>10</v>
      </c>
      <c r="L1" s="27" t="s">
        <v>11</v>
      </c>
      <c r="M1" s="26" t="s">
        <v>12</v>
      </c>
      <c r="N1" s="26" t="s">
        <v>13</v>
      </c>
      <c r="O1" s="26" t="s">
        <v>14</v>
      </c>
      <c r="P1" s="26" t="s">
        <v>15</v>
      </c>
      <c r="Q1" s="26" t="s">
        <v>16</v>
      </c>
      <c r="R1" s="26" t="s">
        <v>17</v>
      </c>
      <c r="S1" s="26" t="s">
        <v>18</v>
      </c>
    </row>
    <row r="2" spans="1:21" x14ac:dyDescent="0.2">
      <c r="A2" s="1">
        <v>1</v>
      </c>
      <c r="B2" s="4">
        <v>48</v>
      </c>
      <c r="C2" s="4">
        <v>20</v>
      </c>
      <c r="D2" s="4">
        <v>93</v>
      </c>
      <c r="E2" s="4">
        <v>43</v>
      </c>
      <c r="F2" s="29">
        <f>(0.2*B2)+(0.8*C2)+(0.9*D2)+(0.75*E2)</f>
        <v>141.55000000000001</v>
      </c>
      <c r="G2" s="29">
        <v>50</v>
      </c>
      <c r="H2" s="29">
        <v>7</v>
      </c>
      <c r="I2" s="29">
        <v>23</v>
      </c>
      <c r="J2" s="29">
        <v>49</v>
      </c>
      <c r="K2" s="29">
        <v>9</v>
      </c>
      <c r="L2" s="29">
        <v>46</v>
      </c>
      <c r="M2" s="31">
        <f>(SUM(G2:L2)/F2)</f>
        <v>1.2998940303779583</v>
      </c>
      <c r="N2" s="30">
        <v>29</v>
      </c>
      <c r="O2" s="30">
        <v>41</v>
      </c>
      <c r="P2" s="30">
        <v>53</v>
      </c>
      <c r="Q2" s="30">
        <v>18</v>
      </c>
      <c r="R2" s="30">
        <v>49</v>
      </c>
      <c r="S2" s="30">
        <v>12</v>
      </c>
    </row>
    <row r="3" spans="1:21" x14ac:dyDescent="0.2">
      <c r="A3" s="1">
        <v>2</v>
      </c>
      <c r="B3" s="4">
        <v>66</v>
      </c>
      <c r="C3" s="4">
        <v>70</v>
      </c>
      <c r="D3" s="4">
        <v>78</v>
      </c>
      <c r="E3" s="4">
        <v>53</v>
      </c>
      <c r="F3" s="29">
        <f t="shared" ref="F3:F6" si="0">(0.2*B3)+(0.8*C3)+(0.9*D3)+(0.75*E3)</f>
        <v>179.15</v>
      </c>
      <c r="G3" s="29">
        <v>17</v>
      </c>
      <c r="H3" s="29">
        <v>22</v>
      </c>
      <c r="I3" s="29">
        <v>36</v>
      </c>
      <c r="J3" s="29">
        <v>42</v>
      </c>
      <c r="K3" s="29">
        <v>45</v>
      </c>
      <c r="L3" s="29">
        <v>18</v>
      </c>
      <c r="M3" s="31">
        <f t="shared" ref="M3:M6" si="1">(SUM(G3:L3)/F3)</f>
        <v>1.0047446274072007</v>
      </c>
      <c r="N3" s="30">
        <v>52</v>
      </c>
      <c r="O3" s="30">
        <v>16</v>
      </c>
      <c r="P3" s="30">
        <v>14</v>
      </c>
      <c r="Q3" s="30">
        <v>35</v>
      </c>
      <c r="R3" s="30">
        <v>39</v>
      </c>
      <c r="S3" s="30">
        <v>26</v>
      </c>
      <c r="U3" s="4" t="s">
        <v>19</v>
      </c>
    </row>
    <row r="4" spans="1:21" x14ac:dyDescent="0.2">
      <c r="A4" s="1">
        <v>3</v>
      </c>
      <c r="B4" s="4">
        <v>98</v>
      </c>
      <c r="C4" s="4">
        <v>96</v>
      </c>
      <c r="D4" s="4">
        <v>53</v>
      </c>
      <c r="E4" s="4">
        <v>40</v>
      </c>
      <c r="F4" s="29">
        <f t="shared" si="0"/>
        <v>174.10000000000002</v>
      </c>
      <c r="G4" s="29">
        <v>39</v>
      </c>
      <c r="H4" s="29">
        <v>37</v>
      </c>
      <c r="I4" s="29">
        <v>25</v>
      </c>
      <c r="J4" s="29">
        <v>9</v>
      </c>
      <c r="K4" s="29">
        <v>50</v>
      </c>
      <c r="L4" s="29">
        <v>16</v>
      </c>
      <c r="M4" s="31">
        <f t="shared" si="1"/>
        <v>1.0109132682366455</v>
      </c>
      <c r="N4" s="30">
        <v>26</v>
      </c>
      <c r="O4" s="30">
        <v>20</v>
      </c>
      <c r="P4" s="30">
        <v>20</v>
      </c>
      <c r="Q4" s="30">
        <v>22</v>
      </c>
      <c r="R4" s="30">
        <v>54</v>
      </c>
      <c r="S4" s="30">
        <v>49</v>
      </c>
      <c r="U4" s="29" t="s">
        <v>20</v>
      </c>
    </row>
    <row r="5" spans="1:21" x14ac:dyDescent="0.2">
      <c r="A5" s="1">
        <v>4</v>
      </c>
      <c r="B5" s="4">
        <v>89</v>
      </c>
      <c r="C5" s="4">
        <v>51</v>
      </c>
      <c r="D5" s="4">
        <v>67</v>
      </c>
      <c r="E5" s="4">
        <v>93</v>
      </c>
      <c r="F5" s="29">
        <f t="shared" si="0"/>
        <v>188.65</v>
      </c>
      <c r="G5" s="29">
        <v>35</v>
      </c>
      <c r="H5" s="29">
        <v>33</v>
      </c>
      <c r="I5" s="29">
        <v>27</v>
      </c>
      <c r="J5" s="29">
        <v>13</v>
      </c>
      <c r="K5" s="29">
        <v>42</v>
      </c>
      <c r="L5" s="29">
        <v>31</v>
      </c>
      <c r="M5" s="31">
        <f t="shared" si="1"/>
        <v>0.95944871455075531</v>
      </c>
      <c r="N5" s="30">
        <v>39</v>
      </c>
      <c r="O5" s="30">
        <v>41</v>
      </c>
      <c r="P5" s="30">
        <v>51</v>
      </c>
      <c r="Q5" s="30">
        <v>20</v>
      </c>
      <c r="R5" s="30">
        <v>42</v>
      </c>
      <c r="S5" s="30">
        <v>14</v>
      </c>
      <c r="U5" s="22" t="s">
        <v>21</v>
      </c>
    </row>
    <row r="6" spans="1:21" x14ac:dyDescent="0.2">
      <c r="A6" s="1">
        <v>5</v>
      </c>
      <c r="B6" s="4">
        <v>83</v>
      </c>
      <c r="C6" s="4">
        <v>35</v>
      </c>
      <c r="D6" s="4">
        <v>36</v>
      </c>
      <c r="E6" s="4">
        <v>30</v>
      </c>
      <c r="F6" s="29">
        <f t="shared" si="0"/>
        <v>99.5</v>
      </c>
      <c r="G6" s="29">
        <v>9</v>
      </c>
      <c r="H6" s="29">
        <v>3</v>
      </c>
      <c r="I6" s="29">
        <v>38</v>
      </c>
      <c r="J6" s="29">
        <v>11</v>
      </c>
      <c r="K6" s="29">
        <v>50</v>
      </c>
      <c r="L6" s="29">
        <v>35</v>
      </c>
      <c r="M6" s="31">
        <f t="shared" si="1"/>
        <v>1.4673366834170853</v>
      </c>
      <c r="N6" s="30">
        <v>41</v>
      </c>
      <c r="O6" s="30">
        <v>45</v>
      </c>
      <c r="P6" s="30">
        <v>37</v>
      </c>
      <c r="Q6" s="30">
        <v>52</v>
      </c>
      <c r="R6" s="30">
        <v>32</v>
      </c>
      <c r="S6" s="30">
        <v>13</v>
      </c>
    </row>
    <row r="9" spans="1:21" x14ac:dyDescent="0.2">
      <c r="K9" s="11"/>
      <c r="L9" s="11"/>
      <c r="M9" s="11"/>
      <c r="N9" s="11"/>
      <c r="O9" s="11"/>
      <c r="P9" s="11"/>
    </row>
    <row r="10" spans="1:21" x14ac:dyDescent="0.2">
      <c r="K10" s="11"/>
      <c r="L10" s="11"/>
      <c r="M10" s="11"/>
      <c r="N10" s="11"/>
      <c r="O10" s="11"/>
      <c r="P10" s="11"/>
    </row>
    <row r="11" spans="1:21" x14ac:dyDescent="0.2">
      <c r="D11" s="1" t="s">
        <v>22</v>
      </c>
      <c r="E11" s="5">
        <v>2000</v>
      </c>
      <c r="G11" s="1" t="s">
        <v>23</v>
      </c>
      <c r="I11" s="21">
        <f>PERMUT(COUNTA(G2:L6), COUNTA(F2:F6))</f>
        <v>17100720</v>
      </c>
      <c r="K11" s="12">
        <f>F6</f>
        <v>99.5</v>
      </c>
      <c r="L11" s="6"/>
      <c r="M11" s="11"/>
      <c r="N11" s="11"/>
      <c r="O11" s="11"/>
      <c r="P11" s="11"/>
    </row>
    <row r="12" spans="1:21" x14ac:dyDescent="0.2">
      <c r="D12" s="1" t="s">
        <v>24</v>
      </c>
      <c r="E12" s="3">
        <v>0.5</v>
      </c>
      <c r="K12" s="13"/>
      <c r="L12" s="6"/>
      <c r="M12" s="11"/>
      <c r="N12" s="11"/>
      <c r="O12" s="11"/>
      <c r="P12" s="11"/>
    </row>
    <row r="13" spans="1:21" x14ac:dyDescent="0.2">
      <c r="D13" s="1" t="s">
        <v>0</v>
      </c>
      <c r="E13" s="4">
        <f>COUNTA(A2:A6)</f>
        <v>5</v>
      </c>
      <c r="I13" s="23" t="s">
        <v>25</v>
      </c>
      <c r="K13" s="13">
        <f>F5</f>
        <v>188.65</v>
      </c>
      <c r="L13" s="11"/>
      <c r="M13" s="7"/>
      <c r="N13" s="11"/>
      <c r="O13" s="11"/>
      <c r="P13" s="11"/>
    </row>
    <row r="14" spans="1:21" x14ac:dyDescent="0.2">
      <c r="D14" s="1" t="s">
        <v>26</v>
      </c>
      <c r="E14" s="4">
        <f>COUNTA(B1:E1)</f>
        <v>4</v>
      </c>
      <c r="H14" s="1" t="s">
        <v>27</v>
      </c>
      <c r="I14" s="22" t="str">
        <f>P1</f>
        <v>PV3</v>
      </c>
      <c r="K14" s="14">
        <f>F4</f>
        <v>174.10000000000002</v>
      </c>
      <c r="L14" s="11"/>
      <c r="M14" s="11"/>
      <c r="N14" s="8"/>
      <c r="O14" s="11"/>
      <c r="P14" s="11"/>
      <c r="Q14" s="23" t="s">
        <v>28</v>
      </c>
    </row>
    <row r="15" spans="1:21" x14ac:dyDescent="0.2">
      <c r="D15" s="1" t="s">
        <v>29</v>
      </c>
      <c r="E15" s="4">
        <f>COUNTA(G1:L1)</f>
        <v>6</v>
      </c>
      <c r="H15" s="1" t="s">
        <v>30</v>
      </c>
      <c r="I15" s="22" t="str">
        <f>N1</f>
        <v>PV1</v>
      </c>
      <c r="K15" s="18"/>
      <c r="L15" s="19"/>
      <c r="M15" s="19"/>
      <c r="N15" s="32"/>
      <c r="O15" s="9"/>
      <c r="P15" s="19"/>
      <c r="Q15" s="24">
        <f>E12*SUM(K11:K19)</f>
        <v>391.47500000000002</v>
      </c>
    </row>
    <row r="16" spans="1:21" x14ac:dyDescent="0.2">
      <c r="H16" s="1" t="s">
        <v>31</v>
      </c>
      <c r="I16" s="22" t="str">
        <f>S1</f>
        <v>PV6</v>
      </c>
      <c r="K16" s="15">
        <f>F3</f>
        <v>179.15</v>
      </c>
      <c r="L16" s="11"/>
      <c r="M16" s="11"/>
      <c r="N16" s="11"/>
      <c r="P16" s="10"/>
    </row>
    <row r="17" spans="2:16" x14ac:dyDescent="0.2">
      <c r="B17" s="28" t="s">
        <v>32</v>
      </c>
      <c r="K17" s="16"/>
      <c r="L17" s="11"/>
      <c r="M17" s="11"/>
      <c r="N17" s="11"/>
      <c r="O17" s="11"/>
      <c r="P17" s="10"/>
    </row>
    <row r="18" spans="2:16" x14ac:dyDescent="0.2">
      <c r="B18" s="25" t="s">
        <v>33</v>
      </c>
      <c r="K18" s="17">
        <f>F2</f>
        <v>141.55000000000001</v>
      </c>
      <c r="L18" s="11"/>
      <c r="M18" s="11"/>
      <c r="N18" s="11"/>
      <c r="O18" s="11"/>
      <c r="P18" s="10"/>
    </row>
    <row r="19" spans="2:16" x14ac:dyDescent="0.2">
      <c r="B19" s="25" t="s">
        <v>34</v>
      </c>
      <c r="H19" s="1" t="s">
        <v>35</v>
      </c>
      <c r="I19" s="20">
        <f>SUM(N2:S6)</f>
        <v>1002</v>
      </c>
      <c r="K19" s="16"/>
      <c r="L19" s="11"/>
      <c r="M19" s="11"/>
      <c r="N19" s="11"/>
      <c r="O19" s="11"/>
      <c r="P19" s="10"/>
    </row>
    <row r="20" spans="2:16" x14ac:dyDescent="0.2">
      <c r="B20" s="25" t="s">
        <v>36</v>
      </c>
      <c r="L20" s="23" t="s">
        <v>27</v>
      </c>
      <c r="M20" s="23" t="s">
        <v>30</v>
      </c>
      <c r="N20" s="23" t="s">
        <v>31</v>
      </c>
      <c r="O20" s="23" t="s">
        <v>37</v>
      </c>
    </row>
    <row r="21" spans="2:16" x14ac:dyDescent="0.2">
      <c r="B21" s="25" t="s">
        <v>38</v>
      </c>
    </row>
    <row r="22" spans="2:16" x14ac:dyDescent="0.2">
      <c r="B22" s="25" t="s">
        <v>39</v>
      </c>
    </row>
    <row r="23" spans="2:16" x14ac:dyDescent="0.2">
      <c r="B23" s="25" t="s">
        <v>40</v>
      </c>
    </row>
    <row r="24" spans="2:16" x14ac:dyDescent="0.2">
      <c r="B24" s="25" t="s">
        <v>41</v>
      </c>
    </row>
    <row r="25" spans="2:16" x14ac:dyDescent="0.2">
      <c r="B25" s="25" t="s">
        <v>42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j_entity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Sanwar Sunny</dc:creator>
  <cp:keywords/>
  <dc:description/>
  <cp:lastModifiedBy>honeyshamotiani95@gmail.com</cp:lastModifiedBy>
  <cp:revision/>
  <dcterms:created xsi:type="dcterms:W3CDTF">2023-12-24T00:54:31Z</dcterms:created>
  <dcterms:modified xsi:type="dcterms:W3CDTF">2023-12-28T19:36:17Z</dcterms:modified>
  <cp:category/>
  <cp:contentStatus/>
</cp:coreProperties>
</file>