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mc:AlternateContent xmlns:mc="http://schemas.openxmlformats.org/markup-compatibility/2006">
    <mc:Choice Requires="x15">
      <x15ac:absPath xmlns:x15ac="http://schemas.microsoft.com/office/spreadsheetml/2010/11/ac" url="C:\Users\bhuva\Downloads\"/>
    </mc:Choice>
  </mc:AlternateContent>
  <xr:revisionPtr revIDLastSave="0" documentId="8_{D45CD100-1E6B-4ABB-B3CF-3AFF78C9443F}" xr6:coauthVersionLast="47" xr6:coauthVersionMax="47" xr10:uidLastSave="{00000000-0000-0000-0000-000000000000}"/>
  <bookViews>
    <workbookView xWindow="-120" yWindow="-120" windowWidth="29040" windowHeight="15720" xr2:uid="{898BC839-F2CA-4348-948C-D75AD4BD2CFC}"/>
  </bookViews>
  <sheets>
    <sheet name="Data" sheetId="1" r:id="rId1"/>
    <sheet name="PIVOT TABLE" sheetId="3" r:id="rId2"/>
    <sheet name="DASHBOARD" sheetId="4" r:id="rId3"/>
  </sheets>
  <definedNames>
    <definedName name="_xlchart.v5.0" hidden="1">'PIVOT TABLE'!$N$16</definedName>
    <definedName name="_xlchart.v5.1" hidden="1">'PIVOT TABLE'!$N$17:$N$33</definedName>
    <definedName name="_xlchart.v5.2" hidden="1">'PIVOT TABLE'!$O$16</definedName>
    <definedName name="_xlchart.v5.3" hidden="1">'PIVOT TABLE'!$O$17:$O$33</definedName>
    <definedName name="age">#REF!</definedName>
    <definedName name="count">#REF!</definedName>
    <definedName name="Slicer_Country">#N/A</definedName>
    <definedName name="Slicer_Product_Category">#N/A</definedName>
    <definedName name="Slicer_Quarter">#N/A</definedName>
    <definedName name="worth">#REF!</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O17" i="3" l="1"/>
  <c r="O18" i="3"/>
  <c r="O19" i="3"/>
  <c r="O20" i="3"/>
  <c r="O21" i="3"/>
  <c r="O22" i="3"/>
  <c r="O23" i="3"/>
  <c r="O24" i="3"/>
  <c r="O25" i="3"/>
  <c r="O26" i="3"/>
  <c r="O27" i="3"/>
  <c r="O28" i="3"/>
  <c r="O29" i="3"/>
  <c r="O30" i="3"/>
  <c r="O31" i="3"/>
  <c r="O32" i="3"/>
  <c r="O33" i="3"/>
  <c r="N17" i="3"/>
  <c r="N18" i="3"/>
  <c r="N19" i="3"/>
  <c r="N20" i="3"/>
  <c r="N21" i="3"/>
  <c r="N22" i="3"/>
  <c r="N23" i="3"/>
  <c r="N24" i="3"/>
  <c r="N25" i="3"/>
  <c r="N26" i="3"/>
  <c r="N27" i="3"/>
  <c r="N28" i="3"/>
  <c r="N29" i="3"/>
  <c r="N30" i="3"/>
  <c r="N31" i="3"/>
  <c r="N32" i="3"/>
  <c r="N33" i="3"/>
  <c r="O16" i="3"/>
  <c r="N15" i="3" s="1"/>
  <c r="N16" i="3"/>
  <c r="E4" i="3"/>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U2" i="1"/>
  <c r="V2" i="1"/>
  <c r="W2" i="1"/>
  <c r="X2" i="1"/>
  <c r="U3" i="1"/>
  <c r="V3" i="1"/>
  <c r="W3" i="1"/>
  <c r="X3" i="1"/>
  <c r="U4" i="1"/>
  <c r="V4" i="1"/>
  <c r="W4" i="1"/>
  <c r="X4" i="1"/>
  <c r="U5" i="1"/>
  <c r="V5" i="1"/>
  <c r="W5" i="1"/>
  <c r="X5" i="1"/>
  <c r="U6" i="1"/>
  <c r="V6" i="1"/>
  <c r="W6" i="1"/>
  <c r="X6" i="1"/>
  <c r="U7" i="1"/>
  <c r="V7" i="1"/>
  <c r="W7" i="1"/>
  <c r="X7" i="1"/>
  <c r="U8" i="1"/>
  <c r="V8" i="1"/>
  <c r="W8" i="1"/>
  <c r="X8" i="1"/>
  <c r="U9" i="1"/>
  <c r="V9" i="1"/>
  <c r="W9" i="1"/>
  <c r="X9" i="1"/>
  <c r="U10" i="1"/>
  <c r="V10" i="1"/>
  <c r="W10" i="1"/>
  <c r="X10" i="1"/>
  <c r="U11" i="1"/>
  <c r="V11" i="1"/>
  <c r="W11" i="1"/>
  <c r="X11" i="1"/>
  <c r="U12" i="1"/>
  <c r="V12" i="1"/>
  <c r="W12" i="1"/>
  <c r="X12" i="1"/>
  <c r="U13" i="1"/>
  <c r="V13" i="1"/>
  <c r="W13" i="1"/>
  <c r="X13" i="1"/>
  <c r="U14" i="1"/>
  <c r="V14" i="1"/>
  <c r="W14" i="1"/>
  <c r="X14" i="1"/>
  <c r="U15" i="1"/>
  <c r="V15" i="1"/>
  <c r="W15" i="1"/>
  <c r="X15" i="1"/>
  <c r="U16" i="1"/>
  <c r="V16" i="1"/>
  <c r="W16" i="1"/>
  <c r="X16" i="1"/>
  <c r="U17" i="1"/>
  <c r="V17" i="1"/>
  <c r="W17" i="1"/>
  <c r="X17" i="1"/>
  <c r="U18" i="1"/>
  <c r="V18" i="1"/>
  <c r="W18" i="1"/>
  <c r="X18" i="1"/>
  <c r="U19" i="1"/>
  <c r="V19" i="1"/>
  <c r="W19" i="1"/>
  <c r="X19" i="1"/>
  <c r="U20" i="1"/>
  <c r="V20" i="1"/>
  <c r="W20" i="1"/>
  <c r="X20" i="1"/>
  <c r="U21" i="1"/>
  <c r="V21" i="1"/>
  <c r="W21" i="1"/>
  <c r="X21" i="1"/>
  <c r="U22" i="1"/>
  <c r="V22" i="1"/>
  <c r="W22" i="1"/>
  <c r="X22" i="1"/>
  <c r="U23" i="1"/>
  <c r="V23" i="1"/>
  <c r="W23" i="1"/>
  <c r="X23" i="1"/>
  <c r="U24" i="1"/>
  <c r="V24" i="1"/>
  <c r="W24" i="1"/>
  <c r="X24" i="1"/>
  <c r="U25" i="1"/>
  <c r="V25" i="1"/>
  <c r="W25" i="1"/>
  <c r="X25" i="1"/>
  <c r="U26" i="1"/>
  <c r="V26" i="1"/>
  <c r="W26" i="1"/>
  <c r="X26" i="1"/>
  <c r="U27" i="1"/>
  <c r="V27" i="1"/>
  <c r="W27" i="1"/>
  <c r="X27" i="1"/>
  <c r="U28" i="1"/>
  <c r="V28" i="1"/>
  <c r="W28" i="1"/>
  <c r="X28" i="1"/>
  <c r="U29" i="1"/>
  <c r="V29" i="1"/>
  <c r="W29" i="1"/>
  <c r="X29" i="1"/>
  <c r="U30" i="1"/>
  <c r="V30" i="1"/>
  <c r="W30" i="1"/>
  <c r="X30" i="1"/>
  <c r="U31" i="1"/>
  <c r="V31" i="1"/>
  <c r="W31" i="1"/>
  <c r="X31" i="1"/>
  <c r="U32" i="1"/>
  <c r="V32" i="1"/>
  <c r="W32" i="1"/>
  <c r="X32" i="1"/>
  <c r="U33" i="1"/>
  <c r="V33" i="1"/>
  <c r="W33" i="1"/>
  <c r="X33" i="1"/>
  <c r="U34" i="1"/>
  <c r="V34" i="1"/>
  <c r="W34" i="1"/>
  <c r="X34" i="1"/>
  <c r="U35" i="1"/>
  <c r="V35" i="1"/>
  <c r="W35" i="1"/>
  <c r="X35" i="1"/>
  <c r="U36" i="1"/>
  <c r="V36" i="1"/>
  <c r="W36" i="1"/>
  <c r="X36" i="1"/>
  <c r="U37" i="1"/>
  <c r="V37" i="1"/>
  <c r="W37" i="1"/>
  <c r="X37" i="1"/>
  <c r="U38" i="1"/>
  <c r="V38" i="1"/>
  <c r="W38" i="1"/>
  <c r="X38" i="1"/>
  <c r="U39" i="1"/>
  <c r="V39" i="1"/>
  <c r="W39" i="1"/>
  <c r="X39" i="1"/>
  <c r="U40" i="1"/>
  <c r="V40" i="1"/>
  <c r="W40" i="1"/>
  <c r="X40" i="1"/>
  <c r="U41" i="1"/>
  <c r="V41" i="1"/>
  <c r="W41" i="1"/>
  <c r="X41" i="1"/>
  <c r="U42" i="1"/>
  <c r="V42" i="1"/>
  <c r="W42" i="1"/>
  <c r="X42" i="1"/>
  <c r="U43" i="1"/>
  <c r="V43" i="1"/>
  <c r="W43" i="1"/>
  <c r="X43" i="1"/>
  <c r="U44" i="1"/>
  <c r="V44" i="1"/>
  <c r="W44" i="1"/>
  <c r="X44" i="1"/>
  <c r="U45" i="1"/>
  <c r="V45" i="1"/>
  <c r="W45" i="1"/>
  <c r="X45" i="1"/>
  <c r="U46" i="1"/>
  <c r="V46" i="1"/>
  <c r="W46" i="1"/>
  <c r="X46" i="1"/>
  <c r="U47" i="1"/>
  <c r="V47" i="1"/>
  <c r="W47" i="1"/>
  <c r="X47" i="1"/>
  <c r="U48" i="1"/>
  <c r="V48" i="1"/>
  <c r="W48" i="1"/>
  <c r="X48" i="1"/>
  <c r="U49" i="1"/>
  <c r="V49" i="1"/>
  <c r="W49" i="1"/>
  <c r="X49" i="1"/>
  <c r="U50" i="1"/>
  <c r="V50" i="1"/>
  <c r="W50" i="1"/>
  <c r="X50" i="1"/>
  <c r="U51" i="1"/>
  <c r="V51" i="1"/>
  <c r="W51" i="1"/>
  <c r="X51" i="1"/>
  <c r="U52" i="1"/>
  <c r="V52" i="1"/>
  <c r="W52" i="1"/>
  <c r="X52" i="1"/>
  <c r="U53" i="1"/>
  <c r="V53" i="1"/>
  <c r="W53" i="1"/>
  <c r="X53" i="1"/>
  <c r="U54" i="1"/>
  <c r="V54" i="1"/>
  <c r="W54" i="1"/>
  <c r="X54" i="1"/>
  <c r="U55" i="1"/>
  <c r="V55" i="1"/>
  <c r="W55" i="1"/>
  <c r="X55" i="1"/>
  <c r="U56" i="1"/>
  <c r="V56" i="1"/>
  <c r="W56" i="1"/>
  <c r="X56" i="1"/>
  <c r="U57" i="1"/>
  <c r="V57" i="1"/>
  <c r="W57" i="1"/>
  <c r="X57" i="1"/>
  <c r="U58" i="1"/>
  <c r="V58" i="1"/>
  <c r="W58" i="1"/>
  <c r="X58" i="1"/>
  <c r="U59" i="1"/>
  <c r="V59" i="1"/>
  <c r="W59" i="1"/>
  <c r="X59" i="1"/>
  <c r="U60" i="1"/>
  <c r="V60" i="1"/>
  <c r="W60" i="1"/>
  <c r="X60" i="1"/>
  <c r="U61" i="1"/>
  <c r="V61" i="1"/>
  <c r="W61" i="1"/>
  <c r="X61" i="1"/>
  <c r="U62" i="1"/>
  <c r="V62" i="1"/>
  <c r="W62" i="1"/>
  <c r="X62" i="1"/>
  <c r="U63" i="1"/>
  <c r="V63" i="1"/>
  <c r="W63" i="1"/>
  <c r="X63" i="1"/>
  <c r="U64" i="1"/>
  <c r="V64" i="1"/>
  <c r="W64" i="1"/>
  <c r="X64" i="1"/>
  <c r="U65" i="1"/>
  <c r="V65" i="1"/>
  <c r="W65" i="1"/>
  <c r="X65" i="1"/>
  <c r="U66" i="1"/>
  <c r="V66" i="1"/>
  <c r="W66" i="1"/>
  <c r="X66" i="1"/>
  <c r="U67" i="1"/>
  <c r="V67" i="1"/>
  <c r="W67" i="1"/>
  <c r="X67" i="1"/>
  <c r="U68" i="1"/>
  <c r="V68" i="1"/>
  <c r="W68" i="1"/>
  <c r="X68" i="1"/>
  <c r="U69" i="1"/>
  <c r="V69" i="1"/>
  <c r="W69" i="1"/>
  <c r="X69" i="1"/>
  <c r="U70" i="1"/>
  <c r="V70" i="1"/>
  <c r="W70" i="1"/>
  <c r="X70" i="1"/>
  <c r="U71" i="1"/>
  <c r="V71" i="1"/>
  <c r="W71" i="1"/>
  <c r="X71" i="1"/>
  <c r="U72" i="1"/>
  <c r="V72" i="1"/>
  <c r="W72" i="1"/>
  <c r="X72" i="1"/>
  <c r="U73" i="1"/>
  <c r="V73" i="1"/>
  <c r="W73" i="1"/>
  <c r="X73" i="1"/>
  <c r="U74" i="1"/>
  <c r="V74" i="1"/>
  <c r="W74" i="1"/>
  <c r="X74" i="1"/>
  <c r="U75" i="1"/>
  <c r="V75" i="1"/>
  <c r="W75" i="1"/>
  <c r="X75" i="1"/>
  <c r="U76" i="1"/>
  <c r="V76" i="1"/>
  <c r="W76" i="1"/>
  <c r="X76" i="1"/>
  <c r="U77" i="1"/>
  <c r="V77" i="1"/>
  <c r="W77" i="1"/>
  <c r="X77" i="1"/>
  <c r="U78" i="1"/>
  <c r="V78" i="1"/>
  <c r="W78" i="1"/>
  <c r="X78" i="1"/>
  <c r="U79" i="1"/>
  <c r="V79" i="1"/>
  <c r="W79" i="1"/>
  <c r="X79" i="1"/>
  <c r="U80" i="1"/>
  <c r="V80" i="1"/>
  <c r="W80" i="1"/>
  <c r="X80" i="1"/>
  <c r="U81" i="1"/>
  <c r="V81" i="1"/>
  <c r="W81" i="1"/>
  <c r="X81" i="1"/>
  <c r="U82" i="1"/>
  <c r="V82" i="1"/>
  <c r="W82" i="1"/>
  <c r="X82" i="1"/>
  <c r="U83" i="1"/>
  <c r="V83" i="1"/>
  <c r="W83" i="1"/>
  <c r="X83" i="1"/>
  <c r="U84" i="1"/>
  <c r="V84" i="1"/>
  <c r="W84" i="1"/>
  <c r="X84" i="1"/>
  <c r="U85" i="1"/>
  <c r="V85" i="1"/>
  <c r="W85" i="1"/>
  <c r="X85" i="1"/>
  <c r="U86" i="1"/>
  <c r="V86" i="1"/>
  <c r="W86" i="1"/>
  <c r="X86" i="1"/>
  <c r="U87" i="1"/>
  <c r="V87" i="1"/>
  <c r="W87" i="1"/>
  <c r="X87" i="1"/>
  <c r="U88" i="1"/>
  <c r="V88" i="1"/>
  <c r="W88" i="1"/>
  <c r="X88" i="1"/>
  <c r="U89" i="1"/>
  <c r="V89" i="1"/>
  <c r="W89" i="1"/>
  <c r="X89" i="1"/>
  <c r="U90" i="1"/>
  <c r="V90" i="1"/>
  <c r="W90" i="1"/>
  <c r="X90" i="1"/>
  <c r="U91" i="1"/>
  <c r="V91" i="1"/>
  <c r="W91" i="1"/>
  <c r="X91" i="1"/>
  <c r="U92" i="1"/>
  <c r="V92" i="1"/>
  <c r="W92" i="1"/>
  <c r="X92" i="1"/>
  <c r="U93" i="1"/>
  <c r="V93" i="1"/>
  <c r="W93" i="1"/>
  <c r="X93" i="1"/>
  <c r="U94" i="1"/>
  <c r="V94" i="1"/>
  <c r="W94" i="1"/>
  <c r="X94" i="1"/>
  <c r="U95" i="1"/>
  <c r="V95" i="1"/>
  <c r="W95" i="1"/>
  <c r="X95" i="1"/>
  <c r="U96" i="1"/>
  <c r="V96" i="1"/>
  <c r="W96" i="1"/>
  <c r="X96" i="1"/>
  <c r="U97" i="1"/>
  <c r="V97" i="1"/>
  <c r="W97" i="1"/>
  <c r="X97" i="1"/>
  <c r="U98" i="1"/>
  <c r="V98" i="1"/>
  <c r="W98" i="1"/>
  <c r="X98" i="1"/>
  <c r="U99" i="1"/>
  <c r="V99" i="1"/>
  <c r="W99" i="1"/>
  <c r="X99" i="1"/>
  <c r="U100" i="1"/>
  <c r="V100" i="1"/>
  <c r="W100" i="1"/>
  <c r="X100" i="1"/>
  <c r="U101" i="1"/>
  <c r="V101" i="1"/>
  <c r="W101" i="1"/>
  <c r="X101" i="1"/>
  <c r="U102" i="1"/>
  <c r="V102" i="1"/>
  <c r="W102" i="1"/>
  <c r="X102" i="1"/>
  <c r="U103" i="1"/>
  <c r="V103" i="1"/>
  <c r="W103" i="1"/>
  <c r="X103" i="1"/>
  <c r="U104" i="1"/>
  <c r="V104" i="1"/>
  <c r="W104" i="1"/>
  <c r="X104" i="1"/>
  <c r="U105" i="1"/>
  <c r="V105" i="1"/>
  <c r="W105" i="1"/>
  <c r="X105" i="1"/>
  <c r="U106" i="1"/>
  <c r="V106" i="1"/>
  <c r="W106" i="1"/>
  <c r="X106" i="1"/>
  <c r="U107" i="1"/>
  <c r="V107" i="1"/>
  <c r="W107" i="1"/>
  <c r="X107" i="1"/>
  <c r="U108" i="1"/>
  <c r="V108" i="1"/>
  <c r="W108" i="1"/>
  <c r="X108" i="1"/>
  <c r="U109" i="1"/>
  <c r="V109" i="1"/>
  <c r="W109" i="1"/>
  <c r="X109" i="1"/>
  <c r="U110" i="1"/>
  <c r="V110" i="1"/>
  <c r="W110" i="1"/>
  <c r="X110" i="1"/>
  <c r="U111" i="1"/>
  <c r="V111" i="1"/>
  <c r="W111" i="1"/>
  <c r="X111" i="1"/>
  <c r="U112" i="1"/>
  <c r="V112" i="1"/>
  <c r="W112" i="1"/>
  <c r="X112" i="1"/>
  <c r="U113" i="1"/>
  <c r="V113" i="1"/>
  <c r="W113" i="1"/>
  <c r="X113" i="1"/>
  <c r="U114" i="1"/>
  <c r="V114" i="1"/>
  <c r="W114" i="1"/>
  <c r="X114" i="1"/>
  <c r="U115" i="1"/>
  <c r="V115" i="1"/>
  <c r="W115" i="1"/>
  <c r="X115" i="1"/>
  <c r="U116" i="1"/>
  <c r="V116" i="1"/>
  <c r="W116" i="1"/>
  <c r="X116" i="1"/>
  <c r="U117" i="1"/>
  <c r="V117" i="1"/>
  <c r="W117" i="1"/>
  <c r="X117" i="1"/>
  <c r="U118" i="1"/>
  <c r="V118" i="1"/>
  <c r="W118" i="1"/>
  <c r="X118" i="1"/>
  <c r="U119" i="1"/>
  <c r="V119" i="1"/>
  <c r="W119" i="1"/>
  <c r="X119" i="1"/>
  <c r="U120" i="1"/>
  <c r="V120" i="1"/>
  <c r="W120" i="1"/>
  <c r="X120" i="1"/>
  <c r="U121" i="1"/>
  <c r="V121" i="1"/>
  <c r="W121" i="1"/>
  <c r="X121" i="1"/>
  <c r="U122" i="1"/>
  <c r="V122" i="1"/>
  <c r="W122" i="1"/>
  <c r="X122" i="1"/>
  <c r="U123" i="1"/>
  <c r="V123" i="1"/>
  <c r="W123" i="1"/>
  <c r="X123" i="1"/>
  <c r="U124" i="1"/>
  <c r="V124" i="1"/>
  <c r="W124" i="1"/>
  <c r="X124" i="1"/>
  <c r="U125" i="1"/>
  <c r="V125" i="1"/>
  <c r="W125" i="1"/>
  <c r="X125" i="1"/>
  <c r="U126" i="1"/>
  <c r="V126" i="1"/>
  <c r="W126" i="1"/>
  <c r="X126" i="1"/>
  <c r="U127" i="1"/>
  <c r="V127" i="1"/>
  <c r="W127" i="1"/>
  <c r="X127" i="1"/>
  <c r="U128" i="1"/>
  <c r="V128" i="1"/>
  <c r="W128" i="1"/>
  <c r="X128" i="1"/>
  <c r="U129" i="1"/>
  <c r="V129" i="1"/>
  <c r="W129" i="1"/>
  <c r="X129" i="1"/>
  <c r="U130" i="1"/>
  <c r="V130" i="1"/>
  <c r="W130" i="1"/>
  <c r="X130" i="1"/>
  <c r="U131" i="1"/>
  <c r="V131" i="1"/>
  <c r="W131" i="1"/>
  <c r="X131" i="1"/>
  <c r="U132" i="1"/>
  <c r="V132" i="1"/>
  <c r="W132" i="1"/>
  <c r="X132" i="1"/>
  <c r="U133" i="1"/>
  <c r="V133" i="1"/>
  <c r="W133" i="1"/>
  <c r="X133" i="1"/>
  <c r="U134" i="1"/>
  <c r="V134" i="1"/>
  <c r="W134" i="1"/>
  <c r="X134" i="1"/>
  <c r="U135" i="1"/>
  <c r="V135" i="1"/>
  <c r="W135" i="1"/>
  <c r="X135" i="1"/>
  <c r="U136" i="1"/>
  <c r="V136" i="1"/>
  <c r="W136" i="1"/>
  <c r="X136" i="1"/>
  <c r="U137" i="1"/>
  <c r="V137" i="1"/>
  <c r="W137" i="1"/>
  <c r="X137" i="1"/>
  <c r="U138" i="1"/>
  <c r="V138" i="1"/>
  <c r="W138" i="1"/>
  <c r="X138" i="1"/>
  <c r="U139" i="1"/>
  <c r="V139" i="1"/>
  <c r="W139" i="1"/>
  <c r="X139" i="1"/>
  <c r="U140" i="1"/>
  <c r="V140" i="1"/>
  <c r="W140" i="1"/>
  <c r="X140" i="1"/>
  <c r="U141" i="1"/>
  <c r="V141" i="1"/>
  <c r="W141" i="1"/>
  <c r="X141" i="1"/>
  <c r="U142" i="1"/>
  <c r="V142" i="1"/>
  <c r="W142" i="1"/>
  <c r="X142" i="1"/>
  <c r="U143" i="1"/>
  <c r="V143" i="1"/>
  <c r="W143" i="1"/>
  <c r="X143" i="1"/>
  <c r="U144" i="1"/>
  <c r="V144" i="1"/>
  <c r="W144" i="1"/>
  <c r="X144" i="1"/>
  <c r="U145" i="1"/>
  <c r="V145" i="1"/>
  <c r="W145" i="1"/>
  <c r="X145" i="1"/>
  <c r="U146" i="1"/>
  <c r="V146" i="1"/>
  <c r="W146" i="1"/>
  <c r="X146" i="1"/>
  <c r="U147" i="1"/>
  <c r="V147" i="1"/>
  <c r="W147" i="1"/>
  <c r="X147" i="1"/>
  <c r="U148" i="1"/>
  <c r="V148" i="1"/>
  <c r="W148" i="1"/>
  <c r="X148" i="1"/>
  <c r="U149" i="1"/>
  <c r="V149" i="1"/>
  <c r="W149" i="1"/>
  <c r="X149" i="1"/>
  <c r="U150" i="1"/>
  <c r="V150" i="1"/>
  <c r="W150" i="1"/>
  <c r="X150" i="1"/>
  <c r="U151" i="1"/>
  <c r="V151" i="1"/>
  <c r="W151" i="1"/>
  <c r="X151" i="1"/>
  <c r="U152" i="1"/>
  <c r="V152" i="1"/>
  <c r="W152" i="1"/>
  <c r="X152" i="1"/>
  <c r="U153" i="1"/>
  <c r="V153" i="1"/>
  <c r="W153" i="1"/>
  <c r="X153" i="1"/>
  <c r="U154" i="1"/>
  <c r="V154" i="1"/>
  <c r="W154" i="1"/>
  <c r="X154" i="1"/>
  <c r="U155" i="1"/>
  <c r="V155" i="1"/>
  <c r="W155" i="1"/>
  <c r="X155" i="1"/>
  <c r="U156" i="1"/>
  <c r="V156" i="1"/>
  <c r="W156" i="1"/>
  <c r="X156" i="1"/>
  <c r="U157" i="1"/>
  <c r="V157" i="1"/>
  <c r="W157" i="1"/>
  <c r="X157" i="1"/>
  <c r="U158" i="1"/>
  <c r="V158" i="1"/>
  <c r="W158" i="1"/>
  <c r="X158" i="1"/>
  <c r="U159" i="1"/>
  <c r="V159" i="1"/>
  <c r="W159" i="1"/>
  <c r="X159" i="1"/>
  <c r="U160" i="1"/>
  <c r="V160" i="1"/>
  <c r="W160" i="1"/>
  <c r="X160" i="1"/>
  <c r="U161" i="1"/>
  <c r="V161" i="1"/>
  <c r="W161" i="1"/>
  <c r="X161" i="1"/>
  <c r="U162" i="1"/>
  <c r="V162" i="1"/>
  <c r="W162" i="1"/>
  <c r="X162" i="1"/>
  <c r="U163" i="1"/>
  <c r="V163" i="1"/>
  <c r="W163" i="1"/>
  <c r="X163" i="1"/>
  <c r="U164" i="1"/>
  <c r="V164" i="1"/>
  <c r="W164" i="1"/>
  <c r="X164" i="1"/>
  <c r="U165" i="1"/>
  <c r="V165" i="1"/>
  <c r="W165" i="1"/>
  <c r="X165" i="1"/>
  <c r="U166" i="1"/>
  <c r="V166" i="1"/>
  <c r="W166" i="1"/>
  <c r="X166" i="1"/>
  <c r="U167" i="1"/>
  <c r="V167" i="1"/>
  <c r="W167" i="1"/>
  <c r="X167" i="1"/>
  <c r="U168" i="1"/>
  <c r="V168" i="1"/>
  <c r="W168" i="1"/>
  <c r="X168" i="1"/>
  <c r="U169" i="1"/>
  <c r="V169" i="1"/>
  <c r="W169" i="1"/>
  <c r="X169" i="1"/>
  <c r="U170" i="1"/>
  <c r="V170" i="1"/>
  <c r="W170" i="1"/>
  <c r="X170" i="1"/>
  <c r="U171" i="1"/>
  <c r="V171" i="1"/>
  <c r="W171" i="1"/>
  <c r="X171" i="1"/>
  <c r="U172" i="1"/>
  <c r="V172" i="1"/>
  <c r="W172" i="1"/>
  <c r="X172" i="1"/>
  <c r="U173" i="1"/>
  <c r="V173" i="1"/>
  <c r="W173" i="1"/>
  <c r="X173" i="1"/>
  <c r="U174" i="1"/>
  <c r="V174" i="1"/>
  <c r="W174" i="1"/>
  <c r="X174" i="1"/>
  <c r="U175" i="1"/>
  <c r="V175" i="1"/>
  <c r="W175" i="1"/>
  <c r="X175" i="1"/>
  <c r="U176" i="1"/>
  <c r="V176" i="1"/>
  <c r="W176" i="1"/>
  <c r="X176" i="1"/>
  <c r="U177" i="1"/>
  <c r="V177" i="1"/>
  <c r="W177" i="1"/>
  <c r="X177" i="1"/>
  <c r="U178" i="1"/>
  <c r="V178" i="1"/>
  <c r="W178" i="1"/>
  <c r="X178" i="1"/>
  <c r="U179" i="1"/>
  <c r="V179" i="1"/>
  <c r="W179" i="1"/>
  <c r="X179" i="1"/>
  <c r="U180" i="1"/>
  <c r="V180" i="1"/>
  <c r="W180" i="1"/>
  <c r="X180" i="1"/>
  <c r="U181" i="1"/>
  <c r="V181" i="1"/>
  <c r="W181" i="1"/>
  <c r="X181" i="1"/>
  <c r="U182" i="1"/>
  <c r="V182" i="1"/>
  <c r="W182" i="1"/>
  <c r="X182" i="1"/>
  <c r="U183" i="1"/>
  <c r="V183" i="1"/>
  <c r="W183" i="1"/>
  <c r="X183" i="1"/>
  <c r="U184" i="1"/>
  <c r="V184" i="1"/>
  <c r="W184" i="1"/>
  <c r="X184" i="1"/>
  <c r="U185" i="1"/>
  <c r="V185" i="1"/>
  <c r="W185" i="1"/>
  <c r="X185" i="1"/>
  <c r="U186" i="1"/>
  <c r="V186" i="1"/>
  <c r="W186" i="1"/>
  <c r="X186" i="1"/>
  <c r="U187" i="1"/>
  <c r="V187" i="1"/>
  <c r="W187" i="1"/>
  <c r="X187" i="1"/>
  <c r="U188" i="1"/>
  <c r="V188" i="1"/>
  <c r="W188" i="1"/>
  <c r="X188" i="1"/>
  <c r="U189" i="1"/>
  <c r="V189" i="1"/>
  <c r="W189" i="1"/>
  <c r="X189" i="1"/>
  <c r="U190" i="1"/>
  <c r="V190" i="1"/>
  <c r="W190" i="1"/>
  <c r="X190" i="1"/>
  <c r="U191" i="1"/>
  <c r="V191" i="1"/>
  <c r="W191" i="1"/>
  <c r="X191" i="1"/>
  <c r="U192" i="1"/>
  <c r="V192" i="1"/>
  <c r="W192" i="1"/>
  <c r="X192" i="1"/>
  <c r="U193" i="1"/>
  <c r="V193" i="1"/>
  <c r="W193" i="1"/>
  <c r="X193" i="1"/>
  <c r="U194" i="1"/>
  <c r="V194" i="1"/>
  <c r="W194" i="1"/>
  <c r="X194" i="1"/>
  <c r="U195" i="1"/>
  <c r="V195" i="1"/>
  <c r="W195" i="1"/>
  <c r="X195" i="1"/>
  <c r="U196" i="1"/>
  <c r="V196" i="1"/>
  <c r="W196" i="1"/>
  <c r="X196" i="1"/>
  <c r="U197" i="1"/>
  <c r="V197" i="1"/>
  <c r="W197" i="1"/>
  <c r="X197" i="1"/>
  <c r="U198" i="1"/>
  <c r="V198" i="1"/>
  <c r="W198" i="1"/>
  <c r="X198" i="1"/>
  <c r="U199" i="1"/>
  <c r="V199" i="1"/>
  <c r="W199" i="1"/>
  <c r="X199" i="1"/>
  <c r="U200" i="1"/>
  <c r="V200" i="1"/>
  <c r="W200" i="1"/>
  <c r="X200" i="1"/>
  <c r="U201" i="1"/>
  <c r="V201" i="1"/>
  <c r="W201" i="1"/>
  <c r="X201" i="1"/>
  <c r="U202" i="1"/>
  <c r="V202" i="1"/>
  <c r="W202" i="1"/>
  <c r="X202" i="1"/>
  <c r="U203" i="1"/>
  <c r="V203" i="1"/>
  <c r="W203" i="1"/>
  <c r="X203" i="1"/>
  <c r="U204" i="1"/>
  <c r="V204" i="1"/>
  <c r="W204" i="1"/>
  <c r="X204" i="1"/>
  <c r="U205" i="1"/>
  <c r="V205" i="1"/>
  <c r="W205" i="1"/>
  <c r="X205" i="1"/>
  <c r="U206" i="1"/>
  <c r="V206" i="1"/>
  <c r="W206" i="1"/>
  <c r="X206" i="1"/>
  <c r="U207" i="1"/>
  <c r="V207" i="1"/>
  <c r="W207" i="1"/>
  <c r="X207" i="1"/>
  <c r="U208" i="1"/>
  <c r="V208" i="1"/>
  <c r="W208" i="1"/>
  <c r="X208" i="1"/>
  <c r="U209" i="1"/>
  <c r="V209" i="1"/>
  <c r="W209" i="1"/>
  <c r="X209" i="1"/>
  <c r="U210" i="1"/>
  <c r="V210" i="1"/>
  <c r="W210" i="1"/>
  <c r="X210" i="1"/>
  <c r="U211" i="1"/>
  <c r="V211" i="1"/>
  <c r="W211" i="1"/>
  <c r="X211" i="1"/>
  <c r="U212" i="1"/>
  <c r="V212" i="1"/>
  <c r="W212" i="1"/>
  <c r="X212" i="1"/>
  <c r="U213" i="1"/>
  <c r="V213" i="1"/>
  <c r="W213" i="1"/>
  <c r="X213" i="1"/>
  <c r="U214" i="1"/>
  <c r="V214" i="1"/>
  <c r="W214" i="1"/>
  <c r="X214" i="1"/>
  <c r="U215" i="1"/>
  <c r="V215" i="1"/>
  <c r="W215" i="1"/>
  <c r="X215" i="1"/>
  <c r="U216" i="1"/>
  <c r="V216" i="1"/>
  <c r="W216" i="1"/>
  <c r="X216" i="1"/>
  <c r="U217" i="1"/>
  <c r="V217" i="1"/>
  <c r="W217" i="1"/>
  <c r="X217" i="1"/>
  <c r="U218" i="1"/>
  <c r="V218" i="1"/>
  <c r="W218" i="1"/>
  <c r="X218" i="1"/>
  <c r="U219" i="1"/>
  <c r="V219" i="1"/>
  <c r="W219" i="1"/>
  <c r="X219" i="1"/>
  <c r="U220" i="1"/>
  <c r="V220" i="1"/>
  <c r="W220" i="1"/>
  <c r="X220" i="1"/>
  <c r="U221" i="1"/>
  <c r="V221" i="1"/>
  <c r="W221" i="1"/>
  <c r="X221" i="1"/>
  <c r="U222" i="1"/>
  <c r="V222" i="1"/>
  <c r="W222" i="1"/>
  <c r="X222" i="1"/>
  <c r="U223" i="1"/>
  <c r="V223" i="1"/>
  <c r="W223" i="1"/>
  <c r="X223" i="1"/>
  <c r="U224" i="1"/>
  <c r="V224" i="1"/>
  <c r="W224" i="1"/>
  <c r="X224" i="1"/>
  <c r="U225" i="1"/>
  <c r="V225" i="1"/>
  <c r="W225" i="1"/>
  <c r="X225" i="1"/>
  <c r="U226" i="1"/>
  <c r="V226" i="1"/>
  <c r="W226" i="1"/>
  <c r="X226" i="1"/>
  <c r="U227" i="1"/>
  <c r="V227" i="1"/>
  <c r="W227" i="1"/>
  <c r="X227" i="1"/>
  <c r="U228" i="1"/>
  <c r="V228" i="1"/>
  <c r="W228" i="1"/>
  <c r="X228" i="1"/>
  <c r="U229" i="1"/>
  <c r="V229" i="1"/>
  <c r="W229" i="1"/>
  <c r="X229" i="1"/>
  <c r="U230" i="1"/>
  <c r="V230" i="1"/>
  <c r="W230" i="1"/>
  <c r="X230" i="1"/>
  <c r="U231" i="1"/>
  <c r="V231" i="1"/>
  <c r="W231" i="1"/>
  <c r="X231" i="1"/>
  <c r="U232" i="1"/>
  <c r="V232" i="1"/>
  <c r="W232" i="1"/>
  <c r="X232" i="1"/>
  <c r="U233" i="1"/>
  <c r="V233" i="1"/>
  <c r="W233" i="1"/>
  <c r="X233" i="1"/>
  <c r="U234" i="1"/>
  <c r="V234" i="1"/>
  <c r="W234" i="1"/>
  <c r="X234" i="1"/>
  <c r="U235" i="1"/>
  <c r="V235" i="1"/>
  <c r="W235" i="1"/>
  <c r="X235" i="1"/>
  <c r="U236" i="1"/>
  <c r="V236" i="1"/>
  <c r="W236" i="1"/>
  <c r="X236" i="1"/>
  <c r="U237" i="1"/>
  <c r="V237" i="1"/>
  <c r="W237" i="1"/>
  <c r="X237" i="1"/>
  <c r="U238" i="1"/>
  <c r="V238" i="1"/>
  <c r="W238" i="1"/>
  <c r="X238" i="1"/>
  <c r="U239" i="1"/>
  <c r="V239" i="1"/>
  <c r="W239" i="1"/>
  <c r="X239" i="1"/>
  <c r="U240" i="1"/>
  <c r="V240" i="1"/>
  <c r="W240" i="1"/>
  <c r="X240" i="1"/>
  <c r="U241" i="1"/>
  <c r="V241" i="1"/>
  <c r="W241" i="1"/>
  <c r="X241" i="1"/>
  <c r="U242" i="1"/>
  <c r="V242" i="1"/>
  <c r="W242" i="1"/>
  <c r="X242" i="1"/>
  <c r="U243" i="1"/>
  <c r="V243" i="1"/>
  <c r="W243" i="1"/>
  <c r="X243" i="1"/>
  <c r="U244" i="1"/>
  <c r="V244" i="1"/>
  <c r="W244" i="1"/>
  <c r="X244" i="1"/>
  <c r="U245" i="1"/>
  <c r="V245" i="1"/>
  <c r="W245" i="1"/>
  <c r="X245" i="1"/>
  <c r="U246" i="1"/>
  <c r="V246" i="1"/>
  <c r="W246" i="1"/>
  <c r="X246" i="1"/>
  <c r="U247" i="1"/>
  <c r="V247" i="1"/>
  <c r="W247" i="1"/>
  <c r="X247" i="1"/>
  <c r="U248" i="1"/>
  <c r="V248" i="1"/>
  <c r="W248" i="1"/>
  <c r="X248" i="1"/>
  <c r="U249" i="1"/>
  <c r="V249" i="1"/>
  <c r="W249" i="1"/>
  <c r="X249" i="1"/>
  <c r="U250" i="1"/>
  <c r="V250" i="1"/>
  <c r="W250" i="1"/>
  <c r="X250" i="1"/>
  <c r="U251" i="1"/>
  <c r="V251" i="1"/>
  <c r="W251" i="1"/>
  <c r="X251" i="1"/>
  <c r="U252" i="1"/>
  <c r="V252" i="1"/>
  <c r="W252" i="1"/>
  <c r="X252" i="1"/>
  <c r="U253" i="1"/>
  <c r="V253" i="1"/>
  <c r="W253" i="1"/>
  <c r="X253" i="1"/>
  <c r="U254" i="1"/>
  <c r="V254" i="1"/>
  <c r="W254" i="1"/>
  <c r="X254" i="1"/>
  <c r="U255" i="1"/>
  <c r="V255" i="1"/>
  <c r="W255" i="1"/>
  <c r="X255" i="1"/>
  <c r="U256" i="1"/>
  <c r="V256" i="1"/>
  <c r="W256" i="1"/>
  <c r="X256" i="1"/>
  <c r="U257" i="1"/>
  <c r="V257" i="1"/>
  <c r="W257" i="1"/>
  <c r="X257" i="1"/>
  <c r="U258" i="1"/>
  <c r="V258" i="1"/>
  <c r="W258" i="1"/>
  <c r="X258" i="1"/>
  <c r="U259" i="1"/>
  <c r="V259" i="1"/>
  <c r="W259" i="1"/>
  <c r="X259" i="1"/>
  <c r="U260" i="1"/>
  <c r="V260" i="1"/>
  <c r="W260" i="1"/>
  <c r="X260" i="1"/>
  <c r="U261" i="1"/>
  <c r="V261" i="1"/>
  <c r="W261" i="1"/>
  <c r="X261" i="1"/>
  <c r="U262" i="1"/>
  <c r="V262" i="1"/>
  <c r="W262" i="1"/>
  <c r="X262" i="1"/>
  <c r="U263" i="1"/>
  <c r="V263" i="1"/>
  <c r="W263" i="1"/>
  <c r="X263" i="1"/>
  <c r="U264" i="1"/>
  <c r="V264" i="1"/>
  <c r="W264" i="1"/>
  <c r="X264" i="1"/>
  <c r="U265" i="1"/>
  <c r="V265" i="1"/>
  <c r="W265" i="1"/>
  <c r="X265" i="1"/>
  <c r="U266" i="1"/>
  <c r="V266" i="1"/>
  <c r="W266" i="1"/>
  <c r="X266" i="1"/>
  <c r="U267" i="1"/>
  <c r="V267" i="1"/>
  <c r="W267" i="1"/>
  <c r="X267" i="1"/>
  <c r="U268" i="1"/>
  <c r="V268" i="1"/>
  <c r="W268" i="1"/>
  <c r="X268" i="1"/>
  <c r="U269" i="1"/>
  <c r="V269" i="1"/>
  <c r="W269" i="1"/>
  <c r="X269" i="1"/>
  <c r="U270" i="1"/>
  <c r="V270" i="1"/>
  <c r="W270" i="1"/>
  <c r="X270" i="1"/>
  <c r="U271" i="1"/>
  <c r="V271" i="1"/>
  <c r="W271" i="1"/>
  <c r="X271" i="1"/>
  <c r="U272" i="1"/>
  <c r="V272" i="1"/>
  <c r="W272" i="1"/>
  <c r="X272" i="1"/>
  <c r="U273" i="1"/>
  <c r="V273" i="1"/>
  <c r="W273" i="1"/>
  <c r="X273" i="1"/>
  <c r="U274" i="1"/>
  <c r="V274" i="1"/>
  <c r="W274" i="1"/>
  <c r="X274" i="1"/>
  <c r="U275" i="1"/>
  <c r="V275" i="1"/>
  <c r="W275" i="1"/>
  <c r="X275" i="1"/>
  <c r="U276" i="1"/>
  <c r="V276" i="1"/>
  <c r="W276" i="1"/>
  <c r="X276" i="1"/>
  <c r="U277" i="1"/>
  <c r="V277" i="1"/>
  <c r="W277" i="1"/>
  <c r="X277" i="1"/>
  <c r="U278" i="1"/>
  <c r="V278" i="1"/>
  <c r="W278" i="1"/>
  <c r="X278" i="1"/>
  <c r="U279" i="1"/>
  <c r="V279" i="1"/>
  <c r="W279" i="1"/>
  <c r="X279" i="1"/>
  <c r="U280" i="1"/>
  <c r="V280" i="1"/>
  <c r="W280" i="1"/>
  <c r="X280" i="1"/>
  <c r="U281" i="1"/>
  <c r="V281" i="1"/>
  <c r="W281" i="1"/>
  <c r="X281" i="1"/>
  <c r="U282" i="1"/>
  <c r="V282" i="1"/>
  <c r="W282" i="1"/>
  <c r="X282" i="1"/>
  <c r="U283" i="1"/>
  <c r="V283" i="1"/>
  <c r="W283" i="1"/>
  <c r="X283" i="1"/>
  <c r="U284" i="1"/>
  <c r="V284" i="1"/>
  <c r="W284" i="1"/>
  <c r="X284" i="1"/>
  <c r="U285" i="1"/>
  <c r="V285" i="1"/>
  <c r="W285" i="1"/>
  <c r="X285" i="1"/>
  <c r="U286" i="1"/>
  <c r="V286" i="1"/>
  <c r="W286" i="1"/>
  <c r="X286" i="1"/>
  <c r="U287" i="1"/>
  <c r="V287" i="1"/>
  <c r="W287" i="1"/>
  <c r="X287" i="1"/>
  <c r="U288" i="1"/>
  <c r="V288" i="1"/>
  <c r="W288" i="1"/>
  <c r="X288" i="1"/>
  <c r="U289" i="1"/>
  <c r="V289" i="1"/>
  <c r="W289" i="1"/>
  <c r="X289" i="1"/>
  <c r="U290" i="1"/>
  <c r="V290" i="1"/>
  <c r="W290" i="1"/>
  <c r="X290" i="1"/>
  <c r="U291" i="1"/>
  <c r="V291" i="1"/>
  <c r="W291" i="1"/>
  <c r="X291" i="1"/>
  <c r="U292" i="1"/>
  <c r="V292" i="1"/>
  <c r="W292" i="1"/>
  <c r="X292" i="1"/>
  <c r="U293" i="1"/>
  <c r="V293" i="1"/>
  <c r="W293" i="1"/>
  <c r="X293" i="1"/>
  <c r="U294" i="1"/>
  <c r="V294" i="1"/>
  <c r="W294" i="1"/>
  <c r="X294" i="1"/>
  <c r="U295" i="1"/>
  <c r="V295" i="1"/>
  <c r="W295" i="1"/>
  <c r="X295" i="1"/>
  <c r="U296" i="1"/>
  <c r="V296" i="1"/>
  <c r="W296" i="1"/>
  <c r="X296" i="1"/>
  <c r="U297" i="1"/>
  <c r="V297" i="1"/>
  <c r="W297" i="1"/>
  <c r="X297" i="1"/>
  <c r="U298" i="1"/>
  <c r="V298" i="1"/>
  <c r="W298" i="1"/>
  <c r="X298" i="1"/>
  <c r="U299" i="1"/>
  <c r="V299" i="1"/>
  <c r="W299" i="1"/>
  <c r="X299" i="1"/>
  <c r="U300" i="1"/>
  <c r="V300" i="1"/>
  <c r="W300" i="1"/>
  <c r="X300" i="1"/>
  <c r="U301" i="1"/>
  <c r="V301" i="1"/>
  <c r="W301" i="1"/>
  <c r="X301" i="1"/>
  <c r="U302" i="1"/>
  <c r="V302" i="1"/>
  <c r="W302" i="1"/>
  <c r="X302" i="1"/>
  <c r="U303" i="1"/>
  <c r="V303" i="1"/>
  <c r="W303" i="1"/>
  <c r="X303" i="1"/>
  <c r="U304" i="1"/>
  <c r="V304" i="1"/>
  <c r="W304" i="1"/>
  <c r="X304" i="1"/>
  <c r="U305" i="1"/>
  <c r="V305" i="1"/>
  <c r="W305" i="1"/>
  <c r="X305" i="1"/>
  <c r="U306" i="1"/>
  <c r="V306" i="1"/>
  <c r="W306" i="1"/>
  <c r="X306" i="1"/>
  <c r="U307" i="1"/>
  <c r="V307" i="1"/>
  <c r="W307" i="1"/>
  <c r="X307" i="1"/>
  <c r="U308" i="1"/>
  <c r="V308" i="1"/>
  <c r="W308" i="1"/>
  <c r="X308" i="1"/>
  <c r="U309" i="1"/>
  <c r="V309" i="1"/>
  <c r="W309" i="1"/>
  <c r="X309" i="1"/>
  <c r="U310" i="1"/>
  <c r="V310" i="1"/>
  <c r="W310" i="1"/>
  <c r="X310" i="1"/>
  <c r="U311" i="1"/>
  <c r="V311" i="1"/>
  <c r="W311" i="1"/>
  <c r="X311" i="1"/>
  <c r="U312" i="1"/>
  <c r="V312" i="1"/>
  <c r="W312" i="1"/>
  <c r="X312" i="1"/>
  <c r="U313" i="1"/>
  <c r="V313" i="1"/>
  <c r="W313" i="1"/>
  <c r="X313" i="1"/>
  <c r="U314" i="1"/>
  <c r="V314" i="1"/>
  <c r="W314" i="1"/>
  <c r="X314" i="1"/>
  <c r="U315" i="1"/>
  <c r="V315" i="1"/>
  <c r="W315" i="1"/>
  <c r="X315" i="1"/>
  <c r="U316" i="1"/>
  <c r="V316" i="1"/>
  <c r="W316" i="1"/>
  <c r="X316" i="1"/>
  <c r="U317" i="1"/>
  <c r="V317" i="1"/>
  <c r="W317" i="1"/>
  <c r="X317" i="1"/>
  <c r="U318" i="1"/>
  <c r="V318" i="1"/>
  <c r="W318" i="1"/>
  <c r="X318" i="1"/>
  <c r="U319" i="1"/>
  <c r="V319" i="1"/>
  <c r="W319" i="1"/>
  <c r="X319" i="1"/>
  <c r="U320" i="1"/>
  <c r="V320" i="1"/>
  <c r="W320" i="1"/>
  <c r="X320" i="1"/>
  <c r="U321" i="1"/>
  <c r="V321" i="1"/>
  <c r="W321" i="1"/>
  <c r="X321" i="1"/>
  <c r="U322" i="1"/>
  <c r="V322" i="1"/>
  <c r="W322" i="1"/>
  <c r="X322" i="1"/>
  <c r="U323" i="1"/>
  <c r="V323" i="1"/>
  <c r="W323" i="1"/>
  <c r="X323" i="1"/>
  <c r="U324" i="1"/>
  <c r="V324" i="1"/>
  <c r="W324" i="1"/>
  <c r="X324" i="1"/>
  <c r="U325" i="1"/>
  <c r="V325" i="1"/>
  <c r="W325" i="1"/>
  <c r="X325" i="1"/>
  <c r="U326" i="1"/>
  <c r="V326" i="1"/>
  <c r="W326" i="1"/>
  <c r="X326" i="1"/>
  <c r="U327" i="1"/>
  <c r="V327" i="1"/>
  <c r="W327" i="1"/>
  <c r="X327" i="1"/>
  <c r="U328" i="1"/>
  <c r="V328" i="1"/>
  <c r="W328" i="1"/>
  <c r="X328" i="1"/>
  <c r="U329" i="1"/>
  <c r="V329" i="1"/>
  <c r="W329" i="1"/>
  <c r="X329" i="1"/>
  <c r="U330" i="1"/>
  <c r="V330" i="1"/>
  <c r="W330" i="1"/>
  <c r="X330" i="1"/>
  <c r="U331" i="1"/>
  <c r="V331" i="1"/>
  <c r="W331" i="1"/>
  <c r="X331" i="1"/>
  <c r="U332" i="1"/>
  <c r="V332" i="1"/>
  <c r="W332" i="1"/>
  <c r="X332" i="1"/>
  <c r="U333" i="1"/>
  <c r="V333" i="1"/>
  <c r="W333" i="1"/>
  <c r="X333" i="1"/>
  <c r="U334" i="1"/>
  <c r="V334" i="1"/>
  <c r="W334" i="1"/>
  <c r="X334" i="1"/>
  <c r="U335" i="1"/>
  <c r="V335" i="1"/>
  <c r="W335" i="1"/>
  <c r="X335" i="1"/>
  <c r="U336" i="1"/>
  <c r="V336" i="1"/>
  <c r="W336" i="1"/>
  <c r="X336" i="1"/>
  <c r="U337" i="1"/>
  <c r="V337" i="1"/>
  <c r="W337" i="1"/>
  <c r="X337" i="1"/>
  <c r="U338" i="1"/>
  <c r="V338" i="1"/>
  <c r="W338" i="1"/>
  <c r="X338" i="1"/>
  <c r="U339" i="1"/>
  <c r="V339" i="1"/>
  <c r="W339" i="1"/>
  <c r="X339" i="1"/>
  <c r="U340" i="1"/>
  <c r="V340" i="1"/>
  <c r="W340" i="1"/>
  <c r="X340" i="1"/>
  <c r="U341" i="1"/>
  <c r="V341" i="1"/>
  <c r="W341" i="1"/>
  <c r="X341" i="1"/>
  <c r="U342" i="1"/>
  <c r="V342" i="1"/>
  <c r="W342" i="1"/>
  <c r="X342" i="1"/>
  <c r="U343" i="1"/>
  <c r="V343" i="1"/>
  <c r="W343" i="1"/>
  <c r="X343" i="1"/>
  <c r="U344" i="1"/>
  <c r="V344" i="1"/>
  <c r="W344" i="1"/>
  <c r="X344" i="1"/>
  <c r="U345" i="1"/>
  <c r="V345" i="1"/>
  <c r="W345" i="1"/>
  <c r="X345" i="1"/>
  <c r="U346" i="1"/>
  <c r="V346" i="1"/>
  <c r="W346" i="1"/>
  <c r="X346" i="1"/>
  <c r="U347" i="1"/>
  <c r="V347" i="1"/>
  <c r="W347" i="1"/>
  <c r="X347" i="1"/>
  <c r="U348" i="1"/>
  <c r="V348" i="1"/>
  <c r="W348" i="1"/>
  <c r="X348" i="1"/>
  <c r="U349" i="1"/>
  <c r="V349" i="1"/>
  <c r="W349" i="1"/>
  <c r="X349" i="1"/>
  <c r="U350" i="1"/>
  <c r="V350" i="1"/>
  <c r="W350" i="1"/>
  <c r="X350" i="1"/>
  <c r="U351" i="1"/>
  <c r="V351" i="1"/>
  <c r="W351" i="1"/>
  <c r="X351" i="1"/>
  <c r="U352" i="1"/>
  <c r="V352" i="1"/>
  <c r="W352" i="1"/>
  <c r="X352" i="1"/>
  <c r="U353" i="1"/>
  <c r="V353" i="1"/>
  <c r="W353" i="1"/>
  <c r="X353" i="1"/>
  <c r="U354" i="1"/>
  <c r="V354" i="1"/>
  <c r="W354" i="1"/>
  <c r="X354" i="1"/>
  <c r="U355" i="1"/>
  <c r="V355" i="1"/>
  <c r="W355" i="1"/>
  <c r="X355" i="1"/>
  <c r="U356" i="1"/>
  <c r="V356" i="1"/>
  <c r="W356" i="1"/>
  <c r="X356" i="1"/>
  <c r="U357" i="1"/>
  <c r="V357" i="1"/>
  <c r="W357" i="1"/>
  <c r="X357" i="1"/>
  <c r="U358" i="1"/>
  <c r="V358" i="1"/>
  <c r="W358" i="1"/>
  <c r="X358" i="1"/>
  <c r="U359" i="1"/>
  <c r="V359" i="1"/>
  <c r="W359" i="1"/>
  <c r="X359" i="1"/>
  <c r="U360" i="1"/>
  <c r="V360" i="1"/>
  <c r="W360" i="1"/>
  <c r="X360" i="1"/>
  <c r="U361" i="1"/>
  <c r="V361" i="1"/>
  <c r="W361" i="1"/>
  <c r="X361" i="1"/>
  <c r="U362" i="1"/>
  <c r="V362" i="1"/>
  <c r="W362" i="1"/>
  <c r="X362" i="1"/>
  <c r="U363" i="1"/>
  <c r="V363" i="1"/>
  <c r="W363" i="1"/>
  <c r="X363" i="1"/>
  <c r="U364" i="1"/>
  <c r="V364" i="1"/>
  <c r="W364" i="1"/>
  <c r="X364" i="1"/>
  <c r="U365" i="1"/>
  <c r="V365" i="1"/>
  <c r="W365" i="1"/>
  <c r="X365" i="1"/>
  <c r="U366" i="1"/>
  <c r="V366" i="1"/>
  <c r="W366" i="1"/>
  <c r="X366" i="1"/>
  <c r="U367" i="1"/>
  <c r="V367" i="1"/>
  <c r="W367" i="1"/>
  <c r="X367" i="1"/>
  <c r="U368" i="1"/>
  <c r="V368" i="1"/>
  <c r="W368" i="1"/>
  <c r="X368" i="1"/>
  <c r="U369" i="1"/>
  <c r="V369" i="1"/>
  <c r="W369" i="1"/>
  <c r="X369" i="1"/>
  <c r="U370" i="1"/>
  <c r="V370" i="1"/>
  <c r="W370" i="1"/>
  <c r="X370" i="1"/>
  <c r="U371" i="1"/>
  <c r="V371" i="1"/>
  <c r="W371" i="1"/>
  <c r="X371" i="1"/>
  <c r="U372" i="1"/>
  <c r="V372" i="1"/>
  <c r="W372" i="1"/>
  <c r="X372" i="1"/>
  <c r="U373" i="1"/>
  <c r="V373" i="1"/>
  <c r="W373" i="1"/>
  <c r="X373" i="1"/>
  <c r="U374" i="1"/>
  <c r="V374" i="1"/>
  <c r="W374" i="1"/>
  <c r="X374" i="1"/>
  <c r="U375" i="1"/>
  <c r="V375" i="1"/>
  <c r="W375" i="1"/>
  <c r="X375" i="1"/>
  <c r="U376" i="1"/>
  <c r="V376" i="1"/>
  <c r="W376" i="1"/>
  <c r="X376" i="1"/>
  <c r="U377" i="1"/>
  <c r="V377" i="1"/>
  <c r="W377" i="1"/>
  <c r="X377" i="1"/>
  <c r="U378" i="1"/>
  <c r="V378" i="1"/>
  <c r="W378" i="1"/>
  <c r="X378" i="1"/>
  <c r="U379" i="1"/>
  <c r="V379" i="1"/>
  <c r="W379" i="1"/>
  <c r="X379" i="1"/>
  <c r="U380" i="1"/>
  <c r="V380" i="1"/>
  <c r="W380" i="1"/>
  <c r="X380" i="1"/>
  <c r="U381" i="1"/>
  <c r="V381" i="1"/>
  <c r="W381" i="1"/>
  <c r="X381" i="1"/>
  <c r="U382" i="1"/>
  <c r="V382" i="1"/>
  <c r="W382" i="1"/>
  <c r="X382" i="1"/>
  <c r="U383" i="1"/>
  <c r="V383" i="1"/>
  <c r="W383" i="1"/>
  <c r="X383" i="1"/>
  <c r="U384" i="1"/>
  <c r="V384" i="1"/>
  <c r="W384" i="1"/>
  <c r="X384" i="1"/>
  <c r="U385" i="1"/>
  <c r="V385" i="1"/>
  <c r="W385" i="1"/>
  <c r="X385" i="1"/>
  <c r="U386" i="1"/>
  <c r="V386" i="1"/>
  <c r="W386" i="1"/>
  <c r="X386" i="1"/>
  <c r="U387" i="1"/>
  <c r="V387" i="1"/>
  <c r="W387" i="1"/>
  <c r="X387" i="1"/>
  <c r="U388" i="1"/>
  <c r="V388" i="1"/>
  <c r="W388" i="1"/>
  <c r="X388" i="1"/>
  <c r="U389" i="1"/>
  <c r="V389" i="1"/>
  <c r="W389" i="1"/>
  <c r="X389" i="1"/>
  <c r="U390" i="1"/>
  <c r="V390" i="1"/>
  <c r="W390" i="1"/>
  <c r="X390" i="1"/>
  <c r="U391" i="1"/>
  <c r="V391" i="1"/>
  <c r="W391" i="1"/>
  <c r="X391" i="1"/>
  <c r="U392" i="1"/>
  <c r="V392" i="1"/>
  <c r="W392" i="1"/>
  <c r="X392" i="1"/>
  <c r="U393" i="1"/>
  <c r="V393" i="1"/>
  <c r="W393" i="1"/>
  <c r="X393" i="1"/>
  <c r="U394" i="1"/>
  <c r="V394" i="1"/>
  <c r="W394" i="1"/>
  <c r="X394" i="1"/>
  <c r="U395" i="1"/>
  <c r="V395" i="1"/>
  <c r="W395" i="1"/>
  <c r="X395" i="1"/>
  <c r="U396" i="1"/>
  <c r="V396" i="1"/>
  <c r="W396" i="1"/>
  <c r="X396" i="1"/>
  <c r="U397" i="1"/>
  <c r="V397" i="1"/>
  <c r="W397" i="1"/>
  <c r="X397" i="1"/>
  <c r="U398" i="1"/>
  <c r="V398" i="1"/>
  <c r="W398" i="1"/>
  <c r="X398" i="1"/>
  <c r="U399" i="1"/>
  <c r="V399" i="1"/>
  <c r="W399" i="1"/>
  <c r="X399" i="1"/>
  <c r="U400" i="1"/>
  <c r="V400" i="1"/>
  <c r="W400" i="1"/>
  <c r="X400" i="1"/>
  <c r="U401" i="1"/>
  <c r="V401" i="1"/>
  <c r="W401" i="1"/>
  <c r="X401" i="1"/>
  <c r="U402" i="1"/>
  <c r="V402" i="1"/>
  <c r="W402" i="1"/>
  <c r="X402" i="1"/>
  <c r="U403" i="1"/>
  <c r="V403" i="1"/>
  <c r="W403" i="1"/>
  <c r="X403" i="1"/>
  <c r="U404" i="1"/>
  <c r="V404" i="1"/>
  <c r="W404" i="1"/>
  <c r="X404" i="1"/>
  <c r="U405" i="1"/>
  <c r="V405" i="1"/>
  <c r="W405" i="1"/>
  <c r="X405" i="1"/>
  <c r="U406" i="1"/>
  <c r="V406" i="1"/>
  <c r="W406" i="1"/>
  <c r="X406" i="1"/>
  <c r="U407" i="1"/>
  <c r="V407" i="1"/>
  <c r="W407" i="1"/>
  <c r="X407" i="1"/>
  <c r="U408" i="1"/>
  <c r="V408" i="1"/>
  <c r="W408" i="1"/>
  <c r="X408" i="1"/>
  <c r="U409" i="1"/>
  <c r="V409" i="1"/>
  <c r="W409" i="1"/>
  <c r="X409" i="1"/>
  <c r="U410" i="1"/>
  <c r="V410" i="1"/>
  <c r="W410" i="1"/>
  <c r="X410" i="1"/>
  <c r="U411" i="1"/>
  <c r="V411" i="1"/>
  <c r="W411" i="1"/>
  <c r="X411" i="1"/>
  <c r="U412" i="1"/>
  <c r="V412" i="1"/>
  <c r="W412" i="1"/>
  <c r="X412" i="1"/>
  <c r="U413" i="1"/>
  <c r="V413" i="1"/>
  <c r="W413" i="1"/>
  <c r="X413" i="1"/>
  <c r="U414" i="1"/>
  <c r="V414" i="1"/>
  <c r="W414" i="1"/>
  <c r="X414" i="1"/>
  <c r="U415" i="1"/>
  <c r="V415" i="1"/>
  <c r="W415" i="1"/>
  <c r="X415" i="1"/>
  <c r="U416" i="1"/>
  <c r="V416" i="1"/>
  <c r="W416" i="1"/>
  <c r="X416" i="1"/>
  <c r="U417" i="1"/>
  <c r="V417" i="1"/>
  <c r="W417" i="1"/>
  <c r="X417" i="1"/>
  <c r="U418" i="1"/>
  <c r="V418" i="1"/>
  <c r="W418" i="1"/>
  <c r="X418" i="1"/>
  <c r="U419" i="1"/>
  <c r="V419" i="1"/>
  <c r="W419" i="1"/>
  <c r="X419" i="1"/>
  <c r="U420" i="1"/>
  <c r="V420" i="1"/>
  <c r="W420" i="1"/>
  <c r="X420" i="1"/>
  <c r="U421" i="1"/>
  <c r="V421" i="1"/>
  <c r="W421" i="1"/>
  <c r="X421" i="1"/>
  <c r="U422" i="1"/>
  <c r="V422" i="1"/>
  <c r="W422" i="1"/>
  <c r="X422" i="1"/>
  <c r="U423" i="1"/>
  <c r="V423" i="1"/>
  <c r="W423" i="1"/>
  <c r="X423" i="1"/>
  <c r="U424" i="1"/>
  <c r="V424" i="1"/>
  <c r="W424" i="1"/>
  <c r="X424" i="1"/>
  <c r="U425" i="1"/>
  <c r="V425" i="1"/>
  <c r="W425" i="1"/>
  <c r="X425" i="1"/>
  <c r="U426" i="1"/>
  <c r="V426" i="1"/>
  <c r="W426" i="1"/>
  <c r="X426" i="1"/>
  <c r="U427" i="1"/>
  <c r="V427" i="1"/>
  <c r="W427" i="1"/>
  <c r="X427" i="1"/>
  <c r="U428" i="1"/>
  <c r="V428" i="1"/>
  <c r="W428" i="1"/>
  <c r="X428" i="1"/>
  <c r="U429" i="1"/>
  <c r="V429" i="1"/>
  <c r="W429" i="1"/>
  <c r="X429" i="1"/>
  <c r="U430" i="1"/>
  <c r="V430" i="1"/>
  <c r="W430" i="1"/>
  <c r="X430" i="1"/>
  <c r="U431" i="1"/>
  <c r="V431" i="1"/>
  <c r="W431" i="1"/>
  <c r="X431" i="1"/>
  <c r="U432" i="1"/>
  <c r="V432" i="1"/>
  <c r="W432" i="1"/>
  <c r="X432" i="1"/>
  <c r="U433" i="1"/>
  <c r="V433" i="1"/>
  <c r="W433" i="1"/>
  <c r="X433" i="1"/>
  <c r="U434" i="1"/>
  <c r="V434" i="1"/>
  <c r="W434" i="1"/>
  <c r="X434" i="1"/>
  <c r="U435" i="1"/>
  <c r="V435" i="1"/>
  <c r="W435" i="1"/>
  <c r="X435" i="1"/>
  <c r="U436" i="1"/>
  <c r="V436" i="1"/>
  <c r="W436" i="1"/>
  <c r="X436" i="1"/>
  <c r="U437" i="1"/>
  <c r="V437" i="1"/>
  <c r="W437" i="1"/>
  <c r="X437" i="1"/>
  <c r="U438" i="1"/>
  <c r="V438" i="1"/>
  <c r="W438" i="1"/>
  <c r="X438" i="1"/>
  <c r="U439" i="1"/>
  <c r="V439" i="1"/>
  <c r="W439" i="1"/>
  <c r="X439" i="1"/>
  <c r="U440" i="1"/>
  <c r="V440" i="1"/>
  <c r="W440" i="1"/>
  <c r="X440" i="1"/>
  <c r="U441" i="1"/>
  <c r="V441" i="1"/>
  <c r="W441" i="1"/>
  <c r="X441" i="1"/>
  <c r="U442" i="1"/>
  <c r="V442" i="1"/>
  <c r="W442" i="1"/>
  <c r="X442" i="1"/>
  <c r="U443" i="1"/>
  <c r="V443" i="1"/>
  <c r="W443" i="1"/>
  <c r="X443" i="1"/>
  <c r="U444" i="1"/>
  <c r="V444" i="1"/>
  <c r="W444" i="1"/>
  <c r="X444" i="1"/>
  <c r="U445" i="1"/>
  <c r="V445" i="1"/>
  <c r="W445" i="1"/>
  <c r="X445" i="1"/>
  <c r="U446" i="1"/>
  <c r="V446" i="1"/>
  <c r="W446" i="1"/>
  <c r="X446" i="1"/>
  <c r="U447" i="1"/>
  <c r="V447" i="1"/>
  <c r="W447" i="1"/>
  <c r="X447" i="1"/>
  <c r="U448" i="1"/>
  <c r="V448" i="1"/>
  <c r="W448" i="1"/>
  <c r="X448" i="1"/>
  <c r="U449" i="1"/>
  <c r="V449" i="1"/>
  <c r="W449" i="1"/>
  <c r="X449" i="1"/>
  <c r="U450" i="1"/>
  <c r="V450" i="1"/>
  <c r="W450" i="1"/>
  <c r="X450" i="1"/>
  <c r="U451" i="1"/>
  <c r="V451" i="1"/>
  <c r="W451" i="1"/>
  <c r="X451" i="1"/>
  <c r="U452" i="1"/>
  <c r="V452" i="1"/>
  <c r="W452" i="1"/>
  <c r="X452" i="1"/>
  <c r="U453" i="1"/>
  <c r="V453" i="1"/>
  <c r="W453" i="1"/>
  <c r="X453" i="1"/>
  <c r="U454" i="1"/>
  <c r="V454" i="1"/>
  <c r="W454" i="1"/>
  <c r="X454" i="1"/>
  <c r="U455" i="1"/>
  <c r="V455" i="1"/>
  <c r="W455" i="1"/>
  <c r="X455" i="1"/>
  <c r="U456" i="1"/>
  <c r="V456" i="1"/>
  <c r="W456" i="1"/>
  <c r="X456" i="1"/>
  <c r="U457" i="1"/>
  <c r="V457" i="1"/>
  <c r="W457" i="1"/>
  <c r="X457" i="1"/>
  <c r="U458" i="1"/>
  <c r="V458" i="1"/>
  <c r="W458" i="1"/>
  <c r="X458" i="1"/>
  <c r="U459" i="1"/>
  <c r="V459" i="1"/>
  <c r="W459" i="1"/>
  <c r="X459" i="1"/>
  <c r="U460" i="1"/>
  <c r="V460" i="1"/>
  <c r="W460" i="1"/>
  <c r="X460" i="1"/>
  <c r="U461" i="1"/>
  <c r="V461" i="1"/>
  <c r="W461" i="1"/>
  <c r="X461" i="1"/>
  <c r="U462" i="1"/>
  <c r="V462" i="1"/>
  <c r="W462" i="1"/>
  <c r="X462" i="1"/>
  <c r="U463" i="1"/>
  <c r="V463" i="1"/>
  <c r="W463" i="1"/>
  <c r="X463" i="1"/>
  <c r="U464" i="1"/>
  <c r="V464" i="1"/>
  <c r="W464" i="1"/>
  <c r="X464" i="1"/>
  <c r="U465" i="1"/>
  <c r="V465" i="1"/>
  <c r="W465" i="1"/>
  <c r="X465" i="1"/>
  <c r="U466" i="1"/>
  <c r="V466" i="1"/>
  <c r="W466" i="1"/>
  <c r="X466" i="1"/>
  <c r="U467" i="1"/>
  <c r="V467" i="1"/>
  <c r="W467" i="1"/>
  <c r="X467" i="1"/>
  <c r="U468" i="1"/>
  <c r="V468" i="1"/>
  <c r="W468" i="1"/>
  <c r="X468" i="1"/>
  <c r="U469" i="1"/>
  <c r="V469" i="1"/>
  <c r="W469" i="1"/>
  <c r="X469" i="1"/>
  <c r="U470" i="1"/>
  <c r="V470" i="1"/>
  <c r="W470" i="1"/>
  <c r="X470" i="1"/>
  <c r="U471" i="1"/>
  <c r="V471" i="1"/>
  <c r="W471" i="1"/>
  <c r="X471" i="1"/>
  <c r="U472" i="1"/>
  <c r="V472" i="1"/>
  <c r="W472" i="1"/>
  <c r="X472" i="1"/>
  <c r="U473" i="1"/>
  <c r="V473" i="1"/>
  <c r="W473" i="1"/>
  <c r="X473" i="1"/>
  <c r="U474" i="1"/>
  <c r="V474" i="1"/>
  <c r="W474" i="1"/>
  <c r="X474" i="1"/>
  <c r="U475" i="1"/>
  <c r="V475" i="1"/>
  <c r="W475" i="1"/>
  <c r="X475" i="1"/>
  <c r="U476" i="1"/>
  <c r="V476" i="1"/>
  <c r="W476" i="1"/>
  <c r="X476" i="1"/>
  <c r="U477" i="1"/>
  <c r="V477" i="1"/>
  <c r="W477" i="1"/>
  <c r="X477" i="1"/>
  <c r="U478" i="1"/>
  <c r="V478" i="1"/>
  <c r="W478" i="1"/>
  <c r="X478" i="1"/>
  <c r="U479" i="1"/>
  <c r="V479" i="1"/>
  <c r="W479" i="1"/>
  <c r="X479" i="1"/>
  <c r="U480" i="1"/>
  <c r="V480" i="1"/>
  <c r="W480" i="1"/>
  <c r="X480" i="1"/>
  <c r="U481" i="1"/>
  <c r="V481" i="1"/>
  <c r="W481" i="1"/>
  <c r="X481" i="1"/>
  <c r="U482" i="1"/>
  <c r="V482" i="1"/>
  <c r="W482" i="1"/>
  <c r="X482" i="1"/>
  <c r="U483" i="1"/>
  <c r="V483" i="1"/>
  <c r="W483" i="1"/>
  <c r="X483" i="1"/>
  <c r="U484" i="1"/>
  <c r="V484" i="1"/>
  <c r="W484" i="1"/>
  <c r="X484" i="1"/>
  <c r="U485" i="1"/>
  <c r="V485" i="1"/>
  <c r="W485" i="1"/>
  <c r="X485" i="1"/>
  <c r="U486" i="1"/>
  <c r="V486" i="1"/>
  <c r="W486" i="1"/>
  <c r="X486" i="1"/>
  <c r="U487" i="1"/>
  <c r="V487" i="1"/>
  <c r="W487" i="1"/>
  <c r="X487" i="1"/>
  <c r="U488" i="1"/>
  <c r="V488" i="1"/>
  <c r="W488" i="1"/>
  <c r="X488" i="1"/>
  <c r="U489" i="1"/>
  <c r="V489" i="1"/>
  <c r="W489" i="1"/>
  <c r="X489" i="1"/>
  <c r="U490" i="1"/>
  <c r="V490" i="1"/>
  <c r="W490" i="1"/>
  <c r="X490" i="1"/>
  <c r="U491" i="1"/>
  <c r="V491" i="1"/>
  <c r="W491" i="1"/>
  <c r="X491" i="1"/>
  <c r="U492" i="1"/>
  <c r="V492" i="1"/>
  <c r="W492" i="1"/>
  <c r="X492" i="1"/>
  <c r="U493" i="1"/>
  <c r="V493" i="1"/>
  <c r="W493" i="1"/>
  <c r="X493" i="1"/>
  <c r="U494" i="1"/>
  <c r="V494" i="1"/>
  <c r="W494" i="1"/>
  <c r="X494" i="1"/>
  <c r="U495" i="1"/>
  <c r="V495" i="1"/>
  <c r="W495" i="1"/>
  <c r="X495" i="1"/>
  <c r="U496" i="1"/>
  <c r="V496" i="1"/>
  <c r="W496" i="1"/>
  <c r="X496" i="1"/>
  <c r="U497" i="1"/>
  <c r="V497" i="1"/>
  <c r="W497" i="1"/>
  <c r="X497" i="1"/>
  <c r="U498" i="1"/>
  <c r="V498" i="1"/>
  <c r="W498" i="1"/>
  <c r="X498" i="1"/>
  <c r="U499" i="1"/>
  <c r="V499" i="1"/>
  <c r="W499" i="1"/>
  <c r="X499" i="1"/>
  <c r="U500" i="1"/>
  <c r="V500" i="1"/>
  <c r="W500" i="1"/>
  <c r="X500" i="1"/>
  <c r="U501" i="1"/>
  <c r="V501" i="1"/>
  <c r="W501" i="1"/>
  <c r="X501" i="1"/>
  <c r="U502" i="1"/>
  <c r="V502" i="1"/>
  <c r="W502" i="1"/>
  <c r="X502" i="1"/>
  <c r="U503" i="1"/>
  <c r="V503" i="1"/>
  <c r="W503" i="1"/>
  <c r="X503" i="1"/>
  <c r="U504" i="1"/>
  <c r="V504" i="1"/>
  <c r="W504" i="1"/>
  <c r="X504" i="1"/>
  <c r="U505" i="1"/>
  <c r="V505" i="1"/>
  <c r="W505" i="1"/>
  <c r="X505" i="1"/>
  <c r="U506" i="1"/>
  <c r="V506" i="1"/>
  <c r="W506" i="1"/>
  <c r="X506" i="1"/>
  <c r="U507" i="1"/>
  <c r="V507" i="1"/>
  <c r="W507" i="1"/>
  <c r="X507" i="1"/>
  <c r="U508" i="1"/>
  <c r="V508" i="1"/>
  <c r="W508" i="1"/>
  <c r="X508" i="1"/>
  <c r="U509" i="1"/>
  <c r="V509" i="1"/>
  <c r="W509" i="1"/>
  <c r="X509" i="1"/>
  <c r="U510" i="1"/>
  <c r="V510" i="1"/>
  <c r="W510" i="1"/>
  <c r="X510" i="1"/>
  <c r="U511" i="1"/>
  <c r="V511" i="1"/>
  <c r="W511" i="1"/>
  <c r="X511" i="1"/>
  <c r="U512" i="1"/>
  <c r="V512" i="1"/>
  <c r="W512" i="1"/>
  <c r="X512" i="1"/>
  <c r="U513" i="1"/>
  <c r="V513" i="1"/>
  <c r="W513" i="1"/>
  <c r="X513" i="1"/>
  <c r="U514" i="1"/>
  <c r="V514" i="1"/>
  <c r="W514" i="1"/>
  <c r="X514" i="1"/>
  <c r="U515" i="1"/>
  <c r="V515" i="1"/>
  <c r="W515" i="1"/>
  <c r="X515" i="1"/>
  <c r="U516" i="1"/>
  <c r="V516" i="1"/>
  <c r="W516" i="1"/>
  <c r="X516" i="1"/>
  <c r="U517" i="1"/>
  <c r="V517" i="1"/>
  <c r="W517" i="1"/>
  <c r="X517" i="1"/>
  <c r="U518" i="1"/>
  <c r="V518" i="1"/>
  <c r="W518" i="1"/>
  <c r="X518" i="1"/>
  <c r="U519" i="1"/>
  <c r="V519" i="1"/>
  <c r="W519" i="1"/>
  <c r="X519" i="1"/>
  <c r="U520" i="1"/>
  <c r="V520" i="1"/>
  <c r="W520" i="1"/>
  <c r="X520" i="1"/>
  <c r="U521" i="1"/>
  <c r="V521" i="1"/>
  <c r="W521" i="1"/>
  <c r="X521" i="1"/>
  <c r="U522" i="1"/>
  <c r="V522" i="1"/>
  <c r="W522" i="1"/>
  <c r="X522" i="1"/>
  <c r="U523" i="1"/>
  <c r="V523" i="1"/>
  <c r="W523" i="1"/>
  <c r="X523" i="1"/>
  <c r="U524" i="1"/>
  <c r="V524" i="1"/>
  <c r="W524" i="1"/>
  <c r="X524" i="1"/>
  <c r="U525" i="1"/>
  <c r="V525" i="1"/>
  <c r="W525" i="1"/>
  <c r="X525" i="1"/>
  <c r="U526" i="1"/>
  <c r="V526" i="1"/>
  <c r="W526" i="1"/>
  <c r="X526" i="1"/>
  <c r="U527" i="1"/>
  <c r="V527" i="1"/>
  <c r="W527" i="1"/>
  <c r="X527" i="1"/>
  <c r="U528" i="1"/>
  <c r="V528" i="1"/>
  <c r="W528" i="1"/>
  <c r="X528" i="1"/>
  <c r="U529" i="1"/>
  <c r="V529" i="1"/>
  <c r="W529" i="1"/>
  <c r="X529" i="1"/>
  <c r="U530" i="1"/>
  <c r="V530" i="1"/>
  <c r="W530" i="1"/>
  <c r="X530" i="1"/>
  <c r="U531" i="1"/>
  <c r="V531" i="1"/>
  <c r="W531" i="1"/>
  <c r="X531" i="1"/>
  <c r="U532" i="1"/>
  <c r="V532" i="1"/>
  <c r="W532" i="1"/>
  <c r="X532" i="1"/>
  <c r="U533" i="1"/>
  <c r="V533" i="1"/>
  <c r="W533" i="1"/>
  <c r="X533" i="1"/>
  <c r="U534" i="1"/>
  <c r="V534" i="1"/>
  <c r="W534" i="1"/>
  <c r="X534" i="1"/>
  <c r="U535" i="1"/>
  <c r="V535" i="1"/>
  <c r="W535" i="1"/>
  <c r="X535" i="1"/>
  <c r="U536" i="1"/>
  <c r="V536" i="1"/>
  <c r="W536" i="1"/>
  <c r="X536" i="1"/>
  <c r="U537" i="1"/>
  <c r="V537" i="1"/>
  <c r="W537" i="1"/>
  <c r="X537" i="1"/>
  <c r="U538" i="1"/>
  <c r="V538" i="1"/>
  <c r="W538" i="1"/>
  <c r="X538" i="1"/>
  <c r="U539" i="1"/>
  <c r="V539" i="1"/>
  <c r="W539" i="1"/>
  <c r="X539" i="1"/>
  <c r="U540" i="1"/>
  <c r="V540" i="1"/>
  <c r="W540" i="1"/>
  <c r="X540" i="1"/>
  <c r="U541" i="1"/>
  <c r="V541" i="1"/>
  <c r="W541" i="1"/>
  <c r="X541" i="1"/>
  <c r="U542" i="1"/>
  <c r="V542" i="1"/>
  <c r="W542" i="1"/>
  <c r="X542" i="1"/>
  <c r="U543" i="1"/>
  <c r="V543" i="1"/>
  <c r="W543" i="1"/>
  <c r="X543" i="1"/>
  <c r="U544" i="1"/>
  <c r="V544" i="1"/>
  <c r="W544" i="1"/>
  <c r="X544" i="1"/>
  <c r="U545" i="1"/>
  <c r="V545" i="1"/>
  <c r="W545" i="1"/>
  <c r="X545" i="1"/>
  <c r="U546" i="1"/>
  <c r="V546" i="1"/>
  <c r="W546" i="1"/>
  <c r="X546" i="1"/>
  <c r="U547" i="1"/>
  <c r="V547" i="1"/>
  <c r="W547" i="1"/>
  <c r="X547" i="1"/>
  <c r="U548" i="1"/>
  <c r="V548" i="1"/>
  <c r="W548" i="1"/>
  <c r="X548" i="1"/>
  <c r="U549" i="1"/>
  <c r="V549" i="1"/>
  <c r="W549" i="1"/>
  <c r="X549" i="1"/>
  <c r="U550" i="1"/>
  <c r="V550" i="1"/>
  <c r="W550" i="1"/>
  <c r="X550" i="1"/>
  <c r="U551" i="1"/>
  <c r="V551" i="1"/>
  <c r="W551" i="1"/>
  <c r="X551" i="1"/>
  <c r="U552" i="1"/>
  <c r="V552" i="1"/>
  <c r="W552" i="1"/>
  <c r="X552" i="1"/>
  <c r="U553" i="1"/>
  <c r="V553" i="1"/>
  <c r="W553" i="1"/>
  <c r="X553" i="1"/>
  <c r="U554" i="1"/>
  <c r="V554" i="1"/>
  <c r="W554" i="1"/>
  <c r="X554" i="1"/>
  <c r="U555" i="1"/>
  <c r="V555" i="1"/>
  <c r="W555" i="1"/>
  <c r="X555" i="1"/>
  <c r="U556" i="1"/>
  <c r="V556" i="1"/>
  <c r="W556" i="1"/>
  <c r="X556" i="1"/>
  <c r="U557" i="1"/>
  <c r="V557" i="1"/>
  <c r="W557" i="1"/>
  <c r="X557" i="1"/>
  <c r="U558" i="1"/>
  <c r="V558" i="1"/>
  <c r="W558" i="1"/>
  <c r="X558" i="1"/>
  <c r="U559" i="1"/>
  <c r="V559" i="1"/>
  <c r="W559" i="1"/>
  <c r="X559" i="1"/>
  <c r="U560" i="1"/>
  <c r="V560" i="1"/>
  <c r="W560" i="1"/>
  <c r="X560" i="1"/>
  <c r="U561" i="1"/>
  <c r="V561" i="1"/>
  <c r="W561" i="1"/>
  <c r="X561" i="1"/>
  <c r="U562" i="1"/>
  <c r="V562" i="1"/>
  <c r="W562" i="1"/>
  <c r="X562" i="1"/>
  <c r="U563" i="1"/>
  <c r="V563" i="1"/>
  <c r="W563" i="1"/>
  <c r="X563" i="1"/>
  <c r="U564" i="1"/>
  <c r="V564" i="1"/>
  <c r="W564" i="1"/>
  <c r="X564" i="1"/>
  <c r="U565" i="1"/>
  <c r="V565" i="1"/>
  <c r="W565" i="1"/>
  <c r="X565" i="1"/>
  <c r="U566" i="1"/>
  <c r="V566" i="1"/>
  <c r="W566" i="1"/>
  <c r="X566" i="1"/>
  <c r="U567" i="1"/>
  <c r="V567" i="1"/>
  <c r="W567" i="1"/>
  <c r="X567" i="1"/>
  <c r="U568" i="1"/>
  <c r="V568" i="1"/>
  <c r="W568" i="1"/>
  <c r="X568" i="1"/>
  <c r="U569" i="1"/>
  <c r="V569" i="1"/>
  <c r="W569" i="1"/>
  <c r="X569" i="1"/>
  <c r="U570" i="1"/>
  <c r="V570" i="1"/>
  <c r="W570" i="1"/>
  <c r="X570" i="1"/>
  <c r="U571" i="1"/>
  <c r="V571" i="1"/>
  <c r="W571" i="1"/>
  <c r="X571" i="1"/>
  <c r="U572" i="1"/>
  <c r="V572" i="1"/>
  <c r="W572" i="1"/>
  <c r="X572" i="1"/>
  <c r="U573" i="1"/>
  <c r="V573" i="1"/>
  <c r="W573" i="1"/>
  <c r="X573" i="1"/>
  <c r="U574" i="1"/>
  <c r="V574" i="1"/>
  <c r="W574" i="1"/>
  <c r="X574" i="1"/>
  <c r="U575" i="1"/>
  <c r="V575" i="1"/>
  <c r="W575" i="1"/>
  <c r="X575" i="1"/>
  <c r="U576" i="1"/>
  <c r="V576" i="1"/>
  <c r="W576" i="1"/>
  <c r="X576" i="1"/>
  <c r="U577" i="1"/>
  <c r="V577" i="1"/>
  <c r="W577" i="1"/>
  <c r="X577" i="1"/>
  <c r="U578" i="1"/>
  <c r="V578" i="1"/>
  <c r="W578" i="1"/>
  <c r="X578" i="1"/>
  <c r="U579" i="1"/>
  <c r="V579" i="1"/>
  <c r="W579" i="1"/>
  <c r="X579" i="1"/>
  <c r="U580" i="1"/>
  <c r="V580" i="1"/>
  <c r="W580" i="1"/>
  <c r="X580" i="1"/>
  <c r="U581" i="1"/>
  <c r="V581" i="1"/>
  <c r="W581" i="1"/>
  <c r="X581" i="1"/>
  <c r="U582" i="1"/>
  <c r="V582" i="1"/>
  <c r="W582" i="1"/>
  <c r="X582" i="1"/>
  <c r="U583" i="1"/>
  <c r="V583" i="1"/>
  <c r="W583" i="1"/>
  <c r="X583" i="1"/>
  <c r="U584" i="1"/>
  <c r="V584" i="1"/>
  <c r="W584" i="1"/>
  <c r="X584" i="1"/>
  <c r="U585" i="1"/>
  <c r="V585" i="1"/>
  <c r="W585" i="1"/>
  <c r="X585" i="1"/>
  <c r="U586" i="1"/>
  <c r="V586" i="1"/>
  <c r="W586" i="1"/>
  <c r="X586" i="1"/>
  <c r="U587" i="1"/>
  <c r="V587" i="1"/>
  <c r="W587" i="1"/>
  <c r="X587" i="1"/>
  <c r="U588" i="1"/>
  <c r="V588" i="1"/>
  <c r="W588" i="1"/>
  <c r="X588" i="1"/>
  <c r="U589" i="1"/>
  <c r="V589" i="1"/>
  <c r="W589" i="1"/>
  <c r="X589" i="1"/>
  <c r="U590" i="1"/>
  <c r="V590" i="1"/>
  <c r="W590" i="1"/>
  <c r="X590" i="1"/>
  <c r="U591" i="1"/>
  <c r="V591" i="1"/>
  <c r="W591" i="1"/>
  <c r="X591" i="1"/>
  <c r="U592" i="1"/>
  <c r="V592" i="1"/>
  <c r="W592" i="1"/>
  <c r="X592" i="1"/>
  <c r="U593" i="1"/>
  <c r="V593" i="1"/>
  <c r="W593" i="1"/>
  <c r="X593" i="1"/>
  <c r="U594" i="1"/>
  <c r="V594" i="1"/>
  <c r="W594" i="1"/>
  <c r="X594" i="1"/>
  <c r="U595" i="1"/>
  <c r="V595" i="1"/>
  <c r="W595" i="1"/>
  <c r="X595" i="1"/>
  <c r="U596" i="1"/>
  <c r="V596" i="1"/>
  <c r="W596" i="1"/>
  <c r="X596" i="1"/>
  <c r="U597" i="1"/>
  <c r="V597" i="1"/>
  <c r="W597" i="1"/>
  <c r="X597" i="1"/>
  <c r="U598" i="1"/>
  <c r="V598" i="1"/>
  <c r="W598" i="1"/>
  <c r="X598" i="1"/>
  <c r="U599" i="1"/>
  <c r="V599" i="1"/>
  <c r="W599" i="1"/>
  <c r="X599" i="1"/>
  <c r="U600" i="1"/>
  <c r="V600" i="1"/>
  <c r="W600" i="1"/>
  <c r="X600" i="1"/>
  <c r="U601" i="1"/>
  <c r="V601" i="1"/>
  <c r="W601" i="1"/>
  <c r="X601" i="1"/>
  <c r="U602" i="1"/>
  <c r="V602" i="1"/>
  <c r="W602" i="1"/>
  <c r="X602" i="1"/>
  <c r="U603" i="1"/>
  <c r="V603" i="1"/>
  <c r="W603" i="1"/>
  <c r="X603" i="1"/>
  <c r="U604" i="1"/>
  <c r="V604" i="1"/>
  <c r="W604" i="1"/>
  <c r="X604" i="1"/>
  <c r="U605" i="1"/>
  <c r="V605" i="1"/>
  <c r="W605" i="1"/>
  <c r="X605" i="1"/>
  <c r="U606" i="1"/>
  <c r="V606" i="1"/>
  <c r="W606" i="1"/>
  <c r="X606" i="1"/>
  <c r="U607" i="1"/>
  <c r="V607" i="1"/>
  <c r="W607" i="1"/>
  <c r="X607" i="1"/>
  <c r="U608" i="1"/>
  <c r="V608" i="1"/>
  <c r="W608" i="1"/>
  <c r="X608" i="1"/>
  <c r="U609" i="1"/>
  <c r="V609" i="1"/>
  <c r="W609" i="1"/>
  <c r="X609" i="1"/>
  <c r="U610" i="1"/>
  <c r="V610" i="1"/>
  <c r="W610" i="1"/>
  <c r="X610" i="1"/>
  <c r="U611" i="1"/>
  <c r="V611" i="1"/>
  <c r="W611" i="1"/>
  <c r="X611" i="1"/>
  <c r="U612" i="1"/>
  <c r="V612" i="1"/>
  <c r="W612" i="1"/>
  <c r="X612" i="1"/>
  <c r="U613" i="1"/>
  <c r="V613" i="1"/>
  <c r="W613" i="1"/>
  <c r="X613" i="1"/>
  <c r="U614" i="1"/>
  <c r="V614" i="1"/>
  <c r="W614" i="1"/>
  <c r="X614" i="1"/>
  <c r="U615" i="1"/>
  <c r="V615" i="1"/>
  <c r="W615" i="1"/>
  <c r="X615" i="1"/>
  <c r="U616" i="1"/>
  <c r="V616" i="1"/>
  <c r="W616" i="1"/>
  <c r="X616" i="1"/>
  <c r="U617" i="1"/>
  <c r="V617" i="1"/>
  <c r="W617" i="1"/>
  <c r="X617" i="1"/>
  <c r="U618" i="1"/>
  <c r="V618" i="1"/>
  <c r="W618" i="1"/>
  <c r="X618" i="1"/>
  <c r="U619" i="1"/>
  <c r="V619" i="1"/>
  <c r="W619" i="1"/>
  <c r="X619" i="1"/>
  <c r="U620" i="1"/>
  <c r="V620" i="1"/>
  <c r="W620" i="1"/>
  <c r="X620" i="1"/>
  <c r="U621" i="1"/>
  <c r="V621" i="1"/>
  <c r="W621" i="1"/>
  <c r="X621" i="1"/>
  <c r="U622" i="1"/>
  <c r="V622" i="1"/>
  <c r="W622" i="1"/>
  <c r="X622" i="1"/>
  <c r="U623" i="1"/>
  <c r="V623" i="1"/>
  <c r="W623" i="1"/>
  <c r="X623" i="1"/>
  <c r="U624" i="1"/>
  <c r="V624" i="1"/>
  <c r="W624" i="1"/>
  <c r="X624" i="1"/>
  <c r="U625" i="1"/>
  <c r="V625" i="1"/>
  <c r="W625" i="1"/>
  <c r="X625" i="1"/>
  <c r="U626" i="1"/>
  <c r="V626" i="1"/>
  <c r="W626" i="1"/>
  <c r="X626" i="1"/>
  <c r="U627" i="1"/>
  <c r="V627" i="1"/>
  <c r="W627" i="1"/>
  <c r="X627" i="1"/>
  <c r="U628" i="1"/>
  <c r="V628" i="1"/>
  <c r="W628" i="1"/>
  <c r="X628" i="1"/>
  <c r="U629" i="1"/>
  <c r="V629" i="1"/>
  <c r="W629" i="1"/>
  <c r="X629" i="1"/>
  <c r="U630" i="1"/>
  <c r="V630" i="1"/>
  <c r="W630" i="1"/>
  <c r="X630" i="1"/>
  <c r="U631" i="1"/>
  <c r="V631" i="1"/>
  <c r="W631" i="1"/>
  <c r="X631" i="1"/>
  <c r="U632" i="1"/>
  <c r="V632" i="1"/>
  <c r="W632" i="1"/>
  <c r="X632" i="1"/>
  <c r="U633" i="1"/>
  <c r="V633" i="1"/>
  <c r="W633" i="1"/>
  <c r="X633" i="1"/>
  <c r="U634" i="1"/>
  <c r="V634" i="1"/>
  <c r="W634" i="1"/>
  <c r="X634" i="1"/>
  <c r="U635" i="1"/>
  <c r="V635" i="1"/>
  <c r="W635" i="1"/>
  <c r="X635" i="1"/>
  <c r="U636" i="1"/>
  <c r="V636" i="1"/>
  <c r="W636" i="1"/>
  <c r="X636" i="1"/>
  <c r="U637" i="1"/>
  <c r="V637" i="1"/>
  <c r="W637" i="1"/>
  <c r="X637" i="1"/>
  <c r="U638" i="1"/>
  <c r="V638" i="1"/>
  <c r="W638" i="1"/>
  <c r="X638" i="1"/>
  <c r="U639" i="1"/>
  <c r="V639" i="1"/>
  <c r="W639" i="1"/>
  <c r="X639" i="1"/>
  <c r="U640" i="1"/>
  <c r="V640" i="1"/>
  <c r="W640" i="1"/>
  <c r="X640" i="1"/>
  <c r="U641" i="1"/>
  <c r="V641" i="1"/>
  <c r="W641" i="1"/>
  <c r="X641" i="1"/>
  <c r="U642" i="1"/>
  <c r="V642" i="1"/>
  <c r="W642" i="1"/>
  <c r="X642" i="1"/>
  <c r="U643" i="1"/>
  <c r="V643" i="1"/>
  <c r="W643" i="1"/>
  <c r="X643" i="1"/>
  <c r="U644" i="1"/>
  <c r="V644" i="1"/>
  <c r="W644" i="1"/>
  <c r="X644" i="1"/>
  <c r="U645" i="1"/>
  <c r="V645" i="1"/>
  <c r="W645" i="1"/>
  <c r="X645" i="1"/>
  <c r="U646" i="1"/>
  <c r="V646" i="1"/>
  <c r="W646" i="1"/>
  <c r="X646" i="1"/>
  <c r="U647" i="1"/>
  <c r="V647" i="1"/>
  <c r="W647" i="1"/>
  <c r="X647" i="1"/>
  <c r="U648" i="1"/>
  <c r="V648" i="1"/>
  <c r="W648" i="1"/>
  <c r="X648" i="1"/>
  <c r="U649" i="1"/>
  <c r="V649" i="1"/>
  <c r="W649" i="1"/>
  <c r="X649" i="1"/>
  <c r="U650" i="1"/>
  <c r="V650" i="1"/>
  <c r="W650" i="1"/>
  <c r="X650" i="1"/>
  <c r="U651" i="1"/>
  <c r="V651" i="1"/>
  <c r="W651" i="1"/>
  <c r="X651" i="1"/>
  <c r="U652" i="1"/>
  <c r="V652" i="1"/>
  <c r="W652" i="1"/>
  <c r="X652" i="1"/>
  <c r="U653" i="1"/>
  <c r="V653" i="1"/>
  <c r="W653" i="1"/>
  <c r="X653" i="1"/>
  <c r="U654" i="1"/>
  <c r="V654" i="1"/>
  <c r="W654" i="1"/>
  <c r="X654" i="1"/>
  <c r="U655" i="1"/>
  <c r="V655" i="1"/>
  <c r="W655" i="1"/>
  <c r="X655" i="1"/>
  <c r="U656" i="1"/>
  <c r="V656" i="1"/>
  <c r="W656" i="1"/>
  <c r="X656" i="1"/>
  <c r="U657" i="1"/>
  <c r="V657" i="1"/>
  <c r="W657" i="1"/>
  <c r="X657" i="1"/>
  <c r="U658" i="1"/>
  <c r="V658" i="1"/>
  <c r="W658" i="1"/>
  <c r="X658" i="1"/>
  <c r="U659" i="1"/>
  <c r="V659" i="1"/>
  <c r="W659" i="1"/>
  <c r="X659" i="1"/>
  <c r="U660" i="1"/>
  <c r="V660" i="1"/>
  <c r="W660" i="1"/>
  <c r="X660" i="1"/>
  <c r="U661" i="1"/>
  <c r="V661" i="1"/>
  <c r="W661" i="1"/>
  <c r="X661" i="1"/>
  <c r="U662" i="1"/>
  <c r="V662" i="1"/>
  <c r="W662" i="1"/>
  <c r="X662" i="1"/>
  <c r="U663" i="1"/>
  <c r="V663" i="1"/>
  <c r="W663" i="1"/>
  <c r="X663" i="1"/>
  <c r="U664" i="1"/>
  <c r="V664" i="1"/>
  <c r="W664" i="1"/>
  <c r="X664" i="1"/>
  <c r="U665" i="1"/>
  <c r="V665" i="1"/>
  <c r="W665" i="1"/>
  <c r="X665" i="1"/>
  <c r="U666" i="1"/>
  <c r="V666" i="1"/>
  <c r="W666" i="1"/>
  <c r="X666" i="1"/>
  <c r="U667" i="1"/>
  <c r="V667" i="1"/>
  <c r="W667" i="1"/>
  <c r="X667" i="1"/>
  <c r="U668" i="1"/>
  <c r="V668" i="1"/>
  <c r="W668" i="1"/>
  <c r="X668" i="1"/>
  <c r="U669" i="1"/>
  <c r="V669" i="1"/>
  <c r="W669" i="1"/>
  <c r="X669" i="1"/>
  <c r="U670" i="1"/>
  <c r="V670" i="1"/>
  <c r="W670" i="1"/>
  <c r="X670" i="1"/>
  <c r="U671" i="1"/>
  <c r="V671" i="1"/>
  <c r="W671" i="1"/>
  <c r="X671" i="1"/>
  <c r="U672" i="1"/>
  <c r="V672" i="1"/>
  <c r="W672" i="1"/>
  <c r="X672" i="1"/>
  <c r="U673" i="1"/>
  <c r="V673" i="1"/>
  <c r="W673" i="1"/>
  <c r="X673" i="1"/>
  <c r="U674" i="1"/>
  <c r="V674" i="1"/>
  <c r="W674" i="1"/>
  <c r="X674" i="1"/>
  <c r="U675" i="1"/>
  <c r="V675" i="1"/>
  <c r="W675" i="1"/>
  <c r="X675" i="1"/>
  <c r="U676" i="1"/>
  <c r="V676" i="1"/>
  <c r="W676" i="1"/>
  <c r="X676" i="1"/>
  <c r="U677" i="1"/>
  <c r="V677" i="1"/>
  <c r="W677" i="1"/>
  <c r="X677" i="1"/>
  <c r="U678" i="1"/>
  <c r="V678" i="1"/>
  <c r="W678" i="1"/>
  <c r="X678" i="1"/>
  <c r="U679" i="1"/>
  <c r="V679" i="1"/>
  <c r="W679" i="1"/>
  <c r="X679" i="1"/>
  <c r="U680" i="1"/>
  <c r="V680" i="1"/>
  <c r="W680" i="1"/>
  <c r="X680" i="1"/>
  <c r="U681" i="1"/>
  <c r="V681" i="1"/>
  <c r="W681" i="1"/>
  <c r="X681" i="1"/>
  <c r="U682" i="1"/>
  <c r="V682" i="1"/>
  <c r="W682" i="1"/>
  <c r="X682" i="1"/>
  <c r="U683" i="1"/>
  <c r="V683" i="1"/>
  <c r="W683" i="1"/>
  <c r="X683" i="1"/>
  <c r="U684" i="1"/>
  <c r="V684" i="1"/>
  <c r="W684" i="1"/>
  <c r="X684" i="1"/>
  <c r="U685" i="1"/>
  <c r="V685" i="1"/>
  <c r="W685" i="1"/>
  <c r="X685" i="1"/>
  <c r="U686" i="1"/>
  <c r="V686" i="1"/>
  <c r="W686" i="1"/>
  <c r="X686" i="1"/>
  <c r="U687" i="1"/>
  <c r="V687" i="1"/>
  <c r="W687" i="1"/>
  <c r="X687" i="1"/>
  <c r="U688" i="1"/>
  <c r="V688" i="1"/>
  <c r="W688" i="1"/>
  <c r="X688" i="1"/>
  <c r="U689" i="1"/>
  <c r="V689" i="1"/>
  <c r="W689" i="1"/>
  <c r="X689" i="1"/>
  <c r="U690" i="1"/>
  <c r="V690" i="1"/>
  <c r="W690" i="1"/>
  <c r="X690" i="1"/>
  <c r="U691" i="1"/>
  <c r="V691" i="1"/>
  <c r="W691" i="1"/>
  <c r="X691" i="1"/>
  <c r="U692" i="1"/>
  <c r="V692" i="1"/>
  <c r="W692" i="1"/>
  <c r="X692" i="1"/>
  <c r="U693" i="1"/>
  <c r="V693" i="1"/>
  <c r="W693" i="1"/>
  <c r="X693" i="1"/>
  <c r="U694" i="1"/>
  <c r="V694" i="1"/>
  <c r="W694" i="1"/>
  <c r="X694" i="1"/>
  <c r="U695" i="1"/>
  <c r="V695" i="1"/>
  <c r="W695" i="1"/>
  <c r="X695" i="1"/>
  <c r="U696" i="1"/>
  <c r="V696" i="1"/>
  <c r="W696" i="1"/>
  <c r="X696" i="1"/>
  <c r="U697" i="1"/>
  <c r="V697" i="1"/>
  <c r="W697" i="1"/>
  <c r="X697" i="1"/>
  <c r="U698" i="1"/>
  <c r="V698" i="1"/>
  <c r="W698" i="1"/>
  <c r="X698" i="1"/>
  <c r="U699" i="1"/>
  <c r="V699" i="1"/>
  <c r="W699" i="1"/>
  <c r="X699" i="1"/>
  <c r="U700" i="1"/>
  <c r="V700" i="1"/>
  <c r="W700" i="1"/>
  <c r="X700" i="1"/>
  <c r="U701" i="1"/>
  <c r="V701" i="1"/>
  <c r="W701" i="1"/>
  <c r="X701" i="1"/>
  <c r="U702" i="1"/>
  <c r="V702" i="1"/>
  <c r="W702" i="1"/>
  <c r="X702" i="1"/>
  <c r="U703" i="1"/>
  <c r="V703" i="1"/>
  <c r="W703" i="1"/>
  <c r="X703" i="1"/>
  <c r="U704" i="1"/>
  <c r="V704" i="1"/>
  <c r="W704" i="1"/>
  <c r="X704" i="1"/>
  <c r="U705" i="1"/>
  <c r="V705" i="1"/>
  <c r="W705" i="1"/>
  <c r="X705" i="1"/>
  <c r="U706" i="1"/>
  <c r="V706" i="1"/>
  <c r="W706" i="1"/>
  <c r="X706" i="1"/>
  <c r="U707" i="1"/>
  <c r="V707" i="1"/>
  <c r="W707" i="1"/>
  <c r="X707" i="1"/>
  <c r="U708" i="1"/>
  <c r="V708" i="1"/>
  <c r="W708" i="1"/>
  <c r="X708" i="1"/>
  <c r="U709" i="1"/>
  <c r="V709" i="1"/>
  <c r="W709" i="1"/>
  <c r="X709" i="1"/>
  <c r="U710" i="1"/>
  <c r="V710" i="1"/>
  <c r="W710" i="1"/>
  <c r="X710" i="1"/>
  <c r="U711" i="1"/>
  <c r="V711" i="1"/>
  <c r="W711" i="1"/>
  <c r="X711" i="1"/>
  <c r="U712" i="1"/>
  <c r="V712" i="1"/>
  <c r="W712" i="1"/>
  <c r="X712" i="1"/>
  <c r="U713" i="1"/>
  <c r="V713" i="1"/>
  <c r="W713" i="1"/>
  <c r="X713" i="1"/>
  <c r="U714" i="1"/>
  <c r="V714" i="1"/>
  <c r="W714" i="1"/>
  <c r="X714" i="1"/>
  <c r="U715" i="1"/>
  <c r="V715" i="1"/>
  <c r="W715" i="1"/>
  <c r="X715" i="1"/>
  <c r="U716" i="1"/>
  <c r="V716" i="1"/>
  <c r="W716" i="1"/>
  <c r="X716" i="1"/>
  <c r="U717" i="1"/>
  <c r="V717" i="1"/>
  <c r="W717" i="1"/>
  <c r="X717" i="1"/>
  <c r="U718" i="1"/>
  <c r="V718" i="1"/>
  <c r="W718" i="1"/>
  <c r="X718" i="1"/>
  <c r="U719" i="1"/>
  <c r="V719" i="1"/>
  <c r="W719" i="1"/>
  <c r="X719" i="1"/>
  <c r="U720" i="1"/>
  <c r="V720" i="1"/>
  <c r="W720" i="1"/>
  <c r="X720" i="1"/>
  <c r="U721" i="1"/>
  <c r="V721" i="1"/>
  <c r="W721" i="1"/>
  <c r="X721" i="1"/>
  <c r="U722" i="1"/>
  <c r="V722" i="1"/>
  <c r="W722" i="1"/>
  <c r="X722" i="1"/>
  <c r="U723" i="1"/>
  <c r="V723" i="1"/>
  <c r="W723" i="1"/>
  <c r="X723" i="1"/>
  <c r="U724" i="1"/>
  <c r="V724" i="1"/>
  <c r="W724" i="1"/>
  <c r="X724" i="1"/>
  <c r="U725" i="1"/>
  <c r="V725" i="1"/>
  <c r="W725" i="1"/>
  <c r="X725" i="1"/>
  <c r="U726" i="1"/>
  <c r="V726" i="1"/>
  <c r="W726" i="1"/>
  <c r="X726" i="1"/>
  <c r="U727" i="1"/>
  <c r="V727" i="1"/>
  <c r="W727" i="1"/>
  <c r="X727" i="1"/>
  <c r="U728" i="1"/>
  <c r="V728" i="1"/>
  <c r="W728" i="1"/>
  <c r="X728" i="1"/>
  <c r="U729" i="1"/>
  <c r="V729" i="1"/>
  <c r="W729" i="1"/>
  <c r="X729" i="1"/>
  <c r="U730" i="1"/>
  <c r="V730" i="1"/>
  <c r="W730" i="1"/>
  <c r="X730" i="1"/>
  <c r="U731" i="1"/>
  <c r="V731" i="1"/>
  <c r="W731" i="1"/>
  <c r="X731" i="1"/>
  <c r="U732" i="1"/>
  <c r="V732" i="1"/>
  <c r="W732" i="1"/>
  <c r="X732" i="1"/>
  <c r="U733" i="1"/>
  <c r="V733" i="1"/>
  <c r="W733" i="1"/>
  <c r="X733" i="1"/>
  <c r="U734" i="1"/>
  <c r="V734" i="1"/>
  <c r="W734" i="1"/>
  <c r="X734" i="1"/>
  <c r="U735" i="1"/>
  <c r="V735" i="1"/>
  <c r="W735" i="1"/>
  <c r="X735" i="1"/>
  <c r="U736" i="1"/>
  <c r="V736" i="1"/>
  <c r="W736" i="1"/>
  <c r="X736" i="1"/>
  <c r="U737" i="1"/>
  <c r="V737" i="1"/>
  <c r="W737" i="1"/>
  <c r="X737" i="1"/>
  <c r="U738" i="1"/>
  <c r="V738" i="1"/>
  <c r="W738" i="1"/>
  <c r="X738" i="1"/>
  <c r="U739" i="1"/>
  <c r="V739" i="1"/>
  <c r="W739" i="1"/>
  <c r="X739" i="1"/>
  <c r="U740" i="1"/>
  <c r="V740" i="1"/>
  <c r="W740" i="1"/>
  <c r="X740" i="1"/>
  <c r="U741" i="1"/>
  <c r="V741" i="1"/>
  <c r="W741" i="1"/>
  <c r="X741" i="1"/>
  <c r="U742" i="1"/>
  <c r="V742" i="1"/>
  <c r="W742" i="1"/>
  <c r="X742" i="1"/>
  <c r="U743" i="1"/>
  <c r="V743" i="1"/>
  <c r="W743" i="1"/>
  <c r="X743" i="1"/>
  <c r="U744" i="1"/>
  <c r="V744" i="1"/>
  <c r="W744" i="1"/>
  <c r="X744" i="1"/>
  <c r="U745" i="1"/>
  <c r="V745" i="1"/>
  <c r="W745" i="1"/>
  <c r="X745" i="1"/>
  <c r="U746" i="1"/>
  <c r="V746" i="1"/>
  <c r="W746" i="1"/>
  <c r="X746" i="1"/>
  <c r="U747" i="1"/>
  <c r="V747" i="1"/>
  <c r="W747" i="1"/>
  <c r="X747" i="1"/>
  <c r="U748" i="1"/>
  <c r="V748" i="1"/>
  <c r="W748" i="1"/>
  <c r="X748" i="1"/>
  <c r="U749" i="1"/>
  <c r="V749" i="1"/>
  <c r="W749" i="1"/>
  <c r="X749" i="1"/>
  <c r="U750" i="1"/>
  <c r="V750" i="1"/>
  <c r="W750" i="1"/>
  <c r="X750" i="1"/>
  <c r="U751" i="1"/>
  <c r="V751" i="1"/>
  <c r="W751" i="1"/>
  <c r="X751" i="1"/>
  <c r="U752" i="1"/>
  <c r="V752" i="1"/>
  <c r="W752" i="1"/>
  <c r="X752" i="1"/>
  <c r="U753" i="1"/>
  <c r="V753" i="1"/>
  <c r="W753" i="1"/>
  <c r="X753" i="1"/>
  <c r="U754" i="1"/>
  <c r="V754" i="1"/>
  <c r="W754" i="1"/>
  <c r="X754" i="1"/>
  <c r="U755" i="1"/>
  <c r="V755" i="1"/>
  <c r="W755" i="1"/>
  <c r="X755" i="1"/>
  <c r="U756" i="1"/>
  <c r="V756" i="1"/>
  <c r="W756" i="1"/>
  <c r="X756" i="1"/>
  <c r="U757" i="1"/>
  <c r="V757" i="1"/>
  <c r="W757" i="1"/>
  <c r="X757" i="1"/>
  <c r="U758" i="1"/>
  <c r="V758" i="1"/>
  <c r="W758" i="1"/>
  <c r="X758" i="1"/>
  <c r="U759" i="1"/>
  <c r="V759" i="1"/>
  <c r="W759" i="1"/>
  <c r="X759" i="1"/>
  <c r="U760" i="1"/>
  <c r="V760" i="1"/>
  <c r="W760" i="1"/>
  <c r="X760" i="1"/>
  <c r="U761" i="1"/>
  <c r="V761" i="1"/>
  <c r="W761" i="1"/>
  <c r="X761" i="1"/>
  <c r="U762" i="1"/>
  <c r="V762" i="1"/>
  <c r="W762" i="1"/>
  <c r="X762" i="1"/>
  <c r="U763" i="1"/>
  <c r="V763" i="1"/>
  <c r="W763" i="1"/>
  <c r="X763" i="1"/>
  <c r="U764" i="1"/>
  <c r="V764" i="1"/>
  <c r="W764" i="1"/>
  <c r="X764" i="1"/>
  <c r="U765" i="1"/>
  <c r="V765" i="1"/>
  <c r="W765" i="1"/>
  <c r="X765" i="1"/>
  <c r="U766" i="1"/>
  <c r="V766" i="1"/>
  <c r="W766" i="1"/>
  <c r="X766" i="1"/>
  <c r="U767" i="1"/>
  <c r="V767" i="1"/>
  <c r="W767" i="1"/>
  <c r="X767" i="1"/>
  <c r="U768" i="1"/>
  <c r="V768" i="1"/>
  <c r="W768" i="1"/>
  <c r="X768" i="1"/>
  <c r="U769" i="1"/>
  <c r="V769" i="1"/>
  <c r="W769" i="1"/>
  <c r="X769" i="1"/>
  <c r="U770" i="1"/>
  <c r="V770" i="1"/>
  <c r="W770" i="1"/>
  <c r="X770" i="1"/>
  <c r="U771" i="1"/>
  <c r="V771" i="1"/>
  <c r="W771" i="1"/>
  <c r="X771" i="1"/>
  <c r="U772" i="1"/>
  <c r="V772" i="1"/>
  <c r="W772" i="1"/>
  <c r="X772" i="1"/>
  <c r="U773" i="1"/>
  <c r="V773" i="1"/>
  <c r="W773" i="1"/>
  <c r="X773" i="1"/>
  <c r="U774" i="1"/>
  <c r="V774" i="1"/>
  <c r="W774" i="1"/>
  <c r="X774" i="1"/>
  <c r="U775" i="1"/>
  <c r="V775" i="1"/>
  <c r="W775" i="1"/>
  <c r="X775" i="1"/>
  <c r="U776" i="1"/>
  <c r="V776" i="1"/>
  <c r="W776" i="1"/>
  <c r="X776" i="1"/>
  <c r="U777" i="1"/>
  <c r="V777" i="1"/>
  <c r="W777" i="1"/>
  <c r="X777" i="1"/>
  <c r="U778" i="1"/>
  <c r="V778" i="1"/>
  <c r="W778" i="1"/>
  <c r="X778" i="1"/>
  <c r="U779" i="1"/>
  <c r="V779" i="1"/>
  <c r="W779" i="1"/>
  <c r="X779" i="1"/>
  <c r="U780" i="1"/>
  <c r="V780" i="1"/>
  <c r="W780" i="1"/>
  <c r="X780" i="1"/>
  <c r="U781" i="1"/>
  <c r="V781" i="1"/>
  <c r="W781" i="1"/>
  <c r="X781" i="1"/>
  <c r="U782" i="1"/>
  <c r="V782" i="1"/>
  <c r="W782" i="1"/>
  <c r="X782" i="1"/>
  <c r="U783" i="1"/>
  <c r="V783" i="1"/>
  <c r="W783" i="1"/>
  <c r="X783" i="1"/>
  <c r="U784" i="1"/>
  <c r="V784" i="1"/>
  <c r="W784" i="1"/>
  <c r="X784" i="1"/>
  <c r="U785" i="1"/>
  <c r="V785" i="1"/>
  <c r="W785" i="1"/>
  <c r="X785" i="1"/>
  <c r="U786" i="1"/>
  <c r="V786" i="1"/>
  <c r="W786" i="1"/>
  <c r="X786" i="1"/>
  <c r="U787" i="1"/>
  <c r="V787" i="1"/>
  <c r="W787" i="1"/>
  <c r="X787" i="1"/>
  <c r="U788" i="1"/>
  <c r="V788" i="1"/>
  <c r="W788" i="1"/>
  <c r="X788" i="1"/>
  <c r="U789" i="1"/>
  <c r="V789" i="1"/>
  <c r="W789" i="1"/>
  <c r="X789" i="1"/>
  <c r="U790" i="1"/>
  <c r="V790" i="1"/>
  <c r="W790" i="1"/>
  <c r="X790" i="1"/>
  <c r="U791" i="1"/>
  <c r="V791" i="1"/>
  <c r="W791" i="1"/>
  <c r="X791" i="1"/>
  <c r="U792" i="1"/>
  <c r="V792" i="1"/>
  <c r="W792" i="1"/>
  <c r="X792" i="1"/>
  <c r="U793" i="1"/>
  <c r="V793" i="1"/>
  <c r="W793" i="1"/>
  <c r="X793" i="1"/>
  <c r="U794" i="1"/>
  <c r="V794" i="1"/>
  <c r="W794" i="1"/>
  <c r="X794" i="1"/>
  <c r="U795" i="1"/>
  <c r="V795" i="1"/>
  <c r="W795" i="1"/>
  <c r="X795" i="1"/>
  <c r="U796" i="1"/>
  <c r="V796" i="1"/>
  <c r="W796" i="1"/>
  <c r="X796" i="1"/>
  <c r="U797" i="1"/>
  <c r="V797" i="1"/>
  <c r="W797" i="1"/>
  <c r="X797" i="1"/>
  <c r="U798" i="1"/>
  <c r="V798" i="1"/>
  <c r="W798" i="1"/>
  <c r="X798" i="1"/>
  <c r="U799" i="1"/>
  <c r="V799" i="1"/>
  <c r="W799" i="1"/>
  <c r="X799" i="1"/>
  <c r="U800" i="1"/>
  <c r="V800" i="1"/>
  <c r="W800" i="1"/>
  <c r="X800" i="1"/>
  <c r="U801" i="1"/>
  <c r="V801" i="1"/>
  <c r="W801" i="1"/>
  <c r="X801" i="1"/>
  <c r="U802" i="1"/>
  <c r="V802" i="1"/>
  <c r="W802" i="1"/>
  <c r="X802" i="1"/>
  <c r="U803" i="1"/>
  <c r="V803" i="1"/>
  <c r="W803" i="1"/>
  <c r="X803" i="1"/>
  <c r="U804" i="1"/>
  <c r="V804" i="1"/>
  <c r="W804" i="1"/>
  <c r="X804" i="1"/>
  <c r="U805" i="1"/>
  <c r="V805" i="1"/>
  <c r="W805" i="1"/>
  <c r="X805" i="1"/>
  <c r="U806" i="1"/>
  <c r="V806" i="1"/>
  <c r="W806" i="1"/>
  <c r="X806" i="1"/>
  <c r="U807" i="1"/>
  <c r="V807" i="1"/>
  <c r="W807" i="1"/>
  <c r="X807" i="1"/>
  <c r="U808" i="1"/>
  <c r="V808" i="1"/>
  <c r="W808" i="1"/>
  <c r="X808" i="1"/>
  <c r="U809" i="1"/>
  <c r="V809" i="1"/>
  <c r="W809" i="1"/>
  <c r="X809" i="1"/>
  <c r="U810" i="1"/>
  <c r="V810" i="1"/>
  <c r="W810" i="1"/>
  <c r="X810" i="1"/>
  <c r="U811" i="1"/>
  <c r="V811" i="1"/>
  <c r="W811" i="1"/>
  <c r="X811" i="1"/>
  <c r="U812" i="1"/>
  <c r="V812" i="1"/>
  <c r="W812" i="1"/>
  <c r="X812" i="1"/>
  <c r="U813" i="1"/>
  <c r="V813" i="1"/>
  <c r="W813" i="1"/>
  <c r="X813" i="1"/>
  <c r="U814" i="1"/>
  <c r="V814" i="1"/>
  <c r="W814" i="1"/>
  <c r="X814" i="1"/>
  <c r="U815" i="1"/>
  <c r="V815" i="1"/>
  <c r="W815" i="1"/>
  <c r="X815" i="1"/>
  <c r="U816" i="1"/>
  <c r="V816" i="1"/>
  <c r="W816" i="1"/>
  <c r="X816" i="1"/>
  <c r="U817" i="1"/>
  <c r="V817" i="1"/>
  <c r="W817" i="1"/>
  <c r="X817" i="1"/>
  <c r="U818" i="1"/>
  <c r="V818" i="1"/>
  <c r="W818" i="1"/>
  <c r="X818" i="1"/>
  <c r="U819" i="1"/>
  <c r="V819" i="1"/>
  <c r="W819" i="1"/>
  <c r="X819" i="1"/>
  <c r="U820" i="1"/>
  <c r="V820" i="1"/>
  <c r="W820" i="1"/>
  <c r="X820" i="1"/>
  <c r="U821" i="1"/>
  <c r="V821" i="1"/>
  <c r="W821" i="1"/>
  <c r="X821" i="1"/>
  <c r="U822" i="1"/>
  <c r="V822" i="1"/>
  <c r="W822" i="1"/>
  <c r="X822" i="1"/>
  <c r="U823" i="1"/>
  <c r="V823" i="1"/>
  <c r="W823" i="1"/>
  <c r="X823" i="1"/>
  <c r="U824" i="1"/>
  <c r="V824" i="1"/>
  <c r="W824" i="1"/>
  <c r="X824" i="1"/>
  <c r="U825" i="1"/>
  <c r="V825" i="1"/>
  <c r="W825" i="1"/>
  <c r="X825" i="1"/>
  <c r="U826" i="1"/>
  <c r="V826" i="1"/>
  <c r="W826" i="1"/>
  <c r="X826" i="1"/>
  <c r="U827" i="1"/>
  <c r="V827" i="1"/>
  <c r="W827" i="1"/>
  <c r="X827" i="1"/>
  <c r="U828" i="1"/>
  <c r="V828" i="1"/>
  <c r="W828" i="1"/>
  <c r="X828" i="1"/>
  <c r="U829" i="1"/>
  <c r="V829" i="1"/>
  <c r="W829" i="1"/>
  <c r="X829" i="1"/>
  <c r="U830" i="1"/>
  <c r="V830" i="1"/>
  <c r="W830" i="1"/>
  <c r="X830" i="1"/>
  <c r="U831" i="1"/>
  <c r="V831" i="1"/>
  <c r="W831" i="1"/>
  <c r="X831" i="1"/>
  <c r="U832" i="1"/>
  <c r="V832" i="1"/>
  <c r="W832" i="1"/>
  <c r="X832" i="1"/>
  <c r="U833" i="1"/>
  <c r="V833" i="1"/>
  <c r="W833" i="1"/>
  <c r="X833" i="1"/>
  <c r="U834" i="1"/>
  <c r="V834" i="1"/>
  <c r="W834" i="1"/>
  <c r="X834" i="1"/>
  <c r="U835" i="1"/>
  <c r="V835" i="1"/>
  <c r="W835" i="1"/>
  <c r="X835" i="1"/>
  <c r="U836" i="1"/>
  <c r="V836" i="1"/>
  <c r="W836" i="1"/>
  <c r="X836" i="1"/>
  <c r="U837" i="1"/>
  <c r="V837" i="1"/>
  <c r="W837" i="1"/>
  <c r="X837" i="1"/>
  <c r="U838" i="1"/>
  <c r="V838" i="1"/>
  <c r="W838" i="1"/>
  <c r="X838" i="1"/>
  <c r="U839" i="1"/>
  <c r="V839" i="1"/>
  <c r="W839" i="1"/>
  <c r="X839" i="1"/>
  <c r="U840" i="1"/>
  <c r="V840" i="1"/>
  <c r="W840" i="1"/>
  <c r="X840" i="1"/>
  <c r="U841" i="1"/>
  <c r="V841" i="1"/>
  <c r="W841" i="1"/>
  <c r="X841" i="1"/>
  <c r="U842" i="1"/>
  <c r="V842" i="1"/>
  <c r="W842" i="1"/>
  <c r="X842" i="1"/>
  <c r="U843" i="1"/>
  <c r="V843" i="1"/>
  <c r="W843" i="1"/>
  <c r="X843" i="1"/>
  <c r="U844" i="1"/>
  <c r="V844" i="1"/>
  <c r="W844" i="1"/>
  <c r="X844" i="1"/>
  <c r="U845" i="1"/>
  <c r="V845" i="1"/>
  <c r="W845" i="1"/>
  <c r="X845" i="1"/>
  <c r="U846" i="1"/>
  <c r="V846" i="1"/>
  <c r="W846" i="1"/>
  <c r="X846" i="1"/>
  <c r="U847" i="1"/>
  <c r="V847" i="1"/>
  <c r="W847" i="1"/>
  <c r="X847" i="1"/>
  <c r="U848" i="1"/>
  <c r="V848" i="1"/>
  <c r="W848" i="1"/>
  <c r="X848" i="1"/>
  <c r="U849" i="1"/>
  <c r="V849" i="1"/>
  <c r="W849" i="1"/>
  <c r="X849" i="1"/>
  <c r="U850" i="1"/>
  <c r="V850" i="1"/>
  <c r="W850" i="1"/>
  <c r="X850" i="1"/>
  <c r="U851" i="1"/>
  <c r="V851" i="1"/>
  <c r="W851" i="1"/>
  <c r="X851" i="1"/>
  <c r="U852" i="1"/>
  <c r="V852" i="1"/>
  <c r="W852" i="1"/>
  <c r="X852" i="1"/>
  <c r="U853" i="1"/>
  <c r="V853" i="1"/>
  <c r="W853" i="1"/>
  <c r="X853" i="1"/>
  <c r="U854" i="1"/>
  <c r="V854" i="1"/>
  <c r="W854" i="1"/>
  <c r="X854" i="1"/>
  <c r="U855" i="1"/>
  <c r="V855" i="1"/>
  <c r="W855" i="1"/>
  <c r="X855" i="1"/>
  <c r="U856" i="1"/>
  <c r="V856" i="1"/>
  <c r="W856" i="1"/>
  <c r="X856" i="1"/>
  <c r="U857" i="1"/>
  <c r="V857" i="1"/>
  <c r="W857" i="1"/>
  <c r="X857" i="1"/>
  <c r="U858" i="1"/>
  <c r="V858" i="1"/>
  <c r="W858" i="1"/>
  <c r="X858" i="1"/>
  <c r="U859" i="1"/>
  <c r="V859" i="1"/>
  <c r="W859" i="1"/>
  <c r="X859" i="1"/>
  <c r="U860" i="1"/>
  <c r="V860" i="1"/>
  <c r="W860" i="1"/>
  <c r="X860" i="1"/>
  <c r="U861" i="1"/>
  <c r="V861" i="1"/>
  <c r="W861" i="1"/>
  <c r="X861" i="1"/>
  <c r="U862" i="1"/>
  <c r="V862" i="1"/>
  <c r="W862" i="1"/>
  <c r="X862" i="1"/>
  <c r="U863" i="1"/>
  <c r="V863" i="1"/>
  <c r="W863" i="1"/>
  <c r="X863" i="1"/>
  <c r="U864" i="1"/>
  <c r="V864" i="1"/>
  <c r="W864" i="1"/>
  <c r="X864" i="1"/>
  <c r="U865" i="1"/>
  <c r="V865" i="1"/>
  <c r="W865" i="1"/>
  <c r="X865" i="1"/>
  <c r="U866" i="1"/>
  <c r="V866" i="1"/>
  <c r="W866" i="1"/>
  <c r="X866" i="1"/>
  <c r="U867" i="1"/>
  <c r="V867" i="1"/>
  <c r="W867" i="1"/>
  <c r="X867" i="1"/>
  <c r="U868" i="1"/>
  <c r="V868" i="1"/>
  <c r="W868" i="1"/>
  <c r="X868" i="1"/>
  <c r="U869" i="1"/>
  <c r="V869" i="1"/>
  <c r="W869" i="1"/>
  <c r="X869" i="1"/>
  <c r="U870" i="1"/>
  <c r="V870" i="1"/>
  <c r="W870" i="1"/>
  <c r="X870" i="1"/>
  <c r="U871" i="1"/>
  <c r="V871" i="1"/>
  <c r="W871" i="1"/>
  <c r="X871" i="1"/>
  <c r="U872" i="1"/>
  <c r="V872" i="1"/>
  <c r="W872" i="1"/>
  <c r="X872" i="1"/>
  <c r="U873" i="1"/>
  <c r="V873" i="1"/>
  <c r="W873" i="1"/>
  <c r="X873" i="1"/>
  <c r="U874" i="1"/>
  <c r="V874" i="1"/>
  <c r="W874" i="1"/>
  <c r="X874" i="1"/>
  <c r="U875" i="1"/>
  <c r="V875" i="1"/>
  <c r="W875" i="1"/>
  <c r="X875" i="1"/>
  <c r="U876" i="1"/>
  <c r="V876" i="1"/>
  <c r="W876" i="1"/>
  <c r="X876" i="1"/>
  <c r="U877" i="1"/>
  <c r="V877" i="1"/>
  <c r="W877" i="1"/>
  <c r="X877" i="1"/>
  <c r="U878" i="1"/>
  <c r="V878" i="1"/>
  <c r="W878" i="1"/>
  <c r="X878" i="1"/>
  <c r="U879" i="1"/>
  <c r="V879" i="1"/>
  <c r="W879" i="1"/>
  <c r="X879" i="1"/>
  <c r="U880" i="1"/>
  <c r="V880" i="1"/>
  <c r="W880" i="1"/>
  <c r="X880" i="1"/>
  <c r="U881" i="1"/>
  <c r="V881" i="1"/>
  <c r="W881" i="1"/>
  <c r="X881" i="1"/>
  <c r="U882" i="1"/>
  <c r="V882" i="1"/>
  <c r="W882" i="1"/>
  <c r="X882" i="1"/>
  <c r="U883" i="1"/>
  <c r="V883" i="1"/>
  <c r="W883" i="1"/>
  <c r="X883" i="1"/>
  <c r="U884" i="1"/>
  <c r="V884" i="1"/>
  <c r="W884" i="1"/>
  <c r="X884" i="1"/>
  <c r="U885" i="1"/>
  <c r="V885" i="1"/>
  <c r="W885" i="1"/>
  <c r="X885" i="1"/>
  <c r="U886" i="1"/>
  <c r="V886" i="1"/>
  <c r="W886" i="1"/>
  <c r="X886" i="1"/>
  <c r="U887" i="1"/>
  <c r="V887" i="1"/>
  <c r="W887" i="1"/>
  <c r="X887" i="1"/>
  <c r="U888" i="1"/>
  <c r="V888" i="1"/>
  <c r="W888" i="1"/>
  <c r="X888" i="1"/>
  <c r="U889" i="1"/>
  <c r="V889" i="1"/>
  <c r="W889" i="1"/>
  <c r="X889" i="1"/>
  <c r="U890" i="1"/>
  <c r="V890" i="1"/>
  <c r="W890" i="1"/>
  <c r="X890" i="1"/>
  <c r="U891" i="1"/>
  <c r="V891" i="1"/>
  <c r="W891" i="1"/>
  <c r="X891" i="1"/>
  <c r="U892" i="1"/>
  <c r="V892" i="1"/>
  <c r="W892" i="1"/>
  <c r="X892" i="1"/>
  <c r="U893" i="1"/>
  <c r="V893" i="1"/>
  <c r="W893" i="1"/>
  <c r="X893" i="1"/>
  <c r="U894" i="1"/>
  <c r="V894" i="1"/>
  <c r="W894" i="1"/>
  <c r="X894" i="1"/>
  <c r="U895" i="1"/>
  <c r="V895" i="1"/>
  <c r="W895" i="1"/>
  <c r="X895" i="1"/>
  <c r="U896" i="1"/>
  <c r="V896" i="1"/>
  <c r="W896" i="1"/>
  <c r="X896" i="1"/>
  <c r="U897" i="1"/>
  <c r="V897" i="1"/>
  <c r="W897" i="1"/>
  <c r="X897" i="1"/>
  <c r="U898" i="1"/>
  <c r="V898" i="1"/>
  <c r="W898" i="1"/>
  <c r="X898" i="1"/>
  <c r="U899" i="1"/>
  <c r="V899" i="1"/>
  <c r="W899" i="1"/>
  <c r="X899" i="1"/>
  <c r="U900" i="1"/>
  <c r="V900" i="1"/>
  <c r="W900" i="1"/>
  <c r="X900" i="1"/>
  <c r="U901" i="1"/>
  <c r="V901" i="1"/>
  <c r="W901" i="1"/>
  <c r="X901" i="1"/>
  <c r="U902" i="1"/>
  <c r="V902" i="1"/>
  <c r="W902" i="1"/>
  <c r="X902" i="1"/>
  <c r="U903" i="1"/>
  <c r="V903" i="1"/>
  <c r="W903" i="1"/>
  <c r="X903" i="1"/>
  <c r="U904" i="1"/>
  <c r="V904" i="1"/>
  <c r="W904" i="1"/>
  <c r="X904" i="1"/>
  <c r="U905" i="1"/>
  <c r="V905" i="1"/>
  <c r="W905" i="1"/>
  <c r="X905" i="1"/>
  <c r="U906" i="1"/>
  <c r="V906" i="1"/>
  <c r="W906" i="1"/>
  <c r="X906" i="1"/>
  <c r="U907" i="1"/>
  <c r="V907" i="1"/>
  <c r="W907" i="1"/>
  <c r="X907" i="1"/>
  <c r="U908" i="1"/>
  <c r="V908" i="1"/>
  <c r="W908" i="1"/>
  <c r="X908" i="1"/>
  <c r="U909" i="1"/>
  <c r="V909" i="1"/>
  <c r="W909" i="1"/>
  <c r="X909" i="1"/>
  <c r="U910" i="1"/>
  <c r="V910" i="1"/>
  <c r="W910" i="1"/>
  <c r="X910" i="1"/>
  <c r="U911" i="1"/>
  <c r="V911" i="1"/>
  <c r="W911" i="1"/>
  <c r="X911" i="1"/>
  <c r="U912" i="1"/>
  <c r="V912" i="1"/>
  <c r="W912" i="1"/>
  <c r="X912" i="1"/>
  <c r="U913" i="1"/>
  <c r="V913" i="1"/>
  <c r="W913" i="1"/>
  <c r="X913" i="1"/>
  <c r="U914" i="1"/>
  <c r="V914" i="1"/>
  <c r="W914" i="1"/>
  <c r="X914" i="1"/>
  <c r="U915" i="1"/>
  <c r="V915" i="1"/>
  <c r="W915" i="1"/>
  <c r="X915" i="1"/>
  <c r="U916" i="1"/>
  <c r="V916" i="1"/>
  <c r="W916" i="1"/>
  <c r="X916" i="1"/>
  <c r="U917" i="1"/>
  <c r="V917" i="1"/>
  <c r="W917" i="1"/>
  <c r="X917" i="1"/>
  <c r="U918" i="1"/>
  <c r="V918" i="1"/>
  <c r="W918" i="1"/>
  <c r="X918" i="1"/>
  <c r="U919" i="1"/>
  <c r="V919" i="1"/>
  <c r="W919" i="1"/>
  <c r="X919" i="1"/>
  <c r="U920" i="1"/>
  <c r="V920" i="1"/>
  <c r="W920" i="1"/>
  <c r="X920" i="1"/>
  <c r="U921" i="1"/>
  <c r="V921" i="1"/>
  <c r="W921" i="1"/>
  <c r="X921" i="1"/>
  <c r="U922" i="1"/>
  <c r="V922" i="1"/>
  <c r="W922" i="1"/>
  <c r="X922" i="1"/>
  <c r="U923" i="1"/>
  <c r="V923" i="1"/>
  <c r="W923" i="1"/>
  <c r="X923" i="1"/>
  <c r="U924" i="1"/>
  <c r="V924" i="1"/>
  <c r="W924" i="1"/>
  <c r="X924" i="1"/>
  <c r="U925" i="1"/>
  <c r="V925" i="1"/>
  <c r="W925" i="1"/>
  <c r="X925" i="1"/>
  <c r="U926" i="1"/>
  <c r="V926" i="1"/>
  <c r="W926" i="1"/>
  <c r="X926" i="1"/>
  <c r="U927" i="1"/>
  <c r="V927" i="1"/>
  <c r="W927" i="1"/>
  <c r="X927" i="1"/>
  <c r="U928" i="1"/>
  <c r="V928" i="1"/>
  <c r="W928" i="1"/>
  <c r="X928" i="1"/>
  <c r="U929" i="1"/>
  <c r="V929" i="1"/>
  <c r="W929" i="1"/>
  <c r="X929" i="1"/>
  <c r="U930" i="1"/>
  <c r="V930" i="1"/>
  <c r="W930" i="1"/>
  <c r="X930" i="1"/>
  <c r="U931" i="1"/>
  <c r="V931" i="1"/>
  <c r="W931" i="1"/>
  <c r="X931" i="1"/>
  <c r="U932" i="1"/>
  <c r="V932" i="1"/>
  <c r="W932" i="1"/>
  <c r="X932" i="1"/>
  <c r="U933" i="1"/>
  <c r="V933" i="1"/>
  <c r="W933" i="1"/>
  <c r="X933" i="1"/>
  <c r="U934" i="1"/>
  <c r="V934" i="1"/>
  <c r="W934" i="1"/>
  <c r="X934" i="1"/>
  <c r="U935" i="1"/>
  <c r="V935" i="1"/>
  <c r="W935" i="1"/>
  <c r="X935" i="1"/>
  <c r="U936" i="1"/>
  <c r="V936" i="1"/>
  <c r="W936" i="1"/>
  <c r="X936" i="1"/>
  <c r="U937" i="1"/>
  <c r="V937" i="1"/>
  <c r="W937" i="1"/>
  <c r="X937" i="1"/>
  <c r="U938" i="1"/>
  <c r="V938" i="1"/>
  <c r="W938" i="1"/>
  <c r="X938" i="1"/>
  <c r="U939" i="1"/>
  <c r="V939" i="1"/>
  <c r="W939" i="1"/>
  <c r="X939" i="1"/>
  <c r="U940" i="1"/>
  <c r="V940" i="1"/>
  <c r="W940" i="1"/>
  <c r="X940" i="1"/>
  <c r="U941" i="1"/>
  <c r="V941" i="1"/>
  <c r="W941" i="1"/>
  <c r="X941" i="1"/>
  <c r="U942" i="1"/>
  <c r="V942" i="1"/>
  <c r="W942" i="1"/>
  <c r="X942" i="1"/>
  <c r="U943" i="1"/>
  <c r="V943" i="1"/>
  <c r="W943" i="1"/>
  <c r="X943" i="1"/>
  <c r="U944" i="1"/>
  <c r="V944" i="1"/>
  <c r="W944" i="1"/>
  <c r="X944" i="1"/>
  <c r="U945" i="1"/>
  <c r="V945" i="1"/>
  <c r="W945" i="1"/>
  <c r="X945" i="1"/>
  <c r="U946" i="1"/>
  <c r="V946" i="1"/>
  <c r="W946" i="1"/>
  <c r="X946" i="1"/>
  <c r="U947" i="1"/>
  <c r="V947" i="1"/>
  <c r="W947" i="1"/>
  <c r="X947" i="1"/>
  <c r="U948" i="1"/>
  <c r="V948" i="1"/>
  <c r="W948" i="1"/>
  <c r="X948" i="1"/>
  <c r="U949" i="1"/>
  <c r="V949" i="1"/>
  <c r="W949" i="1"/>
  <c r="X949" i="1"/>
  <c r="U950" i="1"/>
  <c r="V950" i="1"/>
  <c r="W950" i="1"/>
  <c r="X950" i="1"/>
  <c r="U951" i="1"/>
  <c r="V951" i="1"/>
  <c r="W951" i="1"/>
  <c r="X951" i="1"/>
  <c r="U952" i="1"/>
  <c r="V952" i="1"/>
  <c r="W952" i="1"/>
  <c r="X952" i="1"/>
  <c r="U953" i="1"/>
  <c r="V953" i="1"/>
  <c r="W953" i="1"/>
  <c r="X953" i="1"/>
  <c r="U954" i="1"/>
  <c r="V954" i="1"/>
  <c r="W954" i="1"/>
  <c r="X954" i="1"/>
  <c r="U955" i="1"/>
  <c r="V955" i="1"/>
  <c r="W955" i="1"/>
  <c r="X955" i="1"/>
  <c r="U956" i="1"/>
  <c r="V956" i="1"/>
  <c r="W956" i="1"/>
  <c r="X956" i="1"/>
  <c r="U957" i="1"/>
  <c r="V957" i="1"/>
  <c r="W957" i="1"/>
  <c r="X957" i="1"/>
  <c r="U958" i="1"/>
  <c r="V958" i="1"/>
  <c r="W958" i="1"/>
  <c r="X958" i="1"/>
  <c r="U959" i="1"/>
  <c r="V959" i="1"/>
  <c r="W959" i="1"/>
  <c r="X959" i="1"/>
  <c r="U960" i="1"/>
  <c r="V960" i="1"/>
  <c r="W960" i="1"/>
  <c r="X960" i="1"/>
  <c r="U961" i="1"/>
  <c r="V961" i="1"/>
  <c r="W961" i="1"/>
  <c r="X961" i="1"/>
  <c r="U962" i="1"/>
  <c r="V962" i="1"/>
  <c r="W962" i="1"/>
  <c r="X962" i="1"/>
  <c r="U963" i="1"/>
  <c r="V963" i="1"/>
  <c r="W963" i="1"/>
  <c r="X963" i="1"/>
  <c r="U964" i="1"/>
  <c r="V964" i="1"/>
  <c r="W964" i="1"/>
  <c r="X964" i="1"/>
  <c r="U965" i="1"/>
  <c r="V965" i="1"/>
  <c r="W965" i="1"/>
  <c r="X965" i="1"/>
  <c r="U966" i="1"/>
  <c r="V966" i="1"/>
  <c r="W966" i="1"/>
  <c r="X966" i="1"/>
  <c r="U967" i="1"/>
  <c r="V967" i="1"/>
  <c r="W967" i="1"/>
  <c r="X967" i="1"/>
  <c r="U968" i="1"/>
  <c r="V968" i="1"/>
  <c r="W968" i="1"/>
  <c r="X968" i="1"/>
  <c r="U969" i="1"/>
  <c r="V969" i="1"/>
  <c r="W969" i="1"/>
  <c r="X969" i="1"/>
  <c r="U970" i="1"/>
  <c r="V970" i="1"/>
  <c r="W970" i="1"/>
  <c r="X970" i="1"/>
  <c r="U971" i="1"/>
  <c r="V971" i="1"/>
  <c r="W971" i="1"/>
  <c r="X971" i="1"/>
  <c r="U972" i="1"/>
  <c r="V972" i="1"/>
  <c r="W972" i="1"/>
  <c r="X972" i="1"/>
  <c r="U973" i="1"/>
  <c r="V973" i="1"/>
  <c r="W973" i="1"/>
  <c r="X973" i="1"/>
  <c r="U974" i="1"/>
  <c r="V974" i="1"/>
  <c r="W974" i="1"/>
  <c r="X974" i="1"/>
  <c r="U975" i="1"/>
  <c r="V975" i="1"/>
  <c r="W975" i="1"/>
  <c r="X975" i="1"/>
  <c r="U976" i="1"/>
  <c r="V976" i="1"/>
  <c r="W976" i="1"/>
  <c r="X976" i="1"/>
  <c r="U977" i="1"/>
  <c r="V977" i="1"/>
  <c r="W977" i="1"/>
  <c r="X977" i="1"/>
  <c r="U978" i="1"/>
  <c r="V978" i="1"/>
  <c r="W978" i="1"/>
  <c r="X978" i="1"/>
  <c r="U979" i="1"/>
  <c r="V979" i="1"/>
  <c r="W979" i="1"/>
  <c r="X979" i="1"/>
  <c r="U980" i="1"/>
  <c r="V980" i="1"/>
  <c r="W980" i="1"/>
  <c r="X980" i="1"/>
  <c r="U981" i="1"/>
  <c r="V981" i="1"/>
  <c r="W981" i="1"/>
  <c r="X981" i="1"/>
  <c r="U982" i="1"/>
  <c r="V982" i="1"/>
  <c r="W982" i="1"/>
  <c r="X982" i="1"/>
  <c r="U983" i="1"/>
  <c r="V983" i="1"/>
  <c r="W983" i="1"/>
  <c r="X983" i="1"/>
  <c r="U984" i="1"/>
  <c r="V984" i="1"/>
  <c r="W984" i="1"/>
  <c r="X984" i="1"/>
  <c r="U985" i="1"/>
  <c r="V985" i="1"/>
  <c r="W985" i="1"/>
  <c r="X985" i="1"/>
  <c r="U986" i="1"/>
  <c r="V986" i="1"/>
  <c r="W986" i="1"/>
  <c r="X986" i="1"/>
  <c r="U987" i="1"/>
  <c r="V987" i="1"/>
  <c r="W987" i="1"/>
  <c r="X987" i="1"/>
  <c r="U988" i="1"/>
  <c r="V988" i="1"/>
  <c r="W988" i="1"/>
  <c r="X988" i="1"/>
  <c r="U989" i="1"/>
  <c r="V989" i="1"/>
  <c r="W989" i="1"/>
  <c r="X989" i="1"/>
  <c r="U990" i="1"/>
  <c r="V990" i="1"/>
  <c r="W990" i="1"/>
  <c r="X990" i="1"/>
  <c r="U991" i="1"/>
  <c r="V991" i="1"/>
  <c r="W991" i="1"/>
  <c r="X991" i="1"/>
  <c r="U992" i="1"/>
  <c r="V992" i="1"/>
  <c r="W992" i="1"/>
  <c r="X992" i="1"/>
  <c r="U993" i="1"/>
  <c r="V993" i="1"/>
  <c r="W993" i="1"/>
  <c r="X993" i="1"/>
  <c r="U994" i="1"/>
  <c r="V994" i="1"/>
  <c r="W994" i="1"/>
  <c r="X994" i="1"/>
  <c r="U995" i="1"/>
  <c r="V995" i="1"/>
  <c r="W995" i="1"/>
  <c r="X995" i="1"/>
  <c r="U996" i="1"/>
  <c r="V996" i="1"/>
  <c r="W996" i="1"/>
  <c r="X996" i="1"/>
  <c r="U997" i="1"/>
  <c r="V997" i="1"/>
  <c r="W997" i="1"/>
  <c r="X997" i="1"/>
  <c r="U998" i="1"/>
  <c r="V998" i="1"/>
  <c r="W998" i="1"/>
  <c r="X998" i="1"/>
  <c r="U999" i="1"/>
  <c r="V999" i="1"/>
  <c r="W999" i="1"/>
  <c r="X999" i="1"/>
  <c r="U1000" i="1"/>
  <c r="V1000" i="1"/>
  <c r="W1000" i="1"/>
  <c r="X1000" i="1"/>
  <c r="U1001" i="1"/>
  <c r="V1001" i="1"/>
  <c r="W1001" i="1"/>
  <c r="X1001" i="1"/>
  <c r="U1002" i="1"/>
  <c r="V1002" i="1"/>
  <c r="W1002" i="1"/>
  <c r="X1002" i="1"/>
  <c r="U1003" i="1"/>
  <c r="V1003" i="1"/>
  <c r="W1003" i="1"/>
  <c r="X1003" i="1"/>
  <c r="U1004" i="1"/>
  <c r="V1004" i="1"/>
  <c r="W1004" i="1"/>
  <c r="X1004" i="1"/>
  <c r="U1005" i="1"/>
  <c r="V1005" i="1"/>
  <c r="W1005" i="1"/>
  <c r="X1005" i="1"/>
  <c r="U1006" i="1"/>
  <c r="V1006" i="1"/>
  <c r="W1006" i="1"/>
  <c r="X1006" i="1"/>
  <c r="U1007" i="1"/>
  <c r="V1007" i="1"/>
  <c r="W1007" i="1"/>
  <c r="X1007" i="1"/>
  <c r="U1008" i="1"/>
  <c r="V1008" i="1"/>
  <c r="W1008" i="1"/>
  <c r="X1008" i="1"/>
  <c r="U1009" i="1"/>
  <c r="V1009" i="1"/>
  <c r="W1009" i="1"/>
  <c r="X1009" i="1"/>
  <c r="U1010" i="1"/>
  <c r="V1010" i="1"/>
  <c r="W1010" i="1"/>
  <c r="X1010" i="1"/>
  <c r="U1011" i="1"/>
  <c r="V1011" i="1"/>
  <c r="W1011" i="1"/>
  <c r="X1011" i="1"/>
  <c r="U1012" i="1"/>
  <c r="V1012" i="1"/>
  <c r="W1012" i="1"/>
  <c r="X1012" i="1"/>
  <c r="U1013" i="1"/>
  <c r="V1013" i="1"/>
  <c r="W1013" i="1"/>
  <c r="X1013" i="1"/>
  <c r="U1014" i="1"/>
  <c r="V1014" i="1"/>
  <c r="W1014" i="1"/>
  <c r="X1014" i="1"/>
  <c r="U1015" i="1"/>
  <c r="V1015" i="1"/>
  <c r="W1015" i="1"/>
  <c r="X1015" i="1"/>
  <c r="U1016" i="1"/>
  <c r="V1016" i="1"/>
  <c r="W1016" i="1"/>
  <c r="X1016" i="1"/>
  <c r="U1017" i="1"/>
  <c r="V1017" i="1"/>
  <c r="W1017" i="1"/>
  <c r="X1017" i="1"/>
  <c r="U1018" i="1"/>
  <c r="V1018" i="1"/>
  <c r="W1018" i="1"/>
  <c r="X1018" i="1"/>
  <c r="U1019" i="1"/>
  <c r="V1019" i="1"/>
  <c r="W1019" i="1"/>
  <c r="X1019" i="1"/>
  <c r="U1020" i="1"/>
  <c r="V1020" i="1"/>
  <c r="W1020" i="1"/>
  <c r="X1020" i="1"/>
  <c r="U1021" i="1"/>
  <c r="V1021" i="1"/>
  <c r="W1021" i="1"/>
  <c r="X1021" i="1"/>
  <c r="U1022" i="1"/>
  <c r="V1022" i="1"/>
  <c r="W1022" i="1"/>
  <c r="X1022" i="1"/>
  <c r="U1023" i="1"/>
  <c r="V1023" i="1"/>
  <c r="W1023" i="1"/>
  <c r="X1023" i="1"/>
  <c r="U1024" i="1"/>
  <c r="V1024" i="1"/>
  <c r="W1024" i="1"/>
  <c r="X1024" i="1"/>
  <c r="U1025" i="1"/>
  <c r="V1025" i="1"/>
  <c r="W1025" i="1"/>
  <c r="X1025" i="1"/>
  <c r="U1026" i="1"/>
  <c r="V1026" i="1"/>
  <c r="W1026" i="1"/>
  <c r="X1026" i="1"/>
  <c r="U1027" i="1"/>
  <c r="V1027" i="1"/>
  <c r="W1027" i="1"/>
  <c r="X1027" i="1"/>
  <c r="U1028" i="1"/>
  <c r="V1028" i="1"/>
  <c r="W1028" i="1"/>
  <c r="X1028" i="1"/>
  <c r="U1029" i="1"/>
  <c r="V1029" i="1"/>
  <c r="W1029" i="1"/>
  <c r="X1029" i="1"/>
  <c r="U1030" i="1"/>
  <c r="V1030" i="1"/>
  <c r="W1030" i="1"/>
  <c r="X1030" i="1"/>
  <c r="U1031" i="1"/>
  <c r="V1031" i="1"/>
  <c r="W1031" i="1"/>
  <c r="X1031" i="1"/>
  <c r="U1032" i="1"/>
  <c r="V1032" i="1"/>
  <c r="W1032" i="1"/>
  <c r="X1032" i="1"/>
  <c r="U1033" i="1"/>
  <c r="V1033" i="1"/>
  <c r="W1033" i="1"/>
  <c r="X1033" i="1"/>
  <c r="U1034" i="1"/>
  <c r="V1034" i="1"/>
  <c r="W1034" i="1"/>
  <c r="X1034" i="1"/>
  <c r="U1035" i="1"/>
  <c r="V1035" i="1"/>
  <c r="W1035" i="1"/>
  <c r="X1035" i="1"/>
  <c r="U1036" i="1"/>
  <c r="V1036" i="1"/>
  <c r="W1036" i="1"/>
  <c r="X1036" i="1"/>
  <c r="U1037" i="1"/>
  <c r="V1037" i="1"/>
  <c r="W1037" i="1"/>
  <c r="X1037" i="1"/>
  <c r="U1038" i="1"/>
  <c r="V1038" i="1"/>
  <c r="W1038" i="1"/>
  <c r="X1038" i="1"/>
  <c r="U1039" i="1"/>
  <c r="V1039" i="1"/>
  <c r="W1039" i="1"/>
  <c r="X1039" i="1"/>
  <c r="U1040" i="1"/>
  <c r="V1040" i="1"/>
  <c r="W1040" i="1"/>
  <c r="X1040" i="1"/>
  <c r="U1041" i="1"/>
  <c r="V1041" i="1"/>
  <c r="W1041" i="1"/>
  <c r="X1041" i="1"/>
  <c r="U1042" i="1"/>
  <c r="V1042" i="1"/>
  <c r="W1042" i="1"/>
  <c r="X1042" i="1"/>
  <c r="U1043" i="1"/>
  <c r="V1043" i="1"/>
  <c r="W1043" i="1"/>
  <c r="X1043" i="1"/>
  <c r="U1044" i="1"/>
  <c r="V1044" i="1"/>
  <c r="W1044" i="1"/>
  <c r="X1044" i="1"/>
  <c r="U1045" i="1"/>
  <c r="V1045" i="1"/>
  <c r="W1045" i="1"/>
  <c r="X1045" i="1"/>
  <c r="U1046" i="1"/>
  <c r="V1046" i="1"/>
  <c r="W1046" i="1"/>
  <c r="X1046" i="1"/>
  <c r="U1047" i="1"/>
  <c r="V1047" i="1"/>
  <c r="W1047" i="1"/>
  <c r="X1047" i="1"/>
  <c r="U1048" i="1"/>
  <c r="V1048" i="1"/>
  <c r="W1048" i="1"/>
  <c r="X1048" i="1"/>
  <c r="U1049" i="1"/>
  <c r="V1049" i="1"/>
  <c r="W1049" i="1"/>
  <c r="X1049" i="1"/>
  <c r="U1050" i="1"/>
  <c r="V1050" i="1"/>
  <c r="W1050" i="1"/>
  <c r="X1050" i="1"/>
  <c r="U1051" i="1"/>
  <c r="V1051" i="1"/>
  <c r="W1051" i="1"/>
  <c r="X1051" i="1"/>
  <c r="U1052" i="1"/>
  <c r="V1052" i="1"/>
  <c r="W1052" i="1"/>
  <c r="X1052" i="1"/>
  <c r="U1053" i="1"/>
  <c r="V1053" i="1"/>
  <c r="W1053" i="1"/>
  <c r="X1053" i="1"/>
  <c r="U1054" i="1"/>
  <c r="V1054" i="1"/>
  <c r="W1054" i="1"/>
  <c r="X1054" i="1"/>
  <c r="U1055" i="1"/>
  <c r="V1055" i="1"/>
  <c r="W1055" i="1"/>
  <c r="X1055" i="1"/>
  <c r="U1056" i="1"/>
  <c r="V1056" i="1"/>
  <c r="W1056" i="1"/>
  <c r="X1056" i="1"/>
  <c r="U1057" i="1"/>
  <c r="V1057" i="1"/>
  <c r="W1057" i="1"/>
  <c r="X1057" i="1"/>
  <c r="U1058" i="1"/>
  <c r="V1058" i="1"/>
  <c r="W1058" i="1"/>
  <c r="X1058" i="1"/>
  <c r="U1059" i="1"/>
  <c r="V1059" i="1"/>
  <c r="W1059" i="1"/>
  <c r="X1059" i="1"/>
  <c r="U1060" i="1"/>
  <c r="V1060" i="1"/>
  <c r="W1060" i="1"/>
  <c r="X1060" i="1"/>
  <c r="U1061" i="1"/>
  <c r="V1061" i="1"/>
  <c r="W1061" i="1"/>
  <c r="X1061" i="1"/>
  <c r="U1062" i="1"/>
  <c r="V1062" i="1"/>
  <c r="W1062" i="1"/>
  <c r="X1062" i="1"/>
  <c r="U1063" i="1"/>
  <c r="V1063" i="1"/>
  <c r="W1063" i="1"/>
  <c r="X1063" i="1"/>
  <c r="U1064" i="1"/>
  <c r="V1064" i="1"/>
  <c r="W1064" i="1"/>
  <c r="X1064" i="1"/>
  <c r="U1065" i="1"/>
  <c r="V1065" i="1"/>
  <c r="W1065" i="1"/>
  <c r="X1065" i="1"/>
  <c r="U1066" i="1"/>
  <c r="V1066" i="1"/>
  <c r="W1066" i="1"/>
  <c r="X1066" i="1"/>
  <c r="U1067" i="1"/>
  <c r="V1067" i="1"/>
  <c r="W1067" i="1"/>
  <c r="X1067" i="1"/>
  <c r="U1068" i="1"/>
  <c r="V1068" i="1"/>
  <c r="W1068" i="1"/>
  <c r="X1068" i="1"/>
  <c r="U1069" i="1"/>
  <c r="V1069" i="1"/>
  <c r="W1069" i="1"/>
  <c r="X1069" i="1"/>
  <c r="U1070" i="1"/>
  <c r="V1070" i="1"/>
  <c r="W1070" i="1"/>
  <c r="X1070" i="1"/>
  <c r="U1071" i="1"/>
  <c r="V1071" i="1"/>
  <c r="W1071" i="1"/>
  <c r="X1071" i="1"/>
  <c r="U1072" i="1"/>
  <c r="V1072" i="1"/>
  <c r="W1072" i="1"/>
  <c r="X1072" i="1"/>
  <c r="U1073" i="1"/>
  <c r="V1073" i="1"/>
  <c r="W1073" i="1"/>
  <c r="X1073" i="1"/>
  <c r="U1074" i="1"/>
  <c r="V1074" i="1"/>
  <c r="W1074" i="1"/>
  <c r="X1074" i="1"/>
  <c r="U1075" i="1"/>
  <c r="V1075" i="1"/>
  <c r="W1075" i="1"/>
  <c r="X1075" i="1"/>
  <c r="U1076" i="1"/>
  <c r="V1076" i="1"/>
  <c r="W1076" i="1"/>
  <c r="X1076" i="1"/>
  <c r="U1077" i="1"/>
  <c r="V1077" i="1"/>
  <c r="W1077" i="1"/>
  <c r="X1077" i="1"/>
  <c r="U1078" i="1"/>
  <c r="V1078" i="1"/>
  <c r="W1078" i="1"/>
  <c r="X1078" i="1"/>
  <c r="U1079" i="1"/>
  <c r="V1079" i="1"/>
  <c r="W1079" i="1"/>
  <c r="X1079" i="1"/>
  <c r="U1080" i="1"/>
  <c r="V1080" i="1"/>
  <c r="W1080" i="1"/>
  <c r="X1080" i="1"/>
  <c r="U1081" i="1"/>
  <c r="V1081" i="1"/>
  <c r="W1081" i="1"/>
  <c r="X1081" i="1"/>
  <c r="U1082" i="1"/>
  <c r="V1082" i="1"/>
  <c r="W1082" i="1"/>
  <c r="X1082" i="1"/>
  <c r="U1083" i="1"/>
  <c r="V1083" i="1"/>
  <c r="W1083" i="1"/>
  <c r="X1083" i="1"/>
  <c r="U1084" i="1"/>
  <c r="V1084" i="1"/>
  <c r="W1084" i="1"/>
  <c r="X1084" i="1"/>
  <c r="U1085" i="1"/>
  <c r="V1085" i="1"/>
  <c r="W1085" i="1"/>
  <c r="X1085" i="1"/>
  <c r="U1086" i="1"/>
  <c r="V1086" i="1"/>
  <c r="W1086" i="1"/>
  <c r="X1086" i="1"/>
  <c r="U1087" i="1"/>
  <c r="V1087" i="1"/>
  <c r="W1087" i="1"/>
  <c r="X1087" i="1"/>
  <c r="U1088" i="1"/>
  <c r="V1088" i="1"/>
  <c r="W1088" i="1"/>
  <c r="X1088" i="1"/>
  <c r="U1089" i="1"/>
  <c r="V1089" i="1"/>
  <c r="W1089" i="1"/>
  <c r="X1089" i="1"/>
  <c r="U1090" i="1"/>
  <c r="V1090" i="1"/>
  <c r="W1090" i="1"/>
  <c r="X1090" i="1"/>
  <c r="U1091" i="1"/>
  <c r="V1091" i="1"/>
  <c r="W1091" i="1"/>
  <c r="X1091" i="1"/>
  <c r="U1092" i="1"/>
  <c r="V1092" i="1"/>
  <c r="W1092" i="1"/>
  <c r="X1092" i="1"/>
  <c r="U1093" i="1"/>
  <c r="V1093" i="1"/>
  <c r="W1093" i="1"/>
  <c r="X1093" i="1"/>
  <c r="U1094" i="1"/>
  <c r="V1094" i="1"/>
  <c r="W1094" i="1"/>
  <c r="X1094" i="1"/>
  <c r="U1095" i="1"/>
  <c r="V1095" i="1"/>
  <c r="W1095" i="1"/>
  <c r="X1095" i="1"/>
  <c r="U1096" i="1"/>
  <c r="V1096" i="1"/>
  <c r="W1096" i="1"/>
  <c r="X1096" i="1"/>
  <c r="U1097" i="1"/>
  <c r="V1097" i="1"/>
  <c r="W1097" i="1"/>
  <c r="X1097" i="1"/>
  <c r="U1098" i="1"/>
  <c r="V1098" i="1"/>
  <c r="W1098" i="1"/>
  <c r="X1098" i="1"/>
  <c r="U1099" i="1"/>
  <c r="V1099" i="1"/>
  <c r="W1099" i="1"/>
  <c r="X1099" i="1"/>
  <c r="U1100" i="1"/>
  <c r="V1100" i="1"/>
  <c r="W1100" i="1"/>
  <c r="X1100" i="1"/>
  <c r="U1101" i="1"/>
  <c r="V1101" i="1"/>
  <c r="W1101" i="1"/>
  <c r="X1101" i="1"/>
  <c r="U1102" i="1"/>
  <c r="V1102" i="1"/>
  <c r="W1102" i="1"/>
  <c r="X1102" i="1"/>
  <c r="U1103" i="1"/>
  <c r="V1103" i="1"/>
  <c r="W1103" i="1"/>
  <c r="X1103" i="1"/>
  <c r="U1104" i="1"/>
  <c r="V1104" i="1"/>
  <c r="W1104" i="1"/>
  <c r="X1104" i="1"/>
  <c r="U1105" i="1"/>
  <c r="V1105" i="1"/>
  <c r="W1105" i="1"/>
  <c r="X1105" i="1"/>
  <c r="U1106" i="1"/>
  <c r="V1106" i="1"/>
  <c r="W1106" i="1"/>
  <c r="X1106" i="1"/>
  <c r="U1107" i="1"/>
  <c r="V1107" i="1"/>
  <c r="W1107" i="1"/>
  <c r="X1107" i="1"/>
  <c r="U1108" i="1"/>
  <c r="V1108" i="1"/>
  <c r="W1108" i="1"/>
  <c r="X1108" i="1"/>
  <c r="U1109" i="1"/>
  <c r="V1109" i="1"/>
  <c r="W1109" i="1"/>
  <c r="X1109" i="1"/>
  <c r="U1110" i="1"/>
  <c r="V1110" i="1"/>
  <c r="W1110" i="1"/>
  <c r="X1110" i="1"/>
  <c r="U1111" i="1"/>
  <c r="V1111" i="1"/>
  <c r="W1111" i="1"/>
  <c r="X1111" i="1"/>
  <c r="U1112" i="1"/>
  <c r="V1112" i="1"/>
  <c r="W1112" i="1"/>
  <c r="X1112" i="1"/>
  <c r="U1113" i="1"/>
  <c r="V1113" i="1"/>
  <c r="W1113" i="1"/>
  <c r="X1113" i="1"/>
  <c r="U1114" i="1"/>
  <c r="V1114" i="1"/>
  <c r="W1114" i="1"/>
  <c r="X1114" i="1"/>
  <c r="U1115" i="1"/>
  <c r="V1115" i="1"/>
  <c r="W1115" i="1"/>
  <c r="X1115" i="1"/>
  <c r="U1116" i="1"/>
  <c r="V1116" i="1"/>
  <c r="W1116" i="1"/>
  <c r="X1116" i="1"/>
  <c r="U1117" i="1"/>
  <c r="V1117" i="1"/>
  <c r="W1117" i="1"/>
  <c r="X1117" i="1"/>
  <c r="U1118" i="1"/>
  <c r="V1118" i="1"/>
  <c r="W1118" i="1"/>
  <c r="X1118" i="1"/>
  <c r="U1119" i="1"/>
  <c r="V1119" i="1"/>
  <c r="W1119" i="1"/>
  <c r="X1119" i="1"/>
  <c r="U1120" i="1"/>
  <c r="V1120" i="1"/>
  <c r="W1120" i="1"/>
  <c r="X1120" i="1"/>
  <c r="U1121" i="1"/>
  <c r="V1121" i="1"/>
  <c r="W1121" i="1"/>
  <c r="X1121" i="1"/>
  <c r="U1122" i="1"/>
  <c r="V1122" i="1"/>
  <c r="W1122" i="1"/>
  <c r="X1122" i="1"/>
  <c r="U1123" i="1"/>
  <c r="V1123" i="1"/>
  <c r="W1123" i="1"/>
  <c r="X1123" i="1"/>
  <c r="U1124" i="1"/>
  <c r="V1124" i="1"/>
  <c r="W1124" i="1"/>
  <c r="X1124" i="1"/>
  <c r="U1125" i="1"/>
  <c r="V1125" i="1"/>
  <c r="W1125" i="1"/>
  <c r="X1125" i="1"/>
  <c r="U1126" i="1"/>
  <c r="V1126" i="1"/>
  <c r="W1126" i="1"/>
  <c r="X1126" i="1"/>
  <c r="U1127" i="1"/>
  <c r="V1127" i="1"/>
  <c r="W1127" i="1"/>
  <c r="X1127" i="1"/>
  <c r="U1128" i="1"/>
  <c r="V1128" i="1"/>
  <c r="W1128" i="1"/>
  <c r="X1128" i="1"/>
  <c r="U1129" i="1"/>
  <c r="V1129" i="1"/>
  <c r="W1129" i="1"/>
  <c r="X1129" i="1"/>
  <c r="U1130" i="1"/>
  <c r="V1130" i="1"/>
  <c r="W1130" i="1"/>
  <c r="X1130" i="1"/>
  <c r="U1131" i="1"/>
  <c r="V1131" i="1"/>
  <c r="W1131" i="1"/>
  <c r="X1131" i="1"/>
  <c r="U1132" i="1"/>
  <c r="V1132" i="1"/>
  <c r="W1132" i="1"/>
  <c r="X1132" i="1"/>
  <c r="U1133" i="1"/>
  <c r="V1133" i="1"/>
  <c r="W1133" i="1"/>
  <c r="X1133" i="1"/>
  <c r="U1134" i="1"/>
  <c r="V1134" i="1"/>
  <c r="W1134" i="1"/>
  <c r="X1134" i="1"/>
  <c r="U1135" i="1"/>
  <c r="V1135" i="1"/>
  <c r="W1135" i="1"/>
  <c r="X1135" i="1"/>
  <c r="U1136" i="1"/>
  <c r="V1136" i="1"/>
  <c r="W1136" i="1"/>
  <c r="X1136" i="1"/>
  <c r="U1137" i="1"/>
  <c r="V1137" i="1"/>
  <c r="W1137" i="1"/>
  <c r="X1137" i="1"/>
  <c r="U1138" i="1"/>
  <c r="V1138" i="1"/>
  <c r="W1138" i="1"/>
  <c r="X1138" i="1"/>
  <c r="U1139" i="1"/>
  <c r="V1139" i="1"/>
  <c r="W1139" i="1"/>
  <c r="X1139" i="1"/>
  <c r="U1140" i="1"/>
  <c r="V1140" i="1"/>
  <c r="W1140" i="1"/>
  <c r="X1140" i="1"/>
  <c r="U1141" i="1"/>
  <c r="V1141" i="1"/>
  <c r="W1141" i="1"/>
  <c r="X1141" i="1"/>
  <c r="U1142" i="1"/>
  <c r="V1142" i="1"/>
  <c r="W1142" i="1"/>
  <c r="X1142" i="1"/>
  <c r="U1143" i="1"/>
  <c r="V1143" i="1"/>
  <c r="W1143" i="1"/>
  <c r="X1143" i="1"/>
  <c r="U1144" i="1"/>
  <c r="V1144" i="1"/>
  <c r="W1144" i="1"/>
  <c r="X1144" i="1"/>
  <c r="U1145" i="1"/>
  <c r="V1145" i="1"/>
  <c r="W1145" i="1"/>
  <c r="X1145" i="1"/>
  <c r="U1146" i="1"/>
  <c r="V1146" i="1"/>
  <c r="W1146" i="1"/>
  <c r="X1146" i="1"/>
  <c r="U1147" i="1"/>
  <c r="V1147" i="1"/>
  <c r="W1147" i="1"/>
  <c r="X1147" i="1"/>
  <c r="U1148" i="1"/>
  <c r="V1148" i="1"/>
  <c r="W1148" i="1"/>
  <c r="X1148" i="1"/>
  <c r="U1149" i="1"/>
  <c r="V1149" i="1"/>
  <c r="W1149" i="1"/>
  <c r="X1149" i="1"/>
  <c r="U1150" i="1"/>
  <c r="V1150" i="1"/>
  <c r="W1150" i="1"/>
  <c r="X1150" i="1"/>
  <c r="U1151" i="1"/>
  <c r="V1151" i="1"/>
  <c r="W1151" i="1"/>
  <c r="X1151" i="1"/>
  <c r="U1152" i="1"/>
  <c r="V1152" i="1"/>
  <c r="W1152" i="1"/>
  <c r="X1152" i="1"/>
  <c r="U1153" i="1"/>
  <c r="V1153" i="1"/>
  <c r="W1153" i="1"/>
  <c r="X1153" i="1"/>
  <c r="U1154" i="1"/>
  <c r="V1154" i="1"/>
  <c r="W1154" i="1"/>
  <c r="X1154" i="1"/>
  <c r="U1155" i="1"/>
  <c r="V1155" i="1"/>
  <c r="W1155" i="1"/>
  <c r="X1155" i="1"/>
  <c r="U1156" i="1"/>
  <c r="V1156" i="1"/>
  <c r="W1156" i="1"/>
  <c r="X1156" i="1"/>
  <c r="U1157" i="1"/>
  <c r="V1157" i="1"/>
  <c r="W1157" i="1"/>
  <c r="X1157" i="1"/>
  <c r="U1158" i="1"/>
  <c r="V1158" i="1"/>
  <c r="W1158" i="1"/>
  <c r="X1158" i="1"/>
  <c r="U1159" i="1"/>
  <c r="V1159" i="1"/>
  <c r="W1159" i="1"/>
  <c r="X1159" i="1"/>
  <c r="U1160" i="1"/>
  <c r="V1160" i="1"/>
  <c r="W1160" i="1"/>
  <c r="X1160" i="1"/>
  <c r="U1161" i="1"/>
  <c r="V1161" i="1"/>
  <c r="W1161" i="1"/>
  <c r="X1161" i="1"/>
  <c r="U1162" i="1"/>
  <c r="V1162" i="1"/>
  <c r="W1162" i="1"/>
  <c r="X1162" i="1"/>
  <c r="U1163" i="1"/>
  <c r="V1163" i="1"/>
  <c r="W1163" i="1"/>
  <c r="X1163" i="1"/>
  <c r="U1164" i="1"/>
  <c r="V1164" i="1"/>
  <c r="W1164" i="1"/>
  <c r="X1164" i="1"/>
  <c r="U1165" i="1"/>
  <c r="V1165" i="1"/>
  <c r="W1165" i="1"/>
  <c r="X1165" i="1"/>
  <c r="U1166" i="1"/>
  <c r="V1166" i="1"/>
  <c r="W1166" i="1"/>
  <c r="X1166" i="1"/>
  <c r="U1167" i="1"/>
  <c r="V1167" i="1"/>
  <c r="W1167" i="1"/>
  <c r="X1167" i="1"/>
  <c r="U1168" i="1"/>
  <c r="V1168" i="1"/>
  <c r="W1168" i="1"/>
  <c r="X1168" i="1"/>
  <c r="U1169" i="1"/>
  <c r="V1169" i="1"/>
  <c r="W1169" i="1"/>
  <c r="X1169" i="1"/>
  <c r="U1170" i="1"/>
  <c r="V1170" i="1"/>
  <c r="W1170" i="1"/>
  <c r="X1170" i="1"/>
  <c r="U1171" i="1"/>
  <c r="V1171" i="1"/>
  <c r="W1171" i="1"/>
  <c r="X1171" i="1"/>
  <c r="U1172" i="1"/>
  <c r="V1172" i="1"/>
  <c r="W1172" i="1"/>
  <c r="X1172" i="1"/>
  <c r="U1173" i="1"/>
  <c r="V1173" i="1"/>
  <c r="W1173" i="1"/>
  <c r="X1173" i="1"/>
  <c r="U1174" i="1"/>
  <c r="V1174" i="1"/>
  <c r="W1174" i="1"/>
  <c r="X1174" i="1"/>
  <c r="U1175" i="1"/>
  <c r="V1175" i="1"/>
  <c r="W1175" i="1"/>
  <c r="X1175" i="1"/>
  <c r="U1176" i="1"/>
  <c r="V1176" i="1"/>
  <c r="W1176" i="1"/>
  <c r="X1176" i="1"/>
  <c r="U1177" i="1"/>
  <c r="V1177" i="1"/>
  <c r="W1177" i="1"/>
  <c r="X1177" i="1"/>
  <c r="U1178" i="1"/>
  <c r="V1178" i="1"/>
  <c r="W1178" i="1"/>
  <c r="X1178" i="1"/>
  <c r="U1179" i="1"/>
  <c r="V1179" i="1"/>
  <c r="W1179" i="1"/>
  <c r="X1179" i="1"/>
  <c r="U1180" i="1"/>
  <c r="V1180" i="1"/>
  <c r="W1180" i="1"/>
  <c r="X1180" i="1"/>
  <c r="U1181" i="1"/>
  <c r="V1181" i="1"/>
  <c r="W1181" i="1"/>
  <c r="X1181" i="1"/>
  <c r="U1182" i="1"/>
  <c r="V1182" i="1"/>
  <c r="W1182" i="1"/>
  <c r="X1182" i="1"/>
  <c r="U1183" i="1"/>
  <c r="V1183" i="1"/>
  <c r="W1183" i="1"/>
  <c r="X1183" i="1"/>
  <c r="U1184" i="1"/>
  <c r="V1184" i="1"/>
  <c r="W1184" i="1"/>
  <c r="X1184" i="1"/>
  <c r="U1185" i="1"/>
  <c r="V1185" i="1"/>
  <c r="W1185" i="1"/>
  <c r="X1185" i="1"/>
  <c r="U1186" i="1"/>
  <c r="V1186" i="1"/>
  <c r="W1186" i="1"/>
  <c r="X1186" i="1"/>
  <c r="U1187" i="1"/>
  <c r="V1187" i="1"/>
  <c r="W1187" i="1"/>
  <c r="X1187" i="1"/>
  <c r="U1188" i="1"/>
  <c r="V1188" i="1"/>
  <c r="W1188" i="1"/>
  <c r="X1188" i="1"/>
  <c r="U1189" i="1"/>
  <c r="V1189" i="1"/>
  <c r="W1189" i="1"/>
  <c r="X1189" i="1"/>
  <c r="U1190" i="1"/>
  <c r="V1190" i="1"/>
  <c r="W1190" i="1"/>
  <c r="X1190" i="1"/>
  <c r="U1191" i="1"/>
  <c r="V1191" i="1"/>
  <c r="W1191" i="1"/>
  <c r="X1191" i="1"/>
  <c r="U1192" i="1"/>
  <c r="V1192" i="1"/>
  <c r="W1192" i="1"/>
  <c r="X1192" i="1"/>
  <c r="U1193" i="1"/>
  <c r="V1193" i="1"/>
  <c r="W1193" i="1"/>
  <c r="X1193" i="1"/>
  <c r="U1194" i="1"/>
  <c r="V1194" i="1"/>
  <c r="W1194" i="1"/>
  <c r="X1194" i="1"/>
  <c r="U1195" i="1"/>
  <c r="V1195" i="1"/>
  <c r="W1195" i="1"/>
  <c r="X1195" i="1"/>
  <c r="U1196" i="1"/>
  <c r="V1196" i="1"/>
  <c r="W1196" i="1"/>
  <c r="X1196" i="1"/>
  <c r="U1197" i="1"/>
  <c r="V1197" i="1"/>
  <c r="W1197" i="1"/>
  <c r="X1197" i="1"/>
  <c r="U1198" i="1"/>
  <c r="V1198" i="1"/>
  <c r="W1198" i="1"/>
  <c r="X1198" i="1"/>
  <c r="U1199" i="1"/>
  <c r="V1199" i="1"/>
  <c r="W1199" i="1"/>
  <c r="X1199" i="1"/>
  <c r="U1200" i="1"/>
  <c r="V1200" i="1"/>
  <c r="W1200" i="1"/>
  <c r="X1200" i="1"/>
  <c r="U1201" i="1"/>
  <c r="V1201" i="1"/>
  <c r="W1201" i="1"/>
  <c r="X1201" i="1"/>
  <c r="U1202" i="1"/>
  <c r="V1202" i="1"/>
  <c r="W1202" i="1"/>
  <c r="X1202" i="1"/>
  <c r="U1203" i="1"/>
  <c r="V1203" i="1"/>
  <c r="W1203" i="1"/>
  <c r="X1203" i="1"/>
  <c r="U1204" i="1"/>
  <c r="V1204" i="1"/>
  <c r="W1204" i="1"/>
  <c r="X1204" i="1"/>
  <c r="U1205" i="1"/>
  <c r="V1205" i="1"/>
  <c r="W1205" i="1"/>
  <c r="X1205" i="1"/>
  <c r="U1206" i="1"/>
  <c r="V1206" i="1"/>
  <c r="W1206" i="1"/>
  <c r="X1206" i="1"/>
  <c r="U1207" i="1"/>
  <c r="V1207" i="1"/>
  <c r="W1207" i="1"/>
  <c r="X1207" i="1"/>
  <c r="U1208" i="1"/>
  <c r="V1208" i="1"/>
  <c r="W1208" i="1"/>
  <c r="X1208" i="1"/>
  <c r="U1209" i="1"/>
  <c r="V1209" i="1"/>
  <c r="W1209" i="1"/>
  <c r="X1209" i="1"/>
  <c r="U1210" i="1"/>
  <c r="V1210" i="1"/>
  <c r="W1210" i="1"/>
  <c r="X1210" i="1"/>
  <c r="U1211" i="1"/>
  <c r="V1211" i="1"/>
  <c r="W1211" i="1"/>
  <c r="X1211" i="1"/>
  <c r="U1212" i="1"/>
  <c r="V1212" i="1"/>
  <c r="W1212" i="1"/>
  <c r="X1212" i="1"/>
  <c r="U1213" i="1"/>
  <c r="V1213" i="1"/>
  <c r="W1213" i="1"/>
  <c r="X1213" i="1"/>
  <c r="U1214" i="1"/>
  <c r="V1214" i="1"/>
  <c r="W1214" i="1"/>
  <c r="X1214" i="1"/>
  <c r="U1215" i="1"/>
  <c r="V1215" i="1"/>
  <c r="W1215" i="1"/>
  <c r="X1215" i="1"/>
  <c r="U1216" i="1"/>
  <c r="V1216" i="1"/>
  <c r="W1216" i="1"/>
  <c r="X1216" i="1"/>
  <c r="U1217" i="1"/>
  <c r="V1217" i="1"/>
  <c r="W1217" i="1"/>
  <c r="X1217" i="1"/>
  <c r="U1218" i="1"/>
  <c r="V1218" i="1"/>
  <c r="W1218" i="1"/>
  <c r="X1218" i="1"/>
  <c r="U1219" i="1"/>
  <c r="V1219" i="1"/>
  <c r="W1219" i="1"/>
  <c r="X1219" i="1"/>
  <c r="U1220" i="1"/>
  <c r="V1220" i="1"/>
  <c r="W1220" i="1"/>
  <c r="X1220" i="1"/>
  <c r="U1221" i="1"/>
  <c r="V1221" i="1"/>
  <c r="W1221" i="1"/>
  <c r="X1221" i="1"/>
  <c r="U1222" i="1"/>
  <c r="V1222" i="1"/>
  <c r="W1222" i="1"/>
  <c r="X1222" i="1"/>
  <c r="U1223" i="1"/>
  <c r="V1223" i="1"/>
  <c r="W1223" i="1"/>
  <c r="X1223" i="1"/>
  <c r="U1224" i="1"/>
  <c r="V1224" i="1"/>
  <c r="W1224" i="1"/>
  <c r="X1224" i="1"/>
  <c r="U1225" i="1"/>
  <c r="V1225" i="1"/>
  <c r="W1225" i="1"/>
  <c r="X1225" i="1"/>
  <c r="U1226" i="1"/>
  <c r="V1226" i="1"/>
  <c r="W1226" i="1"/>
  <c r="X1226" i="1"/>
  <c r="U1227" i="1"/>
  <c r="V1227" i="1"/>
  <c r="W1227" i="1"/>
  <c r="X1227" i="1"/>
  <c r="U1228" i="1"/>
  <c r="V1228" i="1"/>
  <c r="W1228" i="1"/>
  <c r="X1228" i="1"/>
  <c r="U1229" i="1"/>
  <c r="V1229" i="1"/>
  <c r="W1229" i="1"/>
  <c r="X1229" i="1"/>
  <c r="U1230" i="1"/>
  <c r="V1230" i="1"/>
  <c r="W1230" i="1"/>
  <c r="X1230" i="1"/>
  <c r="U1231" i="1"/>
  <c r="V1231" i="1"/>
  <c r="W1231" i="1"/>
  <c r="X1231" i="1"/>
  <c r="U1232" i="1"/>
  <c r="V1232" i="1"/>
  <c r="W1232" i="1"/>
  <c r="X1232" i="1"/>
  <c r="U1233" i="1"/>
  <c r="V1233" i="1"/>
  <c r="W1233" i="1"/>
  <c r="X1233" i="1"/>
  <c r="U1234" i="1"/>
  <c r="V1234" i="1"/>
  <c r="W1234" i="1"/>
  <c r="X1234" i="1"/>
  <c r="U1235" i="1"/>
  <c r="V1235" i="1"/>
  <c r="W1235" i="1"/>
  <c r="X1235" i="1"/>
  <c r="U1236" i="1"/>
  <c r="V1236" i="1"/>
  <c r="W1236" i="1"/>
  <c r="X1236" i="1"/>
  <c r="U1237" i="1"/>
  <c r="V1237" i="1"/>
  <c r="W1237" i="1"/>
  <c r="X1237" i="1"/>
  <c r="U1238" i="1"/>
  <c r="V1238" i="1"/>
  <c r="W1238" i="1"/>
  <c r="X1238" i="1"/>
  <c r="U1239" i="1"/>
  <c r="V1239" i="1"/>
  <c r="W1239" i="1"/>
  <c r="X1239" i="1"/>
  <c r="U1240" i="1"/>
  <c r="V1240" i="1"/>
  <c r="W1240" i="1"/>
  <c r="X1240" i="1"/>
  <c r="U1241" i="1"/>
  <c r="V1241" i="1"/>
  <c r="W1241" i="1"/>
  <c r="X1241" i="1"/>
  <c r="U1242" i="1"/>
  <c r="V1242" i="1"/>
  <c r="W1242" i="1"/>
  <c r="X1242" i="1"/>
  <c r="U1243" i="1"/>
  <c r="V1243" i="1"/>
  <c r="W1243" i="1"/>
  <c r="X1243" i="1"/>
  <c r="U1244" i="1"/>
  <c r="V1244" i="1"/>
  <c r="W1244" i="1"/>
  <c r="X1244" i="1"/>
  <c r="U1245" i="1"/>
  <c r="V1245" i="1"/>
  <c r="W1245" i="1"/>
  <c r="X1245" i="1"/>
  <c r="U1246" i="1"/>
  <c r="V1246" i="1"/>
  <c r="W1246" i="1"/>
  <c r="X1246" i="1"/>
  <c r="U1247" i="1"/>
  <c r="V1247" i="1"/>
  <c r="W1247" i="1"/>
  <c r="X1247" i="1"/>
  <c r="U1248" i="1"/>
  <c r="V1248" i="1"/>
  <c r="W1248" i="1"/>
  <c r="X1248" i="1"/>
  <c r="U1249" i="1"/>
  <c r="V1249" i="1"/>
  <c r="W1249" i="1"/>
  <c r="X1249" i="1"/>
  <c r="U1250" i="1"/>
  <c r="V1250" i="1"/>
  <c r="W1250" i="1"/>
  <c r="X1250" i="1"/>
  <c r="U1251" i="1"/>
  <c r="V1251" i="1"/>
  <c r="W1251" i="1"/>
  <c r="X1251" i="1"/>
  <c r="U1252" i="1"/>
  <c r="V1252" i="1"/>
  <c r="W1252" i="1"/>
  <c r="X1252" i="1"/>
  <c r="U1253" i="1"/>
  <c r="V1253" i="1"/>
  <c r="W1253" i="1"/>
  <c r="X1253" i="1"/>
  <c r="U1254" i="1"/>
  <c r="V1254" i="1"/>
  <c r="W1254" i="1"/>
  <c r="X1254" i="1"/>
  <c r="U1255" i="1"/>
  <c r="V1255" i="1"/>
  <c r="W1255" i="1"/>
  <c r="X1255" i="1"/>
  <c r="U1256" i="1"/>
  <c r="V1256" i="1"/>
  <c r="W1256" i="1"/>
  <c r="X1256" i="1"/>
  <c r="U1257" i="1"/>
  <c r="V1257" i="1"/>
  <c r="W1257" i="1"/>
  <c r="X1257" i="1"/>
  <c r="U1258" i="1"/>
  <c r="V1258" i="1"/>
  <c r="W1258" i="1"/>
  <c r="X1258" i="1"/>
  <c r="U1259" i="1"/>
  <c r="V1259" i="1"/>
  <c r="W1259" i="1"/>
  <c r="X1259" i="1"/>
  <c r="U1260" i="1"/>
  <c r="V1260" i="1"/>
  <c r="W1260" i="1"/>
  <c r="X1260" i="1"/>
  <c r="U1261" i="1"/>
  <c r="V1261" i="1"/>
  <c r="W1261" i="1"/>
  <c r="X1261" i="1"/>
  <c r="U1262" i="1"/>
  <c r="V1262" i="1"/>
  <c r="W1262" i="1"/>
  <c r="X1262" i="1"/>
  <c r="U1263" i="1"/>
  <c r="V1263" i="1"/>
  <c r="W1263" i="1"/>
  <c r="X1263" i="1"/>
  <c r="U1264" i="1"/>
  <c r="V1264" i="1"/>
  <c r="W1264" i="1"/>
  <c r="X1264" i="1"/>
  <c r="U1265" i="1"/>
  <c r="V1265" i="1"/>
  <c r="W1265" i="1"/>
  <c r="X1265" i="1"/>
  <c r="U1266" i="1"/>
  <c r="V1266" i="1"/>
  <c r="W1266" i="1"/>
  <c r="X1266" i="1"/>
  <c r="U1267" i="1"/>
  <c r="V1267" i="1"/>
  <c r="W1267" i="1"/>
  <c r="X1267" i="1"/>
  <c r="U1268" i="1"/>
  <c r="V1268" i="1"/>
  <c r="W1268" i="1"/>
  <c r="X1268" i="1"/>
  <c r="U1269" i="1"/>
  <c r="V1269" i="1"/>
  <c r="W1269" i="1"/>
  <c r="X1269" i="1"/>
  <c r="U1270" i="1"/>
  <c r="V1270" i="1"/>
  <c r="W1270" i="1"/>
  <c r="X1270" i="1"/>
  <c r="U1271" i="1"/>
  <c r="V1271" i="1"/>
  <c r="W1271" i="1"/>
  <c r="X1271" i="1"/>
  <c r="U1272" i="1"/>
  <c r="V1272" i="1"/>
  <c r="W1272" i="1"/>
  <c r="X1272" i="1"/>
  <c r="U1273" i="1"/>
  <c r="V1273" i="1"/>
  <c r="W1273" i="1"/>
  <c r="X1273" i="1"/>
  <c r="U1274" i="1"/>
  <c r="V1274" i="1"/>
  <c r="W1274" i="1"/>
  <c r="X1274" i="1"/>
  <c r="U1275" i="1"/>
  <c r="V1275" i="1"/>
  <c r="W1275" i="1"/>
  <c r="X1275" i="1"/>
  <c r="U1276" i="1"/>
  <c r="V1276" i="1"/>
  <c r="W1276" i="1"/>
  <c r="X1276" i="1"/>
  <c r="U1277" i="1"/>
  <c r="V1277" i="1"/>
  <c r="W1277" i="1"/>
  <c r="X1277" i="1"/>
  <c r="U1278" i="1"/>
  <c r="V1278" i="1"/>
  <c r="W1278" i="1"/>
  <c r="X1278" i="1"/>
  <c r="U1279" i="1"/>
  <c r="V1279" i="1"/>
  <c r="W1279" i="1"/>
  <c r="X1279" i="1"/>
  <c r="U1280" i="1"/>
  <c r="V1280" i="1"/>
  <c r="W1280" i="1"/>
  <c r="X1280" i="1"/>
  <c r="U1281" i="1"/>
  <c r="V1281" i="1"/>
  <c r="W1281" i="1"/>
  <c r="X1281" i="1"/>
  <c r="U1282" i="1"/>
  <c r="V1282" i="1"/>
  <c r="W1282" i="1"/>
  <c r="X1282" i="1"/>
  <c r="U1283" i="1"/>
  <c r="V1283" i="1"/>
  <c r="W1283" i="1"/>
  <c r="X1283" i="1"/>
  <c r="U1284" i="1"/>
  <c r="V1284" i="1"/>
  <c r="W1284" i="1"/>
  <c r="X1284" i="1"/>
  <c r="U1285" i="1"/>
  <c r="V1285" i="1"/>
  <c r="W1285" i="1"/>
  <c r="X1285" i="1"/>
  <c r="U1286" i="1"/>
  <c r="V1286" i="1"/>
  <c r="W1286" i="1"/>
  <c r="X1286" i="1"/>
  <c r="U1287" i="1"/>
  <c r="V1287" i="1"/>
  <c r="W1287" i="1"/>
  <c r="X1287" i="1"/>
  <c r="U1288" i="1"/>
  <c r="V1288" i="1"/>
  <c r="W1288" i="1"/>
  <c r="X1288" i="1"/>
  <c r="U1289" i="1"/>
  <c r="V1289" i="1"/>
  <c r="W1289" i="1"/>
  <c r="X1289" i="1"/>
  <c r="U1290" i="1"/>
  <c r="V1290" i="1"/>
  <c r="W1290" i="1"/>
  <c r="X1290" i="1"/>
  <c r="U1291" i="1"/>
  <c r="V1291" i="1"/>
  <c r="W1291" i="1"/>
  <c r="X1291" i="1"/>
  <c r="U1292" i="1"/>
  <c r="V1292" i="1"/>
  <c r="W1292" i="1"/>
  <c r="X1292" i="1"/>
  <c r="U1293" i="1"/>
  <c r="V1293" i="1"/>
  <c r="W1293" i="1"/>
  <c r="X1293" i="1"/>
  <c r="U1294" i="1"/>
  <c r="V1294" i="1"/>
  <c r="W1294" i="1"/>
  <c r="X1294" i="1"/>
  <c r="U1295" i="1"/>
  <c r="V1295" i="1"/>
  <c r="W1295" i="1"/>
  <c r="X1295" i="1"/>
  <c r="U1296" i="1"/>
  <c r="V1296" i="1"/>
  <c r="W1296" i="1"/>
  <c r="X1296" i="1"/>
  <c r="U1297" i="1"/>
  <c r="V1297" i="1"/>
  <c r="W1297" i="1"/>
  <c r="X1297" i="1"/>
  <c r="U1298" i="1"/>
  <c r="V1298" i="1"/>
  <c r="W1298" i="1"/>
  <c r="X1298" i="1"/>
  <c r="U1299" i="1"/>
  <c r="V1299" i="1"/>
  <c r="W1299" i="1"/>
  <c r="X1299" i="1"/>
  <c r="U1300" i="1"/>
  <c r="V1300" i="1"/>
  <c r="W1300" i="1"/>
  <c r="X1300" i="1"/>
  <c r="U1301" i="1"/>
  <c r="V1301" i="1"/>
  <c r="W1301" i="1"/>
  <c r="X1301" i="1"/>
  <c r="U1302" i="1"/>
  <c r="V1302" i="1"/>
  <c r="W1302" i="1"/>
  <c r="X1302" i="1"/>
  <c r="U1303" i="1"/>
  <c r="V1303" i="1"/>
  <c r="W1303" i="1"/>
  <c r="X1303" i="1"/>
  <c r="U1304" i="1"/>
  <c r="V1304" i="1"/>
  <c r="W1304" i="1"/>
  <c r="X1304" i="1"/>
  <c r="U1305" i="1"/>
  <c r="V1305" i="1"/>
  <c r="W1305" i="1"/>
  <c r="X1305" i="1"/>
  <c r="U1306" i="1"/>
  <c r="V1306" i="1"/>
  <c r="W1306" i="1"/>
  <c r="X1306" i="1"/>
  <c r="U1307" i="1"/>
  <c r="V1307" i="1"/>
  <c r="W1307" i="1"/>
  <c r="X1307" i="1"/>
  <c r="U1308" i="1"/>
  <c r="V1308" i="1"/>
  <c r="W1308" i="1"/>
  <c r="X1308" i="1"/>
  <c r="U1309" i="1"/>
  <c r="V1309" i="1"/>
  <c r="W1309" i="1"/>
  <c r="X1309" i="1"/>
  <c r="U1310" i="1"/>
  <c r="V1310" i="1"/>
  <c r="W1310" i="1"/>
  <c r="X1310" i="1"/>
  <c r="U1311" i="1"/>
  <c r="V1311" i="1"/>
  <c r="W1311" i="1"/>
  <c r="X1311" i="1"/>
  <c r="U1312" i="1"/>
  <c r="V1312" i="1"/>
  <c r="W1312" i="1"/>
  <c r="X1312" i="1"/>
  <c r="U1313" i="1"/>
  <c r="V1313" i="1"/>
  <c r="W1313" i="1"/>
  <c r="X1313" i="1"/>
  <c r="U1314" i="1"/>
  <c r="V1314" i="1"/>
  <c r="W1314" i="1"/>
  <c r="X1314" i="1"/>
  <c r="U1315" i="1"/>
  <c r="V1315" i="1"/>
  <c r="W1315" i="1"/>
  <c r="X1315" i="1"/>
  <c r="U1316" i="1"/>
  <c r="V1316" i="1"/>
  <c r="W1316" i="1"/>
  <c r="X1316" i="1"/>
  <c r="U1317" i="1"/>
  <c r="V1317" i="1"/>
  <c r="W1317" i="1"/>
  <c r="X1317" i="1"/>
  <c r="U1318" i="1"/>
  <c r="V1318" i="1"/>
  <c r="W1318" i="1"/>
  <c r="X1318" i="1"/>
  <c r="U1319" i="1"/>
  <c r="V1319" i="1"/>
  <c r="W1319" i="1"/>
  <c r="X1319" i="1"/>
  <c r="U1320" i="1"/>
  <c r="V1320" i="1"/>
  <c r="W1320" i="1"/>
  <c r="X1320" i="1"/>
  <c r="U1321" i="1"/>
  <c r="V1321" i="1"/>
  <c r="W1321" i="1"/>
  <c r="X1321" i="1"/>
  <c r="U1322" i="1"/>
  <c r="V1322" i="1"/>
  <c r="W1322" i="1"/>
  <c r="X1322" i="1"/>
  <c r="U1323" i="1"/>
  <c r="V1323" i="1"/>
  <c r="W1323" i="1"/>
  <c r="X1323" i="1"/>
  <c r="U1324" i="1"/>
  <c r="V1324" i="1"/>
  <c r="W1324" i="1"/>
  <c r="X1324" i="1"/>
  <c r="U1325" i="1"/>
  <c r="V1325" i="1"/>
  <c r="W1325" i="1"/>
  <c r="X1325" i="1"/>
  <c r="U1326" i="1"/>
  <c r="V1326" i="1"/>
  <c r="W1326" i="1"/>
  <c r="X1326" i="1"/>
  <c r="U1327" i="1"/>
  <c r="V1327" i="1"/>
  <c r="W1327" i="1"/>
  <c r="X1327" i="1"/>
  <c r="U1328" i="1"/>
  <c r="V1328" i="1"/>
  <c r="W1328" i="1"/>
  <c r="X1328" i="1"/>
  <c r="U1329" i="1"/>
  <c r="V1329" i="1"/>
  <c r="W1329" i="1"/>
  <c r="X1329" i="1"/>
  <c r="U1330" i="1"/>
  <c r="V1330" i="1"/>
  <c r="W1330" i="1"/>
  <c r="X1330" i="1"/>
  <c r="U1331" i="1"/>
  <c r="V1331" i="1"/>
  <c r="W1331" i="1"/>
  <c r="X1331" i="1"/>
  <c r="U1332" i="1"/>
  <c r="V1332" i="1"/>
  <c r="W1332" i="1"/>
  <c r="X1332" i="1"/>
  <c r="U1333" i="1"/>
  <c r="V1333" i="1"/>
  <c r="W1333" i="1"/>
  <c r="X1333" i="1"/>
  <c r="U1334" i="1"/>
  <c r="V1334" i="1"/>
  <c r="W1334" i="1"/>
  <c r="X1334" i="1"/>
  <c r="U1335" i="1"/>
  <c r="V1335" i="1"/>
  <c r="W1335" i="1"/>
  <c r="X1335" i="1"/>
  <c r="U1336" i="1"/>
  <c r="V1336" i="1"/>
  <c r="W1336" i="1"/>
  <c r="X1336" i="1"/>
  <c r="U1337" i="1"/>
  <c r="V1337" i="1"/>
  <c r="W1337" i="1"/>
  <c r="X1337" i="1"/>
  <c r="U1338" i="1"/>
  <c r="V1338" i="1"/>
  <c r="W1338" i="1"/>
  <c r="X1338" i="1"/>
  <c r="U1339" i="1"/>
  <c r="V1339" i="1"/>
  <c r="W1339" i="1"/>
  <c r="X1339" i="1"/>
  <c r="U1340" i="1"/>
  <c r="V1340" i="1"/>
  <c r="W1340" i="1"/>
  <c r="X1340" i="1"/>
  <c r="U1341" i="1"/>
  <c r="V1341" i="1"/>
  <c r="W1341" i="1"/>
  <c r="X1341" i="1"/>
  <c r="U1342" i="1"/>
  <c r="V1342" i="1"/>
  <c r="W1342" i="1"/>
  <c r="X1342" i="1"/>
  <c r="U1343" i="1"/>
  <c r="V1343" i="1"/>
  <c r="W1343" i="1"/>
  <c r="X1343" i="1"/>
  <c r="U1344" i="1"/>
  <c r="V1344" i="1"/>
  <c r="W1344" i="1"/>
  <c r="X1344" i="1"/>
  <c r="U1345" i="1"/>
  <c r="V1345" i="1"/>
  <c r="W1345" i="1"/>
  <c r="X1345" i="1"/>
  <c r="U1346" i="1"/>
  <c r="V1346" i="1"/>
  <c r="W1346" i="1"/>
  <c r="X1346" i="1"/>
  <c r="U1347" i="1"/>
  <c r="V1347" i="1"/>
  <c r="W1347" i="1"/>
  <c r="X1347" i="1"/>
  <c r="U1348" i="1"/>
  <c r="V1348" i="1"/>
  <c r="W1348" i="1"/>
  <c r="X1348" i="1"/>
  <c r="U1349" i="1"/>
  <c r="V1349" i="1"/>
  <c r="W1349" i="1"/>
  <c r="X1349" i="1"/>
  <c r="U1350" i="1"/>
  <c r="V1350" i="1"/>
  <c r="W1350" i="1"/>
  <c r="X1350" i="1"/>
  <c r="U1351" i="1"/>
  <c r="V1351" i="1"/>
  <c r="W1351" i="1"/>
  <c r="X1351" i="1"/>
  <c r="U1352" i="1"/>
  <c r="V1352" i="1"/>
  <c r="W1352" i="1"/>
  <c r="X1352" i="1"/>
  <c r="U1353" i="1"/>
  <c r="V1353" i="1"/>
  <c r="W1353" i="1"/>
  <c r="X1353" i="1"/>
  <c r="U1354" i="1"/>
  <c r="V1354" i="1"/>
  <c r="W1354" i="1"/>
  <c r="X1354" i="1"/>
  <c r="U1355" i="1"/>
  <c r="V1355" i="1"/>
  <c r="W1355" i="1"/>
  <c r="X1355" i="1"/>
  <c r="U1356" i="1"/>
  <c r="V1356" i="1"/>
  <c r="W1356" i="1"/>
  <c r="X1356" i="1"/>
  <c r="U1357" i="1"/>
  <c r="V1357" i="1"/>
  <c r="W1357" i="1"/>
  <c r="X1357" i="1"/>
  <c r="U1358" i="1"/>
  <c r="V1358" i="1"/>
  <c r="W1358" i="1"/>
  <c r="X1358" i="1"/>
  <c r="U1359" i="1"/>
  <c r="V1359" i="1"/>
  <c r="W1359" i="1"/>
  <c r="X1359" i="1"/>
  <c r="U1360" i="1"/>
  <c r="V1360" i="1"/>
  <c r="W1360" i="1"/>
  <c r="X1360" i="1"/>
  <c r="U1361" i="1"/>
  <c r="V1361" i="1"/>
  <c r="W1361" i="1"/>
  <c r="X1361" i="1"/>
  <c r="U1362" i="1"/>
  <c r="V1362" i="1"/>
  <c r="W1362" i="1"/>
  <c r="X1362" i="1"/>
  <c r="U1363" i="1"/>
  <c r="V1363" i="1"/>
  <c r="W1363" i="1"/>
  <c r="X1363" i="1"/>
  <c r="U1364" i="1"/>
  <c r="V1364" i="1"/>
  <c r="W1364" i="1"/>
  <c r="X1364" i="1"/>
  <c r="U1365" i="1"/>
  <c r="V1365" i="1"/>
  <c r="W1365" i="1"/>
  <c r="X1365" i="1"/>
  <c r="U1366" i="1"/>
  <c r="V1366" i="1"/>
  <c r="W1366" i="1"/>
  <c r="X1366" i="1"/>
  <c r="U1367" i="1"/>
  <c r="V1367" i="1"/>
  <c r="W1367" i="1"/>
  <c r="X1367" i="1"/>
  <c r="U1368" i="1"/>
  <c r="V1368" i="1"/>
  <c r="W1368" i="1"/>
  <c r="X1368" i="1"/>
  <c r="U1369" i="1"/>
  <c r="V1369" i="1"/>
  <c r="W1369" i="1"/>
  <c r="X1369" i="1"/>
  <c r="U1370" i="1"/>
  <c r="V1370" i="1"/>
  <c r="W1370" i="1"/>
  <c r="X1370" i="1"/>
  <c r="U1371" i="1"/>
  <c r="V1371" i="1"/>
  <c r="W1371" i="1"/>
  <c r="X1371" i="1"/>
  <c r="U1372" i="1"/>
  <c r="V1372" i="1"/>
  <c r="W1372" i="1"/>
  <c r="X1372" i="1"/>
  <c r="U1373" i="1"/>
  <c r="V1373" i="1"/>
  <c r="W1373" i="1"/>
  <c r="X1373" i="1"/>
  <c r="U1374" i="1"/>
  <c r="V1374" i="1"/>
  <c r="W1374" i="1"/>
  <c r="X1374" i="1"/>
  <c r="U1375" i="1"/>
  <c r="V1375" i="1"/>
  <c r="W1375" i="1"/>
  <c r="X1375" i="1"/>
  <c r="U1376" i="1"/>
  <c r="V1376" i="1"/>
  <c r="W1376" i="1"/>
  <c r="X1376" i="1"/>
  <c r="U1377" i="1"/>
  <c r="V1377" i="1"/>
  <c r="W1377" i="1"/>
  <c r="X1377" i="1"/>
  <c r="U1378" i="1"/>
  <c r="V1378" i="1"/>
  <c r="W1378" i="1"/>
  <c r="X1378" i="1"/>
  <c r="U1379" i="1"/>
  <c r="V1379" i="1"/>
  <c r="W1379" i="1"/>
  <c r="X1379" i="1"/>
  <c r="U1380" i="1"/>
  <c r="V1380" i="1"/>
  <c r="W1380" i="1"/>
  <c r="X1380" i="1"/>
  <c r="U1381" i="1"/>
  <c r="V1381" i="1"/>
  <c r="W1381" i="1"/>
  <c r="X1381" i="1"/>
  <c r="U1382" i="1"/>
  <c r="V1382" i="1"/>
  <c r="W1382" i="1"/>
  <c r="X1382" i="1"/>
  <c r="U1383" i="1"/>
  <c r="V1383" i="1"/>
  <c r="W1383" i="1"/>
  <c r="X1383" i="1"/>
  <c r="U1384" i="1"/>
  <c r="V1384" i="1"/>
  <c r="W1384" i="1"/>
  <c r="X1384" i="1"/>
  <c r="U1385" i="1"/>
  <c r="V1385" i="1"/>
  <c r="W1385" i="1"/>
  <c r="X1385" i="1"/>
  <c r="U1386" i="1"/>
  <c r="V1386" i="1"/>
  <c r="W1386" i="1"/>
  <c r="X1386" i="1"/>
  <c r="U1387" i="1"/>
  <c r="V1387" i="1"/>
  <c r="W1387" i="1"/>
  <c r="X1387" i="1"/>
  <c r="U1388" i="1"/>
  <c r="V1388" i="1"/>
  <c r="W1388" i="1"/>
  <c r="X1388" i="1"/>
  <c r="U1389" i="1"/>
  <c r="V1389" i="1"/>
  <c r="W1389" i="1"/>
  <c r="X1389" i="1"/>
  <c r="U1390" i="1"/>
  <c r="V1390" i="1"/>
  <c r="W1390" i="1"/>
  <c r="X1390" i="1"/>
  <c r="U1391" i="1"/>
  <c r="V1391" i="1"/>
  <c r="W1391" i="1"/>
  <c r="X1391" i="1"/>
  <c r="U1392" i="1"/>
  <c r="V1392" i="1"/>
  <c r="W1392" i="1"/>
  <c r="X1392" i="1"/>
  <c r="U1393" i="1"/>
  <c r="V1393" i="1"/>
  <c r="W1393" i="1"/>
  <c r="X1393" i="1"/>
  <c r="U1394" i="1"/>
  <c r="V1394" i="1"/>
  <c r="W1394" i="1"/>
  <c r="X1394" i="1"/>
  <c r="U1395" i="1"/>
  <c r="V1395" i="1"/>
  <c r="W1395" i="1"/>
  <c r="X1395" i="1"/>
  <c r="U1396" i="1"/>
  <c r="V1396" i="1"/>
  <c r="W1396" i="1"/>
  <c r="X1396" i="1"/>
  <c r="U1397" i="1"/>
  <c r="V1397" i="1"/>
  <c r="W1397" i="1"/>
  <c r="X1397" i="1"/>
  <c r="U1398" i="1"/>
  <c r="V1398" i="1"/>
  <c r="W1398" i="1"/>
  <c r="X1398" i="1"/>
  <c r="U1399" i="1"/>
  <c r="V1399" i="1"/>
  <c r="W1399" i="1"/>
  <c r="X1399" i="1"/>
  <c r="U1400" i="1"/>
  <c r="V1400" i="1"/>
  <c r="W1400" i="1"/>
  <c r="X1400" i="1"/>
  <c r="U1401" i="1"/>
  <c r="V1401" i="1"/>
  <c r="W1401" i="1"/>
  <c r="X1401" i="1"/>
  <c r="U1402" i="1"/>
  <c r="V1402" i="1"/>
  <c r="W1402" i="1"/>
  <c r="X1402" i="1"/>
  <c r="U1403" i="1"/>
  <c r="V1403" i="1"/>
  <c r="W1403" i="1"/>
  <c r="X1403" i="1"/>
  <c r="U1404" i="1"/>
  <c r="V1404" i="1"/>
  <c r="W1404" i="1"/>
  <c r="X1404" i="1"/>
  <c r="U1405" i="1"/>
  <c r="V1405" i="1"/>
  <c r="W1405" i="1"/>
  <c r="X1405" i="1"/>
  <c r="U1406" i="1"/>
  <c r="V1406" i="1"/>
  <c r="W1406" i="1"/>
  <c r="X1406" i="1"/>
  <c r="U1407" i="1"/>
  <c r="V1407" i="1"/>
  <c r="W1407" i="1"/>
  <c r="X1407" i="1"/>
  <c r="U1408" i="1"/>
  <c r="V1408" i="1"/>
  <c r="W1408" i="1"/>
  <c r="X1408" i="1"/>
  <c r="U1409" i="1"/>
  <c r="V1409" i="1"/>
  <c r="W1409" i="1"/>
  <c r="X1409" i="1"/>
  <c r="U1410" i="1"/>
  <c r="V1410" i="1"/>
  <c r="W1410" i="1"/>
  <c r="X1410" i="1"/>
  <c r="U1411" i="1"/>
  <c r="V1411" i="1"/>
  <c r="W1411" i="1"/>
  <c r="X1411" i="1"/>
  <c r="U1412" i="1"/>
  <c r="V1412" i="1"/>
  <c r="W1412" i="1"/>
  <c r="X1412" i="1"/>
  <c r="U1413" i="1"/>
  <c r="V1413" i="1"/>
  <c r="W1413" i="1"/>
  <c r="X1413" i="1"/>
  <c r="U1414" i="1"/>
  <c r="V1414" i="1"/>
  <c r="W1414" i="1"/>
  <c r="X1414" i="1"/>
  <c r="U1415" i="1"/>
  <c r="V1415" i="1"/>
  <c r="W1415" i="1"/>
  <c r="X1415" i="1"/>
  <c r="U1416" i="1"/>
  <c r="V1416" i="1"/>
  <c r="W1416" i="1"/>
  <c r="X1416" i="1"/>
  <c r="U1417" i="1"/>
  <c r="V1417" i="1"/>
  <c r="W1417" i="1"/>
  <c r="X1417" i="1"/>
  <c r="U1418" i="1"/>
  <c r="V1418" i="1"/>
  <c r="W1418" i="1"/>
  <c r="X1418" i="1"/>
  <c r="U1419" i="1"/>
  <c r="V1419" i="1"/>
  <c r="W1419" i="1"/>
  <c r="X1419" i="1"/>
  <c r="U1420" i="1"/>
  <c r="V1420" i="1"/>
  <c r="W1420" i="1"/>
  <c r="X1420" i="1"/>
  <c r="U1421" i="1"/>
  <c r="V1421" i="1"/>
  <c r="W1421" i="1"/>
  <c r="X1421" i="1"/>
  <c r="U1422" i="1"/>
  <c r="V1422" i="1"/>
  <c r="W1422" i="1"/>
  <c r="X1422" i="1"/>
  <c r="U1423" i="1"/>
  <c r="V1423" i="1"/>
  <c r="W1423" i="1"/>
  <c r="X1423" i="1"/>
  <c r="U1424" i="1"/>
  <c r="V1424" i="1"/>
  <c r="W1424" i="1"/>
  <c r="X1424" i="1"/>
  <c r="U1425" i="1"/>
  <c r="V1425" i="1"/>
  <c r="W1425" i="1"/>
  <c r="X1425" i="1"/>
  <c r="U1426" i="1"/>
  <c r="V1426" i="1"/>
  <c r="W1426" i="1"/>
  <c r="X1426" i="1"/>
  <c r="U1427" i="1"/>
  <c r="V1427" i="1"/>
  <c r="W1427" i="1"/>
  <c r="X1427" i="1"/>
  <c r="U1428" i="1"/>
  <c r="V1428" i="1"/>
  <c r="W1428" i="1"/>
  <c r="X1428" i="1"/>
  <c r="U1429" i="1"/>
  <c r="V1429" i="1"/>
  <c r="W1429" i="1"/>
  <c r="X1429" i="1"/>
  <c r="U1430" i="1"/>
  <c r="V1430" i="1"/>
  <c r="W1430" i="1"/>
  <c r="X1430" i="1"/>
  <c r="U1431" i="1"/>
  <c r="V1431" i="1"/>
  <c r="W1431" i="1"/>
  <c r="X1431" i="1"/>
  <c r="U1432" i="1"/>
  <c r="V1432" i="1"/>
  <c r="W1432" i="1"/>
  <c r="X1432" i="1"/>
  <c r="U1433" i="1"/>
  <c r="V1433" i="1"/>
  <c r="W1433" i="1"/>
  <c r="X1433" i="1"/>
  <c r="U1434" i="1"/>
  <c r="V1434" i="1"/>
  <c r="W1434" i="1"/>
  <c r="X1434" i="1"/>
  <c r="U1435" i="1"/>
  <c r="V1435" i="1"/>
  <c r="W1435" i="1"/>
  <c r="X1435" i="1"/>
  <c r="U1436" i="1"/>
  <c r="V1436" i="1"/>
  <c r="W1436" i="1"/>
  <c r="X1436" i="1"/>
  <c r="U1437" i="1"/>
  <c r="V1437" i="1"/>
  <c r="W1437" i="1"/>
  <c r="X1437" i="1"/>
  <c r="U1438" i="1"/>
  <c r="V1438" i="1"/>
  <c r="W1438" i="1"/>
  <c r="X1438" i="1"/>
  <c r="U1439" i="1"/>
  <c r="V1439" i="1"/>
  <c r="W1439" i="1"/>
  <c r="X1439" i="1"/>
  <c r="U1440" i="1"/>
  <c r="V1440" i="1"/>
  <c r="W1440" i="1"/>
  <c r="X1440" i="1"/>
  <c r="U1441" i="1"/>
  <c r="V1441" i="1"/>
  <c r="W1441" i="1"/>
  <c r="X1441" i="1"/>
  <c r="U1442" i="1"/>
  <c r="V1442" i="1"/>
  <c r="W1442" i="1"/>
  <c r="X1442" i="1"/>
  <c r="U1443" i="1"/>
  <c r="V1443" i="1"/>
  <c r="W1443" i="1"/>
  <c r="X1443" i="1"/>
  <c r="U1444" i="1"/>
  <c r="V1444" i="1"/>
  <c r="W1444" i="1"/>
  <c r="X1444" i="1"/>
  <c r="U1445" i="1"/>
  <c r="V1445" i="1"/>
  <c r="W1445" i="1"/>
  <c r="X1445" i="1"/>
  <c r="U1446" i="1"/>
  <c r="V1446" i="1"/>
  <c r="W1446" i="1"/>
  <c r="X1446" i="1"/>
  <c r="U1447" i="1"/>
  <c r="V1447" i="1"/>
  <c r="W1447" i="1"/>
  <c r="X1447" i="1"/>
  <c r="U1448" i="1"/>
  <c r="V1448" i="1"/>
  <c r="W1448" i="1"/>
  <c r="X1448" i="1"/>
  <c r="U1449" i="1"/>
  <c r="V1449" i="1"/>
  <c r="W1449" i="1"/>
  <c r="X1449" i="1"/>
  <c r="U1450" i="1"/>
  <c r="V1450" i="1"/>
  <c r="W1450" i="1"/>
  <c r="X1450" i="1"/>
  <c r="U1451" i="1"/>
  <c r="V1451" i="1"/>
  <c r="W1451" i="1"/>
  <c r="X1451" i="1"/>
  <c r="U1452" i="1"/>
  <c r="V1452" i="1"/>
  <c r="W1452" i="1"/>
  <c r="X1452" i="1"/>
  <c r="U1453" i="1"/>
  <c r="V1453" i="1"/>
  <c r="W1453" i="1"/>
  <c r="X1453" i="1"/>
  <c r="U1454" i="1"/>
  <c r="V1454" i="1"/>
  <c r="W1454" i="1"/>
  <c r="X1454" i="1"/>
  <c r="U1455" i="1"/>
  <c r="V1455" i="1"/>
  <c r="W1455" i="1"/>
  <c r="X1455" i="1"/>
  <c r="U1456" i="1"/>
  <c r="V1456" i="1"/>
  <c r="W1456" i="1"/>
  <c r="X1456" i="1"/>
  <c r="U1457" i="1"/>
  <c r="V1457" i="1"/>
  <c r="W1457" i="1"/>
  <c r="X1457" i="1"/>
  <c r="U1458" i="1"/>
  <c r="V1458" i="1"/>
  <c r="W1458" i="1"/>
  <c r="X1458" i="1"/>
  <c r="U1459" i="1"/>
  <c r="V1459" i="1"/>
  <c r="W1459" i="1"/>
  <c r="X1459" i="1"/>
  <c r="U1460" i="1"/>
  <c r="V1460" i="1"/>
  <c r="W1460" i="1"/>
  <c r="X1460" i="1"/>
  <c r="U1461" i="1"/>
  <c r="V1461" i="1"/>
  <c r="W1461" i="1"/>
  <c r="X1461" i="1"/>
  <c r="U1462" i="1"/>
  <c r="V1462" i="1"/>
  <c r="W1462" i="1"/>
  <c r="X1462" i="1"/>
  <c r="U1463" i="1"/>
  <c r="V1463" i="1"/>
  <c r="W1463" i="1"/>
  <c r="X1463" i="1"/>
  <c r="U1464" i="1"/>
  <c r="V1464" i="1"/>
  <c r="W1464" i="1"/>
  <c r="X1464" i="1"/>
  <c r="U1465" i="1"/>
  <c r="V1465" i="1"/>
  <c r="W1465" i="1"/>
  <c r="X1465" i="1"/>
  <c r="U1466" i="1"/>
  <c r="V1466" i="1"/>
  <c r="W1466" i="1"/>
  <c r="X1466" i="1"/>
  <c r="U1467" i="1"/>
  <c r="V1467" i="1"/>
  <c r="W1467" i="1"/>
  <c r="X1467" i="1"/>
  <c r="U1468" i="1"/>
  <c r="V1468" i="1"/>
  <c r="W1468" i="1"/>
  <c r="X1468" i="1"/>
  <c r="U1469" i="1"/>
  <c r="V1469" i="1"/>
  <c r="W1469" i="1"/>
  <c r="X1469" i="1"/>
  <c r="U1470" i="1"/>
  <c r="V1470" i="1"/>
  <c r="W1470" i="1"/>
  <c r="X1470" i="1"/>
  <c r="U1471" i="1"/>
  <c r="V1471" i="1"/>
  <c r="W1471" i="1"/>
  <c r="X1471" i="1"/>
  <c r="U1472" i="1"/>
  <c r="V1472" i="1"/>
  <c r="W1472" i="1"/>
  <c r="X1472" i="1"/>
  <c r="U1473" i="1"/>
  <c r="V1473" i="1"/>
  <c r="W1473" i="1"/>
  <c r="X1473" i="1"/>
  <c r="U1474" i="1"/>
  <c r="V1474" i="1"/>
  <c r="W1474" i="1"/>
  <c r="X1474" i="1"/>
  <c r="U1475" i="1"/>
  <c r="V1475" i="1"/>
  <c r="W1475" i="1"/>
  <c r="X1475" i="1"/>
  <c r="U1476" i="1"/>
  <c r="V1476" i="1"/>
  <c r="W1476" i="1"/>
  <c r="X1476" i="1"/>
  <c r="U1477" i="1"/>
  <c r="V1477" i="1"/>
  <c r="W1477" i="1"/>
  <c r="X1477" i="1"/>
  <c r="U1478" i="1"/>
  <c r="V1478" i="1"/>
  <c r="W1478" i="1"/>
  <c r="X1478" i="1"/>
  <c r="U1479" i="1"/>
  <c r="V1479" i="1"/>
  <c r="W1479" i="1"/>
  <c r="X1479" i="1"/>
  <c r="U1480" i="1"/>
  <c r="V1480" i="1"/>
  <c r="W1480" i="1"/>
  <c r="X1480" i="1"/>
  <c r="U1481" i="1"/>
  <c r="V1481" i="1"/>
  <c r="W1481" i="1"/>
  <c r="X1481" i="1"/>
  <c r="U1482" i="1"/>
  <c r="V1482" i="1"/>
  <c r="W1482" i="1"/>
  <c r="X1482" i="1"/>
  <c r="U1483" i="1"/>
  <c r="V1483" i="1"/>
  <c r="W1483" i="1"/>
  <c r="X1483" i="1"/>
  <c r="U1484" i="1"/>
  <c r="V1484" i="1"/>
  <c r="W1484" i="1"/>
  <c r="X1484" i="1"/>
  <c r="U1485" i="1"/>
  <c r="V1485" i="1"/>
  <c r="W1485" i="1"/>
  <c r="X1485" i="1"/>
  <c r="U1486" i="1"/>
  <c r="V1486" i="1"/>
  <c r="W1486" i="1"/>
  <c r="X1486" i="1"/>
  <c r="U1487" i="1"/>
  <c r="V1487" i="1"/>
  <c r="W1487" i="1"/>
  <c r="X1487" i="1"/>
  <c r="U1488" i="1"/>
  <c r="V1488" i="1"/>
  <c r="W1488" i="1"/>
  <c r="X1488" i="1"/>
  <c r="U1489" i="1"/>
  <c r="V1489" i="1"/>
  <c r="W1489" i="1"/>
  <c r="X1489" i="1"/>
  <c r="U1490" i="1"/>
  <c r="V1490" i="1"/>
  <c r="W1490" i="1"/>
  <c r="X1490" i="1"/>
  <c r="U1491" i="1"/>
  <c r="V1491" i="1"/>
  <c r="W1491" i="1"/>
  <c r="X1491" i="1"/>
  <c r="U1492" i="1"/>
  <c r="V1492" i="1"/>
  <c r="W1492" i="1"/>
  <c r="X1492" i="1"/>
  <c r="U1493" i="1"/>
  <c r="V1493" i="1"/>
  <c r="W1493" i="1"/>
  <c r="X1493" i="1"/>
  <c r="U1494" i="1"/>
  <c r="V1494" i="1"/>
  <c r="W1494" i="1"/>
  <c r="X1494" i="1"/>
  <c r="U1495" i="1"/>
  <c r="V1495" i="1"/>
  <c r="W1495" i="1"/>
  <c r="X1495" i="1"/>
  <c r="U1496" i="1"/>
  <c r="V1496" i="1"/>
  <c r="W1496" i="1"/>
  <c r="X1496" i="1"/>
  <c r="U1497" i="1"/>
  <c r="V1497" i="1"/>
  <c r="W1497" i="1"/>
  <c r="X1497" i="1"/>
  <c r="U1498" i="1"/>
  <c r="V1498" i="1"/>
  <c r="W1498" i="1"/>
  <c r="X1498" i="1"/>
  <c r="U1499" i="1"/>
  <c r="V1499" i="1"/>
  <c r="W1499" i="1"/>
  <c r="X1499" i="1"/>
  <c r="U1500" i="1"/>
  <c r="V1500" i="1"/>
  <c r="W1500" i="1"/>
  <c r="X1500" i="1"/>
  <c r="U1501" i="1"/>
  <c r="V1501" i="1"/>
  <c r="W1501" i="1"/>
  <c r="X1501" i="1"/>
  <c r="U1502" i="1"/>
  <c r="V1502" i="1"/>
  <c r="W1502" i="1"/>
  <c r="X1502" i="1"/>
  <c r="U1503" i="1"/>
  <c r="V1503" i="1"/>
  <c r="W1503" i="1"/>
  <c r="X1503" i="1"/>
  <c r="U1504" i="1"/>
  <c r="V1504" i="1"/>
  <c r="W1504" i="1"/>
  <c r="X1504" i="1"/>
  <c r="U1505" i="1"/>
  <c r="V1505" i="1"/>
  <c r="W1505" i="1"/>
  <c r="X1505" i="1"/>
  <c r="U1506" i="1"/>
  <c r="V1506" i="1"/>
  <c r="W1506" i="1"/>
  <c r="X1506" i="1"/>
  <c r="U1507" i="1"/>
  <c r="V1507" i="1"/>
  <c r="W1507" i="1"/>
  <c r="X1507" i="1"/>
  <c r="U1508" i="1"/>
  <c r="V1508" i="1"/>
  <c r="W1508" i="1"/>
  <c r="X1508" i="1"/>
  <c r="U1509" i="1"/>
  <c r="V1509" i="1"/>
  <c r="W1509" i="1"/>
  <c r="X1509" i="1"/>
  <c r="U1510" i="1"/>
  <c r="V1510" i="1"/>
  <c r="W1510" i="1"/>
  <c r="X1510" i="1"/>
  <c r="U1511" i="1"/>
  <c r="V1511" i="1"/>
  <c r="W1511" i="1"/>
  <c r="X1511" i="1"/>
  <c r="U1512" i="1"/>
  <c r="V1512" i="1"/>
  <c r="W1512" i="1"/>
  <c r="X1512" i="1"/>
  <c r="U1513" i="1"/>
  <c r="V1513" i="1"/>
  <c r="W1513" i="1"/>
  <c r="X1513" i="1"/>
  <c r="U1514" i="1"/>
  <c r="V1514" i="1"/>
  <c r="W1514" i="1"/>
  <c r="X1514" i="1"/>
  <c r="U1515" i="1"/>
  <c r="V1515" i="1"/>
  <c r="W1515" i="1"/>
  <c r="X1515" i="1"/>
  <c r="U1516" i="1"/>
  <c r="V1516" i="1"/>
  <c r="W1516" i="1"/>
  <c r="X1516" i="1"/>
  <c r="U1517" i="1"/>
  <c r="V1517" i="1"/>
  <c r="W1517" i="1"/>
  <c r="X1517" i="1"/>
  <c r="U1518" i="1"/>
  <c r="V1518" i="1"/>
  <c r="W1518" i="1"/>
  <c r="X1518" i="1"/>
  <c r="U1519" i="1"/>
  <c r="V1519" i="1"/>
  <c r="W1519" i="1"/>
  <c r="X1519" i="1"/>
  <c r="U1520" i="1"/>
  <c r="V1520" i="1"/>
  <c r="W1520" i="1"/>
  <c r="X1520" i="1"/>
  <c r="U1521" i="1"/>
  <c r="V1521" i="1"/>
  <c r="W1521" i="1"/>
  <c r="X1521" i="1"/>
  <c r="U1522" i="1"/>
  <c r="V1522" i="1"/>
  <c r="W1522" i="1"/>
  <c r="X1522" i="1"/>
  <c r="U1523" i="1"/>
  <c r="V1523" i="1"/>
  <c r="W1523" i="1"/>
  <c r="X1523" i="1"/>
  <c r="U1524" i="1"/>
  <c r="V1524" i="1"/>
  <c r="W1524" i="1"/>
  <c r="X1524" i="1"/>
  <c r="U1525" i="1"/>
  <c r="V1525" i="1"/>
  <c r="W1525" i="1"/>
  <c r="X1525" i="1"/>
  <c r="U1526" i="1"/>
  <c r="V1526" i="1"/>
  <c r="W1526" i="1"/>
  <c r="X1526" i="1"/>
  <c r="U1527" i="1"/>
  <c r="V1527" i="1"/>
  <c r="W1527" i="1"/>
  <c r="X1527" i="1"/>
  <c r="U1528" i="1"/>
  <c r="V1528" i="1"/>
  <c r="W1528" i="1"/>
  <c r="X1528" i="1"/>
  <c r="U1529" i="1"/>
  <c r="V1529" i="1"/>
  <c r="W1529" i="1"/>
  <c r="X1529" i="1"/>
  <c r="U1530" i="1"/>
  <c r="V1530" i="1"/>
  <c r="W1530" i="1"/>
  <c r="X1530" i="1"/>
  <c r="U1531" i="1"/>
  <c r="V1531" i="1"/>
  <c r="W1531" i="1"/>
  <c r="X1531" i="1"/>
  <c r="U1532" i="1"/>
  <c r="V1532" i="1"/>
  <c r="W1532" i="1"/>
  <c r="X1532" i="1"/>
  <c r="U1533" i="1"/>
  <c r="V1533" i="1"/>
  <c r="W1533" i="1"/>
  <c r="X1533" i="1"/>
  <c r="U1534" i="1"/>
  <c r="V1534" i="1"/>
  <c r="W1534" i="1"/>
  <c r="X1534" i="1"/>
  <c r="U1535" i="1"/>
  <c r="V1535" i="1"/>
  <c r="W1535" i="1"/>
  <c r="X1535" i="1"/>
  <c r="U1536" i="1"/>
  <c r="V1536" i="1"/>
  <c r="W1536" i="1"/>
  <c r="X1536" i="1"/>
  <c r="U1537" i="1"/>
  <c r="V1537" i="1"/>
  <c r="W1537" i="1"/>
  <c r="X1537" i="1"/>
  <c r="U1538" i="1"/>
  <c r="V1538" i="1"/>
  <c r="W1538" i="1"/>
  <c r="X1538" i="1"/>
  <c r="U1539" i="1"/>
  <c r="V1539" i="1"/>
  <c r="W1539" i="1"/>
  <c r="X1539" i="1"/>
  <c r="U1540" i="1"/>
  <c r="V1540" i="1"/>
  <c r="W1540" i="1"/>
  <c r="X1540" i="1"/>
  <c r="U1541" i="1"/>
  <c r="V1541" i="1"/>
  <c r="W1541" i="1"/>
  <c r="X1541" i="1"/>
  <c r="U1542" i="1"/>
  <c r="V1542" i="1"/>
  <c r="W1542" i="1"/>
  <c r="X1542" i="1"/>
  <c r="U1543" i="1"/>
  <c r="V1543" i="1"/>
  <c r="W1543" i="1"/>
  <c r="X1543" i="1"/>
  <c r="U1544" i="1"/>
  <c r="V1544" i="1"/>
  <c r="W1544" i="1"/>
  <c r="X1544" i="1"/>
  <c r="U1545" i="1"/>
  <c r="V1545" i="1"/>
  <c r="W1545" i="1"/>
  <c r="X1545" i="1"/>
  <c r="U1546" i="1"/>
  <c r="V1546" i="1"/>
  <c r="W1546" i="1"/>
  <c r="X1546" i="1"/>
  <c r="U1547" i="1"/>
  <c r="V1547" i="1"/>
  <c r="W1547" i="1"/>
  <c r="X1547" i="1"/>
  <c r="U1548" i="1"/>
  <c r="V1548" i="1"/>
  <c r="W1548" i="1"/>
  <c r="X1548" i="1"/>
  <c r="U1549" i="1"/>
  <c r="V1549" i="1"/>
  <c r="W1549" i="1"/>
  <c r="X1549" i="1"/>
  <c r="U1550" i="1"/>
  <c r="V1550" i="1"/>
  <c r="W1550" i="1"/>
  <c r="X1550" i="1"/>
  <c r="U1551" i="1"/>
  <c r="V1551" i="1"/>
  <c r="W1551" i="1"/>
  <c r="X1551" i="1"/>
  <c r="U1552" i="1"/>
  <c r="V1552" i="1"/>
  <c r="W1552" i="1"/>
  <c r="X1552" i="1"/>
  <c r="U1553" i="1"/>
  <c r="V1553" i="1"/>
  <c r="W1553" i="1"/>
  <c r="X1553" i="1"/>
  <c r="U1554" i="1"/>
  <c r="V1554" i="1"/>
  <c r="W1554" i="1"/>
  <c r="X1554" i="1"/>
  <c r="U1555" i="1"/>
  <c r="V1555" i="1"/>
  <c r="W1555" i="1"/>
  <c r="X1555" i="1"/>
  <c r="U1556" i="1"/>
  <c r="V1556" i="1"/>
  <c r="W1556" i="1"/>
  <c r="X1556" i="1"/>
  <c r="U1557" i="1"/>
  <c r="V1557" i="1"/>
  <c r="W1557" i="1"/>
  <c r="X1557" i="1"/>
  <c r="U1558" i="1"/>
  <c r="V1558" i="1"/>
  <c r="W1558" i="1"/>
  <c r="X1558" i="1"/>
  <c r="U1559" i="1"/>
  <c r="V1559" i="1"/>
  <c r="W1559" i="1"/>
  <c r="X1559" i="1"/>
  <c r="U1560" i="1"/>
  <c r="V1560" i="1"/>
  <c r="W1560" i="1"/>
  <c r="X1560" i="1"/>
  <c r="U1561" i="1"/>
  <c r="V1561" i="1"/>
  <c r="W1561" i="1"/>
  <c r="X1561" i="1"/>
  <c r="U1562" i="1"/>
  <c r="V1562" i="1"/>
  <c r="W1562" i="1"/>
  <c r="X1562" i="1"/>
  <c r="U1563" i="1"/>
  <c r="V1563" i="1"/>
  <c r="W1563" i="1"/>
  <c r="X1563" i="1"/>
  <c r="U1564" i="1"/>
  <c r="V1564" i="1"/>
  <c r="W1564" i="1"/>
  <c r="X1564" i="1"/>
  <c r="U1565" i="1"/>
  <c r="V1565" i="1"/>
  <c r="W1565" i="1"/>
  <c r="X1565" i="1"/>
  <c r="U1566" i="1"/>
  <c r="V1566" i="1"/>
  <c r="W1566" i="1"/>
  <c r="X1566" i="1"/>
  <c r="U1567" i="1"/>
  <c r="V1567" i="1"/>
  <c r="W1567" i="1"/>
  <c r="X1567" i="1"/>
  <c r="U1568" i="1"/>
  <c r="V1568" i="1"/>
  <c r="W1568" i="1"/>
  <c r="X1568" i="1"/>
  <c r="U1569" i="1"/>
  <c r="V1569" i="1"/>
  <c r="W1569" i="1"/>
  <c r="X1569" i="1"/>
  <c r="U1570" i="1"/>
  <c r="V1570" i="1"/>
  <c r="W1570" i="1"/>
  <c r="X1570" i="1"/>
  <c r="U1571" i="1"/>
  <c r="V1571" i="1"/>
  <c r="W1571" i="1"/>
  <c r="X1571" i="1"/>
  <c r="U1572" i="1"/>
  <c r="V1572" i="1"/>
  <c r="W1572" i="1"/>
  <c r="X1572" i="1"/>
  <c r="U1573" i="1"/>
  <c r="V1573" i="1"/>
  <c r="W1573" i="1"/>
  <c r="X1573" i="1"/>
  <c r="U1574" i="1"/>
  <c r="V1574" i="1"/>
  <c r="W1574" i="1"/>
  <c r="X1574" i="1"/>
  <c r="U1575" i="1"/>
  <c r="V1575" i="1"/>
  <c r="W1575" i="1"/>
  <c r="X1575" i="1"/>
  <c r="U1576" i="1"/>
  <c r="V1576" i="1"/>
  <c r="W1576" i="1"/>
  <c r="X1576" i="1"/>
  <c r="U1577" i="1"/>
  <c r="V1577" i="1"/>
  <c r="W1577" i="1"/>
  <c r="X1577" i="1"/>
  <c r="U1578" i="1"/>
  <c r="V1578" i="1"/>
  <c r="W1578" i="1"/>
  <c r="X1578" i="1"/>
  <c r="U1579" i="1"/>
  <c r="V1579" i="1"/>
  <c r="W1579" i="1"/>
  <c r="X1579" i="1"/>
  <c r="U1580" i="1"/>
  <c r="V1580" i="1"/>
  <c r="W1580" i="1"/>
  <c r="X1580" i="1"/>
  <c r="U1581" i="1"/>
  <c r="V1581" i="1"/>
  <c r="W1581" i="1"/>
  <c r="X1581" i="1"/>
  <c r="U1582" i="1"/>
  <c r="V1582" i="1"/>
  <c r="W1582" i="1"/>
  <c r="X1582" i="1"/>
  <c r="U1583" i="1"/>
  <c r="V1583" i="1"/>
  <c r="W1583" i="1"/>
  <c r="X1583" i="1"/>
  <c r="U1584" i="1"/>
  <c r="V1584" i="1"/>
  <c r="W1584" i="1"/>
  <c r="X1584" i="1"/>
  <c r="U1585" i="1"/>
  <c r="V1585" i="1"/>
  <c r="W1585" i="1"/>
  <c r="X1585" i="1"/>
  <c r="U1586" i="1"/>
  <c r="V1586" i="1"/>
  <c r="W1586" i="1"/>
  <c r="X1586" i="1"/>
  <c r="U1587" i="1"/>
  <c r="V1587" i="1"/>
  <c r="W1587" i="1"/>
  <c r="X1587" i="1"/>
  <c r="U1588" i="1"/>
  <c r="V1588" i="1"/>
  <c r="W1588" i="1"/>
  <c r="X1588" i="1"/>
  <c r="U1589" i="1"/>
  <c r="V1589" i="1"/>
  <c r="W1589" i="1"/>
  <c r="X1589" i="1"/>
  <c r="U1590" i="1"/>
  <c r="V1590" i="1"/>
  <c r="W1590" i="1"/>
  <c r="X1590" i="1"/>
  <c r="U1591" i="1"/>
  <c r="V1591" i="1"/>
  <c r="W1591" i="1"/>
  <c r="X1591" i="1"/>
  <c r="U1592" i="1"/>
  <c r="V1592" i="1"/>
  <c r="W1592" i="1"/>
  <c r="X1592" i="1"/>
  <c r="U1593" i="1"/>
  <c r="V1593" i="1"/>
  <c r="W1593" i="1"/>
  <c r="X1593" i="1"/>
  <c r="U1594" i="1"/>
  <c r="V1594" i="1"/>
  <c r="W1594" i="1"/>
  <c r="X1594" i="1"/>
  <c r="U1595" i="1"/>
  <c r="V1595" i="1"/>
  <c r="W1595" i="1"/>
  <c r="X1595" i="1"/>
  <c r="U1596" i="1"/>
  <c r="V1596" i="1"/>
  <c r="W1596" i="1"/>
  <c r="X1596" i="1"/>
  <c r="U1597" i="1"/>
  <c r="V1597" i="1"/>
  <c r="W1597" i="1"/>
  <c r="X1597" i="1"/>
  <c r="U1598" i="1"/>
  <c r="V1598" i="1"/>
  <c r="W1598" i="1"/>
  <c r="X1598" i="1"/>
  <c r="U1599" i="1"/>
  <c r="V1599" i="1"/>
  <c r="W1599" i="1"/>
  <c r="X1599" i="1"/>
  <c r="U1600" i="1"/>
  <c r="V1600" i="1"/>
  <c r="W1600" i="1"/>
  <c r="X1600" i="1"/>
  <c r="U1601" i="1"/>
  <c r="V1601" i="1"/>
  <c r="W1601" i="1"/>
  <c r="X1601" i="1"/>
  <c r="U1602" i="1"/>
  <c r="V1602" i="1"/>
  <c r="W1602" i="1"/>
  <c r="X1602" i="1"/>
  <c r="U1603" i="1"/>
  <c r="V1603" i="1"/>
  <c r="W1603" i="1"/>
  <c r="X1603" i="1"/>
  <c r="U1604" i="1"/>
  <c r="V1604" i="1"/>
  <c r="W1604" i="1"/>
  <c r="X1604" i="1"/>
  <c r="U1605" i="1"/>
  <c r="V1605" i="1"/>
  <c r="W1605" i="1"/>
  <c r="X1605" i="1"/>
  <c r="U1606" i="1"/>
  <c r="V1606" i="1"/>
  <c r="W1606" i="1"/>
  <c r="X1606" i="1"/>
  <c r="U1607" i="1"/>
  <c r="V1607" i="1"/>
  <c r="W1607" i="1"/>
  <c r="X1607" i="1"/>
  <c r="U1608" i="1"/>
  <c r="V1608" i="1"/>
  <c r="W1608" i="1"/>
  <c r="X1608" i="1"/>
  <c r="U1609" i="1"/>
  <c r="V1609" i="1"/>
  <c r="W1609" i="1"/>
  <c r="X1609" i="1"/>
  <c r="U1610" i="1"/>
  <c r="V1610" i="1"/>
  <c r="W1610" i="1"/>
  <c r="X1610" i="1"/>
  <c r="U1611" i="1"/>
  <c r="V1611" i="1"/>
  <c r="W1611" i="1"/>
  <c r="X1611" i="1"/>
  <c r="U1612" i="1"/>
  <c r="V1612" i="1"/>
  <c r="W1612" i="1"/>
  <c r="X1612" i="1"/>
  <c r="U1613" i="1"/>
  <c r="V1613" i="1"/>
  <c r="W1613" i="1"/>
  <c r="X1613" i="1"/>
  <c r="U1614" i="1"/>
  <c r="V1614" i="1"/>
  <c r="W1614" i="1"/>
  <c r="X1614" i="1"/>
  <c r="U1615" i="1"/>
  <c r="V1615" i="1"/>
  <c r="W1615" i="1"/>
  <c r="X1615" i="1"/>
  <c r="U1616" i="1"/>
  <c r="V1616" i="1"/>
  <c r="W1616" i="1"/>
  <c r="X1616" i="1"/>
  <c r="U1617" i="1"/>
  <c r="V1617" i="1"/>
  <c r="W1617" i="1"/>
  <c r="X1617" i="1"/>
  <c r="U1618" i="1"/>
  <c r="V1618" i="1"/>
  <c r="W1618" i="1"/>
  <c r="X1618" i="1"/>
  <c r="U1619" i="1"/>
  <c r="V1619" i="1"/>
  <c r="W1619" i="1"/>
  <c r="X1619" i="1"/>
  <c r="U1620" i="1"/>
  <c r="V1620" i="1"/>
  <c r="W1620" i="1"/>
  <c r="X1620" i="1"/>
  <c r="U1621" i="1"/>
  <c r="V1621" i="1"/>
  <c r="W1621" i="1"/>
  <c r="X1621" i="1"/>
  <c r="U1622" i="1"/>
  <c r="V1622" i="1"/>
  <c r="W1622" i="1"/>
  <c r="X1622" i="1"/>
  <c r="U1623" i="1"/>
  <c r="V1623" i="1"/>
  <c r="W1623" i="1"/>
  <c r="X1623" i="1"/>
  <c r="U1624" i="1"/>
  <c r="V1624" i="1"/>
  <c r="W1624" i="1"/>
  <c r="X1624" i="1"/>
  <c r="U1625" i="1"/>
  <c r="V1625" i="1"/>
  <c r="W1625" i="1"/>
  <c r="X1625" i="1"/>
  <c r="U1626" i="1"/>
  <c r="V1626" i="1"/>
  <c r="W1626" i="1"/>
  <c r="X1626" i="1"/>
  <c r="U1627" i="1"/>
  <c r="V1627" i="1"/>
  <c r="W1627" i="1"/>
  <c r="X1627" i="1"/>
  <c r="U1628" i="1"/>
  <c r="V1628" i="1"/>
  <c r="W1628" i="1"/>
  <c r="X1628" i="1"/>
  <c r="U1629" i="1"/>
  <c r="V1629" i="1"/>
  <c r="W1629" i="1"/>
  <c r="X1629" i="1"/>
  <c r="U1630" i="1"/>
  <c r="V1630" i="1"/>
  <c r="W1630" i="1"/>
  <c r="X1630" i="1"/>
  <c r="U1631" i="1"/>
  <c r="V1631" i="1"/>
  <c r="W1631" i="1"/>
  <c r="X1631" i="1"/>
  <c r="U1632" i="1"/>
  <c r="V1632" i="1"/>
  <c r="W1632" i="1"/>
  <c r="X1632" i="1"/>
  <c r="U1633" i="1"/>
  <c r="V1633" i="1"/>
  <c r="W1633" i="1"/>
  <c r="X1633" i="1"/>
  <c r="U1634" i="1"/>
  <c r="V1634" i="1"/>
  <c r="W1634" i="1"/>
  <c r="X1634" i="1"/>
  <c r="U1635" i="1"/>
  <c r="V1635" i="1"/>
  <c r="W1635" i="1"/>
  <c r="X1635" i="1"/>
  <c r="U1636" i="1"/>
  <c r="V1636" i="1"/>
  <c r="W1636" i="1"/>
  <c r="X1636" i="1"/>
  <c r="U1637" i="1"/>
  <c r="V1637" i="1"/>
  <c r="W1637" i="1"/>
  <c r="X1637" i="1"/>
  <c r="U1638" i="1"/>
  <c r="V1638" i="1"/>
  <c r="W1638" i="1"/>
  <c r="X1638" i="1"/>
  <c r="U1639" i="1"/>
  <c r="V1639" i="1"/>
  <c r="W1639" i="1"/>
  <c r="X1639" i="1"/>
  <c r="U1640" i="1"/>
  <c r="V1640" i="1"/>
  <c r="W1640" i="1"/>
  <c r="X1640" i="1"/>
  <c r="U1641" i="1"/>
  <c r="V1641" i="1"/>
  <c r="W1641" i="1"/>
  <c r="X1641" i="1"/>
  <c r="U1642" i="1"/>
  <c r="V1642" i="1"/>
  <c r="W1642" i="1"/>
  <c r="X1642" i="1"/>
  <c r="U1643" i="1"/>
  <c r="V1643" i="1"/>
  <c r="W1643" i="1"/>
  <c r="X1643" i="1"/>
  <c r="U1644" i="1"/>
  <c r="V1644" i="1"/>
  <c r="W1644" i="1"/>
  <c r="X1644" i="1"/>
  <c r="U1645" i="1"/>
  <c r="V1645" i="1"/>
  <c r="W1645" i="1"/>
  <c r="X1645" i="1"/>
  <c r="U1646" i="1"/>
  <c r="V1646" i="1"/>
  <c r="W1646" i="1"/>
  <c r="X1646" i="1"/>
  <c r="U1647" i="1"/>
  <c r="V1647" i="1"/>
  <c r="W1647" i="1"/>
  <c r="X1647" i="1"/>
  <c r="U1648" i="1"/>
  <c r="V1648" i="1"/>
  <c r="W1648" i="1"/>
  <c r="X1648" i="1"/>
  <c r="U1649" i="1"/>
  <c r="V1649" i="1"/>
  <c r="W1649" i="1"/>
  <c r="X1649" i="1"/>
  <c r="U1650" i="1"/>
  <c r="V1650" i="1"/>
  <c r="W1650" i="1"/>
  <c r="X1650" i="1"/>
  <c r="U1651" i="1"/>
  <c r="V1651" i="1"/>
  <c r="W1651" i="1"/>
  <c r="X1651" i="1"/>
  <c r="U1652" i="1"/>
  <c r="V1652" i="1"/>
  <c r="W1652" i="1"/>
  <c r="X1652" i="1"/>
  <c r="U1653" i="1"/>
  <c r="V1653" i="1"/>
  <c r="W1653" i="1"/>
  <c r="X1653" i="1"/>
  <c r="U1654" i="1"/>
  <c r="V1654" i="1"/>
  <c r="W1654" i="1"/>
  <c r="X1654" i="1"/>
  <c r="U1655" i="1"/>
  <c r="V1655" i="1"/>
  <c r="W1655" i="1"/>
  <c r="X1655" i="1"/>
  <c r="U1656" i="1"/>
  <c r="V1656" i="1"/>
  <c r="W1656" i="1"/>
  <c r="X1656" i="1"/>
  <c r="U1657" i="1"/>
  <c r="V1657" i="1"/>
  <c r="W1657" i="1"/>
  <c r="X1657" i="1"/>
  <c r="U1658" i="1"/>
  <c r="V1658" i="1"/>
  <c r="W1658" i="1"/>
  <c r="X1658" i="1"/>
  <c r="U1659" i="1"/>
  <c r="V1659" i="1"/>
  <c r="W1659" i="1"/>
  <c r="X1659" i="1"/>
  <c r="U1660" i="1"/>
  <c r="V1660" i="1"/>
  <c r="W1660" i="1"/>
  <c r="X1660" i="1"/>
  <c r="U1661" i="1"/>
  <c r="V1661" i="1"/>
  <c r="W1661" i="1"/>
  <c r="X1661" i="1"/>
  <c r="U1662" i="1"/>
  <c r="V1662" i="1"/>
  <c r="W1662" i="1"/>
  <c r="X1662" i="1"/>
  <c r="U1663" i="1"/>
  <c r="V1663" i="1"/>
  <c r="W1663" i="1"/>
  <c r="X1663" i="1"/>
  <c r="U1664" i="1"/>
  <c r="V1664" i="1"/>
  <c r="W1664" i="1"/>
  <c r="X1664" i="1"/>
  <c r="U1665" i="1"/>
  <c r="V1665" i="1"/>
  <c r="W1665" i="1"/>
  <c r="X1665" i="1"/>
  <c r="U1666" i="1"/>
  <c r="V1666" i="1"/>
  <c r="W1666" i="1"/>
  <c r="X1666" i="1"/>
  <c r="U1667" i="1"/>
  <c r="V1667" i="1"/>
  <c r="W1667" i="1"/>
  <c r="X1667" i="1"/>
  <c r="U1668" i="1"/>
  <c r="V1668" i="1"/>
  <c r="W1668" i="1"/>
  <c r="X1668" i="1"/>
  <c r="U1669" i="1"/>
  <c r="V1669" i="1"/>
  <c r="W1669" i="1"/>
  <c r="X1669" i="1"/>
  <c r="U1670" i="1"/>
  <c r="V1670" i="1"/>
  <c r="W1670" i="1"/>
  <c r="X1670" i="1"/>
  <c r="U1671" i="1"/>
  <c r="V1671" i="1"/>
  <c r="W1671" i="1"/>
  <c r="X1671" i="1"/>
  <c r="U1672" i="1"/>
  <c r="V1672" i="1"/>
  <c r="W1672" i="1"/>
  <c r="X1672" i="1"/>
  <c r="U1673" i="1"/>
  <c r="V1673" i="1"/>
  <c r="W1673" i="1"/>
  <c r="X1673" i="1"/>
  <c r="U1674" i="1"/>
  <c r="V1674" i="1"/>
  <c r="W1674" i="1"/>
  <c r="X1674" i="1"/>
  <c r="U1675" i="1"/>
  <c r="V1675" i="1"/>
  <c r="W1675" i="1"/>
  <c r="X1675" i="1"/>
  <c r="U1676" i="1"/>
  <c r="V1676" i="1"/>
  <c r="W1676" i="1"/>
  <c r="X1676" i="1"/>
  <c r="U1677" i="1"/>
  <c r="V1677" i="1"/>
  <c r="W1677" i="1"/>
  <c r="X1677" i="1"/>
  <c r="U1678" i="1"/>
  <c r="V1678" i="1"/>
  <c r="W1678" i="1"/>
  <c r="X1678" i="1"/>
  <c r="U1679" i="1"/>
  <c r="V1679" i="1"/>
  <c r="W1679" i="1"/>
  <c r="X1679" i="1"/>
  <c r="U1680" i="1"/>
  <c r="V1680" i="1"/>
  <c r="W1680" i="1"/>
  <c r="X1680" i="1"/>
  <c r="U1681" i="1"/>
  <c r="V1681" i="1"/>
  <c r="W1681" i="1"/>
  <c r="X1681" i="1"/>
  <c r="U1682" i="1"/>
  <c r="V1682" i="1"/>
  <c r="W1682" i="1"/>
  <c r="X1682" i="1"/>
  <c r="U1683" i="1"/>
  <c r="V1683" i="1"/>
  <c r="W1683" i="1"/>
  <c r="X1683" i="1"/>
  <c r="U1684" i="1"/>
  <c r="V1684" i="1"/>
  <c r="W1684" i="1"/>
  <c r="X1684" i="1"/>
  <c r="U1685" i="1"/>
  <c r="V1685" i="1"/>
  <c r="W1685" i="1"/>
  <c r="X1685" i="1"/>
  <c r="U1686" i="1"/>
  <c r="V1686" i="1"/>
  <c r="W1686" i="1"/>
  <c r="X1686" i="1"/>
  <c r="U1687" i="1"/>
  <c r="V1687" i="1"/>
  <c r="W1687" i="1"/>
  <c r="X1687" i="1"/>
  <c r="U1688" i="1"/>
  <c r="V1688" i="1"/>
  <c r="W1688" i="1"/>
  <c r="X1688" i="1"/>
  <c r="U1689" i="1"/>
  <c r="V1689" i="1"/>
  <c r="W1689" i="1"/>
  <c r="X1689" i="1"/>
  <c r="U1690" i="1"/>
  <c r="V1690" i="1"/>
  <c r="W1690" i="1"/>
  <c r="X1690" i="1"/>
  <c r="U1691" i="1"/>
  <c r="V1691" i="1"/>
  <c r="W1691" i="1"/>
  <c r="X1691" i="1"/>
  <c r="U1692" i="1"/>
  <c r="V1692" i="1"/>
  <c r="W1692" i="1"/>
  <c r="X1692" i="1"/>
  <c r="U1693" i="1"/>
  <c r="V1693" i="1"/>
  <c r="W1693" i="1"/>
  <c r="X1693" i="1"/>
  <c r="U1694" i="1"/>
  <c r="V1694" i="1"/>
  <c r="W1694" i="1"/>
  <c r="X1694" i="1"/>
  <c r="U1695" i="1"/>
  <c r="V1695" i="1"/>
  <c r="W1695" i="1"/>
  <c r="X1695" i="1"/>
  <c r="U1696" i="1"/>
  <c r="V1696" i="1"/>
  <c r="W1696" i="1"/>
  <c r="X1696" i="1"/>
  <c r="U1697" i="1"/>
  <c r="V1697" i="1"/>
  <c r="W1697" i="1"/>
  <c r="X1697" i="1"/>
  <c r="U1698" i="1"/>
  <c r="V1698" i="1"/>
  <c r="W1698" i="1"/>
  <c r="X1698" i="1"/>
  <c r="U1699" i="1"/>
  <c r="V1699" i="1"/>
  <c r="W1699" i="1"/>
  <c r="X1699" i="1"/>
  <c r="U1700" i="1"/>
  <c r="V1700" i="1"/>
  <c r="W1700" i="1"/>
  <c r="X1700" i="1"/>
  <c r="U1701" i="1"/>
  <c r="V1701" i="1"/>
  <c r="W1701" i="1"/>
  <c r="X1701" i="1"/>
  <c r="U1702" i="1"/>
  <c r="V1702" i="1"/>
  <c r="W1702" i="1"/>
  <c r="X1702" i="1"/>
  <c r="U1703" i="1"/>
  <c r="V1703" i="1"/>
  <c r="W1703" i="1"/>
  <c r="X1703" i="1"/>
  <c r="U1704" i="1"/>
  <c r="V1704" i="1"/>
  <c r="W1704" i="1"/>
  <c r="X1704" i="1"/>
  <c r="U1705" i="1"/>
  <c r="V1705" i="1"/>
  <c r="W1705" i="1"/>
  <c r="X1705" i="1"/>
  <c r="U1706" i="1"/>
  <c r="V1706" i="1"/>
  <c r="W1706" i="1"/>
  <c r="X1706" i="1"/>
  <c r="U1707" i="1"/>
  <c r="V1707" i="1"/>
  <c r="W1707" i="1"/>
  <c r="X1707" i="1"/>
  <c r="U1708" i="1"/>
  <c r="V1708" i="1"/>
  <c r="W1708" i="1"/>
  <c r="X1708" i="1"/>
  <c r="U1709" i="1"/>
  <c r="V1709" i="1"/>
  <c r="W1709" i="1"/>
  <c r="X1709" i="1"/>
  <c r="U1710" i="1"/>
  <c r="V1710" i="1"/>
  <c r="W1710" i="1"/>
  <c r="X1710" i="1"/>
  <c r="U1711" i="1"/>
  <c r="V1711" i="1"/>
  <c r="W1711" i="1"/>
  <c r="X1711" i="1"/>
  <c r="U1712" i="1"/>
  <c r="V1712" i="1"/>
  <c r="W1712" i="1"/>
  <c r="X1712" i="1"/>
  <c r="U1713" i="1"/>
  <c r="V1713" i="1"/>
  <c r="W1713" i="1"/>
  <c r="X1713" i="1"/>
  <c r="U1714" i="1"/>
  <c r="V1714" i="1"/>
  <c r="W1714" i="1"/>
  <c r="X1714" i="1"/>
  <c r="U1715" i="1"/>
  <c r="V1715" i="1"/>
  <c r="W1715" i="1"/>
  <c r="X1715" i="1"/>
  <c r="U1716" i="1"/>
  <c r="V1716" i="1"/>
  <c r="W1716" i="1"/>
  <c r="X1716" i="1"/>
  <c r="U1717" i="1"/>
  <c r="V1717" i="1"/>
  <c r="W1717" i="1"/>
  <c r="X1717" i="1"/>
  <c r="U1718" i="1"/>
  <c r="V1718" i="1"/>
  <c r="W1718" i="1"/>
  <c r="X1718" i="1"/>
  <c r="U1719" i="1"/>
  <c r="V1719" i="1"/>
  <c r="W1719" i="1"/>
  <c r="X1719" i="1"/>
  <c r="U1720" i="1"/>
  <c r="V1720" i="1"/>
  <c r="W1720" i="1"/>
  <c r="X1720" i="1"/>
  <c r="U1721" i="1"/>
  <c r="V1721" i="1"/>
  <c r="W1721" i="1"/>
  <c r="X1721" i="1"/>
  <c r="U1722" i="1"/>
  <c r="V1722" i="1"/>
  <c r="W1722" i="1"/>
  <c r="X1722" i="1"/>
  <c r="U1723" i="1"/>
  <c r="V1723" i="1"/>
  <c r="W1723" i="1"/>
  <c r="X1723" i="1"/>
  <c r="U1724" i="1"/>
  <c r="V1724" i="1"/>
  <c r="W1724" i="1"/>
  <c r="X1724" i="1"/>
  <c r="U1725" i="1"/>
  <c r="V1725" i="1"/>
  <c r="W1725" i="1"/>
  <c r="X1725" i="1"/>
  <c r="U1726" i="1"/>
  <c r="V1726" i="1"/>
  <c r="W1726" i="1"/>
  <c r="X1726" i="1"/>
  <c r="U1727" i="1"/>
  <c r="V1727" i="1"/>
  <c r="W1727" i="1"/>
  <c r="X1727" i="1"/>
  <c r="U1728" i="1"/>
  <c r="V1728" i="1"/>
  <c r="W1728" i="1"/>
  <c r="X1728" i="1"/>
  <c r="U1729" i="1"/>
  <c r="V1729" i="1"/>
  <c r="W1729" i="1"/>
  <c r="X1729" i="1"/>
  <c r="U1730" i="1"/>
  <c r="V1730" i="1"/>
  <c r="W1730" i="1"/>
  <c r="X1730" i="1"/>
  <c r="U1731" i="1"/>
  <c r="V1731" i="1"/>
  <c r="W1731" i="1"/>
  <c r="X1731" i="1"/>
  <c r="U1732" i="1"/>
  <c r="V1732" i="1"/>
  <c r="W1732" i="1"/>
  <c r="X1732" i="1"/>
  <c r="U1733" i="1"/>
  <c r="V1733" i="1"/>
  <c r="W1733" i="1"/>
  <c r="X1733" i="1"/>
  <c r="U1734" i="1"/>
  <c r="V1734" i="1"/>
  <c r="W1734" i="1"/>
  <c r="X1734" i="1"/>
  <c r="U1735" i="1"/>
  <c r="V1735" i="1"/>
  <c r="W1735" i="1"/>
  <c r="X1735" i="1"/>
  <c r="U1736" i="1"/>
  <c r="V1736" i="1"/>
  <c r="W1736" i="1"/>
  <c r="X1736" i="1"/>
  <c r="U1737" i="1"/>
  <c r="V1737" i="1"/>
  <c r="W1737" i="1"/>
  <c r="X1737" i="1"/>
  <c r="U1738" i="1"/>
  <c r="V1738" i="1"/>
  <c r="W1738" i="1"/>
  <c r="X1738" i="1"/>
  <c r="U1739" i="1"/>
  <c r="V1739" i="1"/>
  <c r="W1739" i="1"/>
  <c r="X1739" i="1"/>
  <c r="U1740" i="1"/>
  <c r="V1740" i="1"/>
  <c r="W1740" i="1"/>
  <c r="X1740" i="1"/>
  <c r="U1741" i="1"/>
  <c r="V1741" i="1"/>
  <c r="W1741" i="1"/>
  <c r="X1741" i="1"/>
  <c r="U1742" i="1"/>
  <c r="V1742" i="1"/>
  <c r="W1742" i="1"/>
  <c r="X1742" i="1"/>
  <c r="U1743" i="1"/>
  <c r="V1743" i="1"/>
  <c r="W1743" i="1"/>
  <c r="X1743" i="1"/>
  <c r="U1744" i="1"/>
  <c r="V1744" i="1"/>
  <c r="W1744" i="1"/>
  <c r="X1744" i="1"/>
  <c r="U1745" i="1"/>
  <c r="V1745" i="1"/>
  <c r="W1745" i="1"/>
  <c r="X1745" i="1"/>
  <c r="U1746" i="1"/>
  <c r="V1746" i="1"/>
  <c r="W1746" i="1"/>
  <c r="X1746" i="1"/>
  <c r="U1747" i="1"/>
  <c r="V1747" i="1"/>
  <c r="W1747" i="1"/>
  <c r="X1747" i="1"/>
  <c r="U1748" i="1"/>
  <c r="V1748" i="1"/>
  <c r="W1748" i="1"/>
  <c r="X1748" i="1"/>
  <c r="U1749" i="1"/>
  <c r="V1749" i="1"/>
  <c r="W1749" i="1"/>
  <c r="X1749" i="1"/>
  <c r="U1750" i="1"/>
  <c r="V1750" i="1"/>
  <c r="W1750" i="1"/>
  <c r="X1750" i="1"/>
  <c r="U1751" i="1"/>
  <c r="V1751" i="1"/>
  <c r="W1751" i="1"/>
  <c r="X1751" i="1"/>
  <c r="U1752" i="1"/>
  <c r="V1752" i="1"/>
  <c r="W1752" i="1"/>
  <c r="X1752" i="1"/>
  <c r="U1753" i="1"/>
  <c r="V1753" i="1"/>
  <c r="W1753" i="1"/>
  <c r="X1753" i="1"/>
  <c r="U1754" i="1"/>
  <c r="V1754" i="1"/>
  <c r="W1754" i="1"/>
  <c r="X1754" i="1"/>
  <c r="U1755" i="1"/>
  <c r="V1755" i="1"/>
  <c r="W1755" i="1"/>
  <c r="X1755" i="1"/>
  <c r="U1756" i="1"/>
  <c r="V1756" i="1"/>
  <c r="W1756" i="1"/>
  <c r="X1756" i="1"/>
  <c r="U1757" i="1"/>
  <c r="V1757" i="1"/>
  <c r="W1757" i="1"/>
  <c r="X1757" i="1"/>
  <c r="U1758" i="1"/>
  <c r="V1758" i="1"/>
  <c r="W1758" i="1"/>
  <c r="X1758" i="1"/>
  <c r="U1759" i="1"/>
  <c r="V1759" i="1"/>
  <c r="W1759" i="1"/>
  <c r="X1759" i="1"/>
  <c r="U1760" i="1"/>
  <c r="V1760" i="1"/>
  <c r="W1760" i="1"/>
  <c r="X1760" i="1"/>
  <c r="U1761" i="1"/>
  <c r="V1761" i="1"/>
  <c r="W1761" i="1"/>
  <c r="X1761" i="1"/>
  <c r="U1762" i="1"/>
  <c r="V1762" i="1"/>
  <c r="W1762" i="1"/>
  <c r="X1762" i="1"/>
  <c r="U1763" i="1"/>
  <c r="V1763" i="1"/>
  <c r="W1763" i="1"/>
  <c r="X1763" i="1"/>
  <c r="U1764" i="1"/>
  <c r="V1764" i="1"/>
  <c r="W1764" i="1"/>
  <c r="X1764" i="1"/>
  <c r="U1765" i="1"/>
  <c r="V1765" i="1"/>
  <c r="W1765" i="1"/>
  <c r="X1765" i="1"/>
  <c r="U1766" i="1"/>
  <c r="V1766" i="1"/>
  <c r="W1766" i="1"/>
  <c r="X1766" i="1"/>
  <c r="U1767" i="1"/>
  <c r="V1767" i="1"/>
  <c r="W1767" i="1"/>
  <c r="X1767" i="1"/>
  <c r="U1768" i="1"/>
  <c r="V1768" i="1"/>
  <c r="W1768" i="1"/>
  <c r="X1768" i="1"/>
  <c r="U1769" i="1"/>
  <c r="V1769" i="1"/>
  <c r="W1769" i="1"/>
  <c r="X1769" i="1"/>
  <c r="U1770" i="1"/>
  <c r="V1770" i="1"/>
  <c r="W1770" i="1"/>
  <c r="X1770" i="1"/>
  <c r="U1771" i="1"/>
  <c r="V1771" i="1"/>
  <c r="W1771" i="1"/>
  <c r="X1771" i="1"/>
  <c r="U1772" i="1"/>
  <c r="V1772" i="1"/>
  <c r="W1772" i="1"/>
  <c r="X1772" i="1"/>
  <c r="U1773" i="1"/>
  <c r="V1773" i="1"/>
  <c r="W1773" i="1"/>
  <c r="X1773" i="1"/>
  <c r="U1774" i="1"/>
  <c r="V1774" i="1"/>
  <c r="W1774" i="1"/>
  <c r="X1774" i="1"/>
  <c r="U1775" i="1"/>
  <c r="V1775" i="1"/>
  <c r="W1775" i="1"/>
  <c r="X1775" i="1"/>
  <c r="U1776" i="1"/>
  <c r="V1776" i="1"/>
  <c r="W1776" i="1"/>
  <c r="X1776" i="1"/>
  <c r="U1777" i="1"/>
  <c r="V1777" i="1"/>
  <c r="W1777" i="1"/>
  <c r="X1777" i="1"/>
  <c r="U1778" i="1"/>
  <c r="V1778" i="1"/>
  <c r="W1778" i="1"/>
  <c r="X1778" i="1"/>
  <c r="U1779" i="1"/>
  <c r="V1779" i="1"/>
  <c r="W1779" i="1"/>
  <c r="X1779" i="1"/>
  <c r="U1780" i="1"/>
  <c r="V1780" i="1"/>
  <c r="W1780" i="1"/>
  <c r="X1780" i="1"/>
  <c r="U1781" i="1"/>
  <c r="V1781" i="1"/>
  <c r="W1781" i="1"/>
  <c r="X1781" i="1"/>
  <c r="U1782" i="1"/>
  <c r="V1782" i="1"/>
  <c r="W1782" i="1"/>
  <c r="X1782" i="1"/>
  <c r="U1783" i="1"/>
  <c r="V1783" i="1"/>
  <c r="W1783" i="1"/>
  <c r="X1783" i="1"/>
  <c r="U1784" i="1"/>
  <c r="V1784" i="1"/>
  <c r="W1784" i="1"/>
  <c r="X1784" i="1"/>
  <c r="U1785" i="1"/>
  <c r="V1785" i="1"/>
  <c r="W1785" i="1"/>
  <c r="X1785" i="1"/>
  <c r="U1786" i="1"/>
  <c r="V1786" i="1"/>
  <c r="W1786" i="1"/>
  <c r="X1786" i="1"/>
  <c r="U1787" i="1"/>
  <c r="V1787" i="1"/>
  <c r="W1787" i="1"/>
  <c r="X1787" i="1"/>
  <c r="U1788" i="1"/>
  <c r="V1788" i="1"/>
  <c r="W1788" i="1"/>
  <c r="X1788" i="1"/>
  <c r="U1789" i="1"/>
  <c r="V1789" i="1"/>
  <c r="W1789" i="1"/>
  <c r="X1789" i="1"/>
  <c r="U1790" i="1"/>
  <c r="V1790" i="1"/>
  <c r="W1790" i="1"/>
  <c r="X1790" i="1"/>
  <c r="U1791" i="1"/>
  <c r="V1791" i="1"/>
  <c r="W1791" i="1"/>
  <c r="X1791" i="1"/>
  <c r="U1792" i="1"/>
  <c r="V1792" i="1"/>
  <c r="W1792" i="1"/>
  <c r="X1792" i="1"/>
  <c r="U1793" i="1"/>
  <c r="V1793" i="1"/>
  <c r="W1793" i="1"/>
  <c r="X1793" i="1"/>
  <c r="U1794" i="1"/>
  <c r="V1794" i="1"/>
  <c r="W1794" i="1"/>
  <c r="X1794" i="1"/>
  <c r="U1795" i="1"/>
  <c r="V1795" i="1"/>
  <c r="W1795" i="1"/>
  <c r="X1795" i="1"/>
  <c r="U1796" i="1"/>
  <c r="V1796" i="1"/>
  <c r="W1796" i="1"/>
  <c r="X1796" i="1"/>
  <c r="U1797" i="1"/>
  <c r="V1797" i="1"/>
  <c r="W1797" i="1"/>
  <c r="X1797" i="1"/>
  <c r="U1798" i="1"/>
  <c r="V1798" i="1"/>
  <c r="W1798" i="1"/>
  <c r="X1798" i="1"/>
  <c r="U1799" i="1"/>
  <c r="V1799" i="1"/>
  <c r="W1799" i="1"/>
  <c r="X1799" i="1"/>
  <c r="U1800" i="1"/>
  <c r="V1800" i="1"/>
  <c r="W1800" i="1"/>
  <c r="X1800" i="1"/>
  <c r="U1801" i="1"/>
  <c r="V1801" i="1"/>
  <c r="W1801" i="1"/>
  <c r="X1801" i="1"/>
  <c r="U1802" i="1"/>
  <c r="V1802" i="1"/>
  <c r="W1802" i="1"/>
  <c r="X1802" i="1"/>
  <c r="U1803" i="1"/>
  <c r="V1803" i="1"/>
  <c r="W1803" i="1"/>
  <c r="X1803" i="1"/>
  <c r="U1804" i="1"/>
  <c r="V1804" i="1"/>
  <c r="W1804" i="1"/>
  <c r="X1804" i="1"/>
  <c r="U1805" i="1"/>
  <c r="V1805" i="1"/>
  <c r="W1805" i="1"/>
  <c r="X1805" i="1"/>
  <c r="U1806" i="1"/>
  <c r="V1806" i="1"/>
  <c r="W1806" i="1"/>
  <c r="X1806" i="1"/>
  <c r="U1807" i="1"/>
  <c r="V1807" i="1"/>
  <c r="W1807" i="1"/>
  <c r="X1807" i="1"/>
  <c r="U1808" i="1"/>
  <c r="V1808" i="1"/>
  <c r="W1808" i="1"/>
  <c r="X1808" i="1"/>
  <c r="U1809" i="1"/>
  <c r="V1809" i="1"/>
  <c r="W1809" i="1"/>
  <c r="X1809" i="1"/>
  <c r="U1810" i="1"/>
  <c r="V1810" i="1"/>
  <c r="W1810" i="1"/>
  <c r="X1810" i="1"/>
  <c r="U1811" i="1"/>
  <c r="V1811" i="1"/>
  <c r="W1811" i="1"/>
  <c r="X1811" i="1"/>
  <c r="U1812" i="1"/>
  <c r="V1812" i="1"/>
  <c r="W1812" i="1"/>
  <c r="X1812" i="1"/>
  <c r="U1813" i="1"/>
  <c r="V1813" i="1"/>
  <c r="W1813" i="1"/>
  <c r="X1813" i="1"/>
  <c r="U1814" i="1"/>
  <c r="V1814" i="1"/>
  <c r="W1814" i="1"/>
  <c r="X1814" i="1"/>
  <c r="U1815" i="1"/>
  <c r="V1815" i="1"/>
  <c r="W1815" i="1"/>
  <c r="X1815" i="1"/>
  <c r="U1816" i="1"/>
  <c r="V1816" i="1"/>
  <c r="W1816" i="1"/>
  <c r="X1816" i="1"/>
  <c r="U1817" i="1"/>
  <c r="V1817" i="1"/>
  <c r="W1817" i="1"/>
  <c r="X1817" i="1"/>
  <c r="U1818" i="1"/>
  <c r="V1818" i="1"/>
  <c r="W1818" i="1"/>
  <c r="X1818" i="1"/>
  <c r="U1819" i="1"/>
  <c r="V1819" i="1"/>
  <c r="W1819" i="1"/>
  <c r="X1819" i="1"/>
  <c r="U1820" i="1"/>
  <c r="V1820" i="1"/>
  <c r="W1820" i="1"/>
  <c r="X1820" i="1"/>
  <c r="U1821" i="1"/>
  <c r="V1821" i="1"/>
  <c r="W1821" i="1"/>
  <c r="X1821" i="1"/>
  <c r="U1822" i="1"/>
  <c r="V1822" i="1"/>
  <c r="W1822" i="1"/>
  <c r="X1822" i="1"/>
  <c r="U1823" i="1"/>
  <c r="V1823" i="1"/>
  <c r="W1823" i="1"/>
  <c r="X1823" i="1"/>
  <c r="U1824" i="1"/>
  <c r="V1824" i="1"/>
  <c r="W1824" i="1"/>
  <c r="X1824" i="1"/>
  <c r="U1825" i="1"/>
  <c r="V1825" i="1"/>
  <c r="W1825" i="1"/>
  <c r="X1825" i="1"/>
  <c r="U1826" i="1"/>
  <c r="V1826" i="1"/>
  <c r="W1826" i="1"/>
  <c r="X1826" i="1"/>
  <c r="U1827" i="1"/>
  <c r="V1827" i="1"/>
  <c r="W1827" i="1"/>
  <c r="X1827" i="1"/>
  <c r="U1828" i="1"/>
  <c r="V1828" i="1"/>
  <c r="W1828" i="1"/>
  <c r="X1828" i="1"/>
  <c r="U1829" i="1"/>
  <c r="V1829" i="1"/>
  <c r="W1829" i="1"/>
  <c r="X1829" i="1"/>
  <c r="U1830" i="1"/>
  <c r="V1830" i="1"/>
  <c r="W1830" i="1"/>
  <c r="X1830" i="1"/>
  <c r="U1831" i="1"/>
  <c r="V1831" i="1"/>
  <c r="W1831" i="1"/>
  <c r="X1831" i="1"/>
  <c r="U1832" i="1"/>
  <c r="V1832" i="1"/>
  <c r="W1832" i="1"/>
  <c r="X1832" i="1"/>
  <c r="U1833" i="1"/>
  <c r="V1833" i="1"/>
  <c r="W1833" i="1"/>
  <c r="X1833" i="1"/>
  <c r="U1834" i="1"/>
  <c r="V1834" i="1"/>
  <c r="W1834" i="1"/>
  <c r="X1834" i="1"/>
  <c r="U1835" i="1"/>
  <c r="V1835" i="1"/>
  <c r="W1835" i="1"/>
  <c r="X1835" i="1"/>
  <c r="U1836" i="1"/>
  <c r="V1836" i="1"/>
  <c r="W1836" i="1"/>
  <c r="X1836" i="1"/>
  <c r="U1837" i="1"/>
  <c r="V1837" i="1"/>
  <c r="W1837" i="1"/>
  <c r="X1837" i="1"/>
  <c r="U1838" i="1"/>
  <c r="V1838" i="1"/>
  <c r="W1838" i="1"/>
  <c r="X1838" i="1"/>
  <c r="U1839" i="1"/>
  <c r="V1839" i="1"/>
  <c r="W1839" i="1"/>
  <c r="X1839" i="1"/>
  <c r="U1840" i="1"/>
  <c r="V1840" i="1"/>
  <c r="W1840" i="1"/>
  <c r="X1840" i="1"/>
  <c r="U1841" i="1"/>
  <c r="V1841" i="1"/>
  <c r="W1841" i="1"/>
  <c r="X1841" i="1"/>
  <c r="U1842" i="1"/>
  <c r="V1842" i="1"/>
  <c r="W1842" i="1"/>
  <c r="X1842" i="1"/>
  <c r="U1843" i="1"/>
  <c r="V1843" i="1"/>
  <c r="W1843" i="1"/>
  <c r="X1843" i="1"/>
  <c r="U1844" i="1"/>
  <c r="V1844" i="1"/>
  <c r="W1844" i="1"/>
  <c r="X1844" i="1"/>
  <c r="U1845" i="1"/>
  <c r="V1845" i="1"/>
  <c r="W1845" i="1"/>
  <c r="X1845" i="1"/>
  <c r="U1846" i="1"/>
  <c r="V1846" i="1"/>
  <c r="W1846" i="1"/>
  <c r="X1846" i="1"/>
  <c r="U1847" i="1"/>
  <c r="V1847" i="1"/>
  <c r="W1847" i="1"/>
  <c r="X1847" i="1"/>
  <c r="U1848" i="1"/>
  <c r="V1848" i="1"/>
  <c r="W1848" i="1"/>
  <c r="X1848" i="1"/>
  <c r="U1849" i="1"/>
  <c r="V1849" i="1"/>
  <c r="W1849" i="1"/>
  <c r="X1849" i="1"/>
  <c r="U1850" i="1"/>
  <c r="V1850" i="1"/>
  <c r="W1850" i="1"/>
  <c r="X1850" i="1"/>
  <c r="U1851" i="1"/>
  <c r="V1851" i="1"/>
  <c r="W1851" i="1"/>
  <c r="X1851" i="1"/>
  <c r="U1852" i="1"/>
  <c r="V1852" i="1"/>
  <c r="W1852" i="1"/>
  <c r="X1852" i="1"/>
  <c r="U1853" i="1"/>
  <c r="V1853" i="1"/>
  <c r="W1853" i="1"/>
  <c r="X1853" i="1"/>
  <c r="U1854" i="1"/>
  <c r="V1854" i="1"/>
  <c r="W1854" i="1"/>
  <c r="X1854" i="1"/>
  <c r="U1855" i="1"/>
  <c r="V1855" i="1"/>
  <c r="W1855" i="1"/>
  <c r="X1855" i="1"/>
  <c r="U1856" i="1"/>
  <c r="V1856" i="1"/>
  <c r="W1856" i="1"/>
  <c r="X1856" i="1"/>
  <c r="U1857" i="1"/>
  <c r="V1857" i="1"/>
  <c r="W1857" i="1"/>
  <c r="X1857" i="1"/>
  <c r="U1858" i="1"/>
  <c r="V1858" i="1"/>
  <c r="W1858" i="1"/>
  <c r="X1858" i="1"/>
  <c r="U1859" i="1"/>
  <c r="V1859" i="1"/>
  <c r="W1859" i="1"/>
  <c r="X1859" i="1"/>
  <c r="U1860" i="1"/>
  <c r="V1860" i="1"/>
  <c r="W1860" i="1"/>
  <c r="X1860" i="1"/>
  <c r="U1861" i="1"/>
  <c r="V1861" i="1"/>
  <c r="W1861" i="1"/>
  <c r="X1861" i="1"/>
  <c r="U1862" i="1"/>
  <c r="V1862" i="1"/>
  <c r="W1862" i="1"/>
  <c r="X1862" i="1"/>
  <c r="U1863" i="1"/>
  <c r="V1863" i="1"/>
  <c r="W1863" i="1"/>
  <c r="X1863" i="1"/>
  <c r="U1864" i="1"/>
  <c r="V1864" i="1"/>
  <c r="W1864" i="1"/>
  <c r="X1864" i="1"/>
  <c r="U1865" i="1"/>
  <c r="V1865" i="1"/>
  <c r="W1865" i="1"/>
  <c r="X1865" i="1"/>
  <c r="U1866" i="1"/>
  <c r="V1866" i="1"/>
  <c r="W1866" i="1"/>
  <c r="X1866" i="1"/>
  <c r="U1867" i="1"/>
  <c r="V1867" i="1"/>
  <c r="W1867" i="1"/>
  <c r="X1867" i="1"/>
  <c r="U1868" i="1"/>
  <c r="V1868" i="1"/>
  <c r="W1868" i="1"/>
  <c r="X1868" i="1"/>
  <c r="U1869" i="1"/>
  <c r="V1869" i="1"/>
  <c r="W1869" i="1"/>
  <c r="X1869" i="1"/>
  <c r="U1870" i="1"/>
  <c r="V1870" i="1"/>
  <c r="W1870" i="1"/>
  <c r="X1870" i="1"/>
  <c r="U1871" i="1"/>
  <c r="V1871" i="1"/>
  <c r="W1871" i="1"/>
  <c r="X1871" i="1"/>
  <c r="U1872" i="1"/>
  <c r="V1872" i="1"/>
  <c r="W1872" i="1"/>
  <c r="X1872" i="1"/>
  <c r="U1873" i="1"/>
  <c r="V1873" i="1"/>
  <c r="W1873" i="1"/>
  <c r="X1873" i="1"/>
  <c r="U1874" i="1"/>
  <c r="V1874" i="1"/>
  <c r="W1874" i="1"/>
  <c r="X1874" i="1"/>
  <c r="U1875" i="1"/>
  <c r="V1875" i="1"/>
  <c r="W1875" i="1"/>
  <c r="X1875" i="1"/>
  <c r="U1876" i="1"/>
  <c r="V1876" i="1"/>
  <c r="W1876" i="1"/>
  <c r="X1876" i="1"/>
  <c r="U1877" i="1"/>
  <c r="V1877" i="1"/>
  <c r="W1877" i="1"/>
  <c r="X1877" i="1"/>
  <c r="U1878" i="1"/>
  <c r="V1878" i="1"/>
  <c r="W1878" i="1"/>
  <c r="X1878" i="1"/>
  <c r="U1879" i="1"/>
  <c r="V1879" i="1"/>
  <c r="W1879" i="1"/>
  <c r="X1879" i="1"/>
  <c r="U1880" i="1"/>
  <c r="V1880" i="1"/>
  <c r="W1880" i="1"/>
  <c r="X1880" i="1"/>
  <c r="U1881" i="1"/>
  <c r="V1881" i="1"/>
  <c r="W1881" i="1"/>
  <c r="X1881" i="1"/>
  <c r="U1882" i="1"/>
  <c r="V1882" i="1"/>
  <c r="W1882" i="1"/>
  <c r="X1882" i="1"/>
  <c r="U1883" i="1"/>
  <c r="V1883" i="1"/>
  <c r="W1883" i="1"/>
  <c r="X1883" i="1"/>
  <c r="U1884" i="1"/>
  <c r="V1884" i="1"/>
  <c r="W1884" i="1"/>
  <c r="X1884" i="1"/>
  <c r="U1885" i="1"/>
  <c r="V1885" i="1"/>
  <c r="W1885" i="1"/>
  <c r="X1885" i="1"/>
  <c r="U1886" i="1"/>
  <c r="V1886" i="1"/>
  <c r="W1886" i="1"/>
  <c r="X1886" i="1"/>
  <c r="U1887" i="1"/>
  <c r="V1887" i="1"/>
  <c r="W1887" i="1"/>
  <c r="X1887" i="1"/>
  <c r="U1888" i="1"/>
  <c r="V1888" i="1"/>
  <c r="W1888" i="1"/>
  <c r="X1888" i="1"/>
  <c r="U1889" i="1"/>
  <c r="V1889" i="1"/>
  <c r="W1889" i="1"/>
  <c r="X1889" i="1"/>
  <c r="U1890" i="1"/>
  <c r="V1890" i="1"/>
  <c r="W1890" i="1"/>
  <c r="X1890" i="1"/>
  <c r="U1891" i="1"/>
  <c r="V1891" i="1"/>
  <c r="W1891" i="1"/>
  <c r="X1891" i="1"/>
  <c r="U1892" i="1"/>
  <c r="V1892" i="1"/>
  <c r="W1892" i="1"/>
  <c r="X1892" i="1"/>
  <c r="U1893" i="1"/>
  <c r="V1893" i="1"/>
  <c r="W1893" i="1"/>
  <c r="X1893" i="1"/>
  <c r="U1894" i="1"/>
  <c r="V1894" i="1"/>
  <c r="W1894" i="1"/>
  <c r="X1894" i="1"/>
  <c r="U1895" i="1"/>
  <c r="V1895" i="1"/>
  <c r="W1895" i="1"/>
  <c r="X1895" i="1"/>
  <c r="U1896" i="1"/>
  <c r="V1896" i="1"/>
  <c r="W1896" i="1"/>
  <c r="X1896" i="1"/>
  <c r="U1897" i="1"/>
  <c r="V1897" i="1"/>
  <c r="W1897" i="1"/>
  <c r="X1897" i="1"/>
  <c r="U1898" i="1"/>
  <c r="V1898" i="1"/>
  <c r="W1898" i="1"/>
  <c r="X1898" i="1"/>
  <c r="U1899" i="1"/>
  <c r="V1899" i="1"/>
  <c r="W1899" i="1"/>
  <c r="X1899" i="1"/>
  <c r="U1900" i="1"/>
  <c r="V1900" i="1"/>
  <c r="W1900" i="1"/>
  <c r="X1900" i="1"/>
  <c r="U1901" i="1"/>
  <c r="V1901" i="1"/>
  <c r="W1901" i="1"/>
  <c r="X1901" i="1"/>
  <c r="U1902" i="1"/>
  <c r="V1902" i="1"/>
  <c r="W1902" i="1"/>
  <c r="X1902" i="1"/>
  <c r="U1903" i="1"/>
  <c r="V1903" i="1"/>
  <c r="W1903" i="1"/>
  <c r="X1903" i="1"/>
  <c r="U1904" i="1"/>
  <c r="V1904" i="1"/>
  <c r="W1904" i="1"/>
  <c r="X1904" i="1"/>
  <c r="U1905" i="1"/>
  <c r="V1905" i="1"/>
  <c r="W1905" i="1"/>
  <c r="X1905" i="1"/>
  <c r="U1906" i="1"/>
  <c r="V1906" i="1"/>
  <c r="W1906" i="1"/>
  <c r="X1906" i="1"/>
  <c r="U1907" i="1"/>
  <c r="V1907" i="1"/>
  <c r="W1907" i="1"/>
  <c r="X1907" i="1"/>
  <c r="U1908" i="1"/>
  <c r="V1908" i="1"/>
  <c r="W1908" i="1"/>
  <c r="X1908" i="1"/>
  <c r="U1909" i="1"/>
  <c r="V1909" i="1"/>
  <c r="W1909" i="1"/>
  <c r="X1909" i="1"/>
  <c r="U1910" i="1"/>
  <c r="V1910" i="1"/>
  <c r="W1910" i="1"/>
  <c r="X1910" i="1"/>
  <c r="U1911" i="1"/>
  <c r="V1911" i="1"/>
  <c r="W1911" i="1"/>
  <c r="X1911" i="1"/>
  <c r="U1912" i="1"/>
  <c r="V1912" i="1"/>
  <c r="W1912" i="1"/>
  <c r="X1912" i="1"/>
  <c r="U1913" i="1"/>
  <c r="V1913" i="1"/>
  <c r="W1913" i="1"/>
  <c r="X1913" i="1"/>
  <c r="U1914" i="1"/>
  <c r="V1914" i="1"/>
  <c r="W1914" i="1"/>
  <c r="X1914" i="1"/>
  <c r="U1915" i="1"/>
  <c r="V1915" i="1"/>
  <c r="W1915" i="1"/>
  <c r="X1915" i="1"/>
  <c r="U1916" i="1"/>
  <c r="V1916" i="1"/>
  <c r="W1916" i="1"/>
  <c r="X1916" i="1"/>
  <c r="U1917" i="1"/>
  <c r="V1917" i="1"/>
  <c r="W1917" i="1"/>
  <c r="X1917" i="1"/>
  <c r="U1918" i="1"/>
  <c r="V1918" i="1"/>
  <c r="W1918" i="1"/>
  <c r="X1918" i="1"/>
  <c r="U1919" i="1"/>
  <c r="V1919" i="1"/>
  <c r="W1919" i="1"/>
  <c r="X1919" i="1"/>
  <c r="U1920" i="1"/>
  <c r="V1920" i="1"/>
  <c r="W1920" i="1"/>
  <c r="X1920" i="1"/>
  <c r="U1921" i="1"/>
  <c r="V1921" i="1"/>
  <c r="W1921" i="1"/>
  <c r="X1921" i="1"/>
  <c r="U1922" i="1"/>
  <c r="V1922" i="1"/>
  <c r="W1922" i="1"/>
  <c r="X1922" i="1"/>
  <c r="U1923" i="1"/>
  <c r="V1923" i="1"/>
  <c r="W1923" i="1"/>
  <c r="X1923" i="1"/>
  <c r="U1924" i="1"/>
  <c r="V1924" i="1"/>
  <c r="W1924" i="1"/>
  <c r="X1924" i="1"/>
  <c r="U1925" i="1"/>
  <c r="V1925" i="1"/>
  <c r="W1925" i="1"/>
  <c r="X1925" i="1"/>
  <c r="U1926" i="1"/>
  <c r="V1926" i="1"/>
  <c r="W1926" i="1"/>
  <c r="X1926" i="1"/>
  <c r="U1927" i="1"/>
  <c r="V1927" i="1"/>
  <c r="W1927" i="1"/>
  <c r="X1927" i="1"/>
  <c r="U1928" i="1"/>
  <c r="V1928" i="1"/>
  <c r="W1928" i="1"/>
  <c r="X1928" i="1"/>
  <c r="U1929" i="1"/>
  <c r="V1929" i="1"/>
  <c r="W1929" i="1"/>
  <c r="X1929" i="1"/>
  <c r="U1930" i="1"/>
  <c r="V1930" i="1"/>
  <c r="W1930" i="1"/>
  <c r="X1930" i="1"/>
  <c r="U1931" i="1"/>
  <c r="V1931" i="1"/>
  <c r="W1931" i="1"/>
  <c r="X1931" i="1"/>
  <c r="U1932" i="1"/>
  <c r="V1932" i="1"/>
  <c r="W1932" i="1"/>
  <c r="X1932" i="1"/>
  <c r="U1933" i="1"/>
  <c r="V1933" i="1"/>
  <c r="W1933" i="1"/>
  <c r="X1933" i="1"/>
  <c r="U1934" i="1"/>
  <c r="V1934" i="1"/>
  <c r="W1934" i="1"/>
  <c r="X1934" i="1"/>
  <c r="U1935" i="1"/>
  <c r="V1935" i="1"/>
  <c r="W1935" i="1"/>
  <c r="X1935" i="1"/>
  <c r="U1936" i="1"/>
  <c r="V1936" i="1"/>
  <c r="W1936" i="1"/>
  <c r="X1936" i="1"/>
  <c r="U1937" i="1"/>
  <c r="V1937" i="1"/>
  <c r="W1937" i="1"/>
  <c r="X1937" i="1"/>
  <c r="U1938" i="1"/>
  <c r="V1938" i="1"/>
  <c r="W1938" i="1"/>
  <c r="X1938" i="1"/>
  <c r="U1939" i="1"/>
  <c r="V1939" i="1"/>
  <c r="W1939" i="1"/>
  <c r="X1939" i="1"/>
  <c r="U1940" i="1"/>
  <c r="V1940" i="1"/>
  <c r="W1940" i="1"/>
  <c r="X1940" i="1"/>
  <c r="U1941" i="1"/>
  <c r="V1941" i="1"/>
  <c r="W1941" i="1"/>
  <c r="X1941" i="1"/>
  <c r="U1942" i="1"/>
  <c r="V1942" i="1"/>
  <c r="W1942" i="1"/>
  <c r="X1942" i="1"/>
  <c r="U1943" i="1"/>
  <c r="V1943" i="1"/>
  <c r="W1943" i="1"/>
  <c r="X1943" i="1"/>
  <c r="U1944" i="1"/>
  <c r="V1944" i="1"/>
  <c r="W1944" i="1"/>
  <c r="X1944" i="1"/>
  <c r="U1945" i="1"/>
  <c r="V1945" i="1"/>
  <c r="W1945" i="1"/>
  <c r="X1945" i="1"/>
  <c r="U1946" i="1"/>
  <c r="V1946" i="1"/>
  <c r="W1946" i="1"/>
  <c r="X1946" i="1"/>
  <c r="U1947" i="1"/>
  <c r="V1947" i="1"/>
  <c r="W1947" i="1"/>
  <c r="X1947" i="1"/>
  <c r="U1948" i="1"/>
  <c r="V1948" i="1"/>
  <c r="W1948" i="1"/>
  <c r="X1948" i="1"/>
  <c r="U1949" i="1"/>
  <c r="V1949" i="1"/>
  <c r="W1949" i="1"/>
  <c r="X1949" i="1"/>
  <c r="U1950" i="1"/>
  <c r="V1950" i="1"/>
  <c r="W1950" i="1"/>
  <c r="X1950" i="1"/>
  <c r="U1951" i="1"/>
  <c r="V1951" i="1"/>
  <c r="W1951" i="1"/>
  <c r="X1951" i="1"/>
  <c r="U1952" i="1"/>
  <c r="V1952" i="1"/>
  <c r="W1952" i="1"/>
  <c r="X1952" i="1"/>
  <c r="U1953" i="1"/>
  <c r="V1953" i="1"/>
  <c r="W1953" i="1"/>
  <c r="X1953" i="1"/>
  <c r="U1954" i="1"/>
  <c r="V1954" i="1"/>
  <c r="W1954" i="1"/>
  <c r="X1954" i="1"/>
  <c r="U1955" i="1"/>
  <c r="V1955" i="1"/>
  <c r="W1955" i="1"/>
  <c r="X1955" i="1"/>
  <c r="U1956" i="1"/>
  <c r="V1956" i="1"/>
  <c r="W1956" i="1"/>
  <c r="X1956" i="1"/>
  <c r="U1957" i="1"/>
  <c r="V1957" i="1"/>
  <c r="W1957" i="1"/>
  <c r="X1957" i="1"/>
  <c r="U1958" i="1"/>
  <c r="V1958" i="1"/>
  <c r="W1958" i="1"/>
  <c r="X1958" i="1"/>
  <c r="U1959" i="1"/>
  <c r="V1959" i="1"/>
  <c r="W1959" i="1"/>
  <c r="X1959" i="1"/>
  <c r="U1960" i="1"/>
  <c r="V1960" i="1"/>
  <c r="W1960" i="1"/>
  <c r="X1960" i="1"/>
  <c r="U1961" i="1"/>
  <c r="V1961" i="1"/>
  <c r="W1961" i="1"/>
  <c r="X1961" i="1"/>
  <c r="U1962" i="1"/>
  <c r="V1962" i="1"/>
  <c r="W1962" i="1"/>
  <c r="X1962" i="1"/>
  <c r="U1963" i="1"/>
  <c r="V1963" i="1"/>
  <c r="W1963" i="1"/>
  <c r="X1963" i="1"/>
  <c r="U1964" i="1"/>
  <c r="V1964" i="1"/>
  <c r="W1964" i="1"/>
  <c r="X1964" i="1"/>
  <c r="U1965" i="1"/>
  <c r="V1965" i="1"/>
  <c r="W1965" i="1"/>
  <c r="X1965" i="1"/>
  <c r="U1966" i="1"/>
  <c r="V1966" i="1"/>
  <c r="W1966" i="1"/>
  <c r="X1966" i="1"/>
  <c r="U1967" i="1"/>
  <c r="V1967" i="1"/>
  <c r="W1967" i="1"/>
  <c r="X1967" i="1"/>
  <c r="U1968" i="1"/>
  <c r="V1968" i="1"/>
  <c r="W1968" i="1"/>
  <c r="X1968" i="1"/>
  <c r="U1969" i="1"/>
  <c r="V1969" i="1"/>
  <c r="W1969" i="1"/>
  <c r="X1969" i="1"/>
  <c r="U1970" i="1"/>
  <c r="V1970" i="1"/>
  <c r="W1970" i="1"/>
  <c r="X1970" i="1"/>
  <c r="U1971" i="1"/>
  <c r="V1971" i="1"/>
  <c r="W1971" i="1"/>
  <c r="X1971" i="1"/>
  <c r="U1972" i="1"/>
  <c r="V1972" i="1"/>
  <c r="W1972" i="1"/>
  <c r="X1972" i="1"/>
  <c r="U1973" i="1"/>
  <c r="V1973" i="1"/>
  <c r="W1973" i="1"/>
  <c r="X1973" i="1"/>
  <c r="U1974" i="1"/>
  <c r="V1974" i="1"/>
  <c r="W1974" i="1"/>
  <c r="X1974" i="1"/>
  <c r="U1975" i="1"/>
  <c r="V1975" i="1"/>
  <c r="W1975" i="1"/>
  <c r="X1975" i="1"/>
  <c r="U1976" i="1"/>
  <c r="V1976" i="1"/>
  <c r="W1976" i="1"/>
  <c r="X1976" i="1"/>
  <c r="U1977" i="1"/>
  <c r="V1977" i="1"/>
  <c r="W1977" i="1"/>
  <c r="X1977" i="1"/>
  <c r="U1978" i="1"/>
  <c r="V1978" i="1"/>
  <c r="W1978" i="1"/>
  <c r="X1978" i="1"/>
  <c r="U1979" i="1"/>
  <c r="V1979" i="1"/>
  <c r="W1979" i="1"/>
  <c r="X1979" i="1"/>
  <c r="U1980" i="1"/>
  <c r="V1980" i="1"/>
  <c r="W1980" i="1"/>
  <c r="X1980" i="1"/>
  <c r="U1981" i="1"/>
  <c r="V1981" i="1"/>
  <c r="W1981" i="1"/>
  <c r="X1981" i="1"/>
  <c r="U1982" i="1"/>
  <c r="V1982" i="1"/>
  <c r="W1982" i="1"/>
  <c r="X1982" i="1"/>
  <c r="U1983" i="1"/>
  <c r="V1983" i="1"/>
  <c r="W1983" i="1"/>
  <c r="X1983" i="1"/>
  <c r="U1984" i="1"/>
  <c r="V1984" i="1"/>
  <c r="W1984" i="1"/>
  <c r="X1984" i="1"/>
  <c r="U1985" i="1"/>
  <c r="V1985" i="1"/>
  <c r="W1985" i="1"/>
  <c r="X1985" i="1"/>
  <c r="U1986" i="1"/>
  <c r="V1986" i="1"/>
  <c r="W1986" i="1"/>
  <c r="X1986" i="1"/>
  <c r="U1987" i="1"/>
  <c r="V1987" i="1"/>
  <c r="W1987" i="1"/>
  <c r="X1987" i="1"/>
  <c r="U1988" i="1"/>
  <c r="V1988" i="1"/>
  <c r="W1988" i="1"/>
  <c r="X1988" i="1"/>
  <c r="U1989" i="1"/>
  <c r="V1989" i="1"/>
  <c r="W1989" i="1"/>
  <c r="X1989" i="1"/>
  <c r="U1990" i="1"/>
  <c r="V1990" i="1"/>
  <c r="W1990" i="1"/>
  <c r="X1990" i="1"/>
  <c r="U1991" i="1"/>
  <c r="V1991" i="1"/>
  <c r="W1991" i="1"/>
  <c r="X1991" i="1"/>
  <c r="U1992" i="1"/>
  <c r="V1992" i="1"/>
  <c r="W1992" i="1"/>
  <c r="X1992" i="1"/>
  <c r="U1993" i="1"/>
  <c r="V1993" i="1"/>
  <c r="W1993" i="1"/>
  <c r="X1993" i="1"/>
  <c r="U1994" i="1"/>
  <c r="V1994" i="1"/>
  <c r="W1994" i="1"/>
  <c r="X1994" i="1"/>
  <c r="U1995" i="1"/>
  <c r="V1995" i="1"/>
  <c r="W1995" i="1"/>
  <c r="X1995" i="1"/>
  <c r="U1996" i="1"/>
  <c r="V1996" i="1"/>
  <c r="W1996" i="1"/>
  <c r="X1996" i="1"/>
  <c r="U1997" i="1"/>
  <c r="V1997" i="1"/>
  <c r="W1997" i="1"/>
  <c r="X1997" i="1"/>
  <c r="U1998" i="1"/>
  <c r="V1998" i="1"/>
  <c r="W1998" i="1"/>
  <c r="X1998" i="1"/>
  <c r="U1999" i="1"/>
  <c r="V1999" i="1"/>
  <c r="W1999" i="1"/>
  <c r="X1999" i="1"/>
  <c r="U2000" i="1"/>
  <c r="V2000" i="1"/>
  <c r="W2000" i="1"/>
  <c r="X2000" i="1"/>
  <c r="U2001" i="1"/>
  <c r="V2001" i="1"/>
  <c r="W2001" i="1"/>
  <c r="X2001" i="1"/>
  <c r="U2002" i="1"/>
  <c r="V2002" i="1"/>
  <c r="W2002" i="1"/>
  <c r="X2002" i="1"/>
  <c r="U2003" i="1"/>
  <c r="V2003" i="1"/>
  <c r="W2003" i="1"/>
  <c r="X2003" i="1"/>
  <c r="U2004" i="1"/>
  <c r="V2004" i="1"/>
  <c r="W2004" i="1"/>
  <c r="X2004" i="1"/>
  <c r="U2005" i="1"/>
  <c r="V2005" i="1"/>
  <c r="W2005" i="1"/>
  <c r="X2005" i="1"/>
  <c r="U2006" i="1"/>
  <c r="V2006" i="1"/>
  <c r="W2006" i="1"/>
  <c r="X2006" i="1"/>
  <c r="U2007" i="1"/>
  <c r="V2007" i="1"/>
  <c r="W2007" i="1"/>
  <c r="X2007" i="1"/>
  <c r="U2008" i="1"/>
  <c r="V2008" i="1"/>
  <c r="W2008" i="1"/>
  <c r="X2008" i="1"/>
  <c r="U2009" i="1"/>
  <c r="V2009" i="1"/>
  <c r="W2009" i="1"/>
  <c r="X2009" i="1"/>
  <c r="U2010" i="1"/>
  <c r="V2010" i="1"/>
  <c r="W2010" i="1"/>
  <c r="X2010" i="1"/>
  <c r="U2011" i="1"/>
  <c r="V2011" i="1"/>
  <c r="W2011" i="1"/>
  <c r="X2011" i="1"/>
  <c r="U2012" i="1"/>
  <c r="V2012" i="1"/>
  <c r="W2012" i="1"/>
  <c r="X2012" i="1"/>
  <c r="U2013" i="1"/>
  <c r="V2013" i="1"/>
  <c r="W2013" i="1"/>
  <c r="X2013" i="1"/>
  <c r="U2014" i="1"/>
  <c r="V2014" i="1"/>
  <c r="W2014" i="1"/>
  <c r="X2014" i="1"/>
  <c r="U2015" i="1"/>
  <c r="V2015" i="1"/>
  <c r="W2015" i="1"/>
  <c r="X2015" i="1"/>
  <c r="U2016" i="1"/>
  <c r="V2016" i="1"/>
  <c r="W2016" i="1"/>
  <c r="X2016" i="1"/>
  <c r="U2017" i="1"/>
  <c r="V2017" i="1"/>
  <c r="W2017" i="1"/>
  <c r="X2017" i="1"/>
  <c r="U2018" i="1"/>
  <c r="V2018" i="1"/>
  <c r="W2018" i="1"/>
  <c r="X2018" i="1"/>
  <c r="U2019" i="1"/>
  <c r="V2019" i="1"/>
  <c r="W2019" i="1"/>
  <c r="X2019" i="1"/>
  <c r="U2020" i="1"/>
  <c r="V2020" i="1"/>
  <c r="W2020" i="1"/>
  <c r="X2020" i="1"/>
  <c r="U2021" i="1"/>
  <c r="V2021" i="1"/>
  <c r="W2021" i="1"/>
  <c r="X2021" i="1"/>
  <c r="U2022" i="1"/>
  <c r="V2022" i="1"/>
  <c r="W2022" i="1"/>
  <c r="X2022" i="1"/>
  <c r="U2023" i="1"/>
  <c r="V2023" i="1"/>
  <c r="W2023" i="1"/>
  <c r="X2023" i="1"/>
  <c r="U2024" i="1"/>
  <c r="V2024" i="1"/>
  <c r="W2024" i="1"/>
  <c r="X2024" i="1"/>
  <c r="U2025" i="1"/>
  <c r="V2025" i="1"/>
  <c r="W2025" i="1"/>
  <c r="X2025" i="1"/>
  <c r="U2026" i="1"/>
  <c r="V2026" i="1"/>
  <c r="W2026" i="1"/>
  <c r="X2026" i="1"/>
  <c r="U2027" i="1"/>
  <c r="V2027" i="1"/>
  <c r="W2027" i="1"/>
  <c r="X2027" i="1"/>
  <c r="U2028" i="1"/>
  <c r="V2028" i="1"/>
  <c r="W2028" i="1"/>
  <c r="X2028" i="1"/>
  <c r="U2029" i="1"/>
  <c r="V2029" i="1"/>
  <c r="W2029" i="1"/>
  <c r="X2029" i="1"/>
  <c r="U2030" i="1"/>
  <c r="V2030" i="1"/>
  <c r="W2030" i="1"/>
  <c r="X2030" i="1"/>
  <c r="U2031" i="1"/>
  <c r="V2031" i="1"/>
  <c r="W2031" i="1"/>
  <c r="X2031" i="1"/>
  <c r="U2032" i="1"/>
  <c r="V2032" i="1"/>
  <c r="W2032" i="1"/>
  <c r="X2032" i="1"/>
  <c r="U2033" i="1"/>
  <c r="V2033" i="1"/>
  <c r="W2033" i="1"/>
  <c r="X2033" i="1"/>
  <c r="U2034" i="1"/>
  <c r="V2034" i="1"/>
  <c r="W2034" i="1"/>
  <c r="X2034" i="1"/>
  <c r="U2035" i="1"/>
  <c r="V2035" i="1"/>
  <c r="W2035" i="1"/>
  <c r="X2035" i="1"/>
  <c r="U2036" i="1"/>
  <c r="V2036" i="1"/>
  <c r="W2036" i="1"/>
  <c r="X2036" i="1"/>
  <c r="U2037" i="1"/>
  <c r="V2037" i="1"/>
  <c r="W2037" i="1"/>
  <c r="X2037" i="1"/>
  <c r="U2038" i="1"/>
  <c r="V2038" i="1"/>
  <c r="W2038" i="1"/>
  <c r="X2038" i="1"/>
  <c r="U2039" i="1"/>
  <c r="V2039" i="1"/>
  <c r="W2039" i="1"/>
  <c r="X2039" i="1"/>
  <c r="U2040" i="1"/>
  <c r="V2040" i="1"/>
  <c r="W2040" i="1"/>
  <c r="X2040" i="1"/>
  <c r="U2041" i="1"/>
  <c r="V2041" i="1"/>
  <c r="W2041" i="1"/>
  <c r="X2041" i="1"/>
  <c r="U2042" i="1"/>
  <c r="V2042" i="1"/>
  <c r="W2042" i="1"/>
  <c r="X2042" i="1"/>
  <c r="U2043" i="1"/>
  <c r="V2043" i="1"/>
  <c r="W2043" i="1"/>
  <c r="X2043" i="1"/>
  <c r="U2044" i="1"/>
  <c r="V2044" i="1"/>
  <c r="W2044" i="1"/>
  <c r="X2044" i="1"/>
  <c r="U2045" i="1"/>
  <c r="V2045" i="1"/>
  <c r="W2045" i="1"/>
  <c r="X2045" i="1"/>
  <c r="U2046" i="1"/>
  <c r="V2046" i="1"/>
  <c r="W2046" i="1"/>
  <c r="X2046" i="1"/>
  <c r="U2047" i="1"/>
  <c r="V2047" i="1"/>
  <c r="W2047" i="1"/>
  <c r="X2047" i="1"/>
  <c r="U2048" i="1"/>
  <c r="V2048" i="1"/>
  <c r="W2048" i="1"/>
  <c r="X2048" i="1"/>
  <c r="U2049" i="1"/>
  <c r="V2049" i="1"/>
  <c r="W2049" i="1"/>
  <c r="X2049" i="1"/>
  <c r="U2050" i="1"/>
  <c r="V2050" i="1"/>
  <c r="W2050" i="1"/>
  <c r="X2050" i="1"/>
  <c r="U2051" i="1"/>
  <c r="V2051" i="1"/>
  <c r="W2051" i="1"/>
  <c r="X2051" i="1"/>
  <c r="U2052" i="1"/>
  <c r="V2052" i="1"/>
  <c r="W2052" i="1"/>
  <c r="X2052" i="1"/>
  <c r="U2053" i="1"/>
  <c r="V2053" i="1"/>
  <c r="W2053" i="1"/>
  <c r="X2053" i="1"/>
  <c r="U2054" i="1"/>
  <c r="V2054" i="1"/>
  <c r="W2054" i="1"/>
  <c r="X2054" i="1"/>
  <c r="U2055" i="1"/>
  <c r="V2055" i="1"/>
  <c r="W2055" i="1"/>
  <c r="X2055" i="1"/>
  <c r="U2056" i="1"/>
  <c r="V2056" i="1"/>
  <c r="W2056" i="1"/>
  <c r="X2056" i="1"/>
  <c r="U2057" i="1"/>
  <c r="V2057" i="1"/>
  <c r="W2057" i="1"/>
  <c r="X2057" i="1"/>
  <c r="U2058" i="1"/>
  <c r="V2058" i="1"/>
  <c r="W2058" i="1"/>
  <c r="X2058" i="1"/>
  <c r="U2059" i="1"/>
  <c r="V2059" i="1"/>
  <c r="W2059" i="1"/>
  <c r="X2059" i="1"/>
  <c r="U2060" i="1"/>
  <c r="V2060" i="1"/>
  <c r="W2060" i="1"/>
  <c r="X2060" i="1"/>
  <c r="U2061" i="1"/>
  <c r="V2061" i="1"/>
  <c r="W2061" i="1"/>
  <c r="X2061" i="1"/>
  <c r="U2062" i="1"/>
  <c r="V2062" i="1"/>
  <c r="W2062" i="1"/>
  <c r="X2062" i="1"/>
  <c r="U2063" i="1"/>
  <c r="V2063" i="1"/>
  <c r="W2063" i="1"/>
  <c r="X2063" i="1"/>
  <c r="U2064" i="1"/>
  <c r="V2064" i="1"/>
  <c r="W2064" i="1"/>
  <c r="X2064" i="1"/>
  <c r="U2065" i="1"/>
  <c r="V2065" i="1"/>
  <c r="W2065" i="1"/>
  <c r="X2065" i="1"/>
  <c r="U2066" i="1"/>
  <c r="V2066" i="1"/>
  <c r="W2066" i="1"/>
  <c r="X2066" i="1"/>
  <c r="U2067" i="1"/>
  <c r="V2067" i="1"/>
  <c r="W2067" i="1"/>
  <c r="X2067" i="1"/>
  <c r="U2068" i="1"/>
  <c r="V2068" i="1"/>
  <c r="W2068" i="1"/>
  <c r="X2068" i="1"/>
  <c r="U2069" i="1"/>
  <c r="V2069" i="1"/>
  <c r="W2069" i="1"/>
  <c r="X2069" i="1"/>
  <c r="U2070" i="1"/>
  <c r="V2070" i="1"/>
  <c r="W2070" i="1"/>
  <c r="X2070" i="1"/>
  <c r="U2071" i="1"/>
  <c r="V2071" i="1"/>
  <c r="W2071" i="1"/>
  <c r="X2071" i="1"/>
  <c r="U2072" i="1"/>
  <c r="V2072" i="1"/>
  <c r="W2072" i="1"/>
  <c r="X2072" i="1"/>
  <c r="U2073" i="1"/>
  <c r="V2073" i="1"/>
  <c r="W2073" i="1"/>
  <c r="X2073" i="1"/>
  <c r="U2074" i="1"/>
  <c r="V2074" i="1"/>
  <c r="W2074" i="1"/>
  <c r="X2074" i="1"/>
  <c r="U2075" i="1"/>
  <c r="V2075" i="1"/>
  <c r="W2075" i="1"/>
  <c r="X2075" i="1"/>
  <c r="U2076" i="1"/>
  <c r="V2076" i="1"/>
  <c r="W2076" i="1"/>
  <c r="X2076" i="1"/>
  <c r="U2077" i="1"/>
  <c r="V2077" i="1"/>
  <c r="W2077" i="1"/>
  <c r="X2077" i="1"/>
  <c r="U2078" i="1"/>
  <c r="V2078" i="1"/>
  <c r="W2078" i="1"/>
  <c r="X2078" i="1"/>
  <c r="U2079" i="1"/>
  <c r="V2079" i="1"/>
  <c r="W2079" i="1"/>
  <c r="X2079" i="1"/>
  <c r="U2080" i="1"/>
  <c r="V2080" i="1"/>
  <c r="W2080" i="1"/>
  <c r="X2080" i="1"/>
  <c r="U2081" i="1"/>
  <c r="V2081" i="1"/>
  <c r="W2081" i="1"/>
  <c r="X2081" i="1"/>
  <c r="U2082" i="1"/>
  <c r="V2082" i="1"/>
  <c r="W2082" i="1"/>
  <c r="X2082" i="1"/>
  <c r="U2083" i="1"/>
  <c r="V2083" i="1"/>
  <c r="W2083" i="1"/>
  <c r="X2083" i="1"/>
  <c r="U2084" i="1"/>
  <c r="V2084" i="1"/>
  <c r="W2084" i="1"/>
  <c r="X2084" i="1"/>
  <c r="U2085" i="1"/>
  <c r="V2085" i="1"/>
  <c r="W2085" i="1"/>
  <c r="X2085" i="1"/>
  <c r="U2086" i="1"/>
  <c r="V2086" i="1"/>
  <c r="W2086" i="1"/>
  <c r="X2086" i="1"/>
  <c r="U2087" i="1"/>
  <c r="V2087" i="1"/>
  <c r="W2087" i="1"/>
  <c r="X2087" i="1"/>
  <c r="U2088" i="1"/>
  <c r="V2088" i="1"/>
  <c r="W2088" i="1"/>
  <c r="X2088" i="1"/>
  <c r="U2089" i="1"/>
  <c r="V2089" i="1"/>
  <c r="W2089" i="1"/>
  <c r="X2089" i="1"/>
  <c r="U2090" i="1"/>
  <c r="V2090" i="1"/>
  <c r="W2090" i="1"/>
  <c r="X2090" i="1"/>
  <c r="U2091" i="1"/>
  <c r="V2091" i="1"/>
  <c r="W2091" i="1"/>
  <c r="X2091" i="1"/>
  <c r="U2092" i="1"/>
  <c r="V2092" i="1"/>
  <c r="W2092" i="1"/>
  <c r="X2092" i="1"/>
  <c r="U2093" i="1"/>
  <c r="V2093" i="1"/>
  <c r="W2093" i="1"/>
  <c r="X2093" i="1"/>
  <c r="U2094" i="1"/>
  <c r="V2094" i="1"/>
  <c r="W2094" i="1"/>
  <c r="X2094" i="1"/>
  <c r="U2095" i="1"/>
  <c r="V2095" i="1"/>
  <c r="W2095" i="1"/>
  <c r="X2095" i="1"/>
  <c r="U2096" i="1"/>
  <c r="V2096" i="1"/>
  <c r="W2096" i="1"/>
  <c r="X2096" i="1"/>
  <c r="U2097" i="1"/>
  <c r="V2097" i="1"/>
  <c r="W2097" i="1"/>
  <c r="X2097" i="1"/>
  <c r="U2098" i="1"/>
  <c r="V2098" i="1"/>
  <c r="W2098" i="1"/>
  <c r="X2098" i="1"/>
  <c r="U2099" i="1"/>
  <c r="V2099" i="1"/>
  <c r="W2099" i="1"/>
  <c r="X2099" i="1"/>
  <c r="U2100" i="1"/>
  <c r="V2100" i="1"/>
  <c r="W2100" i="1"/>
  <c r="X2100" i="1"/>
  <c r="U2101" i="1"/>
  <c r="V2101" i="1"/>
  <c r="W2101" i="1"/>
  <c r="X2101" i="1"/>
  <c r="U2102" i="1"/>
  <c r="V2102" i="1"/>
  <c r="W2102" i="1"/>
  <c r="X2102" i="1"/>
  <c r="U2103" i="1"/>
  <c r="V2103" i="1"/>
  <c r="W2103" i="1"/>
  <c r="X2103" i="1"/>
  <c r="U2104" i="1"/>
  <c r="V2104" i="1"/>
  <c r="W2104" i="1"/>
  <c r="X2104" i="1"/>
  <c r="U2105" i="1"/>
  <c r="V2105" i="1"/>
  <c r="W2105" i="1"/>
  <c r="X2105" i="1"/>
  <c r="U2106" i="1"/>
  <c r="V2106" i="1"/>
  <c r="W2106" i="1"/>
  <c r="X2106" i="1"/>
  <c r="U2107" i="1"/>
  <c r="V2107" i="1"/>
  <c r="W2107" i="1"/>
  <c r="X2107" i="1"/>
  <c r="U2108" i="1"/>
  <c r="V2108" i="1"/>
  <c r="W2108" i="1"/>
  <c r="X2108" i="1"/>
  <c r="U2109" i="1"/>
  <c r="V2109" i="1"/>
  <c r="W2109" i="1"/>
  <c r="X2109" i="1"/>
  <c r="U2110" i="1"/>
  <c r="V2110" i="1"/>
  <c r="W2110" i="1"/>
  <c r="X2110" i="1"/>
  <c r="U2111" i="1"/>
  <c r="V2111" i="1"/>
  <c r="W2111" i="1"/>
  <c r="X2111" i="1"/>
  <c r="U2112" i="1"/>
  <c r="V2112" i="1"/>
  <c r="W2112" i="1"/>
  <c r="X2112" i="1"/>
  <c r="U2113" i="1"/>
  <c r="V2113" i="1"/>
  <c r="W2113" i="1"/>
  <c r="X2113" i="1"/>
  <c r="U2114" i="1"/>
  <c r="V2114" i="1"/>
  <c r="W2114" i="1"/>
  <c r="X2114" i="1"/>
  <c r="U2115" i="1"/>
  <c r="V2115" i="1"/>
  <c r="W2115" i="1"/>
  <c r="X2115" i="1"/>
  <c r="U2116" i="1"/>
  <c r="V2116" i="1"/>
  <c r="W2116" i="1"/>
  <c r="X2116" i="1"/>
  <c r="U2117" i="1"/>
  <c r="V2117" i="1"/>
  <c r="W2117" i="1"/>
  <c r="X2117" i="1"/>
  <c r="U2118" i="1"/>
  <c r="V2118" i="1"/>
  <c r="W2118" i="1"/>
  <c r="X2118" i="1"/>
  <c r="U2119" i="1"/>
  <c r="V2119" i="1"/>
  <c r="W2119" i="1"/>
  <c r="X2119" i="1"/>
  <c r="U2120" i="1"/>
  <c r="V2120" i="1"/>
  <c r="W2120" i="1"/>
  <c r="X2120" i="1"/>
  <c r="U2121" i="1"/>
  <c r="V2121" i="1"/>
  <c r="W2121" i="1"/>
  <c r="X2121" i="1"/>
  <c r="U2122" i="1"/>
  <c r="V2122" i="1"/>
  <c r="W2122" i="1"/>
  <c r="X2122" i="1"/>
  <c r="U2123" i="1"/>
  <c r="V2123" i="1"/>
  <c r="W2123" i="1"/>
  <c r="X2123" i="1"/>
  <c r="U2124" i="1"/>
  <c r="V2124" i="1"/>
  <c r="W2124" i="1"/>
  <c r="X2124" i="1"/>
  <c r="U2125" i="1"/>
  <c r="V2125" i="1"/>
  <c r="W2125" i="1"/>
  <c r="X2125" i="1"/>
  <c r="U2126" i="1"/>
  <c r="V2126" i="1"/>
  <c r="W2126" i="1"/>
  <c r="X2126" i="1"/>
  <c r="U2127" i="1"/>
  <c r="V2127" i="1"/>
  <c r="W2127" i="1"/>
  <c r="X2127" i="1"/>
  <c r="U2128" i="1"/>
  <c r="V2128" i="1"/>
  <c r="W2128" i="1"/>
  <c r="X2128" i="1"/>
  <c r="U2129" i="1"/>
  <c r="V2129" i="1"/>
  <c r="W2129" i="1"/>
  <c r="X2129" i="1"/>
  <c r="U2130" i="1"/>
  <c r="V2130" i="1"/>
  <c r="W2130" i="1"/>
  <c r="X2130" i="1"/>
  <c r="U2131" i="1"/>
  <c r="V2131" i="1"/>
  <c r="W2131" i="1"/>
  <c r="X2131" i="1"/>
  <c r="U2132" i="1"/>
  <c r="V2132" i="1"/>
  <c r="W2132" i="1"/>
  <c r="X2132" i="1"/>
  <c r="U2133" i="1"/>
  <c r="V2133" i="1"/>
  <c r="W2133" i="1"/>
  <c r="X2133" i="1"/>
  <c r="U2134" i="1"/>
  <c r="V2134" i="1"/>
  <c r="W2134" i="1"/>
  <c r="X2134" i="1"/>
  <c r="U2135" i="1"/>
  <c r="V2135" i="1"/>
  <c r="W2135" i="1"/>
  <c r="X2135" i="1"/>
  <c r="U2136" i="1"/>
  <c r="V2136" i="1"/>
  <c r="W2136" i="1"/>
  <c r="X2136" i="1"/>
  <c r="U2137" i="1"/>
  <c r="V2137" i="1"/>
  <c r="W2137" i="1"/>
  <c r="X2137" i="1"/>
  <c r="U2138" i="1"/>
  <c r="V2138" i="1"/>
  <c r="W2138" i="1"/>
  <c r="X2138" i="1"/>
  <c r="U2139" i="1"/>
  <c r="V2139" i="1"/>
  <c r="W2139" i="1"/>
  <c r="X2139" i="1"/>
  <c r="U2140" i="1"/>
  <c r="V2140" i="1"/>
  <c r="W2140" i="1"/>
  <c r="X2140" i="1"/>
  <c r="U2141" i="1"/>
  <c r="V2141" i="1"/>
  <c r="W2141" i="1"/>
  <c r="X2141" i="1"/>
  <c r="U2142" i="1"/>
  <c r="V2142" i="1"/>
  <c r="W2142" i="1"/>
  <c r="X2142" i="1"/>
  <c r="U2143" i="1"/>
  <c r="V2143" i="1"/>
  <c r="W2143" i="1"/>
  <c r="X2143" i="1"/>
  <c r="U2144" i="1"/>
  <c r="V2144" i="1"/>
  <c r="W2144" i="1"/>
  <c r="X2144" i="1"/>
  <c r="U2145" i="1"/>
  <c r="V2145" i="1"/>
  <c r="W2145" i="1"/>
  <c r="X2145" i="1"/>
  <c r="U2146" i="1"/>
  <c r="V2146" i="1"/>
  <c r="W2146" i="1"/>
  <c r="X2146" i="1"/>
  <c r="U2147" i="1"/>
  <c r="V2147" i="1"/>
  <c r="W2147" i="1"/>
  <c r="X2147" i="1"/>
  <c r="U2148" i="1"/>
  <c r="V2148" i="1"/>
  <c r="W2148" i="1"/>
  <c r="X2148" i="1"/>
  <c r="U2149" i="1"/>
  <c r="V2149" i="1"/>
  <c r="W2149" i="1"/>
  <c r="X2149" i="1"/>
  <c r="U2150" i="1"/>
  <c r="V2150" i="1"/>
  <c r="W2150" i="1"/>
  <c r="X2150" i="1"/>
  <c r="U2151" i="1"/>
  <c r="V2151" i="1"/>
  <c r="W2151" i="1"/>
  <c r="X2151" i="1"/>
  <c r="U2152" i="1"/>
  <c r="V2152" i="1"/>
  <c r="W2152" i="1"/>
  <c r="X2152" i="1"/>
  <c r="U2153" i="1"/>
  <c r="V2153" i="1"/>
  <c r="W2153" i="1"/>
  <c r="X2153" i="1"/>
  <c r="U2154" i="1"/>
  <c r="V2154" i="1"/>
  <c r="W2154" i="1"/>
  <c r="X2154" i="1"/>
  <c r="U2155" i="1"/>
  <c r="V2155" i="1"/>
  <c r="W2155" i="1"/>
  <c r="X2155" i="1"/>
  <c r="U2156" i="1"/>
  <c r="V2156" i="1"/>
  <c r="W2156" i="1"/>
  <c r="X2156" i="1"/>
  <c r="U2157" i="1"/>
  <c r="V2157" i="1"/>
  <c r="W2157" i="1"/>
  <c r="X2157" i="1"/>
  <c r="U2158" i="1"/>
  <c r="V2158" i="1"/>
  <c r="W2158" i="1"/>
  <c r="X2158" i="1"/>
  <c r="U2159" i="1"/>
  <c r="V2159" i="1"/>
  <c r="W2159" i="1"/>
  <c r="X2159" i="1"/>
  <c r="U2160" i="1"/>
  <c r="V2160" i="1"/>
  <c r="W2160" i="1"/>
  <c r="X2160" i="1"/>
  <c r="U2161" i="1"/>
  <c r="V2161" i="1"/>
  <c r="W2161" i="1"/>
  <c r="X2161" i="1"/>
  <c r="U2162" i="1"/>
  <c r="V2162" i="1"/>
  <c r="W2162" i="1"/>
  <c r="X2162" i="1"/>
  <c r="U2163" i="1"/>
  <c r="V2163" i="1"/>
  <c r="W2163" i="1"/>
  <c r="X2163" i="1"/>
  <c r="U2164" i="1"/>
  <c r="V2164" i="1"/>
  <c r="W2164" i="1"/>
  <c r="X2164" i="1"/>
  <c r="U2165" i="1"/>
  <c r="V2165" i="1"/>
  <c r="W2165" i="1"/>
  <c r="X2165" i="1"/>
  <c r="U2166" i="1"/>
  <c r="V2166" i="1"/>
  <c r="W2166" i="1"/>
  <c r="X2166" i="1"/>
  <c r="U2167" i="1"/>
  <c r="V2167" i="1"/>
  <c r="W2167" i="1"/>
  <c r="X2167" i="1"/>
  <c r="U2168" i="1"/>
  <c r="V2168" i="1"/>
  <c r="W2168" i="1"/>
  <c r="X2168" i="1"/>
  <c r="U2169" i="1"/>
  <c r="V2169" i="1"/>
  <c r="W2169" i="1"/>
  <c r="X2169" i="1"/>
  <c r="U2170" i="1"/>
  <c r="V2170" i="1"/>
  <c r="W2170" i="1"/>
  <c r="X2170" i="1"/>
  <c r="U2171" i="1"/>
  <c r="V2171" i="1"/>
  <c r="W2171" i="1"/>
  <c r="X2171" i="1"/>
  <c r="U2172" i="1"/>
  <c r="V2172" i="1"/>
  <c r="W2172" i="1"/>
  <c r="X2172" i="1"/>
  <c r="U2173" i="1"/>
  <c r="V2173" i="1"/>
  <c r="W2173" i="1"/>
  <c r="X2173" i="1"/>
  <c r="U2174" i="1"/>
  <c r="V2174" i="1"/>
  <c r="W2174" i="1"/>
  <c r="X2174" i="1"/>
  <c r="U2175" i="1"/>
  <c r="V2175" i="1"/>
  <c r="W2175" i="1"/>
  <c r="X2175" i="1"/>
  <c r="U2176" i="1"/>
  <c r="V2176" i="1"/>
  <c r="W2176" i="1"/>
  <c r="X2176" i="1"/>
  <c r="U2177" i="1"/>
  <c r="V2177" i="1"/>
  <c r="W2177" i="1"/>
  <c r="X2177" i="1"/>
  <c r="U2178" i="1"/>
  <c r="V2178" i="1"/>
  <c r="W2178" i="1"/>
  <c r="X2178" i="1"/>
  <c r="U2179" i="1"/>
  <c r="V2179" i="1"/>
  <c r="W2179" i="1"/>
  <c r="X2179" i="1"/>
  <c r="U2180" i="1"/>
  <c r="V2180" i="1"/>
  <c r="W2180" i="1"/>
  <c r="X2180" i="1"/>
  <c r="U2181" i="1"/>
  <c r="V2181" i="1"/>
  <c r="W2181" i="1"/>
  <c r="X2181" i="1"/>
  <c r="U2182" i="1"/>
  <c r="V2182" i="1"/>
  <c r="W2182" i="1"/>
  <c r="X2182" i="1"/>
  <c r="U2183" i="1"/>
  <c r="V2183" i="1"/>
  <c r="W2183" i="1"/>
  <c r="X2183" i="1"/>
  <c r="U2184" i="1"/>
  <c r="V2184" i="1"/>
  <c r="W2184" i="1"/>
  <c r="X2184" i="1"/>
  <c r="U2185" i="1"/>
  <c r="V2185" i="1"/>
  <c r="W2185" i="1"/>
  <c r="X2185" i="1"/>
  <c r="U2186" i="1"/>
  <c r="V2186" i="1"/>
  <c r="W2186" i="1"/>
  <c r="X2186" i="1"/>
  <c r="U2187" i="1"/>
  <c r="V2187" i="1"/>
  <c r="W2187" i="1"/>
  <c r="X2187" i="1"/>
  <c r="U2188" i="1"/>
  <c r="V2188" i="1"/>
  <c r="W2188" i="1"/>
  <c r="X2188" i="1"/>
  <c r="U2189" i="1"/>
  <c r="V2189" i="1"/>
  <c r="W2189" i="1"/>
  <c r="X2189" i="1"/>
  <c r="U2190" i="1"/>
  <c r="V2190" i="1"/>
  <c r="W2190" i="1"/>
  <c r="X2190" i="1"/>
  <c r="U2191" i="1"/>
  <c r="V2191" i="1"/>
  <c r="W2191" i="1"/>
  <c r="X2191" i="1"/>
  <c r="U2192" i="1"/>
  <c r="V2192" i="1"/>
  <c r="W2192" i="1"/>
  <c r="X2192" i="1"/>
  <c r="U2193" i="1"/>
  <c r="V2193" i="1"/>
  <c r="W2193" i="1"/>
  <c r="X2193" i="1"/>
  <c r="U2194" i="1"/>
  <c r="V2194" i="1"/>
  <c r="W2194" i="1"/>
  <c r="X2194" i="1"/>
  <c r="U2195" i="1"/>
  <c r="V2195" i="1"/>
  <c r="W2195" i="1"/>
  <c r="X2195" i="1"/>
  <c r="U2196" i="1"/>
  <c r="V2196" i="1"/>
  <c r="W2196" i="1"/>
  <c r="X2196" i="1"/>
  <c r="U2197" i="1"/>
  <c r="V2197" i="1"/>
  <c r="W2197" i="1"/>
  <c r="X2197" i="1"/>
  <c r="U2198" i="1"/>
  <c r="V2198" i="1"/>
  <c r="W2198" i="1"/>
  <c r="X2198" i="1"/>
  <c r="U2199" i="1"/>
  <c r="V2199" i="1"/>
  <c r="W2199" i="1"/>
  <c r="X2199" i="1"/>
  <c r="U2200" i="1"/>
  <c r="V2200" i="1"/>
  <c r="W2200" i="1"/>
  <c r="X2200" i="1"/>
  <c r="U2201" i="1"/>
  <c r="V2201" i="1"/>
  <c r="W2201" i="1"/>
  <c r="X2201" i="1"/>
  <c r="U2202" i="1"/>
  <c r="V2202" i="1"/>
  <c r="W2202" i="1"/>
  <c r="X2202" i="1"/>
  <c r="U2203" i="1"/>
  <c r="V2203" i="1"/>
  <c r="W2203" i="1"/>
  <c r="X2203" i="1"/>
  <c r="U2204" i="1"/>
  <c r="V2204" i="1"/>
  <c r="W2204" i="1"/>
  <c r="X2204" i="1"/>
  <c r="U2205" i="1"/>
  <c r="V2205" i="1"/>
  <c r="W2205" i="1"/>
  <c r="X2205" i="1"/>
  <c r="U2206" i="1"/>
  <c r="V2206" i="1"/>
  <c r="W2206" i="1"/>
  <c r="X2206" i="1"/>
  <c r="U2207" i="1"/>
  <c r="V2207" i="1"/>
  <c r="W2207" i="1"/>
  <c r="X2207" i="1"/>
  <c r="U2208" i="1"/>
  <c r="V2208" i="1"/>
  <c r="W2208" i="1"/>
  <c r="X2208" i="1"/>
  <c r="U2209" i="1"/>
  <c r="V2209" i="1"/>
  <c r="W2209" i="1"/>
  <c r="X2209" i="1"/>
  <c r="U2210" i="1"/>
  <c r="V2210" i="1"/>
  <c r="W2210" i="1"/>
  <c r="X2210" i="1"/>
  <c r="U2211" i="1"/>
  <c r="V2211" i="1"/>
  <c r="W2211" i="1"/>
  <c r="X2211" i="1"/>
  <c r="U2212" i="1"/>
  <c r="V2212" i="1"/>
  <c r="W2212" i="1"/>
  <c r="X2212" i="1"/>
  <c r="U2213" i="1"/>
  <c r="V2213" i="1"/>
  <c r="W2213" i="1"/>
  <c r="X2213" i="1"/>
  <c r="U2214" i="1"/>
  <c r="V2214" i="1"/>
  <c r="W2214" i="1"/>
  <c r="X2214" i="1"/>
  <c r="U2215" i="1"/>
  <c r="V2215" i="1"/>
  <c r="W2215" i="1"/>
  <c r="X2215" i="1"/>
  <c r="U2216" i="1"/>
  <c r="V2216" i="1"/>
  <c r="W2216" i="1"/>
  <c r="X2216" i="1"/>
  <c r="U2217" i="1"/>
  <c r="V2217" i="1"/>
  <c r="W2217" i="1"/>
  <c r="X2217" i="1"/>
  <c r="U2218" i="1"/>
  <c r="V2218" i="1"/>
  <c r="W2218" i="1"/>
  <c r="X2218" i="1"/>
  <c r="U2219" i="1"/>
  <c r="V2219" i="1"/>
  <c r="W2219" i="1"/>
  <c r="X2219" i="1"/>
  <c r="U2220" i="1"/>
  <c r="V2220" i="1"/>
  <c r="W2220" i="1"/>
  <c r="X2220" i="1"/>
  <c r="U2221" i="1"/>
  <c r="V2221" i="1"/>
  <c r="W2221" i="1"/>
  <c r="X2221" i="1"/>
  <c r="U2222" i="1"/>
  <c r="V2222" i="1"/>
  <c r="W2222" i="1"/>
  <c r="X2222" i="1"/>
  <c r="U2223" i="1"/>
  <c r="V2223" i="1"/>
  <c r="W2223" i="1"/>
  <c r="X2223" i="1"/>
  <c r="U2224" i="1"/>
  <c r="V2224" i="1"/>
  <c r="W2224" i="1"/>
  <c r="X2224" i="1"/>
  <c r="U2225" i="1"/>
  <c r="V2225" i="1"/>
  <c r="W2225" i="1"/>
  <c r="X2225" i="1"/>
  <c r="U2226" i="1"/>
  <c r="V2226" i="1"/>
  <c r="W2226" i="1"/>
  <c r="X2226" i="1"/>
  <c r="U2227" i="1"/>
  <c r="V2227" i="1"/>
  <c r="W2227" i="1"/>
  <c r="X2227" i="1"/>
  <c r="U2228" i="1"/>
  <c r="V2228" i="1"/>
  <c r="W2228" i="1"/>
  <c r="X2228" i="1"/>
  <c r="U2229" i="1"/>
  <c r="V2229" i="1"/>
  <c r="W2229" i="1"/>
  <c r="X2229" i="1"/>
  <c r="U2230" i="1"/>
  <c r="V2230" i="1"/>
  <c r="W2230" i="1"/>
  <c r="X2230" i="1"/>
  <c r="U2231" i="1"/>
  <c r="V2231" i="1"/>
  <c r="W2231" i="1"/>
  <c r="X2231" i="1"/>
  <c r="U2232" i="1"/>
  <c r="V2232" i="1"/>
  <c r="W2232" i="1"/>
  <c r="X2232" i="1"/>
  <c r="U2233" i="1"/>
  <c r="V2233" i="1"/>
  <c r="W2233" i="1"/>
  <c r="X2233" i="1"/>
  <c r="U2234" i="1"/>
  <c r="V2234" i="1"/>
  <c r="W2234" i="1"/>
  <c r="X2234" i="1"/>
  <c r="U2235" i="1"/>
  <c r="V2235" i="1"/>
  <c r="W2235" i="1"/>
  <c r="X2235" i="1"/>
  <c r="U2236" i="1"/>
  <c r="V2236" i="1"/>
  <c r="W2236" i="1"/>
  <c r="X2236" i="1"/>
  <c r="U2237" i="1"/>
  <c r="V2237" i="1"/>
  <c r="W2237" i="1"/>
  <c r="X2237" i="1"/>
  <c r="U2238" i="1"/>
  <c r="V2238" i="1"/>
  <c r="W2238" i="1"/>
  <c r="X2238" i="1"/>
  <c r="U2239" i="1"/>
  <c r="V2239" i="1"/>
  <c r="W2239" i="1"/>
  <c r="X2239" i="1"/>
  <c r="U2240" i="1"/>
  <c r="V2240" i="1"/>
  <c r="W2240" i="1"/>
  <c r="X2240" i="1"/>
  <c r="U2241" i="1"/>
  <c r="V2241" i="1"/>
  <c r="W2241" i="1"/>
  <c r="X2241" i="1"/>
  <c r="U2242" i="1"/>
  <c r="V2242" i="1"/>
  <c r="W2242" i="1"/>
  <c r="X2242" i="1"/>
  <c r="U2243" i="1"/>
  <c r="V2243" i="1"/>
  <c r="W2243" i="1"/>
  <c r="X2243" i="1"/>
  <c r="U2244" i="1"/>
  <c r="V2244" i="1"/>
  <c r="W2244" i="1"/>
  <c r="X2244" i="1"/>
  <c r="U2245" i="1"/>
  <c r="V2245" i="1"/>
  <c r="W2245" i="1"/>
  <c r="X2245" i="1"/>
  <c r="U2246" i="1"/>
  <c r="V2246" i="1"/>
  <c r="W2246" i="1"/>
  <c r="X2246" i="1"/>
  <c r="U2247" i="1"/>
  <c r="V2247" i="1"/>
  <c r="W2247" i="1"/>
  <c r="X2247" i="1"/>
  <c r="U2248" i="1"/>
  <c r="V2248" i="1"/>
  <c r="W2248" i="1"/>
  <c r="X2248" i="1"/>
  <c r="U2249" i="1"/>
  <c r="V2249" i="1"/>
  <c r="W2249" i="1"/>
  <c r="X2249" i="1"/>
  <c r="U2250" i="1"/>
  <c r="V2250" i="1"/>
  <c r="W2250" i="1"/>
  <c r="X2250" i="1"/>
  <c r="U2251" i="1"/>
  <c r="V2251" i="1"/>
  <c r="W2251" i="1"/>
  <c r="X2251" i="1"/>
  <c r="U2252" i="1"/>
  <c r="V2252" i="1"/>
  <c r="W2252" i="1"/>
  <c r="X2252" i="1"/>
  <c r="U2253" i="1"/>
  <c r="V2253" i="1"/>
  <c r="W2253" i="1"/>
  <c r="X2253" i="1"/>
  <c r="U2254" i="1"/>
  <c r="V2254" i="1"/>
  <c r="W2254" i="1"/>
  <c r="X2254" i="1"/>
  <c r="U2255" i="1"/>
  <c r="V2255" i="1"/>
  <c r="W2255" i="1"/>
  <c r="X2255" i="1"/>
  <c r="U2256" i="1"/>
  <c r="V2256" i="1"/>
  <c r="W2256" i="1"/>
  <c r="X2256" i="1"/>
  <c r="U2257" i="1"/>
  <c r="V2257" i="1"/>
  <c r="W2257" i="1"/>
  <c r="X2257" i="1"/>
  <c r="U2258" i="1"/>
  <c r="V2258" i="1"/>
  <c r="W2258" i="1"/>
  <c r="X2258" i="1"/>
  <c r="U2259" i="1"/>
  <c r="V2259" i="1"/>
  <c r="W2259" i="1"/>
  <c r="X2259" i="1"/>
  <c r="U2260" i="1"/>
  <c r="V2260" i="1"/>
  <c r="W2260" i="1"/>
  <c r="X2260" i="1"/>
  <c r="U2261" i="1"/>
  <c r="V2261" i="1"/>
  <c r="W2261" i="1"/>
  <c r="X2261" i="1"/>
  <c r="U2262" i="1"/>
  <c r="V2262" i="1"/>
  <c r="W2262" i="1"/>
  <c r="X2262" i="1"/>
  <c r="U2263" i="1"/>
  <c r="V2263" i="1"/>
  <c r="W2263" i="1"/>
  <c r="X2263" i="1"/>
  <c r="U2264" i="1"/>
  <c r="V2264" i="1"/>
  <c r="W2264" i="1"/>
  <c r="X2264" i="1"/>
  <c r="U2265" i="1"/>
  <c r="V2265" i="1"/>
  <c r="W2265" i="1"/>
  <c r="X2265" i="1"/>
  <c r="U2266" i="1"/>
  <c r="V2266" i="1"/>
  <c r="W2266" i="1"/>
  <c r="X2266" i="1"/>
  <c r="U2267" i="1"/>
  <c r="V2267" i="1"/>
  <c r="W2267" i="1"/>
  <c r="X2267" i="1"/>
  <c r="U2268" i="1"/>
  <c r="V2268" i="1"/>
  <c r="W2268" i="1"/>
  <c r="X2268" i="1"/>
  <c r="U2269" i="1"/>
  <c r="V2269" i="1"/>
  <c r="W2269" i="1"/>
  <c r="X2269" i="1"/>
  <c r="U2270" i="1"/>
  <c r="V2270" i="1"/>
  <c r="W2270" i="1"/>
  <c r="X2270" i="1"/>
  <c r="U2271" i="1"/>
  <c r="V2271" i="1"/>
  <c r="W2271" i="1"/>
  <c r="X2271" i="1"/>
  <c r="U2272" i="1"/>
  <c r="V2272" i="1"/>
  <c r="W2272" i="1"/>
  <c r="X2272" i="1"/>
  <c r="U2273" i="1"/>
  <c r="V2273" i="1"/>
  <c r="W2273" i="1"/>
  <c r="X2273" i="1"/>
  <c r="U2274" i="1"/>
  <c r="V2274" i="1"/>
  <c r="W2274" i="1"/>
  <c r="X2274" i="1"/>
  <c r="U2275" i="1"/>
  <c r="V2275" i="1"/>
  <c r="W2275" i="1"/>
  <c r="X2275" i="1"/>
  <c r="U2276" i="1"/>
  <c r="V2276" i="1"/>
  <c r="W2276" i="1"/>
  <c r="X2276" i="1"/>
  <c r="U2277" i="1"/>
  <c r="V2277" i="1"/>
  <c r="W2277" i="1"/>
  <c r="X2277" i="1"/>
  <c r="U2278" i="1"/>
  <c r="V2278" i="1"/>
  <c r="W2278" i="1"/>
  <c r="X2278" i="1"/>
  <c r="U2279" i="1"/>
  <c r="V2279" i="1"/>
  <c r="W2279" i="1"/>
  <c r="X2279" i="1"/>
  <c r="U2280" i="1"/>
  <c r="V2280" i="1"/>
  <c r="W2280" i="1"/>
  <c r="X2280" i="1"/>
  <c r="U2281" i="1"/>
  <c r="V2281" i="1"/>
  <c r="W2281" i="1"/>
  <c r="X2281" i="1"/>
  <c r="U2282" i="1"/>
  <c r="V2282" i="1"/>
  <c r="W2282" i="1"/>
  <c r="X2282" i="1"/>
  <c r="U2283" i="1"/>
  <c r="V2283" i="1"/>
  <c r="W2283" i="1"/>
  <c r="X2283" i="1"/>
  <c r="U2284" i="1"/>
  <c r="V2284" i="1"/>
  <c r="W2284" i="1"/>
  <c r="X2284" i="1"/>
  <c r="U2285" i="1"/>
  <c r="V2285" i="1"/>
  <c r="W2285" i="1"/>
  <c r="X2285" i="1"/>
  <c r="U2286" i="1"/>
  <c r="V2286" i="1"/>
  <c r="W2286" i="1"/>
  <c r="X2286" i="1"/>
  <c r="U2287" i="1"/>
  <c r="V2287" i="1"/>
  <c r="W2287" i="1"/>
  <c r="X2287" i="1"/>
  <c r="U2288" i="1"/>
  <c r="V2288" i="1"/>
  <c r="W2288" i="1"/>
  <c r="X2288" i="1"/>
  <c r="U2289" i="1"/>
  <c r="V2289" i="1"/>
  <c r="W2289" i="1"/>
  <c r="X2289" i="1"/>
  <c r="U2290" i="1"/>
  <c r="V2290" i="1"/>
  <c r="W2290" i="1"/>
  <c r="X2290" i="1"/>
  <c r="U2291" i="1"/>
  <c r="V2291" i="1"/>
  <c r="W2291" i="1"/>
  <c r="X2291" i="1"/>
  <c r="U2292" i="1"/>
  <c r="V2292" i="1"/>
  <c r="W2292" i="1"/>
  <c r="X2292" i="1"/>
  <c r="U2293" i="1"/>
  <c r="V2293" i="1"/>
  <c r="W2293" i="1"/>
  <c r="X2293" i="1"/>
  <c r="U2294" i="1"/>
  <c r="V2294" i="1"/>
  <c r="W2294" i="1"/>
  <c r="X2294" i="1"/>
  <c r="U2295" i="1"/>
  <c r="V2295" i="1"/>
  <c r="W2295" i="1"/>
  <c r="X2295" i="1"/>
  <c r="U2296" i="1"/>
  <c r="V2296" i="1"/>
  <c r="W2296" i="1"/>
  <c r="X2296" i="1"/>
  <c r="U2297" i="1"/>
  <c r="V2297" i="1"/>
  <c r="W2297" i="1"/>
  <c r="X2297" i="1"/>
  <c r="U2298" i="1"/>
  <c r="V2298" i="1"/>
  <c r="W2298" i="1"/>
  <c r="X2298" i="1"/>
  <c r="U2299" i="1"/>
  <c r="V2299" i="1"/>
  <c r="W2299" i="1"/>
  <c r="X2299" i="1"/>
  <c r="U2300" i="1"/>
  <c r="V2300" i="1"/>
  <c r="W2300" i="1"/>
  <c r="X2300" i="1"/>
  <c r="U2301" i="1"/>
  <c r="V2301" i="1"/>
  <c r="W2301" i="1"/>
  <c r="X2301" i="1"/>
  <c r="U2302" i="1"/>
  <c r="V2302" i="1"/>
  <c r="W2302" i="1"/>
  <c r="X2302" i="1"/>
  <c r="U2303" i="1"/>
  <c r="V2303" i="1"/>
  <c r="W2303" i="1"/>
  <c r="X2303" i="1"/>
  <c r="U2304" i="1"/>
  <c r="V2304" i="1"/>
  <c r="W2304" i="1"/>
  <c r="X2304" i="1"/>
  <c r="U2305" i="1"/>
  <c r="V2305" i="1"/>
  <c r="W2305" i="1"/>
  <c r="X2305" i="1"/>
  <c r="U2306" i="1"/>
  <c r="V2306" i="1"/>
  <c r="W2306" i="1"/>
  <c r="X2306" i="1"/>
  <c r="U2307" i="1"/>
  <c r="V2307" i="1"/>
  <c r="W2307" i="1"/>
  <c r="X2307" i="1"/>
  <c r="U2308" i="1"/>
  <c r="V2308" i="1"/>
  <c r="W2308" i="1"/>
  <c r="X2308" i="1"/>
  <c r="U2309" i="1"/>
  <c r="V2309" i="1"/>
  <c r="W2309" i="1"/>
  <c r="X2309" i="1"/>
  <c r="U2310" i="1"/>
  <c r="V2310" i="1"/>
  <c r="W2310" i="1"/>
  <c r="X2310" i="1"/>
  <c r="U2311" i="1"/>
  <c r="V2311" i="1"/>
  <c r="W2311" i="1"/>
  <c r="X2311" i="1"/>
  <c r="U2312" i="1"/>
  <c r="V2312" i="1"/>
  <c r="W2312" i="1"/>
  <c r="X2312" i="1"/>
  <c r="U2313" i="1"/>
  <c r="V2313" i="1"/>
  <c r="W2313" i="1"/>
  <c r="X2313" i="1"/>
  <c r="U2314" i="1"/>
  <c r="V2314" i="1"/>
  <c r="W2314" i="1"/>
  <c r="X2314" i="1"/>
  <c r="U2315" i="1"/>
  <c r="V2315" i="1"/>
  <c r="W2315" i="1"/>
  <c r="X2315" i="1"/>
  <c r="U2316" i="1"/>
  <c r="V2316" i="1"/>
  <c r="W2316" i="1"/>
  <c r="X2316" i="1"/>
  <c r="U2317" i="1"/>
  <c r="V2317" i="1"/>
  <c r="W2317" i="1"/>
  <c r="X2317" i="1"/>
  <c r="U2318" i="1"/>
  <c r="V2318" i="1"/>
  <c r="W2318" i="1"/>
  <c r="X2318" i="1"/>
  <c r="U2319" i="1"/>
  <c r="V2319" i="1"/>
  <c r="W2319" i="1"/>
  <c r="X2319" i="1"/>
  <c r="U2320" i="1"/>
  <c r="V2320" i="1"/>
  <c r="W2320" i="1"/>
  <c r="X2320" i="1"/>
  <c r="U2321" i="1"/>
  <c r="V2321" i="1"/>
  <c r="W2321" i="1"/>
  <c r="X2321" i="1"/>
  <c r="U2322" i="1"/>
  <c r="V2322" i="1"/>
  <c r="W2322" i="1"/>
  <c r="X2322" i="1"/>
  <c r="U2323" i="1"/>
  <c r="V2323" i="1"/>
  <c r="W2323" i="1"/>
  <c r="X2323" i="1"/>
  <c r="U2324" i="1"/>
  <c r="V2324" i="1"/>
  <c r="W2324" i="1"/>
  <c r="X2324" i="1"/>
  <c r="U2325" i="1"/>
  <c r="V2325" i="1"/>
  <c r="W2325" i="1"/>
  <c r="X2325" i="1"/>
  <c r="U2326" i="1"/>
  <c r="V2326" i="1"/>
  <c r="W2326" i="1"/>
  <c r="X2326" i="1"/>
  <c r="U2327" i="1"/>
  <c r="V2327" i="1"/>
  <c r="W2327" i="1"/>
  <c r="X2327" i="1"/>
  <c r="U2328" i="1"/>
  <c r="V2328" i="1"/>
  <c r="W2328" i="1"/>
  <c r="X2328" i="1"/>
  <c r="U2329" i="1"/>
  <c r="V2329" i="1"/>
  <c r="W2329" i="1"/>
  <c r="X2329" i="1"/>
  <c r="U2330" i="1"/>
  <c r="V2330" i="1"/>
  <c r="W2330" i="1"/>
  <c r="X2330" i="1"/>
  <c r="U2331" i="1"/>
  <c r="V2331" i="1"/>
  <c r="W2331" i="1"/>
  <c r="X2331" i="1"/>
  <c r="U2332" i="1"/>
  <c r="V2332" i="1"/>
  <c r="W2332" i="1"/>
  <c r="X2332" i="1"/>
  <c r="U2333" i="1"/>
  <c r="V2333" i="1"/>
  <c r="W2333" i="1"/>
  <c r="X2333" i="1"/>
  <c r="U2334" i="1"/>
  <c r="V2334" i="1"/>
  <c r="W2334" i="1"/>
  <c r="X2334" i="1"/>
  <c r="U2335" i="1"/>
  <c r="V2335" i="1"/>
  <c r="W2335" i="1"/>
  <c r="X2335" i="1"/>
  <c r="U2336" i="1"/>
  <c r="V2336" i="1"/>
  <c r="W2336" i="1"/>
  <c r="X2336" i="1"/>
  <c r="U2337" i="1"/>
  <c r="V2337" i="1"/>
  <c r="W2337" i="1"/>
  <c r="X2337" i="1"/>
  <c r="U2338" i="1"/>
  <c r="V2338" i="1"/>
  <c r="W2338" i="1"/>
  <c r="X2338" i="1"/>
  <c r="U2339" i="1"/>
  <c r="V2339" i="1"/>
  <c r="W2339" i="1"/>
  <c r="X2339" i="1"/>
  <c r="U2340" i="1"/>
  <c r="V2340" i="1"/>
  <c r="W2340" i="1"/>
  <c r="X2340" i="1"/>
  <c r="U2341" i="1"/>
  <c r="V2341" i="1"/>
  <c r="W2341" i="1"/>
  <c r="X2341" i="1"/>
  <c r="U2342" i="1"/>
  <c r="V2342" i="1"/>
  <c r="W2342" i="1"/>
  <c r="X2342" i="1"/>
  <c r="U2343" i="1"/>
  <c r="V2343" i="1"/>
  <c r="W2343" i="1"/>
  <c r="X2343" i="1"/>
  <c r="U2344" i="1"/>
  <c r="V2344" i="1"/>
  <c r="W2344" i="1"/>
  <c r="X2344" i="1"/>
  <c r="U2345" i="1"/>
  <c r="V2345" i="1"/>
  <c r="W2345" i="1"/>
  <c r="X2345" i="1"/>
  <c r="U2346" i="1"/>
  <c r="V2346" i="1"/>
  <c r="W2346" i="1"/>
  <c r="X2346" i="1"/>
  <c r="U2347" i="1"/>
  <c r="V2347" i="1"/>
  <c r="W2347" i="1"/>
  <c r="X2347" i="1"/>
  <c r="U2348" i="1"/>
  <c r="V2348" i="1"/>
  <c r="W2348" i="1"/>
  <c r="X2348" i="1"/>
  <c r="U2349" i="1"/>
  <c r="V2349" i="1"/>
  <c r="W2349" i="1"/>
  <c r="X2349" i="1"/>
  <c r="U2350" i="1"/>
  <c r="V2350" i="1"/>
  <c r="W2350" i="1"/>
  <c r="X2350" i="1"/>
  <c r="U2351" i="1"/>
  <c r="V2351" i="1"/>
  <c r="W2351" i="1"/>
  <c r="X2351" i="1"/>
  <c r="U2352" i="1"/>
  <c r="V2352" i="1"/>
  <c r="W2352" i="1"/>
  <c r="X2352" i="1"/>
  <c r="U2353" i="1"/>
  <c r="V2353" i="1"/>
  <c r="W2353" i="1"/>
  <c r="X2353" i="1"/>
  <c r="U2354" i="1"/>
  <c r="V2354" i="1"/>
  <c r="W2354" i="1"/>
  <c r="X2354" i="1"/>
  <c r="U2355" i="1"/>
  <c r="V2355" i="1"/>
  <c r="W2355" i="1"/>
  <c r="X2355" i="1"/>
  <c r="U2356" i="1"/>
  <c r="V2356" i="1"/>
  <c r="W2356" i="1"/>
  <c r="X2356" i="1"/>
  <c r="U2357" i="1"/>
  <c r="V2357" i="1"/>
  <c r="W2357" i="1"/>
  <c r="X2357" i="1"/>
  <c r="U2358" i="1"/>
  <c r="V2358" i="1"/>
  <c r="W2358" i="1"/>
  <c r="X2358" i="1"/>
  <c r="U2359" i="1"/>
  <c r="V2359" i="1"/>
  <c r="W2359" i="1"/>
  <c r="X2359" i="1"/>
  <c r="U2360" i="1"/>
  <c r="V2360" i="1"/>
  <c r="W2360" i="1"/>
  <c r="X2360" i="1"/>
  <c r="U2361" i="1"/>
  <c r="V2361" i="1"/>
  <c r="W2361" i="1"/>
  <c r="X2361" i="1"/>
  <c r="U2362" i="1"/>
  <c r="V2362" i="1"/>
  <c r="W2362" i="1"/>
  <c r="X2362" i="1"/>
  <c r="U2363" i="1"/>
  <c r="V2363" i="1"/>
  <c r="W2363" i="1"/>
  <c r="X2363" i="1"/>
  <c r="U2364" i="1"/>
  <c r="V2364" i="1"/>
  <c r="W2364" i="1"/>
  <c r="X2364" i="1"/>
  <c r="U2365" i="1"/>
  <c r="V2365" i="1"/>
  <c r="W2365" i="1"/>
  <c r="X2365" i="1"/>
  <c r="U2366" i="1"/>
  <c r="V2366" i="1"/>
  <c r="W2366" i="1"/>
  <c r="X2366" i="1"/>
  <c r="U2367" i="1"/>
  <c r="V2367" i="1"/>
  <c r="W2367" i="1"/>
  <c r="X2367" i="1"/>
  <c r="U2368" i="1"/>
  <c r="V2368" i="1"/>
  <c r="W2368" i="1"/>
  <c r="X2368" i="1"/>
  <c r="U2369" i="1"/>
  <c r="V2369" i="1"/>
  <c r="W2369" i="1"/>
  <c r="X2369" i="1"/>
  <c r="U2370" i="1"/>
  <c r="V2370" i="1"/>
  <c r="W2370" i="1"/>
  <c r="X2370" i="1"/>
  <c r="U2371" i="1"/>
  <c r="V2371" i="1"/>
  <c r="W2371" i="1"/>
  <c r="X2371" i="1"/>
  <c r="U2372" i="1"/>
  <c r="V2372" i="1"/>
  <c r="W2372" i="1"/>
  <c r="X2372" i="1"/>
  <c r="U2373" i="1"/>
  <c r="V2373" i="1"/>
  <c r="W2373" i="1"/>
  <c r="X2373" i="1"/>
  <c r="U2374" i="1"/>
  <c r="V2374" i="1"/>
  <c r="W2374" i="1"/>
  <c r="X2374" i="1"/>
  <c r="U2375" i="1"/>
  <c r="V2375" i="1"/>
  <c r="W2375" i="1"/>
  <c r="X2375" i="1"/>
  <c r="U2376" i="1"/>
  <c r="V2376" i="1"/>
  <c r="W2376" i="1"/>
  <c r="X2376" i="1"/>
  <c r="U2377" i="1"/>
  <c r="V2377" i="1"/>
  <c r="W2377" i="1"/>
  <c r="X2377" i="1"/>
  <c r="U2378" i="1"/>
  <c r="V2378" i="1"/>
  <c r="W2378" i="1"/>
  <c r="X2378" i="1"/>
  <c r="U2379" i="1"/>
  <c r="V2379" i="1"/>
  <c r="W2379" i="1"/>
  <c r="X2379" i="1"/>
  <c r="U2380" i="1"/>
  <c r="V2380" i="1"/>
  <c r="W2380" i="1"/>
  <c r="X2380" i="1"/>
  <c r="U2381" i="1"/>
  <c r="V2381" i="1"/>
  <c r="W2381" i="1"/>
  <c r="X2381" i="1"/>
  <c r="U2382" i="1"/>
  <c r="V2382" i="1"/>
  <c r="W2382" i="1"/>
  <c r="X2382" i="1"/>
  <c r="U2383" i="1"/>
  <c r="V2383" i="1"/>
  <c r="W2383" i="1"/>
  <c r="X2383" i="1"/>
  <c r="U2384" i="1"/>
  <c r="V2384" i="1"/>
  <c r="W2384" i="1"/>
  <c r="X2384" i="1"/>
  <c r="U2385" i="1"/>
  <c r="V2385" i="1"/>
  <c r="W2385" i="1"/>
  <c r="X2385" i="1"/>
  <c r="U2386" i="1"/>
  <c r="V2386" i="1"/>
  <c r="W2386" i="1"/>
  <c r="X2386" i="1"/>
  <c r="U2387" i="1"/>
  <c r="V2387" i="1"/>
  <c r="W2387" i="1"/>
  <c r="X2387" i="1"/>
  <c r="U2388" i="1"/>
  <c r="V2388" i="1"/>
  <c r="W2388" i="1"/>
  <c r="X2388" i="1"/>
  <c r="U2389" i="1"/>
  <c r="V2389" i="1"/>
  <c r="W2389" i="1"/>
  <c r="X2389" i="1"/>
  <c r="U2390" i="1"/>
  <c r="V2390" i="1"/>
  <c r="W2390" i="1"/>
  <c r="X2390" i="1"/>
  <c r="U2391" i="1"/>
  <c r="V2391" i="1"/>
  <c r="W2391" i="1"/>
  <c r="X2391" i="1"/>
  <c r="U2392" i="1"/>
  <c r="V2392" i="1"/>
  <c r="W2392" i="1"/>
  <c r="X2392" i="1"/>
  <c r="U2393" i="1"/>
  <c r="V2393" i="1"/>
  <c r="W2393" i="1"/>
  <c r="X2393" i="1"/>
  <c r="U2394" i="1"/>
  <c r="V2394" i="1"/>
  <c r="W2394" i="1"/>
  <c r="X2394" i="1"/>
  <c r="U2395" i="1"/>
  <c r="V2395" i="1"/>
  <c r="W2395" i="1"/>
  <c r="X2395" i="1"/>
  <c r="U2396" i="1"/>
  <c r="V2396" i="1"/>
  <c r="W2396" i="1"/>
  <c r="X2396" i="1"/>
  <c r="U2397" i="1"/>
  <c r="V2397" i="1"/>
  <c r="W2397" i="1"/>
  <c r="X2397" i="1"/>
  <c r="U2398" i="1"/>
  <c r="V2398" i="1"/>
  <c r="W2398" i="1"/>
  <c r="X2398" i="1"/>
  <c r="U2399" i="1"/>
  <c r="V2399" i="1"/>
  <c r="W2399" i="1"/>
  <c r="X2399" i="1"/>
  <c r="U2400" i="1"/>
  <c r="V2400" i="1"/>
  <c r="W2400" i="1"/>
  <c r="X2400" i="1"/>
  <c r="U2401" i="1"/>
  <c r="V2401" i="1"/>
  <c r="W2401" i="1"/>
  <c r="X2401" i="1"/>
  <c r="U2402" i="1"/>
  <c r="V2402" i="1"/>
  <c r="W2402" i="1"/>
  <c r="X2402" i="1"/>
  <c r="U2403" i="1"/>
  <c r="V2403" i="1"/>
  <c r="W2403" i="1"/>
  <c r="X2403" i="1"/>
  <c r="U2404" i="1"/>
  <c r="V2404" i="1"/>
  <c r="W2404" i="1"/>
  <c r="X2404" i="1"/>
  <c r="U2405" i="1"/>
  <c r="V2405" i="1"/>
  <c r="W2405" i="1"/>
  <c r="X2405" i="1"/>
  <c r="U2406" i="1"/>
  <c r="V2406" i="1"/>
  <c r="W2406" i="1"/>
  <c r="X2406" i="1"/>
  <c r="U2407" i="1"/>
  <c r="V2407" i="1"/>
  <c r="W2407" i="1"/>
  <c r="X2407" i="1"/>
  <c r="U2408" i="1"/>
  <c r="V2408" i="1"/>
  <c r="W2408" i="1"/>
  <c r="X2408" i="1"/>
  <c r="U2409" i="1"/>
  <c r="V2409" i="1"/>
  <c r="W2409" i="1"/>
  <c r="X2409" i="1"/>
  <c r="U2410" i="1"/>
  <c r="V2410" i="1"/>
  <c r="W2410" i="1"/>
  <c r="X2410" i="1"/>
  <c r="U2411" i="1"/>
  <c r="V2411" i="1"/>
  <c r="W2411" i="1"/>
  <c r="X2411" i="1"/>
  <c r="U2412" i="1"/>
  <c r="V2412" i="1"/>
  <c r="W2412" i="1"/>
  <c r="X2412" i="1"/>
  <c r="U2413" i="1"/>
  <c r="V2413" i="1"/>
  <c r="W2413" i="1"/>
  <c r="X2413" i="1"/>
  <c r="U2414" i="1"/>
  <c r="V2414" i="1"/>
  <c r="W2414" i="1"/>
  <c r="X2414" i="1"/>
  <c r="U2415" i="1"/>
  <c r="V2415" i="1"/>
  <c r="W2415" i="1"/>
  <c r="X2415" i="1"/>
  <c r="U2416" i="1"/>
  <c r="V2416" i="1"/>
  <c r="W2416" i="1"/>
  <c r="X2416" i="1"/>
  <c r="U2417" i="1"/>
  <c r="V2417" i="1"/>
  <c r="W2417" i="1"/>
  <c r="X2417" i="1"/>
  <c r="U2418" i="1"/>
  <c r="V2418" i="1"/>
  <c r="W2418" i="1"/>
  <c r="X2418" i="1"/>
  <c r="U2419" i="1"/>
  <c r="V2419" i="1"/>
  <c r="W2419" i="1"/>
  <c r="X2419" i="1"/>
  <c r="U2420" i="1"/>
  <c r="V2420" i="1"/>
  <c r="W2420" i="1"/>
  <c r="X2420" i="1"/>
  <c r="U2421" i="1"/>
  <c r="V2421" i="1"/>
  <c r="W2421" i="1"/>
  <c r="X2421" i="1"/>
  <c r="U2422" i="1"/>
  <c r="V2422" i="1"/>
  <c r="W2422" i="1"/>
  <c r="X2422" i="1"/>
  <c r="U2423" i="1"/>
  <c r="V2423" i="1"/>
  <c r="W2423" i="1"/>
  <c r="X2423" i="1"/>
  <c r="U2424" i="1"/>
  <c r="V2424" i="1"/>
  <c r="W2424" i="1"/>
  <c r="X2424" i="1"/>
  <c r="U2425" i="1"/>
  <c r="V2425" i="1"/>
  <c r="W2425" i="1"/>
  <c r="X2425" i="1"/>
  <c r="U2426" i="1"/>
  <c r="V2426" i="1"/>
  <c r="W2426" i="1"/>
  <c r="X2426" i="1"/>
  <c r="U2427" i="1"/>
  <c r="V2427" i="1"/>
  <c r="W2427" i="1"/>
  <c r="X2427" i="1"/>
  <c r="U2428" i="1"/>
  <c r="V2428" i="1"/>
  <c r="W2428" i="1"/>
  <c r="X2428" i="1"/>
  <c r="U2429" i="1"/>
  <c r="V2429" i="1"/>
  <c r="W2429" i="1"/>
  <c r="X2429" i="1"/>
  <c r="U2430" i="1"/>
  <c r="V2430" i="1"/>
  <c r="W2430" i="1"/>
  <c r="X2430" i="1"/>
  <c r="U2431" i="1"/>
  <c r="V2431" i="1"/>
  <c r="W2431" i="1"/>
  <c r="X2431" i="1"/>
  <c r="U2432" i="1"/>
  <c r="V2432" i="1"/>
  <c r="W2432" i="1"/>
  <c r="X2432" i="1"/>
  <c r="U2433" i="1"/>
  <c r="V2433" i="1"/>
  <c r="W2433" i="1"/>
  <c r="X2433" i="1"/>
  <c r="U2434" i="1"/>
  <c r="V2434" i="1"/>
  <c r="W2434" i="1"/>
  <c r="X2434" i="1"/>
  <c r="U2435" i="1"/>
  <c r="V2435" i="1"/>
  <c r="W2435" i="1"/>
  <c r="X2435" i="1"/>
  <c r="U2436" i="1"/>
  <c r="V2436" i="1"/>
  <c r="W2436" i="1"/>
  <c r="X2436" i="1"/>
  <c r="U2437" i="1"/>
  <c r="V2437" i="1"/>
  <c r="W2437" i="1"/>
  <c r="X2437" i="1"/>
  <c r="U2438" i="1"/>
  <c r="V2438" i="1"/>
  <c r="W2438" i="1"/>
  <c r="X2438" i="1"/>
  <c r="U2439" i="1"/>
  <c r="V2439" i="1"/>
  <c r="W2439" i="1"/>
  <c r="X2439" i="1"/>
  <c r="U2440" i="1"/>
  <c r="V2440" i="1"/>
  <c r="W2440" i="1"/>
  <c r="X2440" i="1"/>
  <c r="U2441" i="1"/>
  <c r="V2441" i="1"/>
  <c r="W2441" i="1"/>
  <c r="X2441" i="1"/>
  <c r="U2442" i="1"/>
  <c r="V2442" i="1"/>
  <c r="W2442" i="1"/>
  <c r="X2442" i="1"/>
  <c r="U2443" i="1"/>
  <c r="V2443" i="1"/>
  <c r="W2443" i="1"/>
  <c r="X2443" i="1"/>
  <c r="U2444" i="1"/>
  <c r="V2444" i="1"/>
  <c r="W2444" i="1"/>
  <c r="X2444" i="1"/>
  <c r="U2445" i="1"/>
  <c r="V2445" i="1"/>
  <c r="W2445" i="1"/>
  <c r="X2445" i="1"/>
  <c r="U2446" i="1"/>
  <c r="V2446" i="1"/>
  <c r="W2446" i="1"/>
  <c r="X2446" i="1"/>
  <c r="U2447" i="1"/>
  <c r="V2447" i="1"/>
  <c r="W2447" i="1"/>
  <c r="X2447" i="1"/>
  <c r="U2448" i="1"/>
  <c r="V2448" i="1"/>
  <c r="W2448" i="1"/>
  <c r="X2448" i="1"/>
  <c r="U2449" i="1"/>
  <c r="V2449" i="1"/>
  <c r="W2449" i="1"/>
  <c r="X2449" i="1"/>
  <c r="U2450" i="1"/>
  <c r="V2450" i="1"/>
  <c r="W2450" i="1"/>
  <c r="X2450" i="1"/>
  <c r="U2451" i="1"/>
  <c r="V2451" i="1"/>
  <c r="W2451" i="1"/>
  <c r="X2451" i="1"/>
  <c r="U2452" i="1"/>
  <c r="V2452" i="1"/>
  <c r="W2452" i="1"/>
  <c r="X2452" i="1"/>
  <c r="U2453" i="1"/>
  <c r="V2453" i="1"/>
  <c r="W2453" i="1"/>
  <c r="X2453" i="1"/>
  <c r="U2454" i="1"/>
  <c r="V2454" i="1"/>
  <c r="W2454" i="1"/>
  <c r="X2454" i="1"/>
  <c r="U2455" i="1"/>
  <c r="V2455" i="1"/>
  <c r="W2455" i="1"/>
  <c r="X2455" i="1"/>
  <c r="U2456" i="1"/>
  <c r="V2456" i="1"/>
  <c r="W2456" i="1"/>
  <c r="X2456" i="1"/>
  <c r="U2457" i="1"/>
  <c r="V2457" i="1"/>
  <c r="W2457" i="1"/>
  <c r="X2457" i="1"/>
  <c r="U2458" i="1"/>
  <c r="V2458" i="1"/>
  <c r="W2458" i="1"/>
  <c r="X2458" i="1"/>
  <c r="U2459" i="1"/>
  <c r="V2459" i="1"/>
  <c r="W2459" i="1"/>
  <c r="X2459" i="1"/>
  <c r="U2460" i="1"/>
  <c r="V2460" i="1"/>
  <c r="W2460" i="1"/>
  <c r="X2460" i="1"/>
  <c r="U2461" i="1"/>
  <c r="V2461" i="1"/>
  <c r="W2461" i="1"/>
  <c r="X2461" i="1"/>
  <c r="U2462" i="1"/>
  <c r="V2462" i="1"/>
  <c r="W2462" i="1"/>
  <c r="X2462" i="1"/>
  <c r="U2463" i="1"/>
  <c r="V2463" i="1"/>
  <c r="W2463" i="1"/>
  <c r="X2463" i="1"/>
  <c r="U2464" i="1"/>
  <c r="V2464" i="1"/>
  <c r="W2464" i="1"/>
  <c r="X2464" i="1"/>
  <c r="U2465" i="1"/>
  <c r="V2465" i="1"/>
  <c r="W2465" i="1"/>
  <c r="X2465" i="1"/>
  <c r="U2466" i="1"/>
  <c r="V2466" i="1"/>
  <c r="W2466" i="1"/>
  <c r="X2466" i="1"/>
  <c r="U2467" i="1"/>
  <c r="V2467" i="1"/>
  <c r="W2467" i="1"/>
  <c r="X2467" i="1"/>
  <c r="U2468" i="1"/>
  <c r="V2468" i="1"/>
  <c r="W2468" i="1"/>
  <c r="X2468" i="1"/>
  <c r="U2469" i="1"/>
  <c r="V2469" i="1"/>
  <c r="W2469" i="1"/>
  <c r="X2469" i="1"/>
  <c r="U2470" i="1"/>
  <c r="V2470" i="1"/>
  <c r="W2470" i="1"/>
  <c r="X2470" i="1"/>
  <c r="U2471" i="1"/>
  <c r="V2471" i="1"/>
  <c r="W2471" i="1"/>
  <c r="X2471" i="1"/>
  <c r="U2472" i="1"/>
  <c r="V2472" i="1"/>
  <c r="W2472" i="1"/>
  <c r="X2472" i="1"/>
  <c r="U2473" i="1"/>
  <c r="V2473" i="1"/>
  <c r="W2473" i="1"/>
  <c r="X2473" i="1"/>
  <c r="U2474" i="1"/>
  <c r="V2474" i="1"/>
  <c r="W2474" i="1"/>
  <c r="X2474" i="1"/>
  <c r="U2475" i="1"/>
  <c r="V2475" i="1"/>
  <c r="W2475" i="1"/>
  <c r="X2475" i="1"/>
  <c r="U2476" i="1"/>
  <c r="V2476" i="1"/>
  <c r="W2476" i="1"/>
  <c r="X2476" i="1"/>
  <c r="U2477" i="1"/>
  <c r="V2477" i="1"/>
  <c r="W2477" i="1"/>
  <c r="X2477" i="1"/>
  <c r="U2478" i="1"/>
  <c r="V2478" i="1"/>
  <c r="W2478" i="1"/>
  <c r="X2478" i="1"/>
  <c r="U2479" i="1"/>
  <c r="V2479" i="1"/>
  <c r="W2479" i="1"/>
  <c r="X2479" i="1"/>
  <c r="U2480" i="1"/>
  <c r="V2480" i="1"/>
  <c r="W2480" i="1"/>
  <c r="X2480" i="1"/>
  <c r="U2481" i="1"/>
  <c r="V2481" i="1"/>
  <c r="W2481" i="1"/>
  <c r="X2481" i="1"/>
  <c r="U2482" i="1"/>
  <c r="V2482" i="1"/>
  <c r="W2482" i="1"/>
  <c r="X2482" i="1"/>
  <c r="U2483" i="1"/>
  <c r="V2483" i="1"/>
  <c r="W2483" i="1"/>
  <c r="X2483" i="1"/>
  <c r="U2484" i="1"/>
  <c r="V2484" i="1"/>
  <c r="W2484" i="1"/>
  <c r="X2484" i="1"/>
  <c r="U2485" i="1"/>
  <c r="V2485" i="1"/>
  <c r="W2485" i="1"/>
  <c r="X2485" i="1"/>
  <c r="U2486" i="1"/>
  <c r="V2486" i="1"/>
  <c r="W2486" i="1"/>
  <c r="X2486" i="1"/>
  <c r="U2487" i="1"/>
  <c r="V2487" i="1"/>
  <c r="W2487" i="1"/>
  <c r="X2487" i="1"/>
  <c r="U2488" i="1"/>
  <c r="V2488" i="1"/>
  <c r="W2488" i="1"/>
  <c r="X2488" i="1"/>
  <c r="U2489" i="1"/>
  <c r="V2489" i="1"/>
  <c r="W2489" i="1"/>
  <c r="X2489" i="1"/>
  <c r="U2490" i="1"/>
  <c r="V2490" i="1"/>
  <c r="W2490" i="1"/>
  <c r="X2490" i="1"/>
  <c r="U2491" i="1"/>
  <c r="V2491" i="1"/>
  <c r="W2491" i="1"/>
  <c r="X2491" i="1"/>
  <c r="U2492" i="1"/>
  <c r="V2492" i="1"/>
  <c r="W2492" i="1"/>
  <c r="X2492" i="1"/>
  <c r="U2493" i="1"/>
  <c r="V2493" i="1"/>
  <c r="W2493" i="1"/>
  <c r="X2493" i="1"/>
  <c r="U2494" i="1"/>
  <c r="V2494" i="1"/>
  <c r="W2494" i="1"/>
  <c r="X2494" i="1"/>
  <c r="U2495" i="1"/>
  <c r="V2495" i="1"/>
  <c r="W2495" i="1"/>
  <c r="X2495" i="1"/>
  <c r="U2496" i="1"/>
  <c r="V2496" i="1"/>
  <c r="W2496" i="1"/>
  <c r="X2496" i="1"/>
  <c r="U2497" i="1"/>
  <c r="V2497" i="1"/>
  <c r="W2497" i="1"/>
  <c r="X2497" i="1"/>
  <c r="U2498" i="1"/>
  <c r="V2498" i="1"/>
  <c r="W2498" i="1"/>
  <c r="X2498" i="1"/>
  <c r="U2499" i="1"/>
  <c r="V2499" i="1"/>
  <c r="W2499" i="1"/>
  <c r="X2499" i="1"/>
  <c r="U2500" i="1"/>
  <c r="V2500" i="1"/>
  <c r="W2500" i="1"/>
  <c r="X2500" i="1"/>
  <c r="U2501" i="1"/>
  <c r="V2501" i="1"/>
  <c r="W2501" i="1"/>
  <c r="X2501" i="1"/>
  <c r="U2502" i="1"/>
  <c r="V2502" i="1"/>
  <c r="W2502" i="1"/>
  <c r="X2502" i="1"/>
  <c r="U2503" i="1"/>
  <c r="V2503" i="1"/>
  <c r="W2503" i="1"/>
  <c r="X2503" i="1"/>
  <c r="U2504" i="1"/>
  <c r="V2504" i="1"/>
  <c r="W2504" i="1"/>
  <c r="X2504" i="1"/>
  <c r="U2505" i="1"/>
  <c r="V2505" i="1"/>
  <c r="W2505" i="1"/>
  <c r="X2505" i="1"/>
  <c r="U2506" i="1"/>
  <c r="V2506" i="1"/>
  <c r="W2506" i="1"/>
  <c r="X2506" i="1"/>
  <c r="U2507" i="1"/>
  <c r="V2507" i="1"/>
  <c r="W2507" i="1"/>
  <c r="X2507" i="1"/>
  <c r="U2508" i="1"/>
  <c r="V2508" i="1"/>
  <c r="W2508" i="1"/>
  <c r="X2508" i="1"/>
  <c r="U2509" i="1"/>
  <c r="V2509" i="1"/>
  <c r="W2509" i="1"/>
  <c r="X2509" i="1"/>
  <c r="U2510" i="1"/>
  <c r="V2510" i="1"/>
  <c r="W2510" i="1"/>
  <c r="X2510" i="1"/>
  <c r="U2511" i="1"/>
  <c r="V2511" i="1"/>
  <c r="W2511" i="1"/>
  <c r="X2511" i="1"/>
  <c r="U2512" i="1"/>
  <c r="V2512" i="1"/>
  <c r="W2512" i="1"/>
  <c r="X2512" i="1"/>
  <c r="U2513" i="1"/>
  <c r="V2513" i="1"/>
  <c r="W2513" i="1"/>
  <c r="X2513" i="1"/>
  <c r="U2514" i="1"/>
  <c r="V2514" i="1"/>
  <c r="W2514" i="1"/>
  <c r="X2514" i="1"/>
  <c r="U2515" i="1"/>
  <c r="V2515" i="1"/>
  <c r="W2515" i="1"/>
  <c r="X2515" i="1"/>
  <c r="U2516" i="1"/>
  <c r="V2516" i="1"/>
  <c r="W2516" i="1"/>
  <c r="X2516" i="1"/>
  <c r="U2517" i="1"/>
  <c r="V2517" i="1"/>
  <c r="W2517" i="1"/>
  <c r="X2517" i="1"/>
  <c r="U2518" i="1"/>
  <c r="V2518" i="1"/>
  <c r="W2518" i="1"/>
  <c r="X2518" i="1"/>
  <c r="U2519" i="1"/>
  <c r="V2519" i="1"/>
  <c r="W2519" i="1"/>
  <c r="X2519" i="1"/>
  <c r="U2520" i="1"/>
  <c r="V2520" i="1"/>
  <c r="W2520" i="1"/>
  <c r="X2520" i="1"/>
  <c r="U2521" i="1"/>
  <c r="V2521" i="1"/>
  <c r="W2521" i="1"/>
  <c r="X2521" i="1"/>
  <c r="U2522" i="1"/>
  <c r="V2522" i="1"/>
  <c r="W2522" i="1"/>
  <c r="X2522" i="1"/>
  <c r="U2523" i="1"/>
  <c r="V2523" i="1"/>
  <c r="W2523" i="1"/>
  <c r="X2523" i="1"/>
  <c r="U2524" i="1"/>
  <c r="V2524" i="1"/>
  <c r="W2524" i="1"/>
  <c r="X2524" i="1"/>
  <c r="U2525" i="1"/>
  <c r="V2525" i="1"/>
  <c r="W2525" i="1"/>
  <c r="X2525" i="1"/>
  <c r="U2526" i="1"/>
  <c r="V2526" i="1"/>
  <c r="W2526" i="1"/>
  <c r="X2526" i="1"/>
  <c r="U2527" i="1"/>
  <c r="V2527" i="1"/>
  <c r="W2527" i="1"/>
  <c r="X2527" i="1"/>
  <c r="U2528" i="1"/>
  <c r="V2528" i="1"/>
  <c r="W2528" i="1"/>
  <c r="X2528" i="1"/>
  <c r="U2529" i="1"/>
  <c r="V2529" i="1"/>
  <c r="W2529" i="1"/>
  <c r="X2529" i="1"/>
  <c r="U2530" i="1"/>
  <c r="V2530" i="1"/>
  <c r="W2530" i="1"/>
  <c r="X2530" i="1"/>
  <c r="U2531" i="1"/>
  <c r="V2531" i="1"/>
  <c r="W2531" i="1"/>
  <c r="X2531" i="1"/>
  <c r="U2532" i="1"/>
  <c r="V2532" i="1"/>
  <c r="W2532" i="1"/>
  <c r="X2532" i="1"/>
  <c r="U2533" i="1"/>
  <c r="V2533" i="1"/>
  <c r="W2533" i="1"/>
  <c r="X2533" i="1"/>
  <c r="U2534" i="1"/>
  <c r="V2534" i="1"/>
  <c r="W2534" i="1"/>
  <c r="X2534" i="1"/>
  <c r="U2535" i="1"/>
  <c r="V2535" i="1"/>
  <c r="W2535" i="1"/>
  <c r="X2535" i="1"/>
  <c r="U2536" i="1"/>
  <c r="V2536" i="1"/>
  <c r="W2536" i="1"/>
  <c r="X2536" i="1"/>
  <c r="U2537" i="1"/>
  <c r="V2537" i="1"/>
  <c r="W2537" i="1"/>
  <c r="X2537" i="1"/>
  <c r="U2538" i="1"/>
  <c r="V2538" i="1"/>
  <c r="W2538" i="1"/>
  <c r="X2538" i="1"/>
  <c r="U2539" i="1"/>
  <c r="V2539" i="1"/>
  <c r="W2539" i="1"/>
  <c r="X2539" i="1"/>
  <c r="U2540" i="1"/>
  <c r="V2540" i="1"/>
  <c r="W2540" i="1"/>
  <c r="X2540" i="1"/>
  <c r="U2541" i="1"/>
  <c r="V2541" i="1"/>
  <c r="W2541" i="1"/>
  <c r="X2541" i="1"/>
  <c r="U2542" i="1"/>
  <c r="V2542" i="1"/>
  <c r="W2542" i="1"/>
  <c r="X2542" i="1"/>
  <c r="U2543" i="1"/>
  <c r="V2543" i="1"/>
  <c r="W2543" i="1"/>
  <c r="X2543" i="1"/>
  <c r="U2544" i="1"/>
  <c r="V2544" i="1"/>
  <c r="W2544" i="1"/>
  <c r="X2544" i="1"/>
  <c r="U2545" i="1"/>
  <c r="V2545" i="1"/>
  <c r="W2545" i="1"/>
  <c r="X2545" i="1"/>
  <c r="U2546" i="1"/>
  <c r="V2546" i="1"/>
  <c r="W2546" i="1"/>
  <c r="X2546" i="1"/>
  <c r="U2547" i="1"/>
  <c r="V2547" i="1"/>
  <c r="W2547" i="1"/>
  <c r="X2547" i="1"/>
  <c r="U2548" i="1"/>
  <c r="V2548" i="1"/>
  <c r="W2548" i="1"/>
  <c r="X2548" i="1"/>
  <c r="U2549" i="1"/>
  <c r="V2549" i="1"/>
  <c r="W2549" i="1"/>
  <c r="X2549" i="1"/>
  <c r="U2550" i="1"/>
  <c r="V2550" i="1"/>
  <c r="W2550" i="1"/>
  <c r="X2550" i="1"/>
  <c r="U2551" i="1"/>
  <c r="V2551" i="1"/>
  <c r="W2551" i="1"/>
  <c r="X2551" i="1"/>
  <c r="U2552" i="1"/>
  <c r="V2552" i="1"/>
  <c r="W2552" i="1"/>
  <c r="X2552" i="1"/>
  <c r="U2553" i="1"/>
  <c r="V2553" i="1"/>
  <c r="W2553" i="1"/>
  <c r="X2553" i="1"/>
  <c r="U2554" i="1"/>
  <c r="V2554" i="1"/>
  <c r="W2554" i="1"/>
  <c r="X2554" i="1"/>
  <c r="U2555" i="1"/>
  <c r="V2555" i="1"/>
  <c r="W2555" i="1"/>
  <c r="X2555" i="1"/>
  <c r="U2556" i="1"/>
  <c r="V2556" i="1"/>
  <c r="W2556" i="1"/>
  <c r="X2556" i="1"/>
  <c r="U2557" i="1"/>
  <c r="V2557" i="1"/>
  <c r="W2557" i="1"/>
  <c r="X2557" i="1"/>
  <c r="U2558" i="1"/>
  <c r="V2558" i="1"/>
  <c r="W2558" i="1"/>
  <c r="X2558" i="1"/>
  <c r="U2559" i="1"/>
  <c r="V2559" i="1"/>
  <c r="W2559" i="1"/>
  <c r="X2559" i="1"/>
  <c r="U2560" i="1"/>
  <c r="V2560" i="1"/>
  <c r="W2560" i="1"/>
  <c r="X2560" i="1"/>
  <c r="U2561" i="1"/>
  <c r="V2561" i="1"/>
  <c r="W2561" i="1"/>
  <c r="X2561" i="1"/>
  <c r="U2562" i="1"/>
  <c r="V2562" i="1"/>
  <c r="W2562" i="1"/>
  <c r="X2562" i="1"/>
  <c r="U2563" i="1"/>
  <c r="V2563" i="1"/>
  <c r="W2563" i="1"/>
  <c r="X2563" i="1"/>
  <c r="U2564" i="1"/>
  <c r="V2564" i="1"/>
  <c r="W2564" i="1"/>
  <c r="X2564" i="1"/>
  <c r="U2565" i="1"/>
  <c r="V2565" i="1"/>
  <c r="W2565" i="1"/>
  <c r="X2565" i="1"/>
  <c r="U2566" i="1"/>
  <c r="V2566" i="1"/>
  <c r="W2566" i="1"/>
  <c r="X2566" i="1"/>
  <c r="U2567" i="1"/>
  <c r="V2567" i="1"/>
  <c r="W2567" i="1"/>
  <c r="X2567" i="1"/>
  <c r="U2568" i="1"/>
  <c r="V2568" i="1"/>
  <c r="W2568" i="1"/>
  <c r="X2568" i="1"/>
  <c r="U2569" i="1"/>
  <c r="V2569" i="1"/>
  <c r="W2569" i="1"/>
  <c r="X2569" i="1"/>
  <c r="U2570" i="1"/>
  <c r="V2570" i="1"/>
  <c r="W2570" i="1"/>
  <c r="X2570" i="1"/>
  <c r="U2571" i="1"/>
  <c r="V2571" i="1"/>
  <c r="W2571" i="1"/>
  <c r="X2571" i="1"/>
  <c r="U2572" i="1"/>
  <c r="V2572" i="1"/>
  <c r="W2572" i="1"/>
  <c r="X2572" i="1"/>
  <c r="U2573" i="1"/>
  <c r="V2573" i="1"/>
  <c r="W2573" i="1"/>
  <c r="X2573" i="1"/>
  <c r="U2574" i="1"/>
  <c r="V2574" i="1"/>
  <c r="W2574" i="1"/>
  <c r="X2574" i="1"/>
  <c r="U2575" i="1"/>
  <c r="V2575" i="1"/>
  <c r="W2575" i="1"/>
  <c r="X2575" i="1"/>
  <c r="U2576" i="1"/>
  <c r="V2576" i="1"/>
  <c r="W2576" i="1"/>
  <c r="X2576" i="1"/>
  <c r="U2577" i="1"/>
  <c r="V2577" i="1"/>
  <c r="W2577" i="1"/>
  <c r="X2577" i="1"/>
  <c r="U2578" i="1"/>
  <c r="V2578" i="1"/>
  <c r="W2578" i="1"/>
  <c r="X2578" i="1"/>
  <c r="U2579" i="1"/>
  <c r="V2579" i="1"/>
  <c r="W2579" i="1"/>
  <c r="X2579" i="1"/>
  <c r="U2580" i="1"/>
  <c r="V2580" i="1"/>
  <c r="W2580" i="1"/>
  <c r="X2580" i="1"/>
  <c r="U2581" i="1"/>
  <c r="V2581" i="1"/>
  <c r="W2581" i="1"/>
  <c r="X2581" i="1"/>
  <c r="U2582" i="1"/>
  <c r="V2582" i="1"/>
  <c r="W2582" i="1"/>
  <c r="X2582" i="1"/>
  <c r="U2583" i="1"/>
  <c r="V2583" i="1"/>
  <c r="W2583" i="1"/>
  <c r="X2583" i="1"/>
  <c r="U2584" i="1"/>
  <c r="V2584" i="1"/>
  <c r="W2584" i="1"/>
  <c r="X2584" i="1"/>
  <c r="U2585" i="1"/>
  <c r="V2585" i="1"/>
  <c r="W2585" i="1"/>
  <c r="X2585" i="1"/>
  <c r="U2586" i="1"/>
  <c r="V2586" i="1"/>
  <c r="W2586" i="1"/>
  <c r="X2586" i="1"/>
  <c r="U2587" i="1"/>
  <c r="V2587" i="1"/>
  <c r="W2587" i="1"/>
  <c r="X2587" i="1"/>
  <c r="U2588" i="1"/>
  <c r="V2588" i="1"/>
  <c r="W2588" i="1"/>
  <c r="X2588" i="1"/>
  <c r="U2589" i="1"/>
  <c r="V2589" i="1"/>
  <c r="W2589" i="1"/>
  <c r="X2589" i="1"/>
  <c r="U2590" i="1"/>
  <c r="V2590" i="1"/>
  <c r="W2590" i="1"/>
  <c r="X2590" i="1"/>
  <c r="U2591" i="1"/>
  <c r="V2591" i="1"/>
  <c r="W2591" i="1"/>
  <c r="X2591" i="1"/>
  <c r="U2592" i="1"/>
  <c r="V2592" i="1"/>
  <c r="W2592" i="1"/>
  <c r="X2592" i="1"/>
  <c r="U2593" i="1"/>
  <c r="V2593" i="1"/>
  <c r="W2593" i="1"/>
  <c r="X2593" i="1"/>
  <c r="U2594" i="1"/>
  <c r="V2594" i="1"/>
  <c r="W2594" i="1"/>
  <c r="X2594" i="1"/>
  <c r="U2595" i="1"/>
  <c r="V2595" i="1"/>
  <c r="W2595" i="1"/>
  <c r="X2595" i="1"/>
  <c r="U2596" i="1"/>
  <c r="V2596" i="1"/>
  <c r="W2596" i="1"/>
  <c r="X2596" i="1"/>
  <c r="U2597" i="1"/>
  <c r="V2597" i="1"/>
  <c r="W2597" i="1"/>
  <c r="X2597" i="1"/>
  <c r="U2598" i="1"/>
  <c r="V2598" i="1"/>
  <c r="W2598" i="1"/>
  <c r="X2598" i="1"/>
  <c r="U2599" i="1"/>
  <c r="V2599" i="1"/>
  <c r="W2599" i="1"/>
  <c r="X2599" i="1"/>
  <c r="U2600" i="1"/>
  <c r="V2600" i="1"/>
  <c r="W2600" i="1"/>
  <c r="X2600" i="1"/>
  <c r="U2601" i="1"/>
  <c r="V2601" i="1"/>
  <c r="W2601" i="1"/>
  <c r="X2601" i="1"/>
  <c r="U2602" i="1"/>
  <c r="V2602" i="1"/>
  <c r="W2602" i="1"/>
  <c r="X2602" i="1"/>
  <c r="U2603" i="1"/>
  <c r="V2603" i="1"/>
  <c r="W2603" i="1"/>
  <c r="X2603" i="1"/>
  <c r="U2604" i="1"/>
  <c r="V2604" i="1"/>
  <c r="W2604" i="1"/>
  <c r="X2604" i="1"/>
  <c r="U2605" i="1"/>
  <c r="V2605" i="1"/>
  <c r="W2605" i="1"/>
  <c r="X2605" i="1"/>
  <c r="U2606" i="1"/>
  <c r="V2606" i="1"/>
  <c r="W2606" i="1"/>
  <c r="X2606" i="1"/>
  <c r="U2607" i="1"/>
  <c r="V2607" i="1"/>
  <c r="W2607" i="1"/>
  <c r="X2607" i="1"/>
  <c r="U2608" i="1"/>
  <c r="V2608" i="1"/>
  <c r="W2608" i="1"/>
  <c r="X2608" i="1"/>
  <c r="U2609" i="1"/>
  <c r="V2609" i="1"/>
  <c r="W2609" i="1"/>
  <c r="X2609" i="1"/>
  <c r="U2610" i="1"/>
  <c r="V2610" i="1"/>
  <c r="W2610" i="1"/>
  <c r="X2610" i="1"/>
  <c r="U2611" i="1"/>
  <c r="V2611" i="1"/>
  <c r="W2611" i="1"/>
  <c r="X2611" i="1"/>
  <c r="U2612" i="1"/>
  <c r="V2612" i="1"/>
  <c r="W2612" i="1"/>
  <c r="X2612" i="1"/>
  <c r="U2613" i="1"/>
  <c r="V2613" i="1"/>
  <c r="W2613" i="1"/>
  <c r="X2613" i="1"/>
  <c r="U2614" i="1"/>
  <c r="V2614" i="1"/>
  <c r="W2614" i="1"/>
  <c r="X2614" i="1"/>
  <c r="U2615" i="1"/>
  <c r="V2615" i="1"/>
  <c r="W2615" i="1"/>
  <c r="X2615" i="1"/>
  <c r="U2616" i="1"/>
  <c r="V2616" i="1"/>
  <c r="W2616" i="1"/>
  <c r="X2616" i="1"/>
  <c r="U2617" i="1"/>
  <c r="V2617" i="1"/>
  <c r="W2617" i="1"/>
  <c r="X2617" i="1"/>
  <c r="U2618" i="1"/>
  <c r="V2618" i="1"/>
  <c r="W2618" i="1"/>
  <c r="X2618" i="1"/>
  <c r="U2619" i="1"/>
  <c r="V2619" i="1"/>
  <c r="W2619" i="1"/>
  <c r="X2619" i="1"/>
  <c r="U2620" i="1"/>
  <c r="V2620" i="1"/>
  <c r="W2620" i="1"/>
  <c r="X2620" i="1"/>
  <c r="U2621" i="1"/>
  <c r="V2621" i="1"/>
  <c r="W2621" i="1"/>
  <c r="X2621" i="1"/>
  <c r="U2622" i="1"/>
  <c r="V2622" i="1"/>
  <c r="W2622" i="1"/>
  <c r="X2622" i="1"/>
  <c r="U2623" i="1"/>
  <c r="V2623" i="1"/>
  <c r="W2623" i="1"/>
  <c r="X2623" i="1"/>
  <c r="U2624" i="1"/>
  <c r="V2624" i="1"/>
  <c r="W2624" i="1"/>
  <c r="X2624" i="1"/>
  <c r="U2625" i="1"/>
  <c r="V2625" i="1"/>
  <c r="W2625" i="1"/>
  <c r="X2625" i="1"/>
  <c r="U2626" i="1"/>
  <c r="V2626" i="1"/>
  <c r="W2626" i="1"/>
  <c r="X2626" i="1"/>
  <c r="U2627" i="1"/>
  <c r="V2627" i="1"/>
  <c r="W2627" i="1"/>
  <c r="X2627" i="1"/>
  <c r="U2628" i="1"/>
  <c r="V2628" i="1"/>
  <c r="W2628" i="1"/>
  <c r="X2628" i="1"/>
  <c r="U2629" i="1"/>
  <c r="V2629" i="1"/>
  <c r="W2629" i="1"/>
  <c r="X2629" i="1"/>
  <c r="U2630" i="1"/>
  <c r="V2630" i="1"/>
  <c r="W2630" i="1"/>
  <c r="X2630" i="1"/>
  <c r="U2631" i="1"/>
  <c r="V2631" i="1"/>
  <c r="W2631" i="1"/>
  <c r="X2631" i="1"/>
  <c r="U2632" i="1"/>
  <c r="V2632" i="1"/>
  <c r="W2632" i="1"/>
  <c r="X2632" i="1"/>
  <c r="U2633" i="1"/>
  <c r="V2633" i="1"/>
  <c r="W2633" i="1"/>
  <c r="X2633" i="1"/>
  <c r="U2634" i="1"/>
  <c r="V2634" i="1"/>
  <c r="W2634" i="1"/>
  <c r="X2634" i="1"/>
  <c r="U2635" i="1"/>
  <c r="V2635" i="1"/>
  <c r="W2635" i="1"/>
  <c r="X2635" i="1"/>
  <c r="U2636" i="1"/>
  <c r="V2636" i="1"/>
  <c r="W2636" i="1"/>
  <c r="X2636" i="1"/>
  <c r="U2637" i="1"/>
  <c r="V2637" i="1"/>
  <c r="W2637" i="1"/>
  <c r="X2637" i="1"/>
  <c r="U2638" i="1"/>
  <c r="V2638" i="1"/>
  <c r="W2638" i="1"/>
  <c r="X2638" i="1"/>
  <c r="U2639" i="1"/>
  <c r="V2639" i="1"/>
  <c r="W2639" i="1"/>
  <c r="X2639" i="1"/>
  <c r="U2640" i="1"/>
  <c r="V2640" i="1"/>
  <c r="W2640" i="1"/>
  <c r="X2640" i="1"/>
  <c r="U2641" i="1"/>
  <c r="V2641" i="1"/>
  <c r="W2641" i="1"/>
  <c r="X2641" i="1"/>
  <c r="U2642" i="1"/>
  <c r="V2642" i="1"/>
  <c r="W2642" i="1"/>
  <c r="X2642" i="1"/>
  <c r="U2643" i="1"/>
  <c r="V2643" i="1"/>
  <c r="W2643" i="1"/>
  <c r="X2643" i="1"/>
  <c r="U2644" i="1"/>
  <c r="V2644" i="1"/>
  <c r="W2644" i="1"/>
  <c r="X2644" i="1"/>
  <c r="U2645" i="1"/>
  <c r="V2645" i="1"/>
  <c r="W2645" i="1"/>
  <c r="X2645" i="1"/>
  <c r="U2646" i="1"/>
  <c r="V2646" i="1"/>
  <c r="W2646" i="1"/>
  <c r="X2646" i="1"/>
  <c r="U2647" i="1"/>
  <c r="V2647" i="1"/>
  <c r="W2647" i="1"/>
  <c r="X2647" i="1"/>
  <c r="U2648" i="1"/>
  <c r="V2648" i="1"/>
  <c r="W2648" i="1"/>
  <c r="X2648" i="1"/>
  <c r="U2649" i="1"/>
  <c r="V2649" i="1"/>
  <c r="W2649" i="1"/>
  <c r="X2649" i="1"/>
  <c r="U2650" i="1"/>
  <c r="V2650" i="1"/>
  <c r="W2650" i="1"/>
  <c r="X2650" i="1"/>
  <c r="U2651" i="1"/>
  <c r="V2651" i="1"/>
  <c r="W2651" i="1"/>
  <c r="X2651" i="1"/>
  <c r="U2652" i="1"/>
  <c r="V2652" i="1"/>
  <c r="W2652" i="1"/>
  <c r="X2652" i="1"/>
  <c r="U2653" i="1"/>
  <c r="V2653" i="1"/>
  <c r="W2653" i="1"/>
  <c r="X2653" i="1"/>
  <c r="U2654" i="1"/>
  <c r="V2654" i="1"/>
  <c r="W2654" i="1"/>
  <c r="X2654" i="1"/>
  <c r="U2655" i="1"/>
  <c r="V2655" i="1"/>
  <c r="W2655" i="1"/>
  <c r="X2655" i="1"/>
  <c r="U2656" i="1"/>
  <c r="V2656" i="1"/>
  <c r="W2656" i="1"/>
  <c r="X2656" i="1"/>
  <c r="U2657" i="1"/>
  <c r="V2657" i="1"/>
  <c r="W2657" i="1"/>
  <c r="X2657" i="1"/>
  <c r="U2658" i="1"/>
  <c r="V2658" i="1"/>
  <c r="W2658" i="1"/>
  <c r="X2658" i="1"/>
  <c r="U2659" i="1"/>
  <c r="V2659" i="1"/>
  <c r="W2659" i="1"/>
  <c r="X2659" i="1"/>
  <c r="U2660" i="1"/>
  <c r="V2660" i="1"/>
  <c r="W2660" i="1"/>
  <c r="X2660" i="1"/>
  <c r="U2661" i="1"/>
  <c r="V2661" i="1"/>
  <c r="W2661" i="1"/>
  <c r="X2661" i="1"/>
  <c r="U2662" i="1"/>
  <c r="V2662" i="1"/>
  <c r="W2662" i="1"/>
  <c r="X2662" i="1"/>
  <c r="U2663" i="1"/>
  <c r="V2663" i="1"/>
  <c r="W2663" i="1"/>
  <c r="X2663" i="1"/>
  <c r="U2664" i="1"/>
  <c r="V2664" i="1"/>
  <c r="W2664" i="1"/>
  <c r="X2664" i="1"/>
  <c r="U2665" i="1"/>
  <c r="V2665" i="1"/>
  <c r="W2665" i="1"/>
  <c r="X2665" i="1"/>
  <c r="U2666" i="1"/>
  <c r="V2666" i="1"/>
  <c r="W2666" i="1"/>
  <c r="X2666" i="1"/>
  <c r="U2667" i="1"/>
  <c r="V2667" i="1"/>
  <c r="W2667" i="1"/>
  <c r="X2667" i="1"/>
  <c r="U2668" i="1"/>
  <c r="V2668" i="1"/>
  <c r="W2668" i="1"/>
  <c r="X2668" i="1"/>
  <c r="U2669" i="1"/>
  <c r="V2669" i="1"/>
  <c r="W2669" i="1"/>
  <c r="X2669" i="1"/>
  <c r="U2670" i="1"/>
  <c r="V2670" i="1"/>
  <c r="W2670" i="1"/>
  <c r="X2670" i="1"/>
  <c r="U2671" i="1"/>
  <c r="V2671" i="1"/>
  <c r="W2671" i="1"/>
  <c r="X2671" i="1"/>
  <c r="U2672" i="1"/>
  <c r="V2672" i="1"/>
  <c r="W2672" i="1"/>
  <c r="X2672" i="1"/>
  <c r="U2673" i="1"/>
  <c r="V2673" i="1"/>
  <c r="W2673" i="1"/>
  <c r="X2673" i="1"/>
  <c r="U2674" i="1"/>
  <c r="V2674" i="1"/>
  <c r="W2674" i="1"/>
  <c r="X2674" i="1"/>
  <c r="U2675" i="1"/>
  <c r="V2675" i="1"/>
  <c r="W2675" i="1"/>
  <c r="X2675" i="1"/>
  <c r="U2676" i="1"/>
  <c r="V2676" i="1"/>
  <c r="W2676" i="1"/>
  <c r="X2676" i="1"/>
  <c r="U2677" i="1"/>
  <c r="V2677" i="1"/>
  <c r="W2677" i="1"/>
  <c r="X2677" i="1"/>
  <c r="U2678" i="1"/>
  <c r="V2678" i="1"/>
  <c r="W2678" i="1"/>
  <c r="X2678" i="1"/>
  <c r="U2679" i="1"/>
  <c r="V2679" i="1"/>
  <c r="W2679" i="1"/>
  <c r="X2679" i="1"/>
  <c r="U2680" i="1"/>
  <c r="V2680" i="1"/>
  <c r="W2680" i="1"/>
  <c r="X2680" i="1"/>
  <c r="U2681" i="1"/>
  <c r="V2681" i="1"/>
  <c r="W2681" i="1"/>
  <c r="X2681" i="1"/>
  <c r="U2682" i="1"/>
  <c r="V2682" i="1"/>
  <c r="W2682" i="1"/>
  <c r="X2682" i="1"/>
  <c r="U2683" i="1"/>
  <c r="V2683" i="1"/>
  <c r="W2683" i="1"/>
  <c r="X2683" i="1"/>
  <c r="U2684" i="1"/>
  <c r="V2684" i="1"/>
  <c r="W2684" i="1"/>
  <c r="X2684" i="1"/>
  <c r="U2685" i="1"/>
  <c r="V2685" i="1"/>
  <c r="W2685" i="1"/>
  <c r="X2685" i="1"/>
  <c r="U2686" i="1"/>
  <c r="V2686" i="1"/>
  <c r="W2686" i="1"/>
  <c r="X2686" i="1"/>
  <c r="U2687" i="1"/>
  <c r="V2687" i="1"/>
  <c r="W2687" i="1"/>
  <c r="X2687" i="1"/>
  <c r="U2688" i="1"/>
  <c r="V2688" i="1"/>
  <c r="W2688" i="1"/>
  <c r="X2688" i="1"/>
  <c r="U2689" i="1"/>
  <c r="V2689" i="1"/>
  <c r="W2689" i="1"/>
  <c r="X2689" i="1"/>
  <c r="U2690" i="1"/>
  <c r="V2690" i="1"/>
  <c r="W2690" i="1"/>
  <c r="X2690" i="1"/>
  <c r="U2691" i="1"/>
  <c r="V2691" i="1"/>
  <c r="W2691" i="1"/>
  <c r="X2691" i="1"/>
  <c r="U2692" i="1"/>
  <c r="V2692" i="1"/>
  <c r="W2692" i="1"/>
  <c r="X2692" i="1"/>
  <c r="U2693" i="1"/>
  <c r="V2693" i="1"/>
  <c r="W2693" i="1"/>
  <c r="X2693" i="1"/>
  <c r="U2694" i="1"/>
  <c r="V2694" i="1"/>
  <c r="W2694" i="1"/>
  <c r="X2694" i="1"/>
  <c r="U2695" i="1"/>
  <c r="V2695" i="1"/>
  <c r="W2695" i="1"/>
  <c r="X2695" i="1"/>
  <c r="U2696" i="1"/>
  <c r="V2696" i="1"/>
  <c r="W2696" i="1"/>
  <c r="X2696" i="1"/>
  <c r="U2697" i="1"/>
  <c r="V2697" i="1"/>
  <c r="W2697" i="1"/>
  <c r="X2697" i="1"/>
  <c r="U2698" i="1"/>
  <c r="V2698" i="1"/>
  <c r="W2698" i="1"/>
  <c r="X2698" i="1"/>
  <c r="U2699" i="1"/>
  <c r="V2699" i="1"/>
  <c r="W2699" i="1"/>
  <c r="X2699" i="1"/>
  <c r="U2700" i="1"/>
  <c r="V2700" i="1"/>
  <c r="W2700" i="1"/>
  <c r="X2700" i="1"/>
  <c r="U2701" i="1"/>
  <c r="V2701" i="1"/>
  <c r="W2701" i="1"/>
  <c r="X2701" i="1"/>
  <c r="U2702" i="1"/>
  <c r="V2702" i="1"/>
  <c r="W2702" i="1"/>
  <c r="X2702" i="1"/>
  <c r="U2703" i="1"/>
  <c r="V2703" i="1"/>
  <c r="W2703" i="1"/>
  <c r="X2703" i="1"/>
  <c r="U2704" i="1"/>
  <c r="V2704" i="1"/>
  <c r="W2704" i="1"/>
  <c r="X2704" i="1"/>
  <c r="U2705" i="1"/>
  <c r="V2705" i="1"/>
  <c r="W2705" i="1"/>
  <c r="X2705" i="1"/>
  <c r="U2706" i="1"/>
  <c r="V2706" i="1"/>
  <c r="W2706" i="1"/>
  <c r="X2706" i="1"/>
  <c r="U2707" i="1"/>
  <c r="V2707" i="1"/>
  <c r="W2707" i="1"/>
  <c r="X2707" i="1"/>
  <c r="U2708" i="1"/>
  <c r="V2708" i="1"/>
  <c r="W2708" i="1"/>
  <c r="X2708" i="1"/>
  <c r="R2708" i="1"/>
  <c r="Q2708" i="1"/>
  <c r="R2707" i="1"/>
  <c r="Q2707" i="1"/>
  <c r="S2707" i="1" s="1"/>
  <c r="T2707" i="1" s="1"/>
  <c r="R2706" i="1"/>
  <c r="Q2706" i="1"/>
  <c r="R2705" i="1"/>
  <c r="Q2705" i="1"/>
  <c r="S2705" i="1" s="1"/>
  <c r="T2705" i="1" s="1"/>
  <c r="R2704" i="1"/>
  <c r="Q2704" i="1"/>
  <c r="S2704" i="1" s="1"/>
  <c r="T2704" i="1" s="1"/>
  <c r="R2703" i="1"/>
  <c r="Q2703" i="1"/>
  <c r="S2703" i="1" s="1"/>
  <c r="T2703" i="1" s="1"/>
  <c r="R2702" i="1"/>
  <c r="Q2702" i="1"/>
  <c r="R2701" i="1"/>
  <c r="Q2701" i="1"/>
  <c r="S2701" i="1" s="1"/>
  <c r="T2701" i="1" s="1"/>
  <c r="R2700" i="1"/>
  <c r="Q2700" i="1"/>
  <c r="S2700" i="1" s="1"/>
  <c r="T2700" i="1" s="1"/>
  <c r="R2699" i="1"/>
  <c r="Q2699" i="1"/>
  <c r="S2699" i="1" s="1"/>
  <c r="T2699" i="1" s="1"/>
  <c r="R2698" i="1"/>
  <c r="Q2698" i="1"/>
  <c r="R2697" i="1"/>
  <c r="Q2697" i="1"/>
  <c r="S2697" i="1" s="1"/>
  <c r="T2697" i="1" s="1"/>
  <c r="R2696" i="1"/>
  <c r="Q2696" i="1"/>
  <c r="S2696" i="1" s="1"/>
  <c r="T2696" i="1" s="1"/>
  <c r="R2695" i="1"/>
  <c r="Q2695" i="1"/>
  <c r="S2695" i="1" s="1"/>
  <c r="T2695" i="1" s="1"/>
  <c r="R2694" i="1"/>
  <c r="Q2694" i="1"/>
  <c r="S2694" i="1" s="1"/>
  <c r="T2694" i="1" s="1"/>
  <c r="R2693" i="1"/>
  <c r="Q2693" i="1"/>
  <c r="S2693" i="1" s="1"/>
  <c r="T2693" i="1" s="1"/>
  <c r="R2692" i="1"/>
  <c r="Q2692" i="1"/>
  <c r="S2692" i="1" s="1"/>
  <c r="T2692" i="1" s="1"/>
  <c r="R2691" i="1"/>
  <c r="Q2691" i="1"/>
  <c r="S2691" i="1" s="1"/>
  <c r="T2691" i="1" s="1"/>
  <c r="R2690" i="1"/>
  <c r="Q2690" i="1"/>
  <c r="R2689" i="1"/>
  <c r="Q2689" i="1"/>
  <c r="S2689" i="1" s="1"/>
  <c r="T2689" i="1" s="1"/>
  <c r="R2688" i="1"/>
  <c r="Q2688" i="1"/>
  <c r="S2688" i="1" s="1"/>
  <c r="T2688" i="1" s="1"/>
  <c r="R2687" i="1"/>
  <c r="Q2687" i="1"/>
  <c r="S2687" i="1" s="1"/>
  <c r="T2687" i="1" s="1"/>
  <c r="R2686" i="1"/>
  <c r="Q2686" i="1"/>
  <c r="S2686" i="1" s="1"/>
  <c r="T2686" i="1" s="1"/>
  <c r="R2685" i="1"/>
  <c r="Q2685" i="1"/>
  <c r="S2685" i="1" s="1"/>
  <c r="T2685" i="1" s="1"/>
  <c r="R2684" i="1"/>
  <c r="Q2684" i="1"/>
  <c r="S2684" i="1" s="1"/>
  <c r="T2684" i="1" s="1"/>
  <c r="R2683" i="1"/>
  <c r="Q2683" i="1"/>
  <c r="S2683" i="1" s="1"/>
  <c r="T2683" i="1" s="1"/>
  <c r="R2682" i="1"/>
  <c r="Q2682" i="1"/>
  <c r="R2681" i="1"/>
  <c r="Q2681" i="1"/>
  <c r="S2681" i="1" s="1"/>
  <c r="T2681" i="1" s="1"/>
  <c r="R2680" i="1"/>
  <c r="Q2680" i="1"/>
  <c r="R2679" i="1"/>
  <c r="Q2679" i="1"/>
  <c r="S2679" i="1" s="1"/>
  <c r="T2679" i="1" s="1"/>
  <c r="R2678" i="1"/>
  <c r="Q2678" i="1"/>
  <c r="S2678" i="1" s="1"/>
  <c r="T2678" i="1" s="1"/>
  <c r="R2677" i="1"/>
  <c r="Q2677" i="1"/>
  <c r="S2677" i="1" s="1"/>
  <c r="T2677" i="1" s="1"/>
  <c r="R2676" i="1"/>
  <c r="Q2676" i="1"/>
  <c r="S2676" i="1" s="1"/>
  <c r="T2676" i="1" s="1"/>
  <c r="R2675" i="1"/>
  <c r="Q2675" i="1"/>
  <c r="S2675" i="1" s="1"/>
  <c r="T2675" i="1" s="1"/>
  <c r="R2674" i="1"/>
  <c r="Q2674" i="1"/>
  <c r="R2673" i="1"/>
  <c r="Q2673" i="1"/>
  <c r="S2673" i="1" s="1"/>
  <c r="T2673" i="1" s="1"/>
  <c r="R2672" i="1"/>
  <c r="Q2672" i="1"/>
  <c r="S2672" i="1" s="1"/>
  <c r="T2672" i="1" s="1"/>
  <c r="R2671" i="1"/>
  <c r="Q2671" i="1"/>
  <c r="S2671" i="1" s="1"/>
  <c r="T2671" i="1" s="1"/>
  <c r="R2670" i="1"/>
  <c r="Q2670" i="1"/>
  <c r="S2670" i="1" s="1"/>
  <c r="T2670" i="1" s="1"/>
  <c r="R2669" i="1"/>
  <c r="Q2669" i="1"/>
  <c r="S2669" i="1" s="1"/>
  <c r="T2669" i="1" s="1"/>
  <c r="R2668" i="1"/>
  <c r="Q2668" i="1"/>
  <c r="S2668" i="1" s="1"/>
  <c r="T2668" i="1" s="1"/>
  <c r="R2667" i="1"/>
  <c r="Q2667" i="1"/>
  <c r="S2667" i="1" s="1"/>
  <c r="T2667" i="1" s="1"/>
  <c r="R2666" i="1"/>
  <c r="Q2666" i="1"/>
  <c r="R2665" i="1"/>
  <c r="Q2665" i="1"/>
  <c r="S2665" i="1" s="1"/>
  <c r="T2665" i="1" s="1"/>
  <c r="R2664" i="1"/>
  <c r="Q2664" i="1"/>
  <c r="S2664" i="1" s="1"/>
  <c r="T2664" i="1" s="1"/>
  <c r="R2663" i="1"/>
  <c r="Q2663" i="1"/>
  <c r="S2663" i="1" s="1"/>
  <c r="T2663" i="1" s="1"/>
  <c r="R2662" i="1"/>
  <c r="Q2662" i="1"/>
  <c r="S2662" i="1" s="1"/>
  <c r="T2662" i="1" s="1"/>
  <c r="R2661" i="1"/>
  <c r="Q2661" i="1"/>
  <c r="S2661" i="1" s="1"/>
  <c r="T2661" i="1" s="1"/>
  <c r="R2660" i="1"/>
  <c r="Q2660" i="1"/>
  <c r="S2660" i="1" s="1"/>
  <c r="T2660" i="1" s="1"/>
  <c r="R2659" i="1"/>
  <c r="Q2659" i="1"/>
  <c r="S2659" i="1" s="1"/>
  <c r="T2659" i="1" s="1"/>
  <c r="R2658" i="1"/>
  <c r="Q2658" i="1"/>
  <c r="R2657" i="1"/>
  <c r="Q2657" i="1"/>
  <c r="S2657" i="1" s="1"/>
  <c r="T2657" i="1" s="1"/>
  <c r="R2656" i="1"/>
  <c r="Q2656" i="1"/>
  <c r="S2656" i="1" s="1"/>
  <c r="T2656" i="1" s="1"/>
  <c r="R2655" i="1"/>
  <c r="Q2655" i="1"/>
  <c r="S2655" i="1" s="1"/>
  <c r="T2655" i="1" s="1"/>
  <c r="R2654" i="1"/>
  <c r="Q2654" i="1"/>
  <c r="R2653" i="1"/>
  <c r="Q2653" i="1"/>
  <c r="S2653" i="1" s="1"/>
  <c r="T2653" i="1" s="1"/>
  <c r="R2652" i="1"/>
  <c r="Q2652" i="1"/>
  <c r="S2652" i="1" s="1"/>
  <c r="T2652" i="1" s="1"/>
  <c r="R2651" i="1"/>
  <c r="Q2651" i="1"/>
  <c r="S2651" i="1" s="1"/>
  <c r="T2651" i="1" s="1"/>
  <c r="R2650" i="1"/>
  <c r="Q2650" i="1"/>
  <c r="R2649" i="1"/>
  <c r="Q2649" i="1"/>
  <c r="S2649" i="1" s="1"/>
  <c r="T2649" i="1" s="1"/>
  <c r="R2648" i="1"/>
  <c r="Q2648" i="1"/>
  <c r="S2648" i="1" s="1"/>
  <c r="T2648" i="1" s="1"/>
  <c r="R2647" i="1"/>
  <c r="Q2647" i="1"/>
  <c r="S2647" i="1" s="1"/>
  <c r="T2647" i="1" s="1"/>
  <c r="R2646" i="1"/>
  <c r="Q2646" i="1"/>
  <c r="R2645" i="1"/>
  <c r="Q2645" i="1"/>
  <c r="S2645" i="1" s="1"/>
  <c r="T2645" i="1" s="1"/>
  <c r="R2644" i="1"/>
  <c r="Q2644" i="1"/>
  <c r="S2644" i="1" s="1"/>
  <c r="T2644" i="1" s="1"/>
  <c r="R2643" i="1"/>
  <c r="Q2643" i="1"/>
  <c r="S2643" i="1" s="1"/>
  <c r="T2643" i="1" s="1"/>
  <c r="R2642" i="1"/>
  <c r="Q2642" i="1"/>
  <c r="R2641" i="1"/>
  <c r="Q2641" i="1"/>
  <c r="S2641" i="1" s="1"/>
  <c r="T2641" i="1" s="1"/>
  <c r="R2640" i="1"/>
  <c r="Q2640" i="1"/>
  <c r="S2640" i="1" s="1"/>
  <c r="T2640" i="1" s="1"/>
  <c r="R2639" i="1"/>
  <c r="Q2639" i="1"/>
  <c r="S2639" i="1" s="1"/>
  <c r="T2639" i="1" s="1"/>
  <c r="R2638" i="1"/>
  <c r="Q2638" i="1"/>
  <c r="S2638" i="1" s="1"/>
  <c r="T2638" i="1" s="1"/>
  <c r="R2637" i="1"/>
  <c r="Q2637" i="1"/>
  <c r="S2637" i="1" s="1"/>
  <c r="T2637" i="1" s="1"/>
  <c r="R2636" i="1"/>
  <c r="Q2636" i="1"/>
  <c r="S2636" i="1" s="1"/>
  <c r="T2636" i="1" s="1"/>
  <c r="R2635" i="1"/>
  <c r="Q2635" i="1"/>
  <c r="S2635" i="1" s="1"/>
  <c r="T2635" i="1" s="1"/>
  <c r="R2634" i="1"/>
  <c r="Q2634" i="1"/>
  <c r="R2633" i="1"/>
  <c r="Q2633" i="1"/>
  <c r="S2633" i="1" s="1"/>
  <c r="T2633" i="1" s="1"/>
  <c r="R2632" i="1"/>
  <c r="Q2632" i="1"/>
  <c r="S2632" i="1" s="1"/>
  <c r="T2632" i="1" s="1"/>
  <c r="R2631" i="1"/>
  <c r="Q2631" i="1"/>
  <c r="S2631" i="1" s="1"/>
  <c r="T2631" i="1" s="1"/>
  <c r="R2630" i="1"/>
  <c r="Q2630" i="1"/>
  <c r="S2630" i="1" s="1"/>
  <c r="T2630" i="1" s="1"/>
  <c r="R2629" i="1"/>
  <c r="Q2629" i="1"/>
  <c r="S2629" i="1" s="1"/>
  <c r="T2629" i="1" s="1"/>
  <c r="R2628" i="1"/>
  <c r="Q2628" i="1"/>
  <c r="S2628" i="1" s="1"/>
  <c r="T2628" i="1" s="1"/>
  <c r="R2627" i="1"/>
  <c r="Q2627" i="1"/>
  <c r="S2627" i="1" s="1"/>
  <c r="T2627" i="1" s="1"/>
  <c r="R2626" i="1"/>
  <c r="Q2626" i="1"/>
  <c r="R2625" i="1"/>
  <c r="Q2625" i="1"/>
  <c r="S2625" i="1" s="1"/>
  <c r="T2625" i="1" s="1"/>
  <c r="R2624" i="1"/>
  <c r="Q2624" i="1"/>
  <c r="R2623" i="1"/>
  <c r="Q2623" i="1"/>
  <c r="S2623" i="1" s="1"/>
  <c r="T2623" i="1" s="1"/>
  <c r="R2622" i="1"/>
  <c r="Q2622" i="1"/>
  <c r="S2622" i="1" s="1"/>
  <c r="T2622" i="1" s="1"/>
  <c r="R2621" i="1"/>
  <c r="Q2621" i="1"/>
  <c r="S2621" i="1" s="1"/>
  <c r="T2621" i="1" s="1"/>
  <c r="R2620" i="1"/>
  <c r="Q2620" i="1"/>
  <c r="S2620" i="1" s="1"/>
  <c r="T2620" i="1" s="1"/>
  <c r="R2619" i="1"/>
  <c r="Q2619" i="1"/>
  <c r="S2619" i="1" s="1"/>
  <c r="T2619" i="1" s="1"/>
  <c r="R2618" i="1"/>
  <c r="Q2618" i="1"/>
  <c r="R2617" i="1"/>
  <c r="Q2617" i="1"/>
  <c r="S2617" i="1" s="1"/>
  <c r="T2617" i="1" s="1"/>
  <c r="R2616" i="1"/>
  <c r="Q2616" i="1"/>
  <c r="S2616" i="1" s="1"/>
  <c r="T2616" i="1" s="1"/>
  <c r="R2615" i="1"/>
  <c r="Q2615" i="1"/>
  <c r="S2615" i="1" s="1"/>
  <c r="T2615" i="1" s="1"/>
  <c r="R2614" i="1"/>
  <c r="Q2614" i="1"/>
  <c r="R2613" i="1"/>
  <c r="Q2613" i="1"/>
  <c r="S2613" i="1" s="1"/>
  <c r="T2613" i="1" s="1"/>
  <c r="R2612" i="1"/>
  <c r="Q2612" i="1"/>
  <c r="S2612" i="1" s="1"/>
  <c r="T2612" i="1" s="1"/>
  <c r="R2611" i="1"/>
  <c r="Q2611" i="1"/>
  <c r="S2611" i="1" s="1"/>
  <c r="T2611" i="1" s="1"/>
  <c r="R2610" i="1"/>
  <c r="Q2610" i="1"/>
  <c r="R2609" i="1"/>
  <c r="Q2609" i="1"/>
  <c r="S2609" i="1" s="1"/>
  <c r="T2609" i="1" s="1"/>
  <c r="R2608" i="1"/>
  <c r="Q2608" i="1"/>
  <c r="S2608" i="1" s="1"/>
  <c r="T2608" i="1" s="1"/>
  <c r="R2607" i="1"/>
  <c r="Q2607" i="1"/>
  <c r="S2607" i="1" s="1"/>
  <c r="T2607" i="1" s="1"/>
  <c r="R2606" i="1"/>
  <c r="Q2606" i="1"/>
  <c r="S2606" i="1" s="1"/>
  <c r="T2606" i="1" s="1"/>
  <c r="R2605" i="1"/>
  <c r="Q2605" i="1"/>
  <c r="S2605" i="1" s="1"/>
  <c r="T2605" i="1" s="1"/>
  <c r="R2604" i="1"/>
  <c r="Q2604" i="1"/>
  <c r="S2604" i="1" s="1"/>
  <c r="T2604" i="1" s="1"/>
  <c r="R2603" i="1"/>
  <c r="Q2603" i="1"/>
  <c r="R2602" i="1"/>
  <c r="Q2602" i="1"/>
  <c r="R2601" i="1"/>
  <c r="Q2601" i="1"/>
  <c r="S2601" i="1" s="1"/>
  <c r="T2601" i="1" s="1"/>
  <c r="R2600" i="1"/>
  <c r="Q2600" i="1"/>
  <c r="S2600" i="1" s="1"/>
  <c r="T2600" i="1" s="1"/>
  <c r="R2599" i="1"/>
  <c r="Q2599" i="1"/>
  <c r="S2599" i="1" s="1"/>
  <c r="T2599" i="1" s="1"/>
  <c r="R2598" i="1"/>
  <c r="Q2598" i="1"/>
  <c r="S2598" i="1" s="1"/>
  <c r="T2598" i="1" s="1"/>
  <c r="R2597" i="1"/>
  <c r="Q2597" i="1"/>
  <c r="S2597" i="1" s="1"/>
  <c r="T2597" i="1" s="1"/>
  <c r="R2596" i="1"/>
  <c r="Q2596" i="1"/>
  <c r="S2596" i="1" s="1"/>
  <c r="T2596" i="1" s="1"/>
  <c r="R2595" i="1"/>
  <c r="Q2595" i="1"/>
  <c r="S2595" i="1" s="1"/>
  <c r="T2595" i="1" s="1"/>
  <c r="R2594" i="1"/>
  <c r="Q2594" i="1"/>
  <c r="R2593" i="1"/>
  <c r="Q2593" i="1"/>
  <c r="S2593" i="1" s="1"/>
  <c r="T2593" i="1" s="1"/>
  <c r="R2592" i="1"/>
  <c r="Q2592" i="1"/>
  <c r="S2592" i="1" s="1"/>
  <c r="T2592" i="1" s="1"/>
  <c r="R2591" i="1"/>
  <c r="Q2591" i="1"/>
  <c r="S2591" i="1" s="1"/>
  <c r="T2591" i="1" s="1"/>
  <c r="R2590" i="1"/>
  <c r="Q2590" i="1"/>
  <c r="S2590" i="1" s="1"/>
  <c r="T2590" i="1" s="1"/>
  <c r="R2589" i="1"/>
  <c r="Q2589" i="1"/>
  <c r="S2589" i="1" s="1"/>
  <c r="T2589" i="1" s="1"/>
  <c r="R2588" i="1"/>
  <c r="Q2588" i="1"/>
  <c r="S2588" i="1" s="1"/>
  <c r="T2588" i="1" s="1"/>
  <c r="R2587" i="1"/>
  <c r="Q2587" i="1"/>
  <c r="S2587" i="1" s="1"/>
  <c r="T2587" i="1" s="1"/>
  <c r="R2586" i="1"/>
  <c r="Q2586" i="1"/>
  <c r="R2585" i="1"/>
  <c r="Q2585" i="1"/>
  <c r="S2585" i="1" s="1"/>
  <c r="T2585" i="1" s="1"/>
  <c r="R2584" i="1"/>
  <c r="Q2584" i="1"/>
  <c r="S2584" i="1" s="1"/>
  <c r="T2584" i="1" s="1"/>
  <c r="R2583" i="1"/>
  <c r="Q2583" i="1"/>
  <c r="S2583" i="1" s="1"/>
  <c r="T2583" i="1" s="1"/>
  <c r="R2582" i="1"/>
  <c r="Q2582" i="1"/>
  <c r="S2582" i="1" s="1"/>
  <c r="T2582" i="1" s="1"/>
  <c r="R2581" i="1"/>
  <c r="Q2581" i="1"/>
  <c r="R2580" i="1"/>
  <c r="Q2580" i="1"/>
  <c r="S2580" i="1" s="1"/>
  <c r="T2580" i="1" s="1"/>
  <c r="R2579" i="1"/>
  <c r="Q2579" i="1"/>
  <c r="S2579" i="1" s="1"/>
  <c r="T2579" i="1" s="1"/>
  <c r="R2578" i="1"/>
  <c r="Q2578" i="1"/>
  <c r="R2577" i="1"/>
  <c r="Q2577" i="1"/>
  <c r="S2577" i="1" s="1"/>
  <c r="T2577" i="1" s="1"/>
  <c r="R2576" i="1"/>
  <c r="Q2576" i="1"/>
  <c r="S2576" i="1" s="1"/>
  <c r="T2576" i="1" s="1"/>
  <c r="R2575" i="1"/>
  <c r="Q2575" i="1"/>
  <c r="S2575" i="1" s="1"/>
  <c r="T2575" i="1" s="1"/>
  <c r="R2574" i="1"/>
  <c r="Q2574" i="1"/>
  <c r="S2574" i="1" s="1"/>
  <c r="T2574" i="1" s="1"/>
  <c r="R2573" i="1"/>
  <c r="Q2573" i="1"/>
  <c r="S2573" i="1" s="1"/>
  <c r="T2573" i="1" s="1"/>
  <c r="R2572" i="1"/>
  <c r="Q2572" i="1"/>
  <c r="R2571" i="1"/>
  <c r="Q2571" i="1"/>
  <c r="S2571" i="1" s="1"/>
  <c r="T2571" i="1" s="1"/>
  <c r="R2570" i="1"/>
  <c r="Q2570" i="1"/>
  <c r="R2569" i="1"/>
  <c r="Q2569" i="1"/>
  <c r="S2569" i="1" s="1"/>
  <c r="T2569" i="1" s="1"/>
  <c r="R2568" i="1"/>
  <c r="Q2568" i="1"/>
  <c r="S2568" i="1" s="1"/>
  <c r="T2568" i="1" s="1"/>
  <c r="R2567" i="1"/>
  <c r="Q2567" i="1"/>
  <c r="S2567" i="1" s="1"/>
  <c r="T2567" i="1" s="1"/>
  <c r="R2566" i="1"/>
  <c r="Q2566" i="1"/>
  <c r="S2566" i="1" s="1"/>
  <c r="T2566" i="1" s="1"/>
  <c r="R2565" i="1"/>
  <c r="Q2565" i="1"/>
  <c r="S2565" i="1" s="1"/>
  <c r="T2565" i="1" s="1"/>
  <c r="R2564" i="1"/>
  <c r="Q2564" i="1"/>
  <c r="S2564" i="1" s="1"/>
  <c r="T2564" i="1" s="1"/>
  <c r="R2563" i="1"/>
  <c r="Q2563" i="1"/>
  <c r="S2563" i="1" s="1"/>
  <c r="T2563" i="1" s="1"/>
  <c r="R2562" i="1"/>
  <c r="Q2562" i="1"/>
  <c r="R2561" i="1"/>
  <c r="Q2561" i="1"/>
  <c r="S2561" i="1" s="1"/>
  <c r="T2561" i="1" s="1"/>
  <c r="R2560" i="1"/>
  <c r="Q2560" i="1"/>
  <c r="S2560" i="1" s="1"/>
  <c r="T2560" i="1" s="1"/>
  <c r="R2559" i="1"/>
  <c r="Q2559" i="1"/>
  <c r="S2559" i="1" s="1"/>
  <c r="T2559" i="1" s="1"/>
  <c r="R2558" i="1"/>
  <c r="Q2558" i="1"/>
  <c r="S2558" i="1" s="1"/>
  <c r="T2558" i="1" s="1"/>
  <c r="R2557" i="1"/>
  <c r="Q2557" i="1"/>
  <c r="S2557" i="1" s="1"/>
  <c r="T2557" i="1" s="1"/>
  <c r="R2556" i="1"/>
  <c r="Q2556" i="1"/>
  <c r="S2556" i="1" s="1"/>
  <c r="T2556" i="1" s="1"/>
  <c r="R2555" i="1"/>
  <c r="Q2555" i="1"/>
  <c r="S2555" i="1" s="1"/>
  <c r="T2555" i="1" s="1"/>
  <c r="R2554" i="1"/>
  <c r="Q2554" i="1"/>
  <c r="R2553" i="1"/>
  <c r="Q2553" i="1"/>
  <c r="S2553" i="1" s="1"/>
  <c r="T2553" i="1" s="1"/>
  <c r="R2552" i="1"/>
  <c r="Q2552" i="1"/>
  <c r="S2552" i="1" s="1"/>
  <c r="T2552" i="1" s="1"/>
  <c r="R2551" i="1"/>
  <c r="Q2551" i="1"/>
  <c r="S2551" i="1" s="1"/>
  <c r="T2551" i="1" s="1"/>
  <c r="R2550" i="1"/>
  <c r="Q2550" i="1"/>
  <c r="S2550" i="1" s="1"/>
  <c r="T2550" i="1" s="1"/>
  <c r="R2549" i="1"/>
  <c r="Q2549" i="1"/>
  <c r="R2548" i="1"/>
  <c r="Q2548" i="1"/>
  <c r="R2547" i="1"/>
  <c r="Q2547" i="1"/>
  <c r="S2547" i="1" s="1"/>
  <c r="T2547" i="1" s="1"/>
  <c r="R2546" i="1"/>
  <c r="Q2546" i="1"/>
  <c r="R2545" i="1"/>
  <c r="Q2545" i="1"/>
  <c r="S2545" i="1" s="1"/>
  <c r="T2545" i="1" s="1"/>
  <c r="R2544" i="1"/>
  <c r="Q2544" i="1"/>
  <c r="S2544" i="1" s="1"/>
  <c r="T2544" i="1" s="1"/>
  <c r="R2543" i="1"/>
  <c r="Q2543" i="1"/>
  <c r="S2543" i="1" s="1"/>
  <c r="T2543" i="1" s="1"/>
  <c r="R2542" i="1"/>
  <c r="Q2542" i="1"/>
  <c r="S2542" i="1" s="1"/>
  <c r="T2542" i="1" s="1"/>
  <c r="R2541" i="1"/>
  <c r="Q2541" i="1"/>
  <c r="S2541" i="1" s="1"/>
  <c r="T2541" i="1" s="1"/>
  <c r="R2540" i="1"/>
  <c r="Q2540" i="1"/>
  <c r="S2540" i="1" s="1"/>
  <c r="T2540" i="1" s="1"/>
  <c r="R2539" i="1"/>
  <c r="Q2539" i="1"/>
  <c r="S2539" i="1" s="1"/>
  <c r="T2539" i="1" s="1"/>
  <c r="R2538" i="1"/>
  <c r="Q2538" i="1"/>
  <c r="R2537" i="1"/>
  <c r="Q2537" i="1"/>
  <c r="S2537" i="1" s="1"/>
  <c r="T2537" i="1" s="1"/>
  <c r="R2536" i="1"/>
  <c r="Q2536" i="1"/>
  <c r="S2536" i="1" s="1"/>
  <c r="T2536" i="1" s="1"/>
  <c r="R2535" i="1"/>
  <c r="Q2535" i="1"/>
  <c r="S2535" i="1" s="1"/>
  <c r="T2535" i="1" s="1"/>
  <c r="R2534" i="1"/>
  <c r="Q2534" i="1"/>
  <c r="S2534" i="1" s="1"/>
  <c r="T2534" i="1" s="1"/>
  <c r="R2533" i="1"/>
  <c r="Q2533" i="1"/>
  <c r="R2532" i="1"/>
  <c r="Q2532" i="1"/>
  <c r="S2532" i="1" s="1"/>
  <c r="T2532" i="1" s="1"/>
  <c r="R2531" i="1"/>
  <c r="Q2531" i="1"/>
  <c r="S2531" i="1" s="1"/>
  <c r="T2531" i="1" s="1"/>
  <c r="R2530" i="1"/>
  <c r="Q2530" i="1"/>
  <c r="R2529" i="1"/>
  <c r="Q2529" i="1"/>
  <c r="S2529" i="1" s="1"/>
  <c r="T2529" i="1" s="1"/>
  <c r="R2528" i="1"/>
  <c r="Q2528" i="1"/>
  <c r="S2528" i="1" s="1"/>
  <c r="T2528" i="1" s="1"/>
  <c r="R2527" i="1"/>
  <c r="Q2527" i="1"/>
  <c r="S2527" i="1" s="1"/>
  <c r="T2527" i="1" s="1"/>
  <c r="R2526" i="1"/>
  <c r="Q2526" i="1"/>
  <c r="S2526" i="1" s="1"/>
  <c r="T2526" i="1" s="1"/>
  <c r="R2525" i="1"/>
  <c r="Q2525" i="1"/>
  <c r="S2525" i="1" s="1"/>
  <c r="T2525" i="1" s="1"/>
  <c r="R2524" i="1"/>
  <c r="Q2524" i="1"/>
  <c r="S2524" i="1" s="1"/>
  <c r="T2524" i="1" s="1"/>
  <c r="R2523" i="1"/>
  <c r="Q2523" i="1"/>
  <c r="R2522" i="1"/>
  <c r="Q2522" i="1"/>
  <c r="R2521" i="1"/>
  <c r="Q2521" i="1"/>
  <c r="S2521" i="1" s="1"/>
  <c r="T2521" i="1" s="1"/>
  <c r="R2520" i="1"/>
  <c r="Q2520" i="1"/>
  <c r="R2519" i="1"/>
  <c r="Q2519" i="1"/>
  <c r="R2518" i="1"/>
  <c r="Q2518" i="1"/>
  <c r="S2518" i="1" s="1"/>
  <c r="T2518" i="1" s="1"/>
  <c r="R2517" i="1"/>
  <c r="Q2517" i="1"/>
  <c r="S2517" i="1" s="1"/>
  <c r="T2517" i="1" s="1"/>
  <c r="R2516" i="1"/>
  <c r="Q2516" i="1"/>
  <c r="S2516" i="1" s="1"/>
  <c r="T2516" i="1" s="1"/>
  <c r="R2515" i="1"/>
  <c r="Q2515" i="1"/>
  <c r="S2515" i="1" s="1"/>
  <c r="T2515" i="1" s="1"/>
  <c r="R2514" i="1"/>
  <c r="Q2514" i="1"/>
  <c r="R2513" i="1"/>
  <c r="Q2513" i="1"/>
  <c r="S2513" i="1" s="1"/>
  <c r="T2513" i="1" s="1"/>
  <c r="R2512" i="1"/>
  <c r="Q2512" i="1"/>
  <c r="S2512" i="1" s="1"/>
  <c r="T2512" i="1" s="1"/>
  <c r="R2511" i="1"/>
  <c r="Q2511" i="1"/>
  <c r="S2511" i="1" s="1"/>
  <c r="T2511" i="1" s="1"/>
  <c r="R2510" i="1"/>
  <c r="Q2510" i="1"/>
  <c r="S2510" i="1" s="1"/>
  <c r="T2510" i="1" s="1"/>
  <c r="R2509" i="1"/>
  <c r="Q2509" i="1"/>
  <c r="S2509" i="1" s="1"/>
  <c r="T2509" i="1" s="1"/>
  <c r="R2508" i="1"/>
  <c r="Q2508" i="1"/>
  <c r="S2508" i="1" s="1"/>
  <c r="T2508" i="1" s="1"/>
  <c r="R2507" i="1"/>
  <c r="Q2507" i="1"/>
  <c r="S2507" i="1" s="1"/>
  <c r="T2507" i="1" s="1"/>
  <c r="R2506" i="1"/>
  <c r="Q2506" i="1"/>
  <c r="R2505" i="1"/>
  <c r="Q2505" i="1"/>
  <c r="S2505" i="1" s="1"/>
  <c r="T2505" i="1" s="1"/>
  <c r="R2504" i="1"/>
  <c r="Q2504" i="1"/>
  <c r="S2504" i="1" s="1"/>
  <c r="T2504" i="1" s="1"/>
  <c r="R2503" i="1"/>
  <c r="Q2503" i="1"/>
  <c r="S2503" i="1" s="1"/>
  <c r="T2503" i="1" s="1"/>
  <c r="R2502" i="1"/>
  <c r="Q2502" i="1"/>
  <c r="S2502" i="1" s="1"/>
  <c r="T2502" i="1" s="1"/>
  <c r="R2501" i="1"/>
  <c r="Q2501" i="1"/>
  <c r="S2501" i="1" s="1"/>
  <c r="T2501" i="1" s="1"/>
  <c r="R2500" i="1"/>
  <c r="Q2500" i="1"/>
  <c r="S2500" i="1" s="1"/>
  <c r="T2500" i="1" s="1"/>
  <c r="R2499" i="1"/>
  <c r="Q2499" i="1"/>
  <c r="S2499" i="1" s="1"/>
  <c r="T2499" i="1" s="1"/>
  <c r="R2498" i="1"/>
  <c r="Q2498" i="1"/>
  <c r="R2497" i="1"/>
  <c r="Q2497" i="1"/>
  <c r="S2497" i="1" s="1"/>
  <c r="T2497" i="1" s="1"/>
  <c r="R2496" i="1"/>
  <c r="Q2496" i="1"/>
  <c r="S2496" i="1" s="1"/>
  <c r="T2496" i="1" s="1"/>
  <c r="R2495" i="1"/>
  <c r="Q2495" i="1"/>
  <c r="S2495" i="1" s="1"/>
  <c r="T2495" i="1" s="1"/>
  <c r="R2494" i="1"/>
  <c r="Q2494" i="1"/>
  <c r="S2494" i="1" s="1"/>
  <c r="T2494" i="1" s="1"/>
  <c r="R2493" i="1"/>
  <c r="Q2493" i="1"/>
  <c r="S2493" i="1" s="1"/>
  <c r="T2493" i="1" s="1"/>
  <c r="R2492" i="1"/>
  <c r="Q2492" i="1"/>
  <c r="S2492" i="1" s="1"/>
  <c r="T2492" i="1" s="1"/>
  <c r="R2491" i="1"/>
  <c r="Q2491" i="1"/>
  <c r="R2490" i="1"/>
  <c r="Q2490" i="1"/>
  <c r="R2489" i="1"/>
  <c r="Q2489" i="1"/>
  <c r="R2488" i="1"/>
  <c r="Q2488" i="1"/>
  <c r="S2488" i="1" s="1"/>
  <c r="T2488" i="1" s="1"/>
  <c r="R2487" i="1"/>
  <c r="Q2487" i="1"/>
  <c r="S2487" i="1" s="1"/>
  <c r="T2487" i="1" s="1"/>
  <c r="R2486" i="1"/>
  <c r="Q2486" i="1"/>
  <c r="S2486" i="1" s="1"/>
  <c r="T2486" i="1" s="1"/>
  <c r="R2485" i="1"/>
  <c r="Q2485" i="1"/>
  <c r="S2485" i="1" s="1"/>
  <c r="T2485" i="1" s="1"/>
  <c r="R2484" i="1"/>
  <c r="Q2484" i="1"/>
  <c r="S2484" i="1" s="1"/>
  <c r="T2484" i="1" s="1"/>
  <c r="R2483" i="1"/>
  <c r="Q2483" i="1"/>
  <c r="R2482" i="1"/>
  <c r="Q2482" i="1"/>
  <c r="R2481" i="1"/>
  <c r="Q2481" i="1"/>
  <c r="S2481" i="1" s="1"/>
  <c r="T2481" i="1" s="1"/>
  <c r="R2480" i="1"/>
  <c r="Q2480" i="1"/>
  <c r="S2480" i="1" s="1"/>
  <c r="T2480" i="1" s="1"/>
  <c r="R2479" i="1"/>
  <c r="Q2479" i="1"/>
  <c r="S2479" i="1" s="1"/>
  <c r="T2479" i="1" s="1"/>
  <c r="R2478" i="1"/>
  <c r="Q2478" i="1"/>
  <c r="S2478" i="1" s="1"/>
  <c r="T2478" i="1" s="1"/>
  <c r="R2477" i="1"/>
  <c r="Q2477" i="1"/>
  <c r="S2477" i="1" s="1"/>
  <c r="T2477" i="1" s="1"/>
  <c r="R2476" i="1"/>
  <c r="Q2476" i="1"/>
  <c r="R2475" i="1"/>
  <c r="Q2475" i="1"/>
  <c r="S2475" i="1" s="1"/>
  <c r="T2475" i="1" s="1"/>
  <c r="R2474" i="1"/>
  <c r="Q2474" i="1"/>
  <c r="R2473" i="1"/>
  <c r="Q2473" i="1"/>
  <c r="S2473" i="1" s="1"/>
  <c r="T2473" i="1" s="1"/>
  <c r="R2472" i="1"/>
  <c r="Q2472" i="1"/>
  <c r="R2471" i="1"/>
  <c r="Q2471" i="1"/>
  <c r="S2471" i="1" s="1"/>
  <c r="T2471" i="1" s="1"/>
  <c r="R2470" i="1"/>
  <c r="Q2470" i="1"/>
  <c r="S2470" i="1" s="1"/>
  <c r="T2470" i="1" s="1"/>
  <c r="R2469" i="1"/>
  <c r="Q2469" i="1"/>
  <c r="S2469" i="1" s="1"/>
  <c r="T2469" i="1" s="1"/>
  <c r="R2468" i="1"/>
  <c r="Q2468" i="1"/>
  <c r="R2467" i="1"/>
  <c r="Q2467" i="1"/>
  <c r="S2467" i="1" s="1"/>
  <c r="T2467" i="1" s="1"/>
  <c r="R2466" i="1"/>
  <c r="Q2466" i="1"/>
  <c r="R2465" i="1"/>
  <c r="Q2465" i="1"/>
  <c r="S2465" i="1" s="1"/>
  <c r="T2465" i="1" s="1"/>
  <c r="R2464" i="1"/>
  <c r="Q2464" i="1"/>
  <c r="S2464" i="1" s="1"/>
  <c r="T2464" i="1" s="1"/>
  <c r="R2463" i="1"/>
  <c r="Q2463" i="1"/>
  <c r="R2462" i="1"/>
  <c r="Q2462" i="1"/>
  <c r="S2462" i="1" s="1"/>
  <c r="T2462" i="1" s="1"/>
  <c r="R2461" i="1"/>
  <c r="Q2461" i="1"/>
  <c r="S2461" i="1" s="1"/>
  <c r="T2461" i="1" s="1"/>
  <c r="R2460" i="1"/>
  <c r="Q2460" i="1"/>
  <c r="R2459" i="1"/>
  <c r="Q2459" i="1"/>
  <c r="S2459" i="1" s="1"/>
  <c r="T2459" i="1" s="1"/>
  <c r="R2458" i="1"/>
  <c r="Q2458" i="1"/>
  <c r="R2457" i="1"/>
  <c r="Q2457" i="1"/>
  <c r="S2457" i="1" s="1"/>
  <c r="T2457" i="1" s="1"/>
  <c r="R2456" i="1"/>
  <c r="Q2456" i="1"/>
  <c r="S2456" i="1" s="1"/>
  <c r="T2456" i="1" s="1"/>
  <c r="R2455" i="1"/>
  <c r="Q2455" i="1"/>
  <c r="R2454" i="1"/>
  <c r="Q2454" i="1"/>
  <c r="S2454" i="1" s="1"/>
  <c r="T2454" i="1" s="1"/>
  <c r="R2453" i="1"/>
  <c r="Q2453" i="1"/>
  <c r="S2453" i="1" s="1"/>
  <c r="T2453" i="1" s="1"/>
  <c r="R2452" i="1"/>
  <c r="Q2452" i="1"/>
  <c r="S2452" i="1" s="1"/>
  <c r="T2452" i="1" s="1"/>
  <c r="R2451" i="1"/>
  <c r="Q2451" i="1"/>
  <c r="S2451" i="1" s="1"/>
  <c r="T2451" i="1" s="1"/>
  <c r="R2450" i="1"/>
  <c r="Q2450" i="1"/>
  <c r="R2449" i="1"/>
  <c r="Q2449" i="1"/>
  <c r="R2448" i="1"/>
  <c r="Q2448" i="1"/>
  <c r="S2448" i="1" s="1"/>
  <c r="T2448" i="1" s="1"/>
  <c r="R2447" i="1"/>
  <c r="Q2447" i="1"/>
  <c r="S2447" i="1" s="1"/>
  <c r="T2447" i="1" s="1"/>
  <c r="R2446" i="1"/>
  <c r="Q2446" i="1"/>
  <c r="S2446" i="1" s="1"/>
  <c r="T2446" i="1" s="1"/>
  <c r="R2445" i="1"/>
  <c r="Q2445" i="1"/>
  <c r="S2445" i="1" s="1"/>
  <c r="T2445" i="1" s="1"/>
  <c r="R2444" i="1"/>
  <c r="Q2444" i="1"/>
  <c r="S2444" i="1" s="1"/>
  <c r="T2444" i="1" s="1"/>
  <c r="R2443" i="1"/>
  <c r="Q2443" i="1"/>
  <c r="S2443" i="1" s="1"/>
  <c r="T2443" i="1" s="1"/>
  <c r="R2442" i="1"/>
  <c r="Q2442" i="1"/>
  <c r="R2441" i="1"/>
  <c r="Q2441" i="1"/>
  <c r="R2440" i="1"/>
  <c r="Q2440" i="1"/>
  <c r="S2440" i="1" s="1"/>
  <c r="T2440" i="1" s="1"/>
  <c r="R2439" i="1"/>
  <c r="Q2439" i="1"/>
  <c r="S2439" i="1" s="1"/>
  <c r="T2439" i="1" s="1"/>
  <c r="R2438" i="1"/>
  <c r="Q2438" i="1"/>
  <c r="S2438" i="1" s="1"/>
  <c r="T2438" i="1" s="1"/>
  <c r="R2437" i="1"/>
  <c r="Q2437" i="1"/>
  <c r="R2436" i="1"/>
  <c r="Q2436" i="1"/>
  <c r="S2436" i="1" s="1"/>
  <c r="T2436" i="1" s="1"/>
  <c r="R2435" i="1"/>
  <c r="Q2435" i="1"/>
  <c r="S2435" i="1" s="1"/>
  <c r="T2435" i="1" s="1"/>
  <c r="R2434" i="1"/>
  <c r="Q2434" i="1"/>
  <c r="R2433" i="1"/>
  <c r="Q2433" i="1"/>
  <c r="R2432" i="1"/>
  <c r="Q2432" i="1"/>
  <c r="S2432" i="1" s="1"/>
  <c r="T2432" i="1" s="1"/>
  <c r="R2431" i="1"/>
  <c r="Q2431" i="1"/>
  <c r="S2431" i="1" s="1"/>
  <c r="T2431" i="1" s="1"/>
  <c r="R2430" i="1"/>
  <c r="Q2430" i="1"/>
  <c r="S2430" i="1" s="1"/>
  <c r="T2430" i="1" s="1"/>
  <c r="R2429" i="1"/>
  <c r="Q2429" i="1"/>
  <c r="S2429" i="1" s="1"/>
  <c r="T2429" i="1" s="1"/>
  <c r="R2428" i="1"/>
  <c r="Q2428" i="1"/>
  <c r="S2428" i="1" s="1"/>
  <c r="T2428" i="1" s="1"/>
  <c r="R2427" i="1"/>
  <c r="Q2427" i="1"/>
  <c r="S2427" i="1" s="1"/>
  <c r="T2427" i="1" s="1"/>
  <c r="R2426" i="1"/>
  <c r="Q2426" i="1"/>
  <c r="R2425" i="1"/>
  <c r="Q2425" i="1"/>
  <c r="R2424" i="1"/>
  <c r="Q2424" i="1"/>
  <c r="R2423" i="1"/>
  <c r="Q2423" i="1"/>
  <c r="R2422" i="1"/>
  <c r="Q2422" i="1"/>
  <c r="S2422" i="1" s="1"/>
  <c r="T2422" i="1" s="1"/>
  <c r="R2421" i="1"/>
  <c r="Q2421" i="1"/>
  <c r="S2421" i="1" s="1"/>
  <c r="T2421" i="1" s="1"/>
  <c r="R2420" i="1"/>
  <c r="Q2420" i="1"/>
  <c r="S2420" i="1" s="1"/>
  <c r="T2420" i="1" s="1"/>
  <c r="R2419" i="1"/>
  <c r="Q2419" i="1"/>
  <c r="S2419" i="1" s="1"/>
  <c r="T2419" i="1" s="1"/>
  <c r="R2418" i="1"/>
  <c r="Q2418" i="1"/>
  <c r="R2417" i="1"/>
  <c r="Q2417" i="1"/>
  <c r="S2417" i="1" s="1"/>
  <c r="T2417" i="1" s="1"/>
  <c r="R2416" i="1"/>
  <c r="Q2416" i="1"/>
  <c r="S2416" i="1" s="1"/>
  <c r="T2416" i="1" s="1"/>
  <c r="R2415" i="1"/>
  <c r="Q2415" i="1"/>
  <c r="S2415" i="1" s="1"/>
  <c r="T2415" i="1" s="1"/>
  <c r="R2414" i="1"/>
  <c r="Q2414" i="1"/>
  <c r="S2414" i="1" s="1"/>
  <c r="T2414" i="1" s="1"/>
  <c r="R2413" i="1"/>
  <c r="Q2413" i="1"/>
  <c r="S2413" i="1" s="1"/>
  <c r="T2413" i="1" s="1"/>
  <c r="R2412" i="1"/>
  <c r="Q2412" i="1"/>
  <c r="R2411" i="1"/>
  <c r="Q2411" i="1"/>
  <c r="S2411" i="1" s="1"/>
  <c r="T2411" i="1" s="1"/>
  <c r="R2410" i="1"/>
  <c r="Q2410" i="1"/>
  <c r="R2409" i="1"/>
  <c r="Q2409" i="1"/>
  <c r="R2408" i="1"/>
  <c r="Q2408" i="1"/>
  <c r="S2408" i="1" s="1"/>
  <c r="T2408" i="1" s="1"/>
  <c r="R2407" i="1"/>
  <c r="Q2407" i="1"/>
  <c r="S2407" i="1" s="1"/>
  <c r="T2407" i="1" s="1"/>
  <c r="R2406" i="1"/>
  <c r="Q2406" i="1"/>
  <c r="S2406" i="1" s="1"/>
  <c r="T2406" i="1" s="1"/>
  <c r="R2405" i="1"/>
  <c r="Q2405" i="1"/>
  <c r="S2405" i="1" s="1"/>
  <c r="T2405" i="1" s="1"/>
  <c r="R2404" i="1"/>
  <c r="Q2404" i="1"/>
  <c r="S2404" i="1" s="1"/>
  <c r="T2404" i="1" s="1"/>
  <c r="R2403" i="1"/>
  <c r="Q2403" i="1"/>
  <c r="S2403" i="1" s="1"/>
  <c r="T2403" i="1" s="1"/>
  <c r="R2402" i="1"/>
  <c r="Q2402" i="1"/>
  <c r="R2401" i="1"/>
  <c r="Q2401" i="1"/>
  <c r="S2401" i="1" s="1"/>
  <c r="T2401" i="1" s="1"/>
  <c r="R2400" i="1"/>
  <c r="Q2400" i="1"/>
  <c r="S2400" i="1" s="1"/>
  <c r="T2400" i="1" s="1"/>
  <c r="R2399" i="1"/>
  <c r="Q2399" i="1"/>
  <c r="S2399" i="1" s="1"/>
  <c r="T2399" i="1" s="1"/>
  <c r="R2398" i="1"/>
  <c r="Q2398" i="1"/>
  <c r="S2398" i="1" s="1"/>
  <c r="T2398" i="1" s="1"/>
  <c r="R2397" i="1"/>
  <c r="Q2397" i="1"/>
  <c r="S2397" i="1" s="1"/>
  <c r="T2397" i="1" s="1"/>
  <c r="R2396" i="1"/>
  <c r="Q2396" i="1"/>
  <c r="S2396" i="1" s="1"/>
  <c r="T2396" i="1" s="1"/>
  <c r="R2395" i="1"/>
  <c r="Q2395" i="1"/>
  <c r="S2395" i="1" s="1"/>
  <c r="T2395" i="1" s="1"/>
  <c r="R2394" i="1"/>
  <c r="Q2394" i="1"/>
  <c r="R2393" i="1"/>
  <c r="Q2393" i="1"/>
  <c r="S2393" i="1" s="1"/>
  <c r="T2393" i="1" s="1"/>
  <c r="R2392" i="1"/>
  <c r="Q2392" i="1"/>
  <c r="R2391" i="1"/>
  <c r="Q2391" i="1"/>
  <c r="S2391" i="1" s="1"/>
  <c r="T2391" i="1" s="1"/>
  <c r="R2390" i="1"/>
  <c r="Q2390" i="1"/>
  <c r="S2390" i="1" s="1"/>
  <c r="T2390" i="1" s="1"/>
  <c r="R2389" i="1"/>
  <c r="Q2389" i="1"/>
  <c r="S2389" i="1" s="1"/>
  <c r="T2389" i="1" s="1"/>
  <c r="R2388" i="1"/>
  <c r="Q2388" i="1"/>
  <c r="S2388" i="1" s="1"/>
  <c r="T2388" i="1" s="1"/>
  <c r="R2387" i="1"/>
  <c r="Q2387" i="1"/>
  <c r="S2387" i="1" s="1"/>
  <c r="T2387" i="1" s="1"/>
  <c r="R2386" i="1"/>
  <c r="Q2386" i="1"/>
  <c r="R2385" i="1"/>
  <c r="Q2385" i="1"/>
  <c r="R2384" i="1"/>
  <c r="Q2384" i="1"/>
  <c r="S2384" i="1" s="1"/>
  <c r="T2384" i="1" s="1"/>
  <c r="R2383" i="1"/>
  <c r="Q2383" i="1"/>
  <c r="S2383" i="1" s="1"/>
  <c r="T2383" i="1" s="1"/>
  <c r="R2382" i="1"/>
  <c r="Q2382" i="1"/>
  <c r="S2382" i="1" s="1"/>
  <c r="T2382" i="1" s="1"/>
  <c r="R2381" i="1"/>
  <c r="Q2381" i="1"/>
  <c r="S2381" i="1" s="1"/>
  <c r="T2381" i="1" s="1"/>
  <c r="R2380" i="1"/>
  <c r="Q2380" i="1"/>
  <c r="S2380" i="1" s="1"/>
  <c r="T2380" i="1" s="1"/>
  <c r="R2379" i="1"/>
  <c r="Q2379" i="1"/>
  <c r="S2379" i="1" s="1"/>
  <c r="T2379" i="1" s="1"/>
  <c r="R2378" i="1"/>
  <c r="Q2378" i="1"/>
  <c r="R2377" i="1"/>
  <c r="Q2377" i="1"/>
  <c r="S2377" i="1" s="1"/>
  <c r="T2377" i="1" s="1"/>
  <c r="R2376" i="1"/>
  <c r="Q2376" i="1"/>
  <c r="S2376" i="1" s="1"/>
  <c r="T2376" i="1" s="1"/>
  <c r="R2375" i="1"/>
  <c r="Q2375" i="1"/>
  <c r="S2375" i="1" s="1"/>
  <c r="T2375" i="1" s="1"/>
  <c r="R2374" i="1"/>
  <c r="Q2374" i="1"/>
  <c r="S2374" i="1" s="1"/>
  <c r="T2374" i="1" s="1"/>
  <c r="R2373" i="1"/>
  <c r="Q2373" i="1"/>
  <c r="S2373" i="1" s="1"/>
  <c r="T2373" i="1" s="1"/>
  <c r="R2372" i="1"/>
  <c r="Q2372" i="1"/>
  <c r="S2372" i="1" s="1"/>
  <c r="T2372" i="1" s="1"/>
  <c r="R2371" i="1"/>
  <c r="Q2371" i="1"/>
  <c r="S2371" i="1" s="1"/>
  <c r="T2371" i="1" s="1"/>
  <c r="R2370" i="1"/>
  <c r="Q2370" i="1"/>
  <c r="R2369" i="1"/>
  <c r="Q2369" i="1"/>
  <c r="S2369" i="1" s="1"/>
  <c r="T2369" i="1" s="1"/>
  <c r="R2368" i="1"/>
  <c r="Q2368" i="1"/>
  <c r="S2368" i="1" s="1"/>
  <c r="T2368" i="1" s="1"/>
  <c r="R2367" i="1"/>
  <c r="Q2367" i="1"/>
  <c r="S2367" i="1" s="1"/>
  <c r="T2367" i="1" s="1"/>
  <c r="R2366" i="1"/>
  <c r="Q2366" i="1"/>
  <c r="S2366" i="1" s="1"/>
  <c r="T2366" i="1" s="1"/>
  <c r="R2365" i="1"/>
  <c r="Q2365" i="1"/>
  <c r="S2365" i="1" s="1"/>
  <c r="T2365" i="1" s="1"/>
  <c r="R2364" i="1"/>
  <c r="Q2364" i="1"/>
  <c r="S2364" i="1" s="1"/>
  <c r="T2364" i="1" s="1"/>
  <c r="R2363" i="1"/>
  <c r="Q2363" i="1"/>
  <c r="S2363" i="1" s="1"/>
  <c r="T2363" i="1" s="1"/>
  <c r="R2362" i="1"/>
  <c r="Q2362" i="1"/>
  <c r="R2361" i="1"/>
  <c r="Q2361" i="1"/>
  <c r="S2361" i="1" s="1"/>
  <c r="T2361" i="1" s="1"/>
  <c r="R2360" i="1"/>
  <c r="Q2360" i="1"/>
  <c r="S2360" i="1" s="1"/>
  <c r="T2360" i="1" s="1"/>
  <c r="R2359" i="1"/>
  <c r="Q2359" i="1"/>
  <c r="S2359" i="1" s="1"/>
  <c r="T2359" i="1" s="1"/>
  <c r="R2358" i="1"/>
  <c r="Q2358" i="1"/>
  <c r="S2358" i="1" s="1"/>
  <c r="T2358" i="1" s="1"/>
  <c r="R2357" i="1"/>
  <c r="Q2357" i="1"/>
  <c r="S2357" i="1" s="1"/>
  <c r="T2357" i="1" s="1"/>
  <c r="R2356" i="1"/>
  <c r="Q2356" i="1"/>
  <c r="S2356" i="1" s="1"/>
  <c r="T2356" i="1" s="1"/>
  <c r="R2355" i="1"/>
  <c r="Q2355" i="1"/>
  <c r="S2355" i="1" s="1"/>
  <c r="T2355" i="1" s="1"/>
  <c r="R2354" i="1"/>
  <c r="Q2354" i="1"/>
  <c r="R2353" i="1"/>
  <c r="Q2353" i="1"/>
  <c r="R2352" i="1"/>
  <c r="Q2352" i="1"/>
  <c r="S2352" i="1" s="1"/>
  <c r="T2352" i="1" s="1"/>
  <c r="R2351" i="1"/>
  <c r="Q2351" i="1"/>
  <c r="S2351" i="1" s="1"/>
  <c r="T2351" i="1" s="1"/>
  <c r="R2350" i="1"/>
  <c r="Q2350" i="1"/>
  <c r="S2350" i="1" s="1"/>
  <c r="T2350" i="1" s="1"/>
  <c r="R2349" i="1"/>
  <c r="Q2349" i="1"/>
  <c r="R2348" i="1"/>
  <c r="Q2348" i="1"/>
  <c r="S2348" i="1" s="1"/>
  <c r="T2348" i="1" s="1"/>
  <c r="R2347" i="1"/>
  <c r="Q2347" i="1"/>
  <c r="S2347" i="1" s="1"/>
  <c r="T2347" i="1" s="1"/>
  <c r="R2346" i="1"/>
  <c r="Q2346" i="1"/>
  <c r="R2345" i="1"/>
  <c r="Q2345" i="1"/>
  <c r="S2345" i="1" s="1"/>
  <c r="T2345" i="1" s="1"/>
  <c r="R2344" i="1"/>
  <c r="Q2344" i="1"/>
  <c r="S2344" i="1" s="1"/>
  <c r="T2344" i="1" s="1"/>
  <c r="R2343" i="1"/>
  <c r="Q2343" i="1"/>
  <c r="S2343" i="1" s="1"/>
  <c r="T2343" i="1" s="1"/>
  <c r="R2342" i="1"/>
  <c r="Q2342" i="1"/>
  <c r="S2342" i="1" s="1"/>
  <c r="T2342" i="1" s="1"/>
  <c r="R2341" i="1"/>
  <c r="Q2341" i="1"/>
  <c r="S2341" i="1" s="1"/>
  <c r="T2341" i="1" s="1"/>
  <c r="R2340" i="1"/>
  <c r="Q2340" i="1"/>
  <c r="S2340" i="1" s="1"/>
  <c r="T2340" i="1" s="1"/>
  <c r="R2339" i="1"/>
  <c r="Q2339" i="1"/>
  <c r="S2339" i="1" s="1"/>
  <c r="T2339" i="1" s="1"/>
  <c r="R2338" i="1"/>
  <c r="Q2338" i="1"/>
  <c r="R2337" i="1"/>
  <c r="Q2337" i="1"/>
  <c r="S2337" i="1" s="1"/>
  <c r="T2337" i="1" s="1"/>
  <c r="R2336" i="1"/>
  <c r="Q2336" i="1"/>
  <c r="S2336" i="1" s="1"/>
  <c r="T2336" i="1" s="1"/>
  <c r="R2335" i="1"/>
  <c r="Q2335" i="1"/>
  <c r="S2335" i="1" s="1"/>
  <c r="T2335" i="1" s="1"/>
  <c r="R2334" i="1"/>
  <c r="Q2334" i="1"/>
  <c r="S2334" i="1" s="1"/>
  <c r="T2334" i="1" s="1"/>
  <c r="R2333" i="1"/>
  <c r="Q2333" i="1"/>
  <c r="S2333" i="1" s="1"/>
  <c r="T2333" i="1" s="1"/>
  <c r="R2332" i="1"/>
  <c r="Q2332" i="1"/>
  <c r="S2332" i="1" s="1"/>
  <c r="T2332" i="1" s="1"/>
  <c r="R2331" i="1"/>
  <c r="Q2331" i="1"/>
  <c r="S2331" i="1" s="1"/>
  <c r="T2331" i="1" s="1"/>
  <c r="R2330" i="1"/>
  <c r="Q2330" i="1"/>
  <c r="R2329" i="1"/>
  <c r="Q2329" i="1"/>
  <c r="S2329" i="1" s="1"/>
  <c r="T2329" i="1" s="1"/>
  <c r="R2328" i="1"/>
  <c r="Q2328" i="1"/>
  <c r="R2327" i="1"/>
  <c r="Q2327" i="1"/>
  <c r="S2327" i="1" s="1"/>
  <c r="T2327" i="1" s="1"/>
  <c r="R2326" i="1"/>
  <c r="Q2326" i="1"/>
  <c r="S2326" i="1" s="1"/>
  <c r="T2326" i="1" s="1"/>
  <c r="R2325" i="1"/>
  <c r="Q2325" i="1"/>
  <c r="S2325" i="1" s="1"/>
  <c r="T2325" i="1" s="1"/>
  <c r="R2324" i="1"/>
  <c r="Q2324" i="1"/>
  <c r="S2324" i="1" s="1"/>
  <c r="T2324" i="1" s="1"/>
  <c r="R2323" i="1"/>
  <c r="Q2323" i="1"/>
  <c r="S2323" i="1" s="1"/>
  <c r="T2323" i="1" s="1"/>
  <c r="R2322" i="1"/>
  <c r="Q2322" i="1"/>
  <c r="R2321" i="1"/>
  <c r="Q2321" i="1"/>
  <c r="S2321" i="1" s="1"/>
  <c r="T2321" i="1" s="1"/>
  <c r="R2320" i="1"/>
  <c r="Q2320" i="1"/>
  <c r="S2320" i="1" s="1"/>
  <c r="T2320" i="1" s="1"/>
  <c r="R2319" i="1"/>
  <c r="Q2319" i="1"/>
  <c r="S2319" i="1" s="1"/>
  <c r="T2319" i="1" s="1"/>
  <c r="R2318" i="1"/>
  <c r="Q2318" i="1"/>
  <c r="R2317" i="1"/>
  <c r="Q2317" i="1"/>
  <c r="S2317" i="1" s="1"/>
  <c r="T2317" i="1" s="1"/>
  <c r="R2316" i="1"/>
  <c r="Q2316" i="1"/>
  <c r="S2316" i="1" s="1"/>
  <c r="T2316" i="1" s="1"/>
  <c r="R2315" i="1"/>
  <c r="Q2315" i="1"/>
  <c r="S2315" i="1" s="1"/>
  <c r="T2315" i="1" s="1"/>
  <c r="R2314" i="1"/>
  <c r="Q2314" i="1"/>
  <c r="R2313" i="1"/>
  <c r="Q2313" i="1"/>
  <c r="S2313" i="1" s="1"/>
  <c r="T2313" i="1" s="1"/>
  <c r="R2312" i="1"/>
  <c r="Q2312" i="1"/>
  <c r="S2312" i="1" s="1"/>
  <c r="T2312" i="1" s="1"/>
  <c r="R2311" i="1"/>
  <c r="Q2311" i="1"/>
  <c r="R2310" i="1"/>
  <c r="Q2310" i="1"/>
  <c r="R2309" i="1"/>
  <c r="Q2309" i="1"/>
  <c r="S2309" i="1" s="1"/>
  <c r="T2309" i="1" s="1"/>
  <c r="R2308" i="1"/>
  <c r="Q2308" i="1"/>
  <c r="S2308" i="1" s="1"/>
  <c r="T2308" i="1" s="1"/>
  <c r="R2307" i="1"/>
  <c r="Q2307" i="1"/>
  <c r="S2307" i="1" s="1"/>
  <c r="T2307" i="1" s="1"/>
  <c r="R2306" i="1"/>
  <c r="Q2306" i="1"/>
  <c r="R2305" i="1"/>
  <c r="Q2305" i="1"/>
  <c r="S2305" i="1" s="1"/>
  <c r="T2305" i="1" s="1"/>
  <c r="R2304" i="1"/>
  <c r="Q2304" i="1"/>
  <c r="S2304" i="1" s="1"/>
  <c r="T2304" i="1" s="1"/>
  <c r="R2303" i="1"/>
  <c r="Q2303" i="1"/>
  <c r="S2303" i="1" s="1"/>
  <c r="T2303" i="1" s="1"/>
  <c r="R2302" i="1"/>
  <c r="Q2302" i="1"/>
  <c r="S2302" i="1" s="1"/>
  <c r="T2302" i="1" s="1"/>
  <c r="R2301" i="1"/>
  <c r="Q2301" i="1"/>
  <c r="S2301" i="1" s="1"/>
  <c r="T2301" i="1" s="1"/>
  <c r="R2300" i="1"/>
  <c r="Q2300" i="1"/>
  <c r="S2300" i="1" s="1"/>
  <c r="T2300" i="1" s="1"/>
  <c r="R2299" i="1"/>
  <c r="Q2299" i="1"/>
  <c r="S2299" i="1" s="1"/>
  <c r="T2299" i="1" s="1"/>
  <c r="R2298" i="1"/>
  <c r="Q2298" i="1"/>
  <c r="R2297" i="1"/>
  <c r="Q2297" i="1"/>
  <c r="S2297" i="1" s="1"/>
  <c r="T2297" i="1" s="1"/>
  <c r="R2296" i="1"/>
  <c r="Q2296" i="1"/>
  <c r="S2296" i="1" s="1"/>
  <c r="T2296" i="1" s="1"/>
  <c r="R2295" i="1"/>
  <c r="Q2295" i="1"/>
  <c r="S2295" i="1" s="1"/>
  <c r="T2295" i="1" s="1"/>
  <c r="R2294" i="1"/>
  <c r="Q2294" i="1"/>
  <c r="S2294" i="1" s="1"/>
  <c r="T2294" i="1" s="1"/>
  <c r="R2293" i="1"/>
  <c r="Q2293" i="1"/>
  <c r="S2293" i="1" s="1"/>
  <c r="T2293" i="1" s="1"/>
  <c r="R2292" i="1"/>
  <c r="Q2292" i="1"/>
  <c r="R2291" i="1"/>
  <c r="Q2291" i="1"/>
  <c r="R2290" i="1"/>
  <c r="Q2290" i="1"/>
  <c r="R2289" i="1"/>
  <c r="Q2289" i="1"/>
  <c r="S2289" i="1" s="1"/>
  <c r="T2289" i="1" s="1"/>
  <c r="R2288" i="1"/>
  <c r="Q2288" i="1"/>
  <c r="S2288" i="1" s="1"/>
  <c r="T2288" i="1" s="1"/>
  <c r="R2287" i="1"/>
  <c r="Q2287" i="1"/>
  <c r="S2287" i="1" s="1"/>
  <c r="T2287" i="1" s="1"/>
  <c r="R2286" i="1"/>
  <c r="Q2286" i="1"/>
  <c r="S2286" i="1" s="1"/>
  <c r="T2286" i="1" s="1"/>
  <c r="R2285" i="1"/>
  <c r="Q2285" i="1"/>
  <c r="S2285" i="1" s="1"/>
  <c r="T2285" i="1" s="1"/>
  <c r="R2284" i="1"/>
  <c r="Q2284" i="1"/>
  <c r="S2284" i="1" s="1"/>
  <c r="T2284" i="1" s="1"/>
  <c r="R2283" i="1"/>
  <c r="Q2283" i="1"/>
  <c r="S2283" i="1" s="1"/>
  <c r="T2283" i="1" s="1"/>
  <c r="R2282" i="1"/>
  <c r="Q2282" i="1"/>
  <c r="R2281" i="1"/>
  <c r="Q2281" i="1"/>
  <c r="S2281" i="1" s="1"/>
  <c r="T2281" i="1" s="1"/>
  <c r="R2280" i="1"/>
  <c r="Q2280" i="1"/>
  <c r="S2280" i="1" s="1"/>
  <c r="T2280" i="1" s="1"/>
  <c r="R2279" i="1"/>
  <c r="Q2279" i="1"/>
  <c r="S2279" i="1" s="1"/>
  <c r="T2279" i="1" s="1"/>
  <c r="R2278" i="1"/>
  <c r="Q2278" i="1"/>
  <c r="R2277" i="1"/>
  <c r="Q2277" i="1"/>
  <c r="S2277" i="1" s="1"/>
  <c r="T2277" i="1" s="1"/>
  <c r="R2276" i="1"/>
  <c r="Q2276" i="1"/>
  <c r="S2276" i="1" s="1"/>
  <c r="T2276" i="1" s="1"/>
  <c r="R2275" i="1"/>
  <c r="Q2275" i="1"/>
  <c r="S2275" i="1" s="1"/>
  <c r="T2275" i="1" s="1"/>
  <c r="R2274" i="1"/>
  <c r="Q2274" i="1"/>
  <c r="R2273" i="1"/>
  <c r="Q2273" i="1"/>
  <c r="S2273" i="1" s="1"/>
  <c r="T2273" i="1" s="1"/>
  <c r="R2272" i="1"/>
  <c r="Q2272" i="1"/>
  <c r="S2272" i="1" s="1"/>
  <c r="T2272" i="1" s="1"/>
  <c r="R2271" i="1"/>
  <c r="Q2271" i="1"/>
  <c r="S2271" i="1" s="1"/>
  <c r="T2271" i="1" s="1"/>
  <c r="R2270" i="1"/>
  <c r="Q2270" i="1"/>
  <c r="S2270" i="1" s="1"/>
  <c r="T2270" i="1" s="1"/>
  <c r="R2269" i="1"/>
  <c r="Q2269" i="1"/>
  <c r="S2269" i="1" s="1"/>
  <c r="T2269" i="1" s="1"/>
  <c r="R2268" i="1"/>
  <c r="Q2268" i="1"/>
  <c r="S2268" i="1" s="1"/>
  <c r="T2268" i="1" s="1"/>
  <c r="R2267" i="1"/>
  <c r="Q2267" i="1"/>
  <c r="S2267" i="1" s="1"/>
  <c r="T2267" i="1" s="1"/>
  <c r="R2266" i="1"/>
  <c r="Q2266" i="1"/>
  <c r="R2265" i="1"/>
  <c r="Q2265" i="1"/>
  <c r="S2265" i="1" s="1"/>
  <c r="T2265" i="1" s="1"/>
  <c r="R2264" i="1"/>
  <c r="Q2264" i="1"/>
  <c r="S2264" i="1" s="1"/>
  <c r="T2264" i="1" s="1"/>
  <c r="R2263" i="1"/>
  <c r="Q2263" i="1"/>
  <c r="S2263" i="1" s="1"/>
  <c r="T2263" i="1" s="1"/>
  <c r="R2262" i="1"/>
  <c r="Q2262" i="1"/>
  <c r="S2262" i="1" s="1"/>
  <c r="T2262" i="1" s="1"/>
  <c r="R2261" i="1"/>
  <c r="Q2261" i="1"/>
  <c r="S2261" i="1" s="1"/>
  <c r="T2261" i="1" s="1"/>
  <c r="R2260" i="1"/>
  <c r="Q2260" i="1"/>
  <c r="S2260" i="1" s="1"/>
  <c r="T2260" i="1" s="1"/>
  <c r="R2259" i="1"/>
  <c r="Q2259" i="1"/>
  <c r="S2259" i="1" s="1"/>
  <c r="T2259" i="1" s="1"/>
  <c r="R2258" i="1"/>
  <c r="Q2258" i="1"/>
  <c r="R2257" i="1"/>
  <c r="Q2257" i="1"/>
  <c r="S2257" i="1" s="1"/>
  <c r="T2257" i="1" s="1"/>
  <c r="R2256" i="1"/>
  <c r="Q2256" i="1"/>
  <c r="S2256" i="1" s="1"/>
  <c r="T2256" i="1" s="1"/>
  <c r="R2255" i="1"/>
  <c r="Q2255" i="1"/>
  <c r="S2255" i="1" s="1"/>
  <c r="T2255" i="1" s="1"/>
  <c r="R2254" i="1"/>
  <c r="Q2254" i="1"/>
  <c r="S2254" i="1" s="1"/>
  <c r="T2254" i="1" s="1"/>
  <c r="R2253" i="1"/>
  <c r="Q2253" i="1"/>
  <c r="S2253" i="1" s="1"/>
  <c r="T2253" i="1" s="1"/>
  <c r="R2252" i="1"/>
  <c r="Q2252" i="1"/>
  <c r="S2252" i="1" s="1"/>
  <c r="T2252" i="1" s="1"/>
  <c r="R2251" i="1"/>
  <c r="Q2251" i="1"/>
  <c r="S2251" i="1" s="1"/>
  <c r="T2251" i="1" s="1"/>
  <c r="R2250" i="1"/>
  <c r="Q2250" i="1"/>
  <c r="R2249" i="1"/>
  <c r="Q2249" i="1"/>
  <c r="S2249" i="1" s="1"/>
  <c r="T2249" i="1" s="1"/>
  <c r="R2248" i="1"/>
  <c r="Q2248" i="1"/>
  <c r="S2248" i="1" s="1"/>
  <c r="T2248" i="1" s="1"/>
  <c r="R2247" i="1"/>
  <c r="Q2247" i="1"/>
  <c r="S2247" i="1" s="1"/>
  <c r="T2247" i="1" s="1"/>
  <c r="R2246" i="1"/>
  <c r="Q2246" i="1"/>
  <c r="S2246" i="1" s="1"/>
  <c r="T2246" i="1" s="1"/>
  <c r="R2245" i="1"/>
  <c r="Q2245" i="1"/>
  <c r="S2245" i="1" s="1"/>
  <c r="T2245" i="1" s="1"/>
  <c r="R2244" i="1"/>
  <c r="Q2244" i="1"/>
  <c r="R2243" i="1"/>
  <c r="Q2243" i="1"/>
  <c r="R2242" i="1"/>
  <c r="Q2242" i="1"/>
  <c r="R2241" i="1"/>
  <c r="Q2241" i="1"/>
  <c r="S2241" i="1" s="1"/>
  <c r="T2241" i="1" s="1"/>
  <c r="R2240" i="1"/>
  <c r="Q2240" i="1"/>
  <c r="S2240" i="1" s="1"/>
  <c r="T2240" i="1" s="1"/>
  <c r="R2239" i="1"/>
  <c r="Q2239" i="1"/>
  <c r="R2238" i="1"/>
  <c r="Q2238" i="1"/>
  <c r="S2238" i="1" s="1"/>
  <c r="T2238" i="1" s="1"/>
  <c r="R2237" i="1"/>
  <c r="Q2237" i="1"/>
  <c r="S2237" i="1" s="1"/>
  <c r="T2237" i="1" s="1"/>
  <c r="R2236" i="1"/>
  <c r="Q2236" i="1"/>
  <c r="R2235" i="1"/>
  <c r="Q2235" i="1"/>
  <c r="S2235" i="1" s="1"/>
  <c r="T2235" i="1" s="1"/>
  <c r="R2234" i="1"/>
  <c r="Q2234" i="1"/>
  <c r="R2233" i="1"/>
  <c r="Q2233" i="1"/>
  <c r="S2233" i="1" s="1"/>
  <c r="T2233" i="1" s="1"/>
  <c r="R2232" i="1"/>
  <c r="Q2232" i="1"/>
  <c r="S2232" i="1" s="1"/>
  <c r="T2232" i="1" s="1"/>
  <c r="R2231" i="1"/>
  <c r="Q2231" i="1"/>
  <c r="R2230" i="1"/>
  <c r="Q2230" i="1"/>
  <c r="S2230" i="1" s="1"/>
  <c r="T2230" i="1" s="1"/>
  <c r="R2229" i="1"/>
  <c r="Q2229" i="1"/>
  <c r="R2228" i="1"/>
  <c r="Q2228" i="1"/>
  <c r="R2227" i="1"/>
  <c r="Q2227" i="1"/>
  <c r="S2227" i="1" s="1"/>
  <c r="T2227" i="1" s="1"/>
  <c r="R2226" i="1"/>
  <c r="Q2226" i="1"/>
  <c r="R2225" i="1"/>
  <c r="Q2225" i="1"/>
  <c r="R2224" i="1"/>
  <c r="Q2224" i="1"/>
  <c r="S2224" i="1" s="1"/>
  <c r="T2224" i="1" s="1"/>
  <c r="R2223" i="1"/>
  <c r="Q2223" i="1"/>
  <c r="S2223" i="1" s="1"/>
  <c r="T2223" i="1" s="1"/>
  <c r="R2222" i="1"/>
  <c r="Q2222" i="1"/>
  <c r="S2222" i="1" s="1"/>
  <c r="T2222" i="1" s="1"/>
  <c r="R2221" i="1"/>
  <c r="Q2221" i="1"/>
  <c r="S2221" i="1" s="1"/>
  <c r="T2221" i="1" s="1"/>
  <c r="R2220" i="1"/>
  <c r="Q2220" i="1"/>
  <c r="S2220" i="1" s="1"/>
  <c r="T2220" i="1" s="1"/>
  <c r="R2219" i="1"/>
  <c r="Q2219" i="1"/>
  <c r="S2219" i="1" s="1"/>
  <c r="T2219" i="1" s="1"/>
  <c r="R2218" i="1"/>
  <c r="Q2218" i="1"/>
  <c r="R2217" i="1"/>
  <c r="Q2217" i="1"/>
  <c r="S2217" i="1" s="1"/>
  <c r="T2217" i="1" s="1"/>
  <c r="R2216" i="1"/>
  <c r="Q2216" i="1"/>
  <c r="R2215" i="1"/>
  <c r="Q2215" i="1"/>
  <c r="R2214" i="1"/>
  <c r="Q2214" i="1"/>
  <c r="S2214" i="1" s="1"/>
  <c r="T2214" i="1" s="1"/>
  <c r="R2213" i="1"/>
  <c r="Q2213" i="1"/>
  <c r="S2213" i="1" s="1"/>
  <c r="T2213" i="1" s="1"/>
  <c r="R2212" i="1"/>
  <c r="Q2212" i="1"/>
  <c r="S2212" i="1" s="1"/>
  <c r="T2212" i="1" s="1"/>
  <c r="R2211" i="1"/>
  <c r="Q2211" i="1"/>
  <c r="S2211" i="1" s="1"/>
  <c r="T2211" i="1" s="1"/>
  <c r="R2210" i="1"/>
  <c r="Q2210" i="1"/>
  <c r="R2209" i="1"/>
  <c r="Q2209" i="1"/>
  <c r="S2209" i="1" s="1"/>
  <c r="T2209" i="1" s="1"/>
  <c r="R2208" i="1"/>
  <c r="Q2208" i="1"/>
  <c r="S2208" i="1" s="1"/>
  <c r="T2208" i="1" s="1"/>
  <c r="R2207" i="1"/>
  <c r="Q2207" i="1"/>
  <c r="S2207" i="1" s="1"/>
  <c r="T2207" i="1" s="1"/>
  <c r="R2206" i="1"/>
  <c r="Q2206" i="1"/>
  <c r="S2206" i="1" s="1"/>
  <c r="T2206" i="1" s="1"/>
  <c r="R2205" i="1"/>
  <c r="Q2205" i="1"/>
  <c r="S2205" i="1" s="1"/>
  <c r="T2205" i="1" s="1"/>
  <c r="R2204" i="1"/>
  <c r="Q2204" i="1"/>
  <c r="S2204" i="1" s="1"/>
  <c r="T2204" i="1" s="1"/>
  <c r="R2203" i="1"/>
  <c r="Q2203" i="1"/>
  <c r="S2203" i="1" s="1"/>
  <c r="T2203" i="1" s="1"/>
  <c r="R2202" i="1"/>
  <c r="Q2202" i="1"/>
  <c r="R2201" i="1"/>
  <c r="Q2201" i="1"/>
  <c r="S2201" i="1" s="1"/>
  <c r="T2201" i="1" s="1"/>
  <c r="R2200" i="1"/>
  <c r="Q2200" i="1"/>
  <c r="R2199" i="1"/>
  <c r="Q2199" i="1"/>
  <c r="S2199" i="1" s="1"/>
  <c r="T2199" i="1" s="1"/>
  <c r="R2198" i="1"/>
  <c r="Q2198" i="1"/>
  <c r="S2198" i="1" s="1"/>
  <c r="T2198" i="1" s="1"/>
  <c r="R2197" i="1"/>
  <c r="Q2197" i="1"/>
  <c r="S2197" i="1" s="1"/>
  <c r="T2197" i="1" s="1"/>
  <c r="R2196" i="1"/>
  <c r="Q2196" i="1"/>
  <c r="S2196" i="1" s="1"/>
  <c r="T2196" i="1" s="1"/>
  <c r="R2195" i="1"/>
  <c r="Q2195" i="1"/>
  <c r="S2195" i="1" s="1"/>
  <c r="T2195" i="1" s="1"/>
  <c r="R2194" i="1"/>
  <c r="Q2194" i="1"/>
  <c r="R2193" i="1"/>
  <c r="Q2193" i="1"/>
  <c r="S2193" i="1" s="1"/>
  <c r="T2193" i="1" s="1"/>
  <c r="R2192" i="1"/>
  <c r="Q2192" i="1"/>
  <c r="S2192" i="1" s="1"/>
  <c r="T2192" i="1" s="1"/>
  <c r="R2191" i="1"/>
  <c r="Q2191" i="1"/>
  <c r="S2191" i="1" s="1"/>
  <c r="T2191" i="1" s="1"/>
  <c r="R2190" i="1"/>
  <c r="Q2190" i="1"/>
  <c r="S2190" i="1" s="1"/>
  <c r="T2190" i="1" s="1"/>
  <c r="R2189" i="1"/>
  <c r="Q2189" i="1"/>
  <c r="R2188" i="1"/>
  <c r="Q2188" i="1"/>
  <c r="S2188" i="1" s="1"/>
  <c r="T2188" i="1" s="1"/>
  <c r="R2187" i="1"/>
  <c r="Q2187" i="1"/>
  <c r="S2187" i="1" s="1"/>
  <c r="T2187" i="1" s="1"/>
  <c r="R2186" i="1"/>
  <c r="Q2186" i="1"/>
  <c r="R2185" i="1"/>
  <c r="Q2185" i="1"/>
  <c r="S2185" i="1" s="1"/>
  <c r="T2185" i="1" s="1"/>
  <c r="R2184" i="1"/>
  <c r="Q2184" i="1"/>
  <c r="S2184" i="1" s="1"/>
  <c r="T2184" i="1" s="1"/>
  <c r="R2183" i="1"/>
  <c r="Q2183" i="1"/>
  <c r="S2183" i="1" s="1"/>
  <c r="T2183" i="1" s="1"/>
  <c r="R2182" i="1"/>
  <c r="Q2182" i="1"/>
  <c r="S2182" i="1" s="1"/>
  <c r="T2182" i="1" s="1"/>
  <c r="R2181" i="1"/>
  <c r="Q2181" i="1"/>
  <c r="S2181" i="1" s="1"/>
  <c r="T2181" i="1" s="1"/>
  <c r="R2180" i="1"/>
  <c r="Q2180" i="1"/>
  <c r="S2180" i="1" s="1"/>
  <c r="T2180" i="1" s="1"/>
  <c r="R2179" i="1"/>
  <c r="Q2179" i="1"/>
  <c r="S2179" i="1" s="1"/>
  <c r="T2179" i="1" s="1"/>
  <c r="R2178" i="1"/>
  <c r="Q2178" i="1"/>
  <c r="R2177" i="1"/>
  <c r="Q2177" i="1"/>
  <c r="S2177" i="1" s="1"/>
  <c r="T2177" i="1" s="1"/>
  <c r="R2176" i="1"/>
  <c r="Q2176" i="1"/>
  <c r="S2176" i="1" s="1"/>
  <c r="T2176" i="1" s="1"/>
  <c r="R2175" i="1"/>
  <c r="Q2175" i="1"/>
  <c r="S2175" i="1" s="1"/>
  <c r="T2175" i="1" s="1"/>
  <c r="R2174" i="1"/>
  <c r="Q2174" i="1"/>
  <c r="S2174" i="1" s="1"/>
  <c r="T2174" i="1" s="1"/>
  <c r="R2173" i="1"/>
  <c r="Q2173" i="1"/>
  <c r="S2173" i="1" s="1"/>
  <c r="T2173" i="1" s="1"/>
  <c r="R2172" i="1"/>
  <c r="Q2172" i="1"/>
  <c r="R2171" i="1"/>
  <c r="Q2171" i="1"/>
  <c r="S2171" i="1" s="1"/>
  <c r="T2171" i="1" s="1"/>
  <c r="R2170" i="1"/>
  <c r="Q2170" i="1"/>
  <c r="R2169" i="1"/>
  <c r="Q2169" i="1"/>
  <c r="S2169" i="1" s="1"/>
  <c r="T2169" i="1" s="1"/>
  <c r="R2168" i="1"/>
  <c r="Q2168" i="1"/>
  <c r="R2167" i="1"/>
  <c r="Q2167" i="1"/>
  <c r="S2167" i="1" s="1"/>
  <c r="T2167" i="1" s="1"/>
  <c r="R2166" i="1"/>
  <c r="Q2166" i="1"/>
  <c r="S2166" i="1" s="1"/>
  <c r="T2166" i="1" s="1"/>
  <c r="R2165" i="1"/>
  <c r="Q2165" i="1"/>
  <c r="S2165" i="1" s="1"/>
  <c r="T2165" i="1" s="1"/>
  <c r="R2164" i="1"/>
  <c r="Q2164" i="1"/>
  <c r="R2163" i="1"/>
  <c r="Q2163" i="1"/>
  <c r="R2162" i="1"/>
  <c r="Q2162" i="1"/>
  <c r="R2161" i="1"/>
  <c r="Q2161" i="1"/>
  <c r="S2161" i="1" s="1"/>
  <c r="T2161" i="1" s="1"/>
  <c r="R2160" i="1"/>
  <c r="Q2160" i="1"/>
  <c r="R2159" i="1"/>
  <c r="Q2159" i="1"/>
  <c r="S2159" i="1" s="1"/>
  <c r="T2159" i="1" s="1"/>
  <c r="R2158" i="1"/>
  <c r="Q2158" i="1"/>
  <c r="R2157" i="1"/>
  <c r="Q2157" i="1"/>
  <c r="S2157" i="1" s="1"/>
  <c r="T2157" i="1" s="1"/>
  <c r="R2156" i="1"/>
  <c r="Q2156" i="1"/>
  <c r="S2156" i="1" s="1"/>
  <c r="T2156" i="1" s="1"/>
  <c r="R2155" i="1"/>
  <c r="Q2155" i="1"/>
  <c r="S2155" i="1" s="1"/>
  <c r="T2155" i="1" s="1"/>
  <c r="R2154" i="1"/>
  <c r="Q2154" i="1"/>
  <c r="R2153" i="1"/>
  <c r="Q2153" i="1"/>
  <c r="S2153" i="1" s="1"/>
  <c r="T2153" i="1" s="1"/>
  <c r="R2152" i="1"/>
  <c r="Q2152" i="1"/>
  <c r="S2152" i="1" s="1"/>
  <c r="T2152" i="1" s="1"/>
  <c r="R2151" i="1"/>
  <c r="Q2151" i="1"/>
  <c r="S2151" i="1" s="1"/>
  <c r="T2151" i="1" s="1"/>
  <c r="R2150" i="1"/>
  <c r="Q2150" i="1"/>
  <c r="R2149" i="1"/>
  <c r="Q2149" i="1"/>
  <c r="S2149" i="1" s="1"/>
  <c r="T2149" i="1" s="1"/>
  <c r="R2148" i="1"/>
  <c r="Q2148" i="1"/>
  <c r="S2148" i="1" s="1"/>
  <c r="T2148" i="1" s="1"/>
  <c r="R2147" i="1"/>
  <c r="Q2147" i="1"/>
  <c r="S2147" i="1" s="1"/>
  <c r="T2147" i="1" s="1"/>
  <c r="R2146" i="1"/>
  <c r="Q2146" i="1"/>
  <c r="R2145" i="1"/>
  <c r="Q2145" i="1"/>
  <c r="S2145" i="1" s="1"/>
  <c r="T2145" i="1" s="1"/>
  <c r="R2144" i="1"/>
  <c r="Q2144" i="1"/>
  <c r="S2144" i="1" s="1"/>
  <c r="T2144" i="1" s="1"/>
  <c r="R2143" i="1"/>
  <c r="Q2143" i="1"/>
  <c r="S2143" i="1" s="1"/>
  <c r="T2143" i="1" s="1"/>
  <c r="R2142" i="1"/>
  <c r="Q2142" i="1"/>
  <c r="S2142" i="1" s="1"/>
  <c r="T2142" i="1" s="1"/>
  <c r="R2141" i="1"/>
  <c r="Q2141" i="1"/>
  <c r="S2141" i="1" s="1"/>
  <c r="T2141" i="1" s="1"/>
  <c r="R2140" i="1"/>
  <c r="Q2140" i="1"/>
  <c r="R2139" i="1"/>
  <c r="Q2139" i="1"/>
  <c r="S2139" i="1" s="1"/>
  <c r="T2139" i="1" s="1"/>
  <c r="R2138" i="1"/>
  <c r="Q2138" i="1"/>
  <c r="R2137" i="1"/>
  <c r="Q2137" i="1"/>
  <c r="S2137" i="1" s="1"/>
  <c r="T2137" i="1" s="1"/>
  <c r="R2136" i="1"/>
  <c r="Q2136" i="1"/>
  <c r="R2135" i="1"/>
  <c r="Q2135" i="1"/>
  <c r="R2134" i="1"/>
  <c r="Q2134" i="1"/>
  <c r="R2133" i="1"/>
  <c r="Q2133" i="1"/>
  <c r="S2133" i="1" s="1"/>
  <c r="T2133" i="1" s="1"/>
  <c r="R2132" i="1"/>
  <c r="Q2132" i="1"/>
  <c r="S2132" i="1" s="1"/>
  <c r="T2132" i="1" s="1"/>
  <c r="R2131" i="1"/>
  <c r="Q2131" i="1"/>
  <c r="S2131" i="1" s="1"/>
  <c r="T2131" i="1" s="1"/>
  <c r="R2130" i="1"/>
  <c r="Q2130" i="1"/>
  <c r="R2129" i="1"/>
  <c r="Q2129" i="1"/>
  <c r="S2129" i="1" s="1"/>
  <c r="T2129" i="1" s="1"/>
  <c r="R2128" i="1"/>
  <c r="Q2128" i="1"/>
  <c r="S2128" i="1" s="1"/>
  <c r="T2128" i="1" s="1"/>
  <c r="R2127" i="1"/>
  <c r="Q2127" i="1"/>
  <c r="R2126" i="1"/>
  <c r="Q2126" i="1"/>
  <c r="S2126" i="1" s="1"/>
  <c r="T2126" i="1" s="1"/>
  <c r="R2125" i="1"/>
  <c r="Q2125" i="1"/>
  <c r="S2125" i="1" s="1"/>
  <c r="T2125" i="1" s="1"/>
  <c r="R2124" i="1"/>
  <c r="Q2124" i="1"/>
  <c r="S2124" i="1" s="1"/>
  <c r="T2124" i="1" s="1"/>
  <c r="R2123" i="1"/>
  <c r="Q2123" i="1"/>
  <c r="S2123" i="1" s="1"/>
  <c r="T2123" i="1" s="1"/>
  <c r="R2122" i="1"/>
  <c r="Q2122" i="1"/>
  <c r="R2121" i="1"/>
  <c r="Q2121" i="1"/>
  <c r="S2121" i="1" s="1"/>
  <c r="T2121" i="1" s="1"/>
  <c r="R2120" i="1"/>
  <c r="Q2120" i="1"/>
  <c r="S2120" i="1" s="1"/>
  <c r="T2120" i="1" s="1"/>
  <c r="R2119" i="1"/>
  <c r="Q2119" i="1"/>
  <c r="S2119" i="1" s="1"/>
  <c r="T2119" i="1" s="1"/>
  <c r="R2118" i="1"/>
  <c r="Q2118" i="1"/>
  <c r="S2118" i="1" s="1"/>
  <c r="T2118" i="1" s="1"/>
  <c r="R2117" i="1"/>
  <c r="Q2117" i="1"/>
  <c r="S2117" i="1" s="1"/>
  <c r="T2117" i="1" s="1"/>
  <c r="R2116" i="1"/>
  <c r="Q2116" i="1"/>
  <c r="R2115" i="1"/>
  <c r="Q2115" i="1"/>
  <c r="R2114" i="1"/>
  <c r="Q2114" i="1"/>
  <c r="R2113" i="1"/>
  <c r="Q2113" i="1"/>
  <c r="S2113" i="1" s="1"/>
  <c r="T2113" i="1" s="1"/>
  <c r="R2112" i="1"/>
  <c r="Q2112" i="1"/>
  <c r="R2111" i="1"/>
  <c r="Q2111" i="1"/>
  <c r="R2110" i="1"/>
  <c r="Q2110" i="1"/>
  <c r="S2110" i="1" s="1"/>
  <c r="T2110" i="1" s="1"/>
  <c r="R2109" i="1"/>
  <c r="Q2109" i="1"/>
  <c r="S2109" i="1" s="1"/>
  <c r="T2109" i="1" s="1"/>
  <c r="R2108" i="1"/>
  <c r="Q2108" i="1"/>
  <c r="S2108" i="1" s="1"/>
  <c r="T2108" i="1" s="1"/>
  <c r="R2107" i="1"/>
  <c r="Q2107" i="1"/>
  <c r="S2107" i="1" s="1"/>
  <c r="T2107" i="1" s="1"/>
  <c r="R2106" i="1"/>
  <c r="Q2106" i="1"/>
  <c r="R2105" i="1"/>
  <c r="Q2105" i="1"/>
  <c r="S2105" i="1" s="1"/>
  <c r="T2105" i="1" s="1"/>
  <c r="R2104" i="1"/>
  <c r="Q2104" i="1"/>
  <c r="S2104" i="1" s="1"/>
  <c r="T2104" i="1" s="1"/>
  <c r="R2103" i="1"/>
  <c r="Q2103" i="1"/>
  <c r="S2103" i="1" s="1"/>
  <c r="T2103" i="1" s="1"/>
  <c r="R2102" i="1"/>
  <c r="Q2102" i="1"/>
  <c r="S2102" i="1" s="1"/>
  <c r="T2102" i="1" s="1"/>
  <c r="R2101" i="1"/>
  <c r="Q2101" i="1"/>
  <c r="S2101" i="1" s="1"/>
  <c r="T2101" i="1" s="1"/>
  <c r="R2100" i="1"/>
  <c r="Q2100" i="1"/>
  <c r="S2100" i="1" s="1"/>
  <c r="T2100" i="1" s="1"/>
  <c r="R2099" i="1"/>
  <c r="Q2099" i="1"/>
  <c r="R2098" i="1"/>
  <c r="Q2098" i="1"/>
  <c r="R2097" i="1"/>
  <c r="Q2097" i="1"/>
  <c r="S2097" i="1" s="1"/>
  <c r="T2097" i="1" s="1"/>
  <c r="R2096" i="1"/>
  <c r="Q2096" i="1"/>
  <c r="S2096" i="1" s="1"/>
  <c r="T2096" i="1" s="1"/>
  <c r="R2095" i="1"/>
  <c r="Q2095" i="1"/>
  <c r="S2095" i="1" s="1"/>
  <c r="T2095" i="1" s="1"/>
  <c r="R2094" i="1"/>
  <c r="Q2094" i="1"/>
  <c r="S2094" i="1" s="1"/>
  <c r="T2094" i="1" s="1"/>
  <c r="R2093" i="1"/>
  <c r="Q2093" i="1"/>
  <c r="S2093" i="1" s="1"/>
  <c r="T2093" i="1" s="1"/>
  <c r="R2092" i="1"/>
  <c r="Q2092" i="1"/>
  <c r="S2092" i="1" s="1"/>
  <c r="T2092" i="1" s="1"/>
  <c r="R2091" i="1"/>
  <c r="Q2091" i="1"/>
  <c r="S2091" i="1" s="1"/>
  <c r="T2091" i="1" s="1"/>
  <c r="R2090" i="1"/>
  <c r="Q2090" i="1"/>
  <c r="R2089" i="1"/>
  <c r="Q2089" i="1"/>
  <c r="S2089" i="1" s="1"/>
  <c r="T2089" i="1" s="1"/>
  <c r="R2088" i="1"/>
  <c r="Q2088" i="1"/>
  <c r="S2088" i="1" s="1"/>
  <c r="T2088" i="1" s="1"/>
  <c r="R2087" i="1"/>
  <c r="Q2087" i="1"/>
  <c r="R2086" i="1"/>
  <c r="Q2086" i="1"/>
  <c r="R2085" i="1"/>
  <c r="Q2085" i="1"/>
  <c r="S2085" i="1" s="1"/>
  <c r="T2085" i="1" s="1"/>
  <c r="R2084" i="1"/>
  <c r="Q2084" i="1"/>
  <c r="S2084" i="1" s="1"/>
  <c r="T2084" i="1" s="1"/>
  <c r="R2083" i="1"/>
  <c r="Q2083" i="1"/>
  <c r="S2083" i="1" s="1"/>
  <c r="T2083" i="1" s="1"/>
  <c r="R2082" i="1"/>
  <c r="Q2082" i="1"/>
  <c r="R2081" i="1"/>
  <c r="Q2081" i="1"/>
  <c r="S2081" i="1" s="1"/>
  <c r="T2081" i="1" s="1"/>
  <c r="R2080" i="1"/>
  <c r="Q2080" i="1"/>
  <c r="S2080" i="1" s="1"/>
  <c r="T2080" i="1" s="1"/>
  <c r="R2079" i="1"/>
  <c r="Q2079" i="1"/>
  <c r="S2079" i="1" s="1"/>
  <c r="T2079" i="1" s="1"/>
  <c r="R2078" i="1"/>
  <c r="Q2078" i="1"/>
  <c r="S2078" i="1" s="1"/>
  <c r="T2078" i="1" s="1"/>
  <c r="R2077" i="1"/>
  <c r="Q2077" i="1"/>
  <c r="S2077" i="1" s="1"/>
  <c r="T2077" i="1" s="1"/>
  <c r="R2076" i="1"/>
  <c r="Q2076" i="1"/>
  <c r="S2076" i="1" s="1"/>
  <c r="T2076" i="1" s="1"/>
  <c r="R2075" i="1"/>
  <c r="Q2075" i="1"/>
  <c r="S2075" i="1" s="1"/>
  <c r="T2075" i="1" s="1"/>
  <c r="R2074" i="1"/>
  <c r="Q2074" i="1"/>
  <c r="R2073" i="1"/>
  <c r="Q2073" i="1"/>
  <c r="R2072" i="1"/>
  <c r="Q2072" i="1"/>
  <c r="R2071" i="1"/>
  <c r="Q2071" i="1"/>
  <c r="R2070" i="1"/>
  <c r="Q2070" i="1"/>
  <c r="S2070" i="1" s="1"/>
  <c r="T2070" i="1" s="1"/>
  <c r="R2069" i="1"/>
  <c r="Q2069" i="1"/>
  <c r="R2068" i="1"/>
  <c r="Q2068" i="1"/>
  <c r="S2068" i="1" s="1"/>
  <c r="T2068" i="1" s="1"/>
  <c r="R2067" i="1"/>
  <c r="Q2067" i="1"/>
  <c r="S2067" i="1" s="1"/>
  <c r="T2067" i="1" s="1"/>
  <c r="R2066" i="1"/>
  <c r="Q2066" i="1"/>
  <c r="R2065" i="1"/>
  <c r="Q2065" i="1"/>
  <c r="S2065" i="1" s="1"/>
  <c r="T2065" i="1" s="1"/>
  <c r="R2064" i="1"/>
  <c r="Q2064" i="1"/>
  <c r="S2064" i="1" s="1"/>
  <c r="T2064" i="1" s="1"/>
  <c r="R2063" i="1"/>
  <c r="Q2063" i="1"/>
  <c r="S2063" i="1" s="1"/>
  <c r="T2063" i="1" s="1"/>
  <c r="R2062" i="1"/>
  <c r="Q2062" i="1"/>
  <c r="S2062" i="1" s="1"/>
  <c r="T2062" i="1" s="1"/>
  <c r="R2061" i="1"/>
  <c r="Q2061" i="1"/>
  <c r="S2061" i="1" s="1"/>
  <c r="T2061" i="1" s="1"/>
  <c r="R2060" i="1"/>
  <c r="Q2060" i="1"/>
  <c r="S2060" i="1" s="1"/>
  <c r="T2060" i="1" s="1"/>
  <c r="R2059" i="1"/>
  <c r="Q2059" i="1"/>
  <c r="S2059" i="1" s="1"/>
  <c r="T2059" i="1" s="1"/>
  <c r="R2058" i="1"/>
  <c r="Q2058" i="1"/>
  <c r="R2057" i="1"/>
  <c r="Q2057" i="1"/>
  <c r="R2056" i="1"/>
  <c r="Q2056" i="1"/>
  <c r="R2055" i="1"/>
  <c r="Q2055" i="1"/>
  <c r="S2055" i="1" s="1"/>
  <c r="T2055" i="1" s="1"/>
  <c r="R2054" i="1"/>
  <c r="Q2054" i="1"/>
  <c r="R2053" i="1"/>
  <c r="Q2053" i="1"/>
  <c r="S2053" i="1" s="1"/>
  <c r="T2053" i="1" s="1"/>
  <c r="R2052" i="1"/>
  <c r="Q2052" i="1"/>
  <c r="S2052" i="1" s="1"/>
  <c r="T2052" i="1" s="1"/>
  <c r="R2051" i="1"/>
  <c r="Q2051" i="1"/>
  <c r="S2051" i="1" s="1"/>
  <c r="T2051" i="1" s="1"/>
  <c r="R2050" i="1"/>
  <c r="Q2050" i="1"/>
  <c r="R2049" i="1"/>
  <c r="Q2049" i="1"/>
  <c r="S2049" i="1" s="1"/>
  <c r="T2049" i="1" s="1"/>
  <c r="R2048" i="1"/>
  <c r="Q2048" i="1"/>
  <c r="S2048" i="1" s="1"/>
  <c r="T2048" i="1" s="1"/>
  <c r="R2047" i="1"/>
  <c r="Q2047" i="1"/>
  <c r="S2047" i="1" s="1"/>
  <c r="T2047" i="1" s="1"/>
  <c r="R2046" i="1"/>
  <c r="Q2046" i="1"/>
  <c r="R2045" i="1"/>
  <c r="Q2045" i="1"/>
  <c r="S2045" i="1" s="1"/>
  <c r="T2045" i="1" s="1"/>
  <c r="R2044" i="1"/>
  <c r="Q2044" i="1"/>
  <c r="S2044" i="1" s="1"/>
  <c r="T2044" i="1" s="1"/>
  <c r="R2043" i="1"/>
  <c r="Q2043" i="1"/>
  <c r="S2043" i="1" s="1"/>
  <c r="T2043" i="1" s="1"/>
  <c r="R2042" i="1"/>
  <c r="Q2042" i="1"/>
  <c r="R2041" i="1"/>
  <c r="Q2041" i="1"/>
  <c r="S2041" i="1" s="1"/>
  <c r="T2041" i="1" s="1"/>
  <c r="R2040" i="1"/>
  <c r="Q2040" i="1"/>
  <c r="S2040" i="1" s="1"/>
  <c r="T2040" i="1" s="1"/>
  <c r="R2039" i="1"/>
  <c r="Q2039" i="1"/>
  <c r="S2039" i="1" s="1"/>
  <c r="T2039" i="1" s="1"/>
  <c r="R2038" i="1"/>
  <c r="Q2038" i="1"/>
  <c r="S2038" i="1" s="1"/>
  <c r="T2038" i="1" s="1"/>
  <c r="R2037" i="1"/>
  <c r="Q2037" i="1"/>
  <c r="S2037" i="1" s="1"/>
  <c r="T2037" i="1" s="1"/>
  <c r="R2036" i="1"/>
  <c r="Q2036" i="1"/>
  <c r="S2036" i="1" s="1"/>
  <c r="T2036" i="1" s="1"/>
  <c r="R2035" i="1"/>
  <c r="Q2035" i="1"/>
  <c r="S2035" i="1" s="1"/>
  <c r="T2035" i="1" s="1"/>
  <c r="R2034" i="1"/>
  <c r="Q2034" i="1"/>
  <c r="R2033" i="1"/>
  <c r="Q2033" i="1"/>
  <c r="S2033" i="1" s="1"/>
  <c r="T2033" i="1" s="1"/>
  <c r="R2032" i="1"/>
  <c r="Q2032" i="1"/>
  <c r="S2032" i="1" s="1"/>
  <c r="T2032" i="1" s="1"/>
  <c r="R2031" i="1"/>
  <c r="Q2031" i="1"/>
  <c r="S2031" i="1" s="1"/>
  <c r="T2031" i="1" s="1"/>
  <c r="R2030" i="1"/>
  <c r="Q2030" i="1"/>
  <c r="S2030" i="1" s="1"/>
  <c r="T2030" i="1" s="1"/>
  <c r="R2029" i="1"/>
  <c r="Q2029" i="1"/>
  <c r="S2029" i="1" s="1"/>
  <c r="T2029" i="1" s="1"/>
  <c r="R2028" i="1"/>
  <c r="Q2028" i="1"/>
  <c r="S2028" i="1" s="1"/>
  <c r="T2028" i="1" s="1"/>
  <c r="R2027" i="1"/>
  <c r="Q2027" i="1"/>
  <c r="S2027" i="1" s="1"/>
  <c r="T2027" i="1" s="1"/>
  <c r="R2026" i="1"/>
  <c r="Q2026" i="1"/>
  <c r="R2025" i="1"/>
  <c r="Q2025" i="1"/>
  <c r="S2025" i="1" s="1"/>
  <c r="T2025" i="1" s="1"/>
  <c r="R2024" i="1"/>
  <c r="Q2024" i="1"/>
  <c r="S2024" i="1" s="1"/>
  <c r="T2024" i="1" s="1"/>
  <c r="R2023" i="1"/>
  <c r="Q2023" i="1"/>
  <c r="S2023" i="1" s="1"/>
  <c r="T2023" i="1" s="1"/>
  <c r="R2022" i="1"/>
  <c r="Q2022" i="1"/>
  <c r="S2022" i="1" s="1"/>
  <c r="T2022" i="1" s="1"/>
  <c r="R2021" i="1"/>
  <c r="Q2021" i="1"/>
  <c r="S2021" i="1" s="1"/>
  <c r="T2021" i="1" s="1"/>
  <c r="R2020" i="1"/>
  <c r="Q2020" i="1"/>
  <c r="S2020" i="1" s="1"/>
  <c r="T2020" i="1" s="1"/>
  <c r="R2019" i="1"/>
  <c r="Q2019" i="1"/>
  <c r="R2018" i="1"/>
  <c r="Q2018" i="1"/>
  <c r="R2017" i="1"/>
  <c r="Q2017" i="1"/>
  <c r="S2017" i="1" s="1"/>
  <c r="T2017" i="1" s="1"/>
  <c r="R2016" i="1"/>
  <c r="Q2016" i="1"/>
  <c r="S2016" i="1" s="1"/>
  <c r="T2016" i="1" s="1"/>
  <c r="R2015" i="1"/>
  <c r="Q2015" i="1"/>
  <c r="R2014" i="1"/>
  <c r="Q2014" i="1"/>
  <c r="S2014" i="1" s="1"/>
  <c r="T2014" i="1" s="1"/>
  <c r="R2013" i="1"/>
  <c r="Q2013" i="1"/>
  <c r="S2013" i="1" s="1"/>
  <c r="T2013" i="1" s="1"/>
  <c r="R2012" i="1"/>
  <c r="Q2012" i="1"/>
  <c r="S2012" i="1" s="1"/>
  <c r="T2012" i="1" s="1"/>
  <c r="R2011" i="1"/>
  <c r="Q2011" i="1"/>
  <c r="S2011" i="1" s="1"/>
  <c r="T2011" i="1" s="1"/>
  <c r="R2010" i="1"/>
  <c r="Q2010" i="1"/>
  <c r="R2009" i="1"/>
  <c r="Q2009" i="1"/>
  <c r="S2009" i="1" s="1"/>
  <c r="T2009" i="1" s="1"/>
  <c r="R2008" i="1"/>
  <c r="Q2008" i="1"/>
  <c r="R2007" i="1"/>
  <c r="Q2007" i="1"/>
  <c r="S2007" i="1" s="1"/>
  <c r="T2007" i="1" s="1"/>
  <c r="R2006" i="1"/>
  <c r="Q2006" i="1"/>
  <c r="S2006" i="1" s="1"/>
  <c r="T2006" i="1" s="1"/>
  <c r="R2005" i="1"/>
  <c r="Q2005" i="1"/>
  <c r="S2005" i="1" s="1"/>
  <c r="T2005" i="1" s="1"/>
  <c r="R2004" i="1"/>
  <c r="Q2004" i="1"/>
  <c r="S2004" i="1" s="1"/>
  <c r="T2004" i="1" s="1"/>
  <c r="R2003" i="1"/>
  <c r="Q2003" i="1"/>
  <c r="S2003" i="1" s="1"/>
  <c r="T2003" i="1" s="1"/>
  <c r="R2002" i="1"/>
  <c r="Q2002" i="1"/>
  <c r="R2001" i="1"/>
  <c r="Q2001" i="1"/>
  <c r="S2001" i="1" s="1"/>
  <c r="T2001" i="1" s="1"/>
  <c r="R2000" i="1"/>
  <c r="Q2000" i="1"/>
  <c r="S2000" i="1" s="1"/>
  <c r="T2000" i="1" s="1"/>
  <c r="R1999" i="1"/>
  <c r="Q1999" i="1"/>
  <c r="S1999" i="1" s="1"/>
  <c r="T1999" i="1" s="1"/>
  <c r="R1998" i="1"/>
  <c r="Q1998" i="1"/>
  <c r="S1998" i="1" s="1"/>
  <c r="T1998" i="1" s="1"/>
  <c r="R1997" i="1"/>
  <c r="Q1997" i="1"/>
  <c r="S1997" i="1" s="1"/>
  <c r="T1997" i="1" s="1"/>
  <c r="R1996" i="1"/>
  <c r="Q1996" i="1"/>
  <c r="S1996" i="1" s="1"/>
  <c r="T1996" i="1" s="1"/>
  <c r="R1995" i="1"/>
  <c r="Q1995" i="1"/>
  <c r="S1995" i="1" s="1"/>
  <c r="T1995" i="1" s="1"/>
  <c r="R1994" i="1"/>
  <c r="Q1994" i="1"/>
  <c r="R1993" i="1"/>
  <c r="Q1993" i="1"/>
  <c r="S1993" i="1" s="1"/>
  <c r="T1993" i="1" s="1"/>
  <c r="R1992" i="1"/>
  <c r="Q1992" i="1"/>
  <c r="S1992" i="1" s="1"/>
  <c r="T1992" i="1" s="1"/>
  <c r="R1991" i="1"/>
  <c r="Q1991" i="1"/>
  <c r="S1991" i="1" s="1"/>
  <c r="T1991" i="1" s="1"/>
  <c r="R1990" i="1"/>
  <c r="Q1990" i="1"/>
  <c r="S1990" i="1" s="1"/>
  <c r="T1990" i="1" s="1"/>
  <c r="R1989" i="1"/>
  <c r="Q1989" i="1"/>
  <c r="S1989" i="1" s="1"/>
  <c r="T1989" i="1" s="1"/>
  <c r="R1988" i="1"/>
  <c r="Q1988" i="1"/>
  <c r="S1988" i="1" s="1"/>
  <c r="T1988" i="1" s="1"/>
  <c r="R1987" i="1"/>
  <c r="Q1987" i="1"/>
  <c r="S1987" i="1" s="1"/>
  <c r="T1987" i="1" s="1"/>
  <c r="R1986" i="1"/>
  <c r="Q1986" i="1"/>
  <c r="R1985" i="1"/>
  <c r="Q1985" i="1"/>
  <c r="S1985" i="1" s="1"/>
  <c r="T1985" i="1" s="1"/>
  <c r="R1984" i="1"/>
  <c r="Q1984" i="1"/>
  <c r="S1984" i="1" s="1"/>
  <c r="T1984" i="1" s="1"/>
  <c r="R1983" i="1"/>
  <c r="Q1983" i="1"/>
  <c r="S1983" i="1" s="1"/>
  <c r="T1983" i="1" s="1"/>
  <c r="R1982" i="1"/>
  <c r="Q1982" i="1"/>
  <c r="S1982" i="1" s="1"/>
  <c r="T1982" i="1" s="1"/>
  <c r="R1981" i="1"/>
  <c r="Q1981" i="1"/>
  <c r="S1981" i="1" s="1"/>
  <c r="T1981" i="1" s="1"/>
  <c r="R1980" i="1"/>
  <c r="Q1980" i="1"/>
  <c r="S1980" i="1" s="1"/>
  <c r="T1980" i="1" s="1"/>
  <c r="R1979" i="1"/>
  <c r="Q1979" i="1"/>
  <c r="S1979" i="1" s="1"/>
  <c r="T1979" i="1" s="1"/>
  <c r="R1978" i="1"/>
  <c r="Q1978" i="1"/>
  <c r="R1977" i="1"/>
  <c r="Q1977" i="1"/>
  <c r="S1977" i="1" s="1"/>
  <c r="T1977" i="1" s="1"/>
  <c r="R1976" i="1"/>
  <c r="Q1976" i="1"/>
  <c r="S1976" i="1" s="1"/>
  <c r="T1976" i="1" s="1"/>
  <c r="R1975" i="1"/>
  <c r="Q1975" i="1"/>
  <c r="S1975" i="1" s="1"/>
  <c r="T1975" i="1" s="1"/>
  <c r="R1974" i="1"/>
  <c r="Q1974" i="1"/>
  <c r="S1974" i="1" s="1"/>
  <c r="T1974" i="1" s="1"/>
  <c r="R1973" i="1"/>
  <c r="Q1973" i="1"/>
  <c r="S1973" i="1" s="1"/>
  <c r="T1973" i="1" s="1"/>
  <c r="R1972" i="1"/>
  <c r="Q1972" i="1"/>
  <c r="S1972" i="1" s="1"/>
  <c r="T1972" i="1" s="1"/>
  <c r="R1971" i="1"/>
  <c r="Q1971" i="1"/>
  <c r="S1971" i="1" s="1"/>
  <c r="T1971" i="1" s="1"/>
  <c r="R1970" i="1"/>
  <c r="Q1970" i="1"/>
  <c r="R1969" i="1"/>
  <c r="Q1969" i="1"/>
  <c r="S1969" i="1" s="1"/>
  <c r="T1969" i="1" s="1"/>
  <c r="R1968" i="1"/>
  <c r="Q1968" i="1"/>
  <c r="S1968" i="1" s="1"/>
  <c r="T1968" i="1" s="1"/>
  <c r="R1967" i="1"/>
  <c r="Q1967" i="1"/>
  <c r="S1967" i="1" s="1"/>
  <c r="T1967" i="1" s="1"/>
  <c r="R1966" i="1"/>
  <c r="Q1966" i="1"/>
  <c r="S1966" i="1" s="1"/>
  <c r="T1966" i="1" s="1"/>
  <c r="R1965" i="1"/>
  <c r="Q1965" i="1"/>
  <c r="S1965" i="1" s="1"/>
  <c r="T1965" i="1" s="1"/>
  <c r="R1964" i="1"/>
  <c r="Q1964" i="1"/>
  <c r="R1963" i="1"/>
  <c r="Q1963" i="1"/>
  <c r="S1963" i="1" s="1"/>
  <c r="T1963" i="1" s="1"/>
  <c r="R1962" i="1"/>
  <c r="Q1962" i="1"/>
  <c r="R1961" i="1"/>
  <c r="Q1961" i="1"/>
  <c r="S1961" i="1" s="1"/>
  <c r="T1961" i="1" s="1"/>
  <c r="R1960" i="1"/>
  <c r="Q1960" i="1"/>
  <c r="S1960" i="1" s="1"/>
  <c r="T1960" i="1" s="1"/>
  <c r="R1959" i="1"/>
  <c r="Q1959" i="1"/>
  <c r="S1959" i="1" s="1"/>
  <c r="T1959" i="1" s="1"/>
  <c r="R1958" i="1"/>
  <c r="Q1958" i="1"/>
  <c r="S1958" i="1" s="1"/>
  <c r="T1958" i="1" s="1"/>
  <c r="R1957" i="1"/>
  <c r="Q1957" i="1"/>
  <c r="S1957" i="1" s="1"/>
  <c r="T1957" i="1" s="1"/>
  <c r="R1956" i="1"/>
  <c r="Q1956" i="1"/>
  <c r="S1956" i="1" s="1"/>
  <c r="T1956" i="1" s="1"/>
  <c r="R1955" i="1"/>
  <c r="Q1955" i="1"/>
  <c r="R1954" i="1"/>
  <c r="Q1954" i="1"/>
  <c r="R1953" i="1"/>
  <c r="Q1953" i="1"/>
  <c r="S1953" i="1" s="1"/>
  <c r="T1953" i="1" s="1"/>
  <c r="R1952" i="1"/>
  <c r="Q1952" i="1"/>
  <c r="R1951" i="1"/>
  <c r="Q1951" i="1"/>
  <c r="S1951" i="1" s="1"/>
  <c r="T1951" i="1" s="1"/>
  <c r="R1950" i="1"/>
  <c r="Q1950" i="1"/>
  <c r="R1949" i="1"/>
  <c r="Q1949" i="1"/>
  <c r="S1949" i="1" s="1"/>
  <c r="T1949" i="1" s="1"/>
  <c r="R1948" i="1"/>
  <c r="Q1948" i="1"/>
  <c r="S1948" i="1" s="1"/>
  <c r="T1948" i="1" s="1"/>
  <c r="R1947" i="1"/>
  <c r="Q1947" i="1"/>
  <c r="S1947" i="1" s="1"/>
  <c r="T1947" i="1" s="1"/>
  <c r="R1946" i="1"/>
  <c r="Q1946" i="1"/>
  <c r="R1945" i="1"/>
  <c r="Q1945" i="1"/>
  <c r="S1945" i="1" s="1"/>
  <c r="T1945" i="1" s="1"/>
  <c r="R1944" i="1"/>
  <c r="Q1944" i="1"/>
  <c r="S1944" i="1" s="1"/>
  <c r="T1944" i="1" s="1"/>
  <c r="R1943" i="1"/>
  <c r="Q1943" i="1"/>
  <c r="S1943" i="1" s="1"/>
  <c r="T1943" i="1" s="1"/>
  <c r="R1942" i="1"/>
  <c r="Q1942" i="1"/>
  <c r="S1942" i="1" s="1"/>
  <c r="T1942" i="1" s="1"/>
  <c r="R1941" i="1"/>
  <c r="Q1941" i="1"/>
  <c r="S1941" i="1" s="1"/>
  <c r="T1941" i="1" s="1"/>
  <c r="R1940" i="1"/>
  <c r="Q1940" i="1"/>
  <c r="S1940" i="1" s="1"/>
  <c r="T1940" i="1" s="1"/>
  <c r="R1939" i="1"/>
  <c r="Q1939" i="1"/>
  <c r="S1939" i="1" s="1"/>
  <c r="T1939" i="1" s="1"/>
  <c r="R1938" i="1"/>
  <c r="Q1938" i="1"/>
  <c r="R1937" i="1"/>
  <c r="Q1937" i="1"/>
  <c r="S1937" i="1" s="1"/>
  <c r="T1937" i="1" s="1"/>
  <c r="R1936" i="1"/>
  <c r="Q1936" i="1"/>
  <c r="S1936" i="1" s="1"/>
  <c r="T1936" i="1" s="1"/>
  <c r="R1935" i="1"/>
  <c r="Q1935" i="1"/>
  <c r="S1935" i="1" s="1"/>
  <c r="T1935" i="1" s="1"/>
  <c r="R1934" i="1"/>
  <c r="Q1934" i="1"/>
  <c r="R1933" i="1"/>
  <c r="Q1933" i="1"/>
  <c r="S1933" i="1" s="1"/>
  <c r="T1933" i="1" s="1"/>
  <c r="R1932" i="1"/>
  <c r="Q1932" i="1"/>
  <c r="S1932" i="1" s="1"/>
  <c r="T1932" i="1" s="1"/>
  <c r="R1931" i="1"/>
  <c r="Q1931" i="1"/>
  <c r="S1931" i="1" s="1"/>
  <c r="T1931" i="1" s="1"/>
  <c r="R1930" i="1"/>
  <c r="Q1930" i="1"/>
  <c r="R1929" i="1"/>
  <c r="Q1929" i="1"/>
  <c r="R1928" i="1"/>
  <c r="Q1928" i="1"/>
  <c r="S1928" i="1" s="1"/>
  <c r="T1928" i="1" s="1"/>
  <c r="R1927" i="1"/>
  <c r="Q1927" i="1"/>
  <c r="S1927" i="1" s="1"/>
  <c r="T1927" i="1" s="1"/>
  <c r="R1926" i="1"/>
  <c r="Q1926" i="1"/>
  <c r="R1925" i="1"/>
  <c r="Q1925" i="1"/>
  <c r="S1925" i="1" s="1"/>
  <c r="T1925" i="1" s="1"/>
  <c r="R1924" i="1"/>
  <c r="Q1924" i="1"/>
  <c r="S1924" i="1" s="1"/>
  <c r="T1924" i="1" s="1"/>
  <c r="R1923" i="1"/>
  <c r="Q1923" i="1"/>
  <c r="S1923" i="1" s="1"/>
  <c r="T1923" i="1" s="1"/>
  <c r="R1922" i="1"/>
  <c r="Q1922" i="1"/>
  <c r="R1921" i="1"/>
  <c r="Q1921" i="1"/>
  <c r="S1921" i="1" s="1"/>
  <c r="T1921" i="1" s="1"/>
  <c r="R1920" i="1"/>
  <c r="Q1920" i="1"/>
  <c r="S1920" i="1" s="1"/>
  <c r="T1920" i="1" s="1"/>
  <c r="R1919" i="1"/>
  <c r="Q1919" i="1"/>
  <c r="S1919" i="1" s="1"/>
  <c r="T1919" i="1" s="1"/>
  <c r="R1918" i="1"/>
  <c r="Q1918" i="1"/>
  <c r="S1918" i="1" s="1"/>
  <c r="T1918" i="1" s="1"/>
  <c r="R1917" i="1"/>
  <c r="Q1917" i="1"/>
  <c r="R1916" i="1"/>
  <c r="Q1916" i="1"/>
  <c r="S1916" i="1" s="1"/>
  <c r="T1916" i="1" s="1"/>
  <c r="R1915" i="1"/>
  <c r="Q1915" i="1"/>
  <c r="R1914" i="1"/>
  <c r="Q1914" i="1"/>
  <c r="R1913" i="1"/>
  <c r="Q1913" i="1"/>
  <c r="S1913" i="1" s="1"/>
  <c r="T1913" i="1" s="1"/>
  <c r="R1912" i="1"/>
  <c r="Q1912" i="1"/>
  <c r="S1912" i="1" s="1"/>
  <c r="T1912" i="1" s="1"/>
  <c r="R1911" i="1"/>
  <c r="Q1911" i="1"/>
  <c r="S1911" i="1" s="1"/>
  <c r="T1911" i="1" s="1"/>
  <c r="R1910" i="1"/>
  <c r="Q1910" i="1"/>
  <c r="S1910" i="1" s="1"/>
  <c r="T1910" i="1" s="1"/>
  <c r="R1909" i="1"/>
  <c r="Q1909" i="1"/>
  <c r="S1909" i="1" s="1"/>
  <c r="T1909" i="1" s="1"/>
  <c r="R1908" i="1"/>
  <c r="Q1908" i="1"/>
  <c r="S1908" i="1" s="1"/>
  <c r="T1908" i="1" s="1"/>
  <c r="R1907" i="1"/>
  <c r="Q1907" i="1"/>
  <c r="S1907" i="1" s="1"/>
  <c r="T1907" i="1" s="1"/>
  <c r="R1906" i="1"/>
  <c r="Q1906" i="1"/>
  <c r="R1905" i="1"/>
  <c r="Q1905" i="1"/>
  <c r="S1905" i="1" s="1"/>
  <c r="T1905" i="1" s="1"/>
  <c r="R1904" i="1"/>
  <c r="Q1904" i="1"/>
  <c r="S1904" i="1" s="1"/>
  <c r="T1904" i="1" s="1"/>
  <c r="R1903" i="1"/>
  <c r="Q1903" i="1"/>
  <c r="R1902" i="1"/>
  <c r="Q1902" i="1"/>
  <c r="S1902" i="1" s="1"/>
  <c r="T1902" i="1" s="1"/>
  <c r="R1901" i="1"/>
  <c r="Q1901" i="1"/>
  <c r="S1901" i="1" s="1"/>
  <c r="T1901" i="1" s="1"/>
  <c r="R1900" i="1"/>
  <c r="Q1900" i="1"/>
  <c r="S1900" i="1" s="1"/>
  <c r="T1900" i="1" s="1"/>
  <c r="R1899" i="1"/>
  <c r="Q1899" i="1"/>
  <c r="S1899" i="1" s="1"/>
  <c r="T1899" i="1" s="1"/>
  <c r="R1898" i="1"/>
  <c r="Q1898" i="1"/>
  <c r="R1897" i="1"/>
  <c r="Q1897" i="1"/>
  <c r="S1897" i="1" s="1"/>
  <c r="T1897" i="1" s="1"/>
  <c r="R1896" i="1"/>
  <c r="Q1896" i="1"/>
  <c r="S1896" i="1" s="1"/>
  <c r="T1896" i="1" s="1"/>
  <c r="R1895" i="1"/>
  <c r="Q1895" i="1"/>
  <c r="S1895" i="1" s="1"/>
  <c r="T1895" i="1" s="1"/>
  <c r="R1894" i="1"/>
  <c r="Q1894" i="1"/>
  <c r="S1894" i="1" s="1"/>
  <c r="T1894" i="1" s="1"/>
  <c r="R1893" i="1"/>
  <c r="Q1893" i="1"/>
  <c r="S1893" i="1" s="1"/>
  <c r="T1893" i="1" s="1"/>
  <c r="R1892" i="1"/>
  <c r="Q1892" i="1"/>
  <c r="S1892" i="1" s="1"/>
  <c r="T1892" i="1" s="1"/>
  <c r="R1891" i="1"/>
  <c r="Q1891" i="1"/>
  <c r="S1891" i="1" s="1"/>
  <c r="T1891" i="1" s="1"/>
  <c r="R1890" i="1"/>
  <c r="Q1890" i="1"/>
  <c r="R1889" i="1"/>
  <c r="Q1889" i="1"/>
  <c r="S1889" i="1" s="1"/>
  <c r="T1889" i="1" s="1"/>
  <c r="R1888" i="1"/>
  <c r="Q1888" i="1"/>
  <c r="R1887" i="1"/>
  <c r="Q1887" i="1"/>
  <c r="S1887" i="1" s="1"/>
  <c r="T1887" i="1" s="1"/>
  <c r="R1886" i="1"/>
  <c r="Q1886" i="1"/>
  <c r="S1886" i="1" s="1"/>
  <c r="T1886" i="1" s="1"/>
  <c r="R1885" i="1"/>
  <c r="Q1885" i="1"/>
  <c r="S1885" i="1" s="1"/>
  <c r="T1885" i="1" s="1"/>
  <c r="R1884" i="1"/>
  <c r="Q1884" i="1"/>
  <c r="S1884" i="1" s="1"/>
  <c r="T1884" i="1" s="1"/>
  <c r="R1883" i="1"/>
  <c r="Q1883" i="1"/>
  <c r="S1883" i="1" s="1"/>
  <c r="T1883" i="1" s="1"/>
  <c r="R1882" i="1"/>
  <c r="Q1882" i="1"/>
  <c r="R1881" i="1"/>
  <c r="Q1881" i="1"/>
  <c r="R1880" i="1"/>
  <c r="Q1880" i="1"/>
  <c r="R1879" i="1"/>
  <c r="Q1879" i="1"/>
  <c r="R1878" i="1"/>
  <c r="Q1878" i="1"/>
  <c r="S1878" i="1" s="1"/>
  <c r="T1878" i="1" s="1"/>
  <c r="R1877" i="1"/>
  <c r="Q1877" i="1"/>
  <c r="S1877" i="1" s="1"/>
  <c r="T1877" i="1" s="1"/>
  <c r="R1876" i="1"/>
  <c r="Q1876" i="1"/>
  <c r="S1876" i="1" s="1"/>
  <c r="T1876" i="1" s="1"/>
  <c r="R1875" i="1"/>
  <c r="Q1875" i="1"/>
  <c r="S1875" i="1" s="1"/>
  <c r="T1875" i="1" s="1"/>
  <c r="R1874" i="1"/>
  <c r="Q1874" i="1"/>
  <c r="R1873" i="1"/>
  <c r="Q1873" i="1"/>
  <c r="S1873" i="1" s="1"/>
  <c r="T1873" i="1" s="1"/>
  <c r="R1872" i="1"/>
  <c r="Q1872" i="1"/>
  <c r="S1872" i="1" s="1"/>
  <c r="T1872" i="1" s="1"/>
  <c r="R1871" i="1"/>
  <c r="Q1871" i="1"/>
  <c r="S1871" i="1" s="1"/>
  <c r="T1871" i="1" s="1"/>
  <c r="R1870" i="1"/>
  <c r="Q1870" i="1"/>
  <c r="S1870" i="1" s="1"/>
  <c r="T1870" i="1" s="1"/>
  <c r="R1869" i="1"/>
  <c r="Q1869" i="1"/>
  <c r="R1868" i="1"/>
  <c r="Q1868" i="1"/>
  <c r="S1868" i="1" s="1"/>
  <c r="T1868" i="1" s="1"/>
  <c r="R1867" i="1"/>
  <c r="Q1867" i="1"/>
  <c r="S1867" i="1" s="1"/>
  <c r="T1867" i="1" s="1"/>
  <c r="R1866" i="1"/>
  <c r="Q1866" i="1"/>
  <c r="R1865" i="1"/>
  <c r="Q1865" i="1"/>
  <c r="R1864" i="1"/>
  <c r="Q1864" i="1"/>
  <c r="S1864" i="1" s="1"/>
  <c r="T1864" i="1" s="1"/>
  <c r="R1863" i="1"/>
  <c r="Q1863" i="1"/>
  <c r="S1863" i="1" s="1"/>
  <c r="T1863" i="1" s="1"/>
  <c r="R1862" i="1"/>
  <c r="Q1862" i="1"/>
  <c r="S1862" i="1" s="1"/>
  <c r="T1862" i="1" s="1"/>
  <c r="R1861" i="1"/>
  <c r="Q1861" i="1"/>
  <c r="S1861" i="1" s="1"/>
  <c r="T1861" i="1" s="1"/>
  <c r="R1860" i="1"/>
  <c r="Q1860" i="1"/>
  <c r="R1859" i="1"/>
  <c r="Q1859" i="1"/>
  <c r="S1859" i="1" s="1"/>
  <c r="T1859" i="1" s="1"/>
  <c r="R1858" i="1"/>
  <c r="Q1858" i="1"/>
  <c r="R1857" i="1"/>
  <c r="Q1857" i="1"/>
  <c r="S1857" i="1" s="1"/>
  <c r="T1857" i="1" s="1"/>
  <c r="R1856" i="1"/>
  <c r="Q1856" i="1"/>
  <c r="S1856" i="1" s="1"/>
  <c r="T1856" i="1" s="1"/>
  <c r="R1855" i="1"/>
  <c r="Q1855" i="1"/>
  <c r="S1855" i="1" s="1"/>
  <c r="T1855" i="1" s="1"/>
  <c r="R1854" i="1"/>
  <c r="Q1854" i="1"/>
  <c r="S1854" i="1" s="1"/>
  <c r="T1854" i="1" s="1"/>
  <c r="R1853" i="1"/>
  <c r="Q1853" i="1"/>
  <c r="S1853" i="1" s="1"/>
  <c r="T1853" i="1" s="1"/>
  <c r="R1852" i="1"/>
  <c r="Q1852" i="1"/>
  <c r="S1852" i="1" s="1"/>
  <c r="T1852" i="1" s="1"/>
  <c r="R1851" i="1"/>
  <c r="Q1851" i="1"/>
  <c r="R1850" i="1"/>
  <c r="Q1850" i="1"/>
  <c r="R1849" i="1"/>
  <c r="Q1849" i="1"/>
  <c r="R1848" i="1"/>
  <c r="Q1848" i="1"/>
  <c r="S1848" i="1" s="1"/>
  <c r="T1848" i="1" s="1"/>
  <c r="R1847" i="1"/>
  <c r="Q1847" i="1"/>
  <c r="S1847" i="1" s="1"/>
  <c r="T1847" i="1" s="1"/>
  <c r="R1846" i="1"/>
  <c r="Q1846" i="1"/>
  <c r="S1846" i="1" s="1"/>
  <c r="T1846" i="1" s="1"/>
  <c r="R1845" i="1"/>
  <c r="Q1845" i="1"/>
  <c r="S1845" i="1" s="1"/>
  <c r="T1845" i="1" s="1"/>
  <c r="R1844" i="1"/>
  <c r="Q1844" i="1"/>
  <c r="S1844" i="1" s="1"/>
  <c r="T1844" i="1" s="1"/>
  <c r="R1843" i="1"/>
  <c r="Q1843" i="1"/>
  <c r="S1843" i="1" s="1"/>
  <c r="T1843" i="1" s="1"/>
  <c r="R1842" i="1"/>
  <c r="Q1842" i="1"/>
  <c r="R1841" i="1"/>
  <c r="Q1841" i="1"/>
  <c r="S1841" i="1" s="1"/>
  <c r="T1841" i="1" s="1"/>
  <c r="R1840" i="1"/>
  <c r="Q1840" i="1"/>
  <c r="S1840" i="1" s="1"/>
  <c r="T1840" i="1" s="1"/>
  <c r="R1839" i="1"/>
  <c r="Q1839" i="1"/>
  <c r="S1839" i="1" s="1"/>
  <c r="T1839" i="1" s="1"/>
  <c r="R1838" i="1"/>
  <c r="Q1838" i="1"/>
  <c r="S1838" i="1" s="1"/>
  <c r="T1838" i="1" s="1"/>
  <c r="R1837" i="1"/>
  <c r="Q1837" i="1"/>
  <c r="S1837" i="1" s="1"/>
  <c r="T1837" i="1" s="1"/>
  <c r="R1836" i="1"/>
  <c r="Q1836" i="1"/>
  <c r="R1835" i="1"/>
  <c r="Q1835" i="1"/>
  <c r="S1835" i="1" s="1"/>
  <c r="T1835" i="1" s="1"/>
  <c r="R1834" i="1"/>
  <c r="Q1834" i="1"/>
  <c r="R1833" i="1"/>
  <c r="Q1833" i="1"/>
  <c r="S1833" i="1" s="1"/>
  <c r="T1833" i="1" s="1"/>
  <c r="R1832" i="1"/>
  <c r="Q1832" i="1"/>
  <c r="S1832" i="1" s="1"/>
  <c r="T1832" i="1" s="1"/>
  <c r="R1831" i="1"/>
  <c r="Q1831" i="1"/>
  <c r="R1830" i="1"/>
  <c r="Q1830" i="1"/>
  <c r="S1830" i="1" s="1"/>
  <c r="T1830" i="1" s="1"/>
  <c r="R1829" i="1"/>
  <c r="Q1829" i="1"/>
  <c r="S1829" i="1" s="1"/>
  <c r="T1829" i="1" s="1"/>
  <c r="R1828" i="1"/>
  <c r="Q1828" i="1"/>
  <c r="S1828" i="1" s="1"/>
  <c r="T1828" i="1" s="1"/>
  <c r="R1827" i="1"/>
  <c r="Q1827" i="1"/>
  <c r="S1827" i="1" s="1"/>
  <c r="T1827" i="1" s="1"/>
  <c r="R1826" i="1"/>
  <c r="Q1826" i="1"/>
  <c r="R1825" i="1"/>
  <c r="Q1825" i="1"/>
  <c r="R1824" i="1"/>
  <c r="Q1824" i="1"/>
  <c r="S1824" i="1" s="1"/>
  <c r="T1824" i="1" s="1"/>
  <c r="R1823" i="1"/>
  <c r="Q1823" i="1"/>
  <c r="S1823" i="1" s="1"/>
  <c r="T1823" i="1" s="1"/>
  <c r="R1822" i="1"/>
  <c r="Q1822" i="1"/>
  <c r="S1822" i="1" s="1"/>
  <c r="T1822" i="1" s="1"/>
  <c r="R1821" i="1"/>
  <c r="Q1821" i="1"/>
  <c r="S1821" i="1" s="1"/>
  <c r="T1821" i="1" s="1"/>
  <c r="R1820" i="1"/>
  <c r="Q1820" i="1"/>
  <c r="R1819" i="1"/>
  <c r="Q1819" i="1"/>
  <c r="S1819" i="1" s="1"/>
  <c r="T1819" i="1" s="1"/>
  <c r="R1818" i="1"/>
  <c r="Q1818" i="1"/>
  <c r="R1817" i="1"/>
  <c r="Q1817" i="1"/>
  <c r="S1817" i="1" s="1"/>
  <c r="T1817" i="1" s="1"/>
  <c r="R1816" i="1"/>
  <c r="Q1816" i="1"/>
  <c r="S1816" i="1" s="1"/>
  <c r="T1816" i="1" s="1"/>
  <c r="R1815" i="1"/>
  <c r="Q1815" i="1"/>
  <c r="S1815" i="1" s="1"/>
  <c r="T1815" i="1" s="1"/>
  <c r="R1814" i="1"/>
  <c r="Q1814" i="1"/>
  <c r="S1814" i="1" s="1"/>
  <c r="T1814" i="1" s="1"/>
  <c r="R1813" i="1"/>
  <c r="Q1813" i="1"/>
  <c r="S1813" i="1" s="1"/>
  <c r="T1813" i="1" s="1"/>
  <c r="R1812" i="1"/>
  <c r="Q1812" i="1"/>
  <c r="S1812" i="1" s="1"/>
  <c r="T1812" i="1" s="1"/>
  <c r="R1811" i="1"/>
  <c r="Q1811" i="1"/>
  <c r="R1810" i="1"/>
  <c r="Q1810" i="1"/>
  <c r="R1809" i="1"/>
  <c r="Q1809" i="1"/>
  <c r="S1809" i="1" s="1"/>
  <c r="T1809" i="1" s="1"/>
  <c r="R1808" i="1"/>
  <c r="Q1808" i="1"/>
  <c r="S1808" i="1" s="1"/>
  <c r="T1808" i="1" s="1"/>
  <c r="R1807" i="1"/>
  <c r="Q1807" i="1"/>
  <c r="S1807" i="1" s="1"/>
  <c r="T1807" i="1" s="1"/>
  <c r="R1806" i="1"/>
  <c r="Q1806" i="1"/>
  <c r="S1806" i="1" s="1"/>
  <c r="T1806" i="1" s="1"/>
  <c r="R1805" i="1"/>
  <c r="Q1805" i="1"/>
  <c r="S1805" i="1" s="1"/>
  <c r="T1805" i="1" s="1"/>
  <c r="R1804" i="1"/>
  <c r="Q1804" i="1"/>
  <c r="R1803" i="1"/>
  <c r="Q1803" i="1"/>
  <c r="S1803" i="1" s="1"/>
  <c r="T1803" i="1" s="1"/>
  <c r="R1802" i="1"/>
  <c r="Q1802" i="1"/>
  <c r="R1801" i="1"/>
  <c r="Q1801" i="1"/>
  <c r="S1801" i="1" s="1"/>
  <c r="T1801" i="1" s="1"/>
  <c r="R1800" i="1"/>
  <c r="Q1800" i="1"/>
  <c r="R1799" i="1"/>
  <c r="Q1799" i="1"/>
  <c r="S1799" i="1" s="1"/>
  <c r="T1799" i="1" s="1"/>
  <c r="R1798" i="1"/>
  <c r="Q1798" i="1"/>
  <c r="S1798" i="1" s="1"/>
  <c r="T1798" i="1" s="1"/>
  <c r="R1797" i="1"/>
  <c r="Q1797" i="1"/>
  <c r="S1797" i="1" s="1"/>
  <c r="T1797" i="1" s="1"/>
  <c r="R1796" i="1"/>
  <c r="Q1796" i="1"/>
  <c r="S1796" i="1" s="1"/>
  <c r="T1796" i="1" s="1"/>
  <c r="R1795" i="1"/>
  <c r="Q1795" i="1"/>
  <c r="S1795" i="1" s="1"/>
  <c r="T1795" i="1" s="1"/>
  <c r="R1794" i="1"/>
  <c r="Q1794" i="1"/>
  <c r="R1793" i="1"/>
  <c r="Q1793" i="1"/>
  <c r="S1793" i="1" s="1"/>
  <c r="T1793" i="1" s="1"/>
  <c r="R1792" i="1"/>
  <c r="Q1792" i="1"/>
  <c r="S1792" i="1" s="1"/>
  <c r="T1792" i="1" s="1"/>
  <c r="R1791" i="1"/>
  <c r="Q1791" i="1"/>
  <c r="S1791" i="1" s="1"/>
  <c r="T1791" i="1" s="1"/>
  <c r="R1790" i="1"/>
  <c r="Q1790" i="1"/>
  <c r="S1790" i="1" s="1"/>
  <c r="T1790" i="1" s="1"/>
  <c r="R1789" i="1"/>
  <c r="Q1789" i="1"/>
  <c r="S1789" i="1" s="1"/>
  <c r="T1789" i="1" s="1"/>
  <c r="R1788" i="1"/>
  <c r="Q1788" i="1"/>
  <c r="S1788" i="1" s="1"/>
  <c r="T1788" i="1" s="1"/>
  <c r="R1787" i="1"/>
  <c r="Q1787" i="1"/>
  <c r="S1787" i="1" s="1"/>
  <c r="T1787" i="1" s="1"/>
  <c r="R1786" i="1"/>
  <c r="Q1786" i="1"/>
  <c r="R1785" i="1"/>
  <c r="Q1785" i="1"/>
  <c r="R1784" i="1"/>
  <c r="Q1784" i="1"/>
  <c r="S1784" i="1" s="1"/>
  <c r="T1784" i="1" s="1"/>
  <c r="R1783" i="1"/>
  <c r="Q1783" i="1"/>
  <c r="S1783" i="1" s="1"/>
  <c r="T1783" i="1" s="1"/>
  <c r="R1782" i="1"/>
  <c r="Q1782" i="1"/>
  <c r="R1781" i="1"/>
  <c r="Q1781" i="1"/>
  <c r="S1781" i="1" s="1"/>
  <c r="T1781" i="1" s="1"/>
  <c r="R1780" i="1"/>
  <c r="Q1780" i="1"/>
  <c r="R1779" i="1"/>
  <c r="Q1779" i="1"/>
  <c r="S1779" i="1" s="1"/>
  <c r="T1779" i="1" s="1"/>
  <c r="R1778" i="1"/>
  <c r="Q1778" i="1"/>
  <c r="R1777" i="1"/>
  <c r="Q1777" i="1"/>
  <c r="S1777" i="1" s="1"/>
  <c r="T1777" i="1" s="1"/>
  <c r="R1776" i="1"/>
  <c r="Q1776" i="1"/>
  <c r="S1776" i="1" s="1"/>
  <c r="T1776" i="1" s="1"/>
  <c r="R1775" i="1"/>
  <c r="Q1775" i="1"/>
  <c r="S1775" i="1" s="1"/>
  <c r="T1775" i="1" s="1"/>
  <c r="R1774" i="1"/>
  <c r="Q1774" i="1"/>
  <c r="S1774" i="1" s="1"/>
  <c r="T1774" i="1" s="1"/>
  <c r="R1773" i="1"/>
  <c r="Q1773" i="1"/>
  <c r="S1773" i="1" s="1"/>
  <c r="T1773" i="1" s="1"/>
  <c r="R1772" i="1"/>
  <c r="Q1772" i="1"/>
  <c r="S1772" i="1" s="1"/>
  <c r="T1772" i="1" s="1"/>
  <c r="R1771" i="1"/>
  <c r="Q1771" i="1"/>
  <c r="S1771" i="1" s="1"/>
  <c r="T1771" i="1" s="1"/>
  <c r="R1770" i="1"/>
  <c r="Q1770" i="1"/>
  <c r="R1769" i="1"/>
  <c r="Q1769" i="1"/>
  <c r="R1768" i="1"/>
  <c r="Q1768" i="1"/>
  <c r="S1768" i="1" s="1"/>
  <c r="T1768" i="1" s="1"/>
  <c r="R1767" i="1"/>
  <c r="Q1767" i="1"/>
  <c r="S1767" i="1" s="1"/>
  <c r="T1767" i="1" s="1"/>
  <c r="R1766" i="1"/>
  <c r="Q1766" i="1"/>
  <c r="S1766" i="1" s="1"/>
  <c r="T1766" i="1" s="1"/>
  <c r="R1765" i="1"/>
  <c r="Q1765" i="1"/>
  <c r="S1765" i="1" s="1"/>
  <c r="T1765" i="1" s="1"/>
  <c r="R1764" i="1"/>
  <c r="Q1764" i="1"/>
  <c r="S1764" i="1" s="1"/>
  <c r="T1764" i="1" s="1"/>
  <c r="R1763" i="1"/>
  <c r="Q1763" i="1"/>
  <c r="S1763" i="1" s="1"/>
  <c r="T1763" i="1" s="1"/>
  <c r="R1762" i="1"/>
  <c r="Q1762" i="1"/>
  <c r="R1761" i="1"/>
  <c r="Q1761" i="1"/>
  <c r="S1761" i="1" s="1"/>
  <c r="T1761" i="1" s="1"/>
  <c r="R1760" i="1"/>
  <c r="Q1760" i="1"/>
  <c r="S1760" i="1" s="1"/>
  <c r="T1760" i="1" s="1"/>
  <c r="R1759" i="1"/>
  <c r="Q1759" i="1"/>
  <c r="S1759" i="1" s="1"/>
  <c r="T1759" i="1" s="1"/>
  <c r="R1758" i="1"/>
  <c r="Q1758" i="1"/>
  <c r="S1758" i="1" s="1"/>
  <c r="T1758" i="1" s="1"/>
  <c r="R1757" i="1"/>
  <c r="Q1757" i="1"/>
  <c r="S1757" i="1" s="1"/>
  <c r="T1757" i="1" s="1"/>
  <c r="R1756" i="1"/>
  <c r="Q1756" i="1"/>
  <c r="R1755" i="1"/>
  <c r="Q1755" i="1"/>
  <c r="R1754" i="1"/>
  <c r="Q1754" i="1"/>
  <c r="R1753" i="1"/>
  <c r="Q1753" i="1"/>
  <c r="S1753" i="1" s="1"/>
  <c r="T1753" i="1" s="1"/>
  <c r="R1752" i="1"/>
  <c r="Q1752" i="1"/>
  <c r="S1752" i="1" s="1"/>
  <c r="T1752" i="1" s="1"/>
  <c r="R1751" i="1"/>
  <c r="Q1751" i="1"/>
  <c r="R1750" i="1"/>
  <c r="Q1750" i="1"/>
  <c r="S1750" i="1" s="1"/>
  <c r="T1750" i="1" s="1"/>
  <c r="R1749" i="1"/>
  <c r="Q1749" i="1"/>
  <c r="S1749" i="1" s="1"/>
  <c r="T1749" i="1" s="1"/>
  <c r="R1748" i="1"/>
  <c r="Q1748" i="1"/>
  <c r="S1748" i="1" s="1"/>
  <c r="T1748" i="1" s="1"/>
  <c r="R1747" i="1"/>
  <c r="Q1747" i="1"/>
  <c r="S1747" i="1" s="1"/>
  <c r="T1747" i="1" s="1"/>
  <c r="R1746" i="1"/>
  <c r="Q1746" i="1"/>
  <c r="R1745" i="1"/>
  <c r="Q1745" i="1"/>
  <c r="R1744" i="1"/>
  <c r="Q1744" i="1"/>
  <c r="S1744" i="1" s="1"/>
  <c r="T1744" i="1" s="1"/>
  <c r="R1743" i="1"/>
  <c r="Q1743" i="1"/>
  <c r="S1743" i="1" s="1"/>
  <c r="T1743" i="1" s="1"/>
  <c r="R1742" i="1"/>
  <c r="Q1742" i="1"/>
  <c r="R1741" i="1"/>
  <c r="Q1741" i="1"/>
  <c r="R1740" i="1"/>
  <c r="Q1740" i="1"/>
  <c r="S1740" i="1" s="1"/>
  <c r="T1740" i="1" s="1"/>
  <c r="R1739" i="1"/>
  <c r="Q1739" i="1"/>
  <c r="S1739" i="1" s="1"/>
  <c r="T1739" i="1" s="1"/>
  <c r="R1738" i="1"/>
  <c r="Q1738" i="1"/>
  <c r="R1737" i="1"/>
  <c r="Q1737" i="1"/>
  <c r="S1737" i="1" s="1"/>
  <c r="T1737" i="1" s="1"/>
  <c r="R1736" i="1"/>
  <c r="Q1736" i="1"/>
  <c r="R1735" i="1"/>
  <c r="Q1735" i="1"/>
  <c r="S1735" i="1" s="1"/>
  <c r="T1735" i="1" s="1"/>
  <c r="R1734" i="1"/>
  <c r="Q1734" i="1"/>
  <c r="S1734" i="1" s="1"/>
  <c r="T1734" i="1" s="1"/>
  <c r="R1733" i="1"/>
  <c r="Q1733" i="1"/>
  <c r="S1733" i="1" s="1"/>
  <c r="T1733" i="1" s="1"/>
  <c r="R1732" i="1"/>
  <c r="Q1732" i="1"/>
  <c r="S1732" i="1" s="1"/>
  <c r="T1732" i="1" s="1"/>
  <c r="R1731" i="1"/>
  <c r="Q1731" i="1"/>
  <c r="S1731" i="1" s="1"/>
  <c r="T1731" i="1" s="1"/>
  <c r="R1730" i="1"/>
  <c r="Q1730" i="1"/>
  <c r="R1729" i="1"/>
  <c r="Q1729" i="1"/>
  <c r="S1729" i="1" s="1"/>
  <c r="T1729" i="1" s="1"/>
  <c r="R1728" i="1"/>
  <c r="Q1728" i="1"/>
  <c r="S1728" i="1" s="1"/>
  <c r="T1728" i="1" s="1"/>
  <c r="R1727" i="1"/>
  <c r="Q1727" i="1"/>
  <c r="S1727" i="1" s="1"/>
  <c r="T1727" i="1" s="1"/>
  <c r="R1726" i="1"/>
  <c r="Q1726" i="1"/>
  <c r="S1726" i="1" s="1"/>
  <c r="T1726" i="1" s="1"/>
  <c r="R1725" i="1"/>
  <c r="Q1725" i="1"/>
  <c r="S1725" i="1" s="1"/>
  <c r="T1725" i="1" s="1"/>
  <c r="R1724" i="1"/>
  <c r="Q1724" i="1"/>
  <c r="R1723" i="1"/>
  <c r="Q1723" i="1"/>
  <c r="R1722" i="1"/>
  <c r="Q1722" i="1"/>
  <c r="R1721" i="1"/>
  <c r="Q1721" i="1"/>
  <c r="S1721" i="1" s="1"/>
  <c r="T1721" i="1" s="1"/>
  <c r="R1720" i="1"/>
  <c r="Q1720" i="1"/>
  <c r="S1720" i="1" s="1"/>
  <c r="T1720" i="1" s="1"/>
  <c r="R1719" i="1"/>
  <c r="Q1719" i="1"/>
  <c r="S1719" i="1" s="1"/>
  <c r="T1719" i="1" s="1"/>
  <c r="R1718" i="1"/>
  <c r="Q1718" i="1"/>
  <c r="S1718" i="1" s="1"/>
  <c r="T1718" i="1" s="1"/>
  <c r="R1717" i="1"/>
  <c r="Q1717" i="1"/>
  <c r="R1716" i="1"/>
  <c r="Q1716" i="1"/>
  <c r="S1716" i="1" s="1"/>
  <c r="T1716" i="1" s="1"/>
  <c r="R1715" i="1"/>
  <c r="Q1715" i="1"/>
  <c r="S1715" i="1" s="1"/>
  <c r="T1715" i="1" s="1"/>
  <c r="R1714" i="1"/>
  <c r="Q1714" i="1"/>
  <c r="R1713" i="1"/>
  <c r="Q1713" i="1"/>
  <c r="S1713" i="1" s="1"/>
  <c r="T1713" i="1" s="1"/>
  <c r="R1712" i="1"/>
  <c r="Q1712" i="1"/>
  <c r="S1712" i="1" s="1"/>
  <c r="T1712" i="1" s="1"/>
  <c r="R1711" i="1"/>
  <c r="Q1711" i="1"/>
  <c r="S1711" i="1" s="1"/>
  <c r="T1711" i="1" s="1"/>
  <c r="R1710" i="1"/>
  <c r="Q1710" i="1"/>
  <c r="S1710" i="1" s="1"/>
  <c r="T1710" i="1" s="1"/>
  <c r="R1709" i="1"/>
  <c r="Q1709" i="1"/>
  <c r="S1709" i="1" s="1"/>
  <c r="T1709" i="1" s="1"/>
  <c r="R1708" i="1"/>
  <c r="Q1708" i="1"/>
  <c r="R1707" i="1"/>
  <c r="Q1707" i="1"/>
  <c r="R1706" i="1"/>
  <c r="Q1706" i="1"/>
  <c r="R1705" i="1"/>
  <c r="Q1705" i="1"/>
  <c r="S1705" i="1" s="1"/>
  <c r="T1705" i="1" s="1"/>
  <c r="R1704" i="1"/>
  <c r="Q1704" i="1"/>
  <c r="S1704" i="1" s="1"/>
  <c r="T1704" i="1" s="1"/>
  <c r="R1703" i="1"/>
  <c r="Q1703" i="1"/>
  <c r="S1703" i="1" s="1"/>
  <c r="T1703" i="1" s="1"/>
  <c r="R1702" i="1"/>
  <c r="Q1702" i="1"/>
  <c r="S1702" i="1" s="1"/>
  <c r="T1702" i="1" s="1"/>
  <c r="R1701" i="1"/>
  <c r="Q1701" i="1"/>
  <c r="S1701" i="1" s="1"/>
  <c r="T1701" i="1" s="1"/>
  <c r="R1700" i="1"/>
  <c r="Q1700" i="1"/>
  <c r="S1700" i="1" s="1"/>
  <c r="T1700" i="1" s="1"/>
  <c r="R1699" i="1"/>
  <c r="Q1699" i="1"/>
  <c r="R1698" i="1"/>
  <c r="Q1698" i="1"/>
  <c r="R1697" i="1"/>
  <c r="Q1697" i="1"/>
  <c r="S1697" i="1" s="1"/>
  <c r="T1697" i="1" s="1"/>
  <c r="R1696" i="1"/>
  <c r="Q1696" i="1"/>
  <c r="S1696" i="1" s="1"/>
  <c r="T1696" i="1" s="1"/>
  <c r="R1695" i="1"/>
  <c r="Q1695" i="1"/>
  <c r="R1694" i="1"/>
  <c r="Q1694" i="1"/>
  <c r="S1694" i="1" s="1"/>
  <c r="T1694" i="1" s="1"/>
  <c r="R1693" i="1"/>
  <c r="Q1693" i="1"/>
  <c r="S1693" i="1" s="1"/>
  <c r="T1693" i="1" s="1"/>
  <c r="R1692" i="1"/>
  <c r="Q1692" i="1"/>
  <c r="S1692" i="1" s="1"/>
  <c r="T1692" i="1" s="1"/>
  <c r="R1691" i="1"/>
  <c r="Q1691" i="1"/>
  <c r="S1691" i="1" s="1"/>
  <c r="T1691" i="1" s="1"/>
  <c r="R1690" i="1"/>
  <c r="Q1690" i="1"/>
  <c r="R1689" i="1"/>
  <c r="Q1689" i="1"/>
  <c r="S1689" i="1" s="1"/>
  <c r="T1689" i="1" s="1"/>
  <c r="R1688" i="1"/>
  <c r="Q1688" i="1"/>
  <c r="S1688" i="1" s="1"/>
  <c r="T1688" i="1" s="1"/>
  <c r="R1687" i="1"/>
  <c r="Q1687" i="1"/>
  <c r="S1687" i="1" s="1"/>
  <c r="T1687" i="1" s="1"/>
  <c r="R1686" i="1"/>
  <c r="Q1686" i="1"/>
  <c r="S1686" i="1" s="1"/>
  <c r="T1686" i="1" s="1"/>
  <c r="R1685" i="1"/>
  <c r="Q1685" i="1"/>
  <c r="S1685" i="1" s="1"/>
  <c r="T1685" i="1" s="1"/>
  <c r="R1684" i="1"/>
  <c r="Q1684" i="1"/>
  <c r="S1684" i="1" s="1"/>
  <c r="T1684" i="1" s="1"/>
  <c r="R1683" i="1"/>
  <c r="Q1683" i="1"/>
  <c r="S1683" i="1" s="1"/>
  <c r="T1683" i="1" s="1"/>
  <c r="R1682" i="1"/>
  <c r="Q1682" i="1"/>
  <c r="R1681" i="1"/>
  <c r="Q1681" i="1"/>
  <c r="S1681" i="1" s="1"/>
  <c r="T1681" i="1" s="1"/>
  <c r="R1680" i="1"/>
  <c r="Q1680" i="1"/>
  <c r="R1679" i="1"/>
  <c r="Q1679" i="1"/>
  <c r="S1679" i="1" s="1"/>
  <c r="T1679" i="1" s="1"/>
  <c r="R1678" i="1"/>
  <c r="Q1678" i="1"/>
  <c r="S1678" i="1" s="1"/>
  <c r="T1678" i="1" s="1"/>
  <c r="R1677" i="1"/>
  <c r="Q1677" i="1"/>
  <c r="S1677" i="1" s="1"/>
  <c r="T1677" i="1" s="1"/>
  <c r="R1676" i="1"/>
  <c r="Q1676" i="1"/>
  <c r="S1676" i="1" s="1"/>
  <c r="T1676" i="1" s="1"/>
  <c r="R1675" i="1"/>
  <c r="Q1675" i="1"/>
  <c r="S1675" i="1" s="1"/>
  <c r="T1675" i="1" s="1"/>
  <c r="R1674" i="1"/>
  <c r="Q1674" i="1"/>
  <c r="R1673" i="1"/>
  <c r="Q1673" i="1"/>
  <c r="S1673" i="1" s="1"/>
  <c r="T1673" i="1" s="1"/>
  <c r="R1672" i="1"/>
  <c r="Q1672" i="1"/>
  <c r="R1671" i="1"/>
  <c r="Q1671" i="1"/>
  <c r="S1671" i="1" s="1"/>
  <c r="T1671" i="1" s="1"/>
  <c r="R1670" i="1"/>
  <c r="Q1670" i="1"/>
  <c r="S1670" i="1" s="1"/>
  <c r="T1670" i="1" s="1"/>
  <c r="R1669" i="1"/>
  <c r="Q1669" i="1"/>
  <c r="S1669" i="1" s="1"/>
  <c r="T1669" i="1" s="1"/>
  <c r="R1668" i="1"/>
  <c r="Q1668" i="1"/>
  <c r="S1668" i="1" s="1"/>
  <c r="T1668" i="1" s="1"/>
  <c r="R1667" i="1"/>
  <c r="Q1667" i="1"/>
  <c r="S1667" i="1" s="1"/>
  <c r="T1667" i="1" s="1"/>
  <c r="R1666" i="1"/>
  <c r="Q1666" i="1"/>
  <c r="R1665" i="1"/>
  <c r="Q1665" i="1"/>
  <c r="S1665" i="1" s="1"/>
  <c r="T1665" i="1" s="1"/>
  <c r="R1664" i="1"/>
  <c r="Q1664" i="1"/>
  <c r="S1664" i="1" s="1"/>
  <c r="T1664" i="1" s="1"/>
  <c r="R1663" i="1"/>
  <c r="Q1663" i="1"/>
  <c r="S1663" i="1" s="1"/>
  <c r="T1663" i="1" s="1"/>
  <c r="R1662" i="1"/>
  <c r="Q1662" i="1"/>
  <c r="S1662" i="1" s="1"/>
  <c r="T1662" i="1" s="1"/>
  <c r="R1661" i="1"/>
  <c r="Q1661" i="1"/>
  <c r="S1661" i="1" s="1"/>
  <c r="T1661" i="1" s="1"/>
  <c r="R1660" i="1"/>
  <c r="Q1660" i="1"/>
  <c r="S1660" i="1" s="1"/>
  <c r="T1660" i="1" s="1"/>
  <c r="R1659" i="1"/>
  <c r="Q1659" i="1"/>
  <c r="S1659" i="1" s="1"/>
  <c r="T1659" i="1" s="1"/>
  <c r="R1658" i="1"/>
  <c r="Q1658" i="1"/>
  <c r="R1657" i="1"/>
  <c r="Q1657" i="1"/>
  <c r="S1657" i="1" s="1"/>
  <c r="T1657" i="1" s="1"/>
  <c r="R1656" i="1"/>
  <c r="Q1656" i="1"/>
  <c r="S1656" i="1" s="1"/>
  <c r="T1656" i="1" s="1"/>
  <c r="R1655" i="1"/>
  <c r="Q1655" i="1"/>
  <c r="S1655" i="1" s="1"/>
  <c r="T1655" i="1" s="1"/>
  <c r="R1654" i="1"/>
  <c r="Q1654" i="1"/>
  <c r="S1654" i="1" s="1"/>
  <c r="T1654" i="1" s="1"/>
  <c r="R1653" i="1"/>
  <c r="Q1653" i="1"/>
  <c r="S1653" i="1" s="1"/>
  <c r="T1653" i="1" s="1"/>
  <c r="R1652" i="1"/>
  <c r="Q1652" i="1"/>
  <c r="S1652" i="1" s="1"/>
  <c r="T1652" i="1" s="1"/>
  <c r="R1651" i="1"/>
  <c r="Q1651" i="1"/>
  <c r="S1651" i="1" s="1"/>
  <c r="T1651" i="1" s="1"/>
  <c r="R1650" i="1"/>
  <c r="Q1650" i="1"/>
  <c r="R1649" i="1"/>
  <c r="Q1649" i="1"/>
  <c r="S1649" i="1" s="1"/>
  <c r="T1649" i="1" s="1"/>
  <c r="R1648" i="1"/>
  <c r="Q1648" i="1"/>
  <c r="S1648" i="1" s="1"/>
  <c r="T1648" i="1" s="1"/>
  <c r="R1647" i="1"/>
  <c r="Q1647" i="1"/>
  <c r="S1647" i="1" s="1"/>
  <c r="T1647" i="1" s="1"/>
  <c r="R1646" i="1"/>
  <c r="Q1646" i="1"/>
  <c r="S1646" i="1" s="1"/>
  <c r="T1646" i="1" s="1"/>
  <c r="R1645" i="1"/>
  <c r="Q1645" i="1"/>
  <c r="S1645" i="1" s="1"/>
  <c r="T1645" i="1" s="1"/>
  <c r="R1644" i="1"/>
  <c r="Q1644" i="1"/>
  <c r="S1644" i="1" s="1"/>
  <c r="T1644" i="1" s="1"/>
  <c r="R1643" i="1"/>
  <c r="Q1643" i="1"/>
  <c r="S1643" i="1" s="1"/>
  <c r="T1643" i="1" s="1"/>
  <c r="R1642" i="1"/>
  <c r="Q1642" i="1"/>
  <c r="R1641" i="1"/>
  <c r="Q1641" i="1"/>
  <c r="S1641" i="1" s="1"/>
  <c r="T1641" i="1" s="1"/>
  <c r="R1640" i="1"/>
  <c r="Q1640" i="1"/>
  <c r="S1640" i="1" s="1"/>
  <c r="T1640" i="1" s="1"/>
  <c r="R1639" i="1"/>
  <c r="Q1639" i="1"/>
  <c r="S1639" i="1" s="1"/>
  <c r="T1639" i="1" s="1"/>
  <c r="R1638" i="1"/>
  <c r="Q1638" i="1"/>
  <c r="S1638" i="1" s="1"/>
  <c r="T1638" i="1" s="1"/>
  <c r="R1637" i="1"/>
  <c r="Q1637" i="1"/>
  <c r="S1637" i="1" s="1"/>
  <c r="T1637" i="1" s="1"/>
  <c r="R1636" i="1"/>
  <c r="Q1636" i="1"/>
  <c r="S1636" i="1" s="1"/>
  <c r="T1636" i="1" s="1"/>
  <c r="R1635" i="1"/>
  <c r="Q1635" i="1"/>
  <c r="S1635" i="1" s="1"/>
  <c r="T1635" i="1" s="1"/>
  <c r="R1634" i="1"/>
  <c r="Q1634" i="1"/>
  <c r="R1633" i="1"/>
  <c r="Q1633" i="1"/>
  <c r="S1633" i="1" s="1"/>
  <c r="T1633" i="1" s="1"/>
  <c r="R1632" i="1"/>
  <c r="Q1632" i="1"/>
  <c r="S1632" i="1" s="1"/>
  <c r="T1632" i="1" s="1"/>
  <c r="R1631" i="1"/>
  <c r="Q1631" i="1"/>
  <c r="S1631" i="1" s="1"/>
  <c r="T1631" i="1" s="1"/>
  <c r="R1630" i="1"/>
  <c r="Q1630" i="1"/>
  <c r="S1630" i="1" s="1"/>
  <c r="T1630" i="1" s="1"/>
  <c r="R1629" i="1"/>
  <c r="Q1629" i="1"/>
  <c r="S1629" i="1" s="1"/>
  <c r="T1629" i="1" s="1"/>
  <c r="R1628" i="1"/>
  <c r="Q1628" i="1"/>
  <c r="R1627" i="1"/>
  <c r="Q1627" i="1"/>
  <c r="S1627" i="1" s="1"/>
  <c r="T1627" i="1" s="1"/>
  <c r="R1626" i="1"/>
  <c r="Q1626" i="1"/>
  <c r="R1625" i="1"/>
  <c r="Q1625" i="1"/>
  <c r="S1625" i="1" s="1"/>
  <c r="T1625" i="1" s="1"/>
  <c r="R1624" i="1"/>
  <c r="Q1624" i="1"/>
  <c r="S1624" i="1" s="1"/>
  <c r="T1624" i="1" s="1"/>
  <c r="R1623" i="1"/>
  <c r="Q1623" i="1"/>
  <c r="S1623" i="1" s="1"/>
  <c r="T1623" i="1" s="1"/>
  <c r="R1622" i="1"/>
  <c r="Q1622" i="1"/>
  <c r="S1622" i="1" s="1"/>
  <c r="T1622" i="1" s="1"/>
  <c r="R1621" i="1"/>
  <c r="Q1621" i="1"/>
  <c r="S1621" i="1" s="1"/>
  <c r="T1621" i="1" s="1"/>
  <c r="R1620" i="1"/>
  <c r="Q1620" i="1"/>
  <c r="S1620" i="1" s="1"/>
  <c r="T1620" i="1" s="1"/>
  <c r="R1619" i="1"/>
  <c r="Q1619" i="1"/>
  <c r="R1618" i="1"/>
  <c r="Q1618" i="1"/>
  <c r="R1617" i="1"/>
  <c r="Q1617" i="1"/>
  <c r="S1617" i="1" s="1"/>
  <c r="T1617" i="1" s="1"/>
  <c r="R1616" i="1"/>
  <c r="Q1616" i="1"/>
  <c r="S1616" i="1" s="1"/>
  <c r="T1616" i="1" s="1"/>
  <c r="R1615" i="1"/>
  <c r="Q1615" i="1"/>
  <c r="S1615" i="1" s="1"/>
  <c r="T1615" i="1" s="1"/>
  <c r="R1614" i="1"/>
  <c r="Q1614" i="1"/>
  <c r="S1614" i="1" s="1"/>
  <c r="T1614" i="1" s="1"/>
  <c r="R1613" i="1"/>
  <c r="Q1613" i="1"/>
  <c r="S1613" i="1" s="1"/>
  <c r="T1613" i="1" s="1"/>
  <c r="R1612" i="1"/>
  <c r="Q1612" i="1"/>
  <c r="S1612" i="1" s="1"/>
  <c r="T1612" i="1" s="1"/>
  <c r="R1611" i="1"/>
  <c r="Q1611" i="1"/>
  <c r="S1611" i="1" s="1"/>
  <c r="T1611" i="1" s="1"/>
  <c r="R1610" i="1"/>
  <c r="Q1610" i="1"/>
  <c r="R1609" i="1"/>
  <c r="Q1609" i="1"/>
  <c r="S1609" i="1" s="1"/>
  <c r="T1609" i="1" s="1"/>
  <c r="R1608" i="1"/>
  <c r="Q1608" i="1"/>
  <c r="S1608" i="1" s="1"/>
  <c r="T1608" i="1" s="1"/>
  <c r="R1607" i="1"/>
  <c r="Q1607" i="1"/>
  <c r="S1607" i="1" s="1"/>
  <c r="T1607" i="1" s="1"/>
  <c r="R1606" i="1"/>
  <c r="Q1606" i="1"/>
  <c r="S1606" i="1" s="1"/>
  <c r="T1606" i="1" s="1"/>
  <c r="R1605" i="1"/>
  <c r="Q1605" i="1"/>
  <c r="S1605" i="1" s="1"/>
  <c r="T1605" i="1" s="1"/>
  <c r="R1604" i="1"/>
  <c r="Q1604" i="1"/>
  <c r="R1603" i="1"/>
  <c r="Q1603" i="1"/>
  <c r="S1603" i="1" s="1"/>
  <c r="T1603" i="1" s="1"/>
  <c r="R1602" i="1"/>
  <c r="Q1602" i="1"/>
  <c r="R1601" i="1"/>
  <c r="Q1601" i="1"/>
  <c r="S1601" i="1" s="1"/>
  <c r="T1601" i="1" s="1"/>
  <c r="R1600" i="1"/>
  <c r="Q1600" i="1"/>
  <c r="S1600" i="1" s="1"/>
  <c r="T1600" i="1" s="1"/>
  <c r="R1599" i="1"/>
  <c r="Q1599" i="1"/>
  <c r="S1599" i="1" s="1"/>
  <c r="T1599" i="1" s="1"/>
  <c r="R1598" i="1"/>
  <c r="Q1598" i="1"/>
  <c r="R1597" i="1"/>
  <c r="Q1597" i="1"/>
  <c r="S1597" i="1" s="1"/>
  <c r="T1597" i="1" s="1"/>
  <c r="R1596" i="1"/>
  <c r="Q1596" i="1"/>
  <c r="S1596" i="1" s="1"/>
  <c r="T1596" i="1" s="1"/>
  <c r="R1595" i="1"/>
  <c r="Q1595" i="1"/>
  <c r="S1595" i="1" s="1"/>
  <c r="T1595" i="1" s="1"/>
  <c r="R1594" i="1"/>
  <c r="Q1594" i="1"/>
  <c r="R1593" i="1"/>
  <c r="Q1593" i="1"/>
  <c r="S1593" i="1" s="1"/>
  <c r="T1593" i="1" s="1"/>
  <c r="R1592" i="1"/>
  <c r="Q1592" i="1"/>
  <c r="S1592" i="1" s="1"/>
  <c r="T1592" i="1" s="1"/>
  <c r="R1591" i="1"/>
  <c r="Q1591" i="1"/>
  <c r="R1590" i="1"/>
  <c r="Q1590" i="1"/>
  <c r="S1590" i="1" s="1"/>
  <c r="T1590" i="1" s="1"/>
  <c r="R1589" i="1"/>
  <c r="Q1589" i="1"/>
  <c r="S1589" i="1" s="1"/>
  <c r="T1589" i="1" s="1"/>
  <c r="R1588" i="1"/>
  <c r="Q1588" i="1"/>
  <c r="S1588" i="1" s="1"/>
  <c r="T1588" i="1" s="1"/>
  <c r="R1587" i="1"/>
  <c r="Q1587" i="1"/>
  <c r="R1586" i="1"/>
  <c r="Q1586" i="1"/>
  <c r="R1585" i="1"/>
  <c r="Q1585" i="1"/>
  <c r="S1585" i="1" s="1"/>
  <c r="T1585" i="1" s="1"/>
  <c r="R1584" i="1"/>
  <c r="Q1584" i="1"/>
  <c r="S1584" i="1" s="1"/>
  <c r="T1584" i="1" s="1"/>
  <c r="R1583" i="1"/>
  <c r="Q1583" i="1"/>
  <c r="S1583" i="1" s="1"/>
  <c r="T1583" i="1" s="1"/>
  <c r="R1582" i="1"/>
  <c r="Q1582" i="1"/>
  <c r="S1582" i="1" s="1"/>
  <c r="T1582" i="1" s="1"/>
  <c r="R1581" i="1"/>
  <c r="Q1581" i="1"/>
  <c r="S1581" i="1" s="1"/>
  <c r="T1581" i="1" s="1"/>
  <c r="R1580" i="1"/>
  <c r="Q1580" i="1"/>
  <c r="S1580" i="1" s="1"/>
  <c r="T1580" i="1" s="1"/>
  <c r="R1579" i="1"/>
  <c r="Q1579" i="1"/>
  <c r="S1579" i="1" s="1"/>
  <c r="T1579" i="1" s="1"/>
  <c r="R1578" i="1"/>
  <c r="Q1578" i="1"/>
  <c r="R1577" i="1"/>
  <c r="Q1577" i="1"/>
  <c r="S1577" i="1" s="1"/>
  <c r="T1577" i="1" s="1"/>
  <c r="R1576" i="1"/>
  <c r="Q1576" i="1"/>
  <c r="S1576" i="1" s="1"/>
  <c r="T1576" i="1" s="1"/>
  <c r="R1575" i="1"/>
  <c r="Q1575" i="1"/>
  <c r="S1575" i="1" s="1"/>
  <c r="T1575" i="1" s="1"/>
  <c r="R1574" i="1"/>
  <c r="Q1574" i="1"/>
  <c r="S1574" i="1" s="1"/>
  <c r="T1574" i="1" s="1"/>
  <c r="R1573" i="1"/>
  <c r="Q1573" i="1"/>
  <c r="S1573" i="1" s="1"/>
  <c r="T1573" i="1" s="1"/>
  <c r="R1572" i="1"/>
  <c r="Q1572" i="1"/>
  <c r="R1571" i="1"/>
  <c r="Q1571" i="1"/>
  <c r="S1571" i="1" s="1"/>
  <c r="T1571" i="1" s="1"/>
  <c r="R1570" i="1"/>
  <c r="Q1570" i="1"/>
  <c r="R1569" i="1"/>
  <c r="Q1569" i="1"/>
  <c r="S1569" i="1" s="1"/>
  <c r="T1569" i="1" s="1"/>
  <c r="R1568" i="1"/>
  <c r="Q1568" i="1"/>
  <c r="S1568" i="1" s="1"/>
  <c r="T1568" i="1" s="1"/>
  <c r="R1567" i="1"/>
  <c r="Q1567" i="1"/>
  <c r="R1566" i="1"/>
  <c r="Q1566" i="1"/>
  <c r="S1566" i="1" s="1"/>
  <c r="T1566" i="1" s="1"/>
  <c r="R1565" i="1"/>
  <c r="Q1565" i="1"/>
  <c r="S1565" i="1" s="1"/>
  <c r="T1565" i="1" s="1"/>
  <c r="R1564" i="1"/>
  <c r="Q1564" i="1"/>
  <c r="S1564" i="1" s="1"/>
  <c r="T1564" i="1" s="1"/>
  <c r="R1563" i="1"/>
  <c r="Q1563" i="1"/>
  <c r="S1563" i="1" s="1"/>
  <c r="T1563" i="1" s="1"/>
  <c r="R1562" i="1"/>
  <c r="Q1562" i="1"/>
  <c r="R1561" i="1"/>
  <c r="Q1561" i="1"/>
  <c r="S1561" i="1" s="1"/>
  <c r="T1561" i="1" s="1"/>
  <c r="R1560" i="1"/>
  <c r="Q1560" i="1"/>
  <c r="S1560" i="1" s="1"/>
  <c r="T1560" i="1" s="1"/>
  <c r="R1559" i="1"/>
  <c r="Q1559" i="1"/>
  <c r="S1559" i="1" s="1"/>
  <c r="T1559" i="1" s="1"/>
  <c r="R1558" i="1"/>
  <c r="Q1558" i="1"/>
  <c r="S1558" i="1" s="1"/>
  <c r="T1558" i="1" s="1"/>
  <c r="R1557" i="1"/>
  <c r="Q1557" i="1"/>
  <c r="S1557" i="1" s="1"/>
  <c r="T1557" i="1" s="1"/>
  <c r="R1556" i="1"/>
  <c r="Q1556" i="1"/>
  <c r="S1556" i="1" s="1"/>
  <c r="T1556" i="1" s="1"/>
  <c r="R1555" i="1"/>
  <c r="Q1555" i="1"/>
  <c r="S1555" i="1" s="1"/>
  <c r="T1555" i="1" s="1"/>
  <c r="R1554" i="1"/>
  <c r="Q1554" i="1"/>
  <c r="R1553" i="1"/>
  <c r="Q1553" i="1"/>
  <c r="S1553" i="1" s="1"/>
  <c r="T1553" i="1" s="1"/>
  <c r="R1552" i="1"/>
  <c r="Q1552" i="1"/>
  <c r="S1552" i="1" s="1"/>
  <c r="T1552" i="1" s="1"/>
  <c r="R1551" i="1"/>
  <c r="Q1551" i="1"/>
  <c r="S1551" i="1" s="1"/>
  <c r="T1551" i="1" s="1"/>
  <c r="R1550" i="1"/>
  <c r="Q1550" i="1"/>
  <c r="S1550" i="1" s="1"/>
  <c r="T1550" i="1" s="1"/>
  <c r="R1549" i="1"/>
  <c r="Q1549" i="1"/>
  <c r="R1548" i="1"/>
  <c r="Q1548" i="1"/>
  <c r="S1548" i="1" s="1"/>
  <c r="T1548" i="1" s="1"/>
  <c r="R1547" i="1"/>
  <c r="Q1547" i="1"/>
  <c r="S1547" i="1" s="1"/>
  <c r="T1547" i="1" s="1"/>
  <c r="R1546" i="1"/>
  <c r="Q1546" i="1"/>
  <c r="R1545" i="1"/>
  <c r="Q1545" i="1"/>
  <c r="S1545" i="1" s="1"/>
  <c r="T1545" i="1" s="1"/>
  <c r="R1544" i="1"/>
  <c r="Q1544" i="1"/>
  <c r="R1543" i="1"/>
  <c r="Q1543" i="1"/>
  <c r="S1543" i="1" s="1"/>
  <c r="T1543" i="1" s="1"/>
  <c r="R1542" i="1"/>
  <c r="Q1542" i="1"/>
  <c r="S1542" i="1" s="1"/>
  <c r="T1542" i="1" s="1"/>
  <c r="R1541" i="1"/>
  <c r="Q1541" i="1"/>
  <c r="S1541" i="1" s="1"/>
  <c r="T1541" i="1" s="1"/>
  <c r="R1540" i="1"/>
  <c r="Q1540" i="1"/>
  <c r="S1540" i="1" s="1"/>
  <c r="T1540" i="1" s="1"/>
  <c r="R1539" i="1"/>
  <c r="Q1539" i="1"/>
  <c r="S1539" i="1" s="1"/>
  <c r="T1539" i="1" s="1"/>
  <c r="R1538" i="1"/>
  <c r="Q1538" i="1"/>
  <c r="R1537" i="1"/>
  <c r="Q1537" i="1"/>
  <c r="S1537" i="1" s="1"/>
  <c r="T1537" i="1" s="1"/>
  <c r="R1536" i="1"/>
  <c r="Q1536" i="1"/>
  <c r="R1535" i="1"/>
  <c r="Q1535" i="1"/>
  <c r="S1535" i="1" s="1"/>
  <c r="T1535" i="1" s="1"/>
  <c r="R1534" i="1"/>
  <c r="Q1534" i="1"/>
  <c r="S1534" i="1" s="1"/>
  <c r="T1534" i="1" s="1"/>
  <c r="R1533" i="1"/>
  <c r="Q1533" i="1"/>
  <c r="S1533" i="1" s="1"/>
  <c r="T1533" i="1" s="1"/>
  <c r="R1532" i="1"/>
  <c r="Q1532" i="1"/>
  <c r="S1532" i="1" s="1"/>
  <c r="T1532" i="1" s="1"/>
  <c r="R1531" i="1"/>
  <c r="Q1531" i="1"/>
  <c r="S1531" i="1" s="1"/>
  <c r="T1531" i="1" s="1"/>
  <c r="R1530" i="1"/>
  <c r="Q1530" i="1"/>
  <c r="R1529" i="1"/>
  <c r="Q1529" i="1"/>
  <c r="R1528" i="1"/>
  <c r="Q1528" i="1"/>
  <c r="R1527" i="1"/>
  <c r="Q1527" i="1"/>
  <c r="S1527" i="1" s="1"/>
  <c r="T1527" i="1" s="1"/>
  <c r="R1526" i="1"/>
  <c r="Q1526" i="1"/>
  <c r="S1526" i="1" s="1"/>
  <c r="T1526" i="1" s="1"/>
  <c r="R1525" i="1"/>
  <c r="Q1525" i="1"/>
  <c r="R1524" i="1"/>
  <c r="Q1524" i="1"/>
  <c r="S1524" i="1" s="1"/>
  <c r="T1524" i="1" s="1"/>
  <c r="R1523" i="1"/>
  <c r="Q1523" i="1"/>
  <c r="S1523" i="1" s="1"/>
  <c r="T1523" i="1" s="1"/>
  <c r="R1522" i="1"/>
  <c r="Q1522" i="1"/>
  <c r="R1521" i="1"/>
  <c r="Q1521" i="1"/>
  <c r="R1520" i="1"/>
  <c r="Q1520" i="1"/>
  <c r="S1520" i="1" s="1"/>
  <c r="T1520" i="1" s="1"/>
  <c r="R1519" i="1"/>
  <c r="Q1519" i="1"/>
  <c r="R1518" i="1"/>
  <c r="Q1518" i="1"/>
  <c r="S1518" i="1" s="1"/>
  <c r="T1518" i="1" s="1"/>
  <c r="R1517" i="1"/>
  <c r="Q1517" i="1"/>
  <c r="R1516" i="1"/>
  <c r="Q1516" i="1"/>
  <c r="S1516" i="1" s="1"/>
  <c r="T1516" i="1" s="1"/>
  <c r="R1515" i="1"/>
  <c r="Q1515" i="1"/>
  <c r="R1514" i="1"/>
  <c r="Q1514" i="1"/>
  <c r="R1513" i="1"/>
  <c r="Q1513" i="1"/>
  <c r="R1512" i="1"/>
  <c r="Q1512" i="1"/>
  <c r="S1512" i="1" s="1"/>
  <c r="T1512" i="1" s="1"/>
  <c r="R1511" i="1"/>
  <c r="Q1511" i="1"/>
  <c r="S1511" i="1" s="1"/>
  <c r="T1511" i="1" s="1"/>
  <c r="R1510" i="1"/>
  <c r="Q1510" i="1"/>
  <c r="S1510" i="1" s="1"/>
  <c r="T1510" i="1" s="1"/>
  <c r="R1509" i="1"/>
  <c r="Q1509" i="1"/>
  <c r="S1509" i="1" s="1"/>
  <c r="T1509" i="1" s="1"/>
  <c r="R1508" i="1"/>
  <c r="Q1508" i="1"/>
  <c r="S1508" i="1" s="1"/>
  <c r="T1508" i="1" s="1"/>
  <c r="R1507" i="1"/>
  <c r="Q1507" i="1"/>
  <c r="S1507" i="1" s="1"/>
  <c r="T1507" i="1" s="1"/>
  <c r="R1506" i="1"/>
  <c r="Q1506" i="1"/>
  <c r="R1505" i="1"/>
  <c r="Q1505" i="1"/>
  <c r="S1505" i="1" s="1"/>
  <c r="T1505" i="1" s="1"/>
  <c r="R1504" i="1"/>
  <c r="Q1504" i="1"/>
  <c r="S1504" i="1" s="1"/>
  <c r="T1504" i="1" s="1"/>
  <c r="R1503" i="1"/>
  <c r="Q1503" i="1"/>
  <c r="S1503" i="1" s="1"/>
  <c r="T1503" i="1" s="1"/>
  <c r="R1502" i="1"/>
  <c r="Q1502" i="1"/>
  <c r="R1501" i="1"/>
  <c r="Q1501" i="1"/>
  <c r="S1501" i="1" s="1"/>
  <c r="T1501" i="1" s="1"/>
  <c r="R1500" i="1"/>
  <c r="Q1500" i="1"/>
  <c r="S1500" i="1" s="1"/>
  <c r="T1500" i="1" s="1"/>
  <c r="R1499" i="1"/>
  <c r="Q1499" i="1"/>
  <c r="S1499" i="1" s="1"/>
  <c r="T1499" i="1" s="1"/>
  <c r="R1498" i="1"/>
  <c r="Q1498" i="1"/>
  <c r="R1497" i="1"/>
  <c r="Q1497" i="1"/>
  <c r="S1497" i="1" s="1"/>
  <c r="T1497" i="1" s="1"/>
  <c r="R1496" i="1"/>
  <c r="Q1496" i="1"/>
  <c r="S1496" i="1" s="1"/>
  <c r="T1496" i="1" s="1"/>
  <c r="R1495" i="1"/>
  <c r="Q1495" i="1"/>
  <c r="R1494" i="1"/>
  <c r="Q1494" i="1"/>
  <c r="S1494" i="1" s="1"/>
  <c r="T1494" i="1" s="1"/>
  <c r="R1493" i="1"/>
  <c r="Q1493" i="1"/>
  <c r="S1493" i="1" s="1"/>
  <c r="T1493" i="1" s="1"/>
  <c r="R1492" i="1"/>
  <c r="Q1492" i="1"/>
  <c r="S1492" i="1" s="1"/>
  <c r="T1492" i="1" s="1"/>
  <c r="R1491" i="1"/>
  <c r="Q1491" i="1"/>
  <c r="S1491" i="1" s="1"/>
  <c r="T1491" i="1" s="1"/>
  <c r="R1490" i="1"/>
  <c r="Q1490" i="1"/>
  <c r="R1489" i="1"/>
  <c r="Q1489" i="1"/>
  <c r="S1489" i="1" s="1"/>
  <c r="T1489" i="1" s="1"/>
  <c r="R1488" i="1"/>
  <c r="Q1488" i="1"/>
  <c r="S1488" i="1" s="1"/>
  <c r="T1488" i="1" s="1"/>
  <c r="R1487" i="1"/>
  <c r="Q1487" i="1"/>
  <c r="S1487" i="1" s="1"/>
  <c r="T1487" i="1" s="1"/>
  <c r="R1486" i="1"/>
  <c r="Q1486" i="1"/>
  <c r="S1486" i="1" s="1"/>
  <c r="T1486" i="1" s="1"/>
  <c r="R1485" i="1"/>
  <c r="Q1485" i="1"/>
  <c r="S1485" i="1" s="1"/>
  <c r="T1485" i="1" s="1"/>
  <c r="R1484" i="1"/>
  <c r="Q1484" i="1"/>
  <c r="S1484" i="1" s="1"/>
  <c r="T1484" i="1" s="1"/>
  <c r="R1483" i="1"/>
  <c r="Q1483" i="1"/>
  <c r="S1483" i="1" s="1"/>
  <c r="T1483" i="1" s="1"/>
  <c r="R1482" i="1"/>
  <c r="Q1482" i="1"/>
  <c r="R1481" i="1"/>
  <c r="Q1481" i="1"/>
  <c r="S1481" i="1" s="1"/>
  <c r="T1481" i="1" s="1"/>
  <c r="R1480" i="1"/>
  <c r="Q1480" i="1"/>
  <c r="S1480" i="1" s="1"/>
  <c r="T1480" i="1" s="1"/>
  <c r="R1479" i="1"/>
  <c r="Q1479" i="1"/>
  <c r="R1478" i="1"/>
  <c r="Q1478" i="1"/>
  <c r="S1478" i="1" s="1"/>
  <c r="T1478" i="1" s="1"/>
  <c r="R1477" i="1"/>
  <c r="Q1477" i="1"/>
  <c r="S1477" i="1" s="1"/>
  <c r="T1477" i="1" s="1"/>
  <c r="R1476" i="1"/>
  <c r="Q1476" i="1"/>
  <c r="R1475" i="1"/>
  <c r="Q1475" i="1"/>
  <c r="S1475" i="1" s="1"/>
  <c r="T1475" i="1" s="1"/>
  <c r="R1474" i="1"/>
  <c r="Q1474" i="1"/>
  <c r="R1473" i="1"/>
  <c r="Q1473" i="1"/>
  <c r="S1473" i="1" s="1"/>
  <c r="T1473" i="1" s="1"/>
  <c r="R1472" i="1"/>
  <c r="Q1472" i="1"/>
  <c r="S1472" i="1" s="1"/>
  <c r="T1472" i="1" s="1"/>
  <c r="R1471" i="1"/>
  <c r="Q1471" i="1"/>
  <c r="S1471" i="1" s="1"/>
  <c r="T1471" i="1" s="1"/>
  <c r="R1470" i="1"/>
  <c r="Q1470" i="1"/>
  <c r="S1470" i="1" s="1"/>
  <c r="T1470" i="1" s="1"/>
  <c r="R1469" i="1"/>
  <c r="Q1469" i="1"/>
  <c r="S1469" i="1" s="1"/>
  <c r="T1469" i="1" s="1"/>
  <c r="R1468" i="1"/>
  <c r="Q1468" i="1"/>
  <c r="S1468" i="1" s="1"/>
  <c r="T1468" i="1" s="1"/>
  <c r="R1467" i="1"/>
  <c r="Q1467" i="1"/>
  <c r="S1467" i="1" s="1"/>
  <c r="T1467" i="1" s="1"/>
  <c r="R1466" i="1"/>
  <c r="Q1466" i="1"/>
  <c r="R1465" i="1"/>
  <c r="Q1465" i="1"/>
  <c r="S1465" i="1" s="1"/>
  <c r="T1465" i="1" s="1"/>
  <c r="R1464" i="1"/>
  <c r="Q1464" i="1"/>
  <c r="S1464" i="1" s="1"/>
  <c r="T1464" i="1" s="1"/>
  <c r="R1463" i="1"/>
  <c r="Q1463" i="1"/>
  <c r="S1463" i="1" s="1"/>
  <c r="T1463" i="1" s="1"/>
  <c r="R1462" i="1"/>
  <c r="Q1462" i="1"/>
  <c r="S1462" i="1" s="1"/>
  <c r="T1462" i="1" s="1"/>
  <c r="R1461" i="1"/>
  <c r="Q1461" i="1"/>
  <c r="S1461" i="1" s="1"/>
  <c r="T1461" i="1" s="1"/>
  <c r="R1460" i="1"/>
  <c r="Q1460" i="1"/>
  <c r="S1460" i="1" s="1"/>
  <c r="T1460" i="1" s="1"/>
  <c r="R1459" i="1"/>
  <c r="Q1459" i="1"/>
  <c r="S1459" i="1" s="1"/>
  <c r="T1459" i="1" s="1"/>
  <c r="R1458" i="1"/>
  <c r="Q1458" i="1"/>
  <c r="R1457" i="1"/>
  <c r="Q1457" i="1"/>
  <c r="S1457" i="1" s="1"/>
  <c r="T1457" i="1" s="1"/>
  <c r="R1456" i="1"/>
  <c r="Q1456" i="1"/>
  <c r="R1455" i="1"/>
  <c r="Q1455" i="1"/>
  <c r="S1455" i="1" s="1"/>
  <c r="T1455" i="1" s="1"/>
  <c r="R1454" i="1"/>
  <c r="Q1454" i="1"/>
  <c r="S1454" i="1" s="1"/>
  <c r="T1454" i="1" s="1"/>
  <c r="R1453" i="1"/>
  <c r="Q1453" i="1"/>
  <c r="S1453" i="1" s="1"/>
  <c r="T1453" i="1" s="1"/>
  <c r="R1452" i="1"/>
  <c r="Q1452" i="1"/>
  <c r="S1452" i="1" s="1"/>
  <c r="T1452" i="1" s="1"/>
  <c r="R1451" i="1"/>
  <c r="Q1451" i="1"/>
  <c r="S1451" i="1" s="1"/>
  <c r="T1451" i="1" s="1"/>
  <c r="R1450" i="1"/>
  <c r="Q1450" i="1"/>
  <c r="R1449" i="1"/>
  <c r="Q1449" i="1"/>
  <c r="S1449" i="1" s="1"/>
  <c r="T1449" i="1" s="1"/>
  <c r="R1448" i="1"/>
  <c r="Q1448" i="1"/>
  <c r="S1448" i="1" s="1"/>
  <c r="T1448" i="1" s="1"/>
  <c r="R1447" i="1"/>
  <c r="Q1447" i="1"/>
  <c r="S1447" i="1" s="1"/>
  <c r="T1447" i="1" s="1"/>
  <c r="R1446" i="1"/>
  <c r="Q1446" i="1"/>
  <c r="S1446" i="1" s="1"/>
  <c r="T1446" i="1" s="1"/>
  <c r="R1445" i="1"/>
  <c r="Q1445" i="1"/>
  <c r="S1445" i="1" s="1"/>
  <c r="T1445" i="1" s="1"/>
  <c r="R1444" i="1"/>
  <c r="Q1444" i="1"/>
  <c r="S1444" i="1" s="1"/>
  <c r="T1444" i="1" s="1"/>
  <c r="R1443" i="1"/>
  <c r="Q1443" i="1"/>
  <c r="S1443" i="1" s="1"/>
  <c r="T1443" i="1" s="1"/>
  <c r="R1442" i="1"/>
  <c r="Q1442" i="1"/>
  <c r="R1441" i="1"/>
  <c r="Q1441" i="1"/>
  <c r="S1441" i="1" s="1"/>
  <c r="T1441" i="1" s="1"/>
  <c r="R1440" i="1"/>
  <c r="Q1440" i="1"/>
  <c r="S1440" i="1" s="1"/>
  <c r="T1440" i="1" s="1"/>
  <c r="R1439" i="1"/>
  <c r="Q1439" i="1"/>
  <c r="S1439" i="1" s="1"/>
  <c r="T1439" i="1" s="1"/>
  <c r="R1438" i="1"/>
  <c r="Q1438" i="1"/>
  <c r="S1438" i="1" s="1"/>
  <c r="T1438" i="1" s="1"/>
  <c r="R1437" i="1"/>
  <c r="Q1437" i="1"/>
  <c r="S1437" i="1" s="1"/>
  <c r="T1437" i="1" s="1"/>
  <c r="R1436" i="1"/>
  <c r="Q1436" i="1"/>
  <c r="S1436" i="1" s="1"/>
  <c r="T1436" i="1" s="1"/>
  <c r="R1435" i="1"/>
  <c r="Q1435" i="1"/>
  <c r="S1435" i="1" s="1"/>
  <c r="T1435" i="1" s="1"/>
  <c r="R1434" i="1"/>
  <c r="Q1434" i="1"/>
  <c r="R1433" i="1"/>
  <c r="Q1433" i="1"/>
  <c r="S1433" i="1" s="1"/>
  <c r="T1433" i="1" s="1"/>
  <c r="R1432" i="1"/>
  <c r="Q1432" i="1"/>
  <c r="S1432" i="1" s="1"/>
  <c r="T1432" i="1" s="1"/>
  <c r="R1431" i="1"/>
  <c r="Q1431" i="1"/>
  <c r="S1431" i="1" s="1"/>
  <c r="T1431" i="1" s="1"/>
  <c r="R1430" i="1"/>
  <c r="Q1430" i="1"/>
  <c r="S1430" i="1" s="1"/>
  <c r="T1430" i="1" s="1"/>
  <c r="R1429" i="1"/>
  <c r="Q1429" i="1"/>
  <c r="S1429" i="1" s="1"/>
  <c r="T1429" i="1" s="1"/>
  <c r="R1428" i="1"/>
  <c r="Q1428" i="1"/>
  <c r="S1428" i="1" s="1"/>
  <c r="T1428" i="1" s="1"/>
  <c r="R1427" i="1"/>
  <c r="Q1427" i="1"/>
  <c r="S1427" i="1" s="1"/>
  <c r="T1427" i="1" s="1"/>
  <c r="R1426" i="1"/>
  <c r="Q1426" i="1"/>
  <c r="R1425" i="1"/>
  <c r="Q1425" i="1"/>
  <c r="R1424" i="1"/>
  <c r="Q1424" i="1"/>
  <c r="S1424" i="1" s="1"/>
  <c r="T1424" i="1" s="1"/>
  <c r="R1423" i="1"/>
  <c r="Q1423" i="1"/>
  <c r="S1423" i="1" s="1"/>
  <c r="T1423" i="1" s="1"/>
  <c r="R1422" i="1"/>
  <c r="Q1422" i="1"/>
  <c r="R1421" i="1"/>
  <c r="Q1421" i="1"/>
  <c r="S1421" i="1" s="1"/>
  <c r="T1421" i="1" s="1"/>
  <c r="R1420" i="1"/>
  <c r="Q1420" i="1"/>
  <c r="S1420" i="1" s="1"/>
  <c r="T1420" i="1" s="1"/>
  <c r="R1419" i="1"/>
  <c r="Q1419" i="1"/>
  <c r="S1419" i="1" s="1"/>
  <c r="T1419" i="1" s="1"/>
  <c r="R1418" i="1"/>
  <c r="Q1418" i="1"/>
  <c r="R1417" i="1"/>
  <c r="Q1417" i="1"/>
  <c r="S1417" i="1" s="1"/>
  <c r="T1417" i="1" s="1"/>
  <c r="R1416" i="1"/>
  <c r="Q1416" i="1"/>
  <c r="S1416" i="1" s="1"/>
  <c r="T1416" i="1" s="1"/>
  <c r="R1415" i="1"/>
  <c r="Q1415" i="1"/>
  <c r="S1415" i="1" s="1"/>
  <c r="T1415" i="1" s="1"/>
  <c r="R1414" i="1"/>
  <c r="Q1414" i="1"/>
  <c r="S1414" i="1" s="1"/>
  <c r="T1414" i="1" s="1"/>
  <c r="R1413" i="1"/>
  <c r="Q1413" i="1"/>
  <c r="S1413" i="1" s="1"/>
  <c r="T1413" i="1" s="1"/>
  <c r="R1412" i="1"/>
  <c r="Q1412" i="1"/>
  <c r="S1412" i="1" s="1"/>
  <c r="T1412" i="1" s="1"/>
  <c r="R1411" i="1"/>
  <c r="Q1411" i="1"/>
  <c r="S1411" i="1" s="1"/>
  <c r="T1411" i="1" s="1"/>
  <c r="R1410" i="1"/>
  <c r="Q1410" i="1"/>
  <c r="R1409" i="1"/>
  <c r="Q1409" i="1"/>
  <c r="S1409" i="1" s="1"/>
  <c r="T1409" i="1" s="1"/>
  <c r="R1408" i="1"/>
  <c r="Q1408" i="1"/>
  <c r="S1408" i="1" s="1"/>
  <c r="T1408" i="1" s="1"/>
  <c r="R1407" i="1"/>
  <c r="Q1407" i="1"/>
  <c r="S1407" i="1" s="1"/>
  <c r="T1407" i="1" s="1"/>
  <c r="R1406" i="1"/>
  <c r="Q1406" i="1"/>
  <c r="S1406" i="1" s="1"/>
  <c r="T1406" i="1" s="1"/>
  <c r="R1405" i="1"/>
  <c r="Q1405" i="1"/>
  <c r="R1404" i="1"/>
  <c r="Q1404" i="1"/>
  <c r="S1404" i="1" s="1"/>
  <c r="T1404" i="1" s="1"/>
  <c r="R1403" i="1"/>
  <c r="Q1403" i="1"/>
  <c r="R1402" i="1"/>
  <c r="Q1402" i="1"/>
  <c r="R1401" i="1"/>
  <c r="Q1401" i="1"/>
  <c r="R1400" i="1"/>
  <c r="Q1400" i="1"/>
  <c r="S1400" i="1" s="1"/>
  <c r="T1400" i="1" s="1"/>
  <c r="R1399" i="1"/>
  <c r="Q1399" i="1"/>
  <c r="R1398" i="1"/>
  <c r="Q1398" i="1"/>
  <c r="S1398" i="1" s="1"/>
  <c r="T1398" i="1" s="1"/>
  <c r="R1397" i="1"/>
  <c r="Q1397" i="1"/>
  <c r="S1397" i="1" s="1"/>
  <c r="T1397" i="1" s="1"/>
  <c r="R1396" i="1"/>
  <c r="Q1396" i="1"/>
  <c r="S1396" i="1" s="1"/>
  <c r="T1396" i="1" s="1"/>
  <c r="R1395" i="1"/>
  <c r="Q1395" i="1"/>
  <c r="S1395" i="1" s="1"/>
  <c r="T1395" i="1" s="1"/>
  <c r="R1394" i="1"/>
  <c r="Q1394" i="1"/>
  <c r="R1393" i="1"/>
  <c r="Q1393" i="1"/>
  <c r="S1393" i="1" s="1"/>
  <c r="T1393" i="1" s="1"/>
  <c r="R1392" i="1"/>
  <c r="Q1392" i="1"/>
  <c r="S1392" i="1" s="1"/>
  <c r="T1392" i="1" s="1"/>
  <c r="R1391" i="1"/>
  <c r="Q1391" i="1"/>
  <c r="R1390" i="1"/>
  <c r="Q1390" i="1"/>
  <c r="S1390" i="1" s="1"/>
  <c r="T1390" i="1" s="1"/>
  <c r="R1389" i="1"/>
  <c r="Q1389" i="1"/>
  <c r="S1389" i="1" s="1"/>
  <c r="T1389" i="1" s="1"/>
  <c r="R1388" i="1"/>
  <c r="Q1388" i="1"/>
  <c r="S1388" i="1" s="1"/>
  <c r="T1388" i="1" s="1"/>
  <c r="R1387" i="1"/>
  <c r="Q1387" i="1"/>
  <c r="S1387" i="1" s="1"/>
  <c r="T1387" i="1" s="1"/>
  <c r="R1386" i="1"/>
  <c r="Q1386" i="1"/>
  <c r="R1385" i="1"/>
  <c r="Q1385" i="1"/>
  <c r="R1384" i="1"/>
  <c r="Q1384" i="1"/>
  <c r="S1384" i="1" s="1"/>
  <c r="T1384" i="1" s="1"/>
  <c r="R1383" i="1"/>
  <c r="Q1383" i="1"/>
  <c r="S1383" i="1" s="1"/>
  <c r="T1383" i="1" s="1"/>
  <c r="R1382" i="1"/>
  <c r="Q1382" i="1"/>
  <c r="S1382" i="1" s="1"/>
  <c r="T1382" i="1" s="1"/>
  <c r="R1381" i="1"/>
  <c r="Q1381" i="1"/>
  <c r="S1381" i="1" s="1"/>
  <c r="T1381" i="1" s="1"/>
  <c r="R1380" i="1"/>
  <c r="Q1380" i="1"/>
  <c r="S1380" i="1" s="1"/>
  <c r="T1380" i="1" s="1"/>
  <c r="R1379" i="1"/>
  <c r="Q1379" i="1"/>
  <c r="S1379" i="1" s="1"/>
  <c r="T1379" i="1" s="1"/>
  <c r="R1378" i="1"/>
  <c r="Q1378" i="1"/>
  <c r="R1377" i="1"/>
  <c r="Q1377" i="1"/>
  <c r="S1377" i="1" s="1"/>
  <c r="T1377" i="1" s="1"/>
  <c r="R1376" i="1"/>
  <c r="Q1376" i="1"/>
  <c r="S1376" i="1" s="1"/>
  <c r="T1376" i="1" s="1"/>
  <c r="R1375" i="1"/>
  <c r="Q1375" i="1"/>
  <c r="S1375" i="1" s="1"/>
  <c r="T1375" i="1" s="1"/>
  <c r="R1374" i="1"/>
  <c r="Q1374" i="1"/>
  <c r="S1374" i="1" s="1"/>
  <c r="T1374" i="1" s="1"/>
  <c r="R1373" i="1"/>
  <c r="Q1373" i="1"/>
  <c r="S1373" i="1" s="1"/>
  <c r="T1373" i="1" s="1"/>
  <c r="R1372" i="1"/>
  <c r="Q1372" i="1"/>
  <c r="S1372" i="1" s="1"/>
  <c r="T1372" i="1" s="1"/>
  <c r="R1371" i="1"/>
  <c r="Q1371" i="1"/>
  <c r="S1371" i="1" s="1"/>
  <c r="T1371" i="1" s="1"/>
  <c r="R1370" i="1"/>
  <c r="Q1370" i="1"/>
  <c r="R1369" i="1"/>
  <c r="Q1369" i="1"/>
  <c r="S1369" i="1" s="1"/>
  <c r="T1369" i="1" s="1"/>
  <c r="R1368" i="1"/>
  <c r="Q1368" i="1"/>
  <c r="S1368" i="1" s="1"/>
  <c r="T1368" i="1" s="1"/>
  <c r="R1367" i="1"/>
  <c r="Q1367" i="1"/>
  <c r="S1367" i="1" s="1"/>
  <c r="T1367" i="1" s="1"/>
  <c r="R1366" i="1"/>
  <c r="Q1366" i="1"/>
  <c r="S1366" i="1" s="1"/>
  <c r="T1366" i="1" s="1"/>
  <c r="R1365" i="1"/>
  <c r="Q1365" i="1"/>
  <c r="S1365" i="1" s="1"/>
  <c r="T1365" i="1" s="1"/>
  <c r="R1364" i="1"/>
  <c r="Q1364" i="1"/>
  <c r="S1364" i="1" s="1"/>
  <c r="T1364" i="1" s="1"/>
  <c r="R1363" i="1"/>
  <c r="Q1363" i="1"/>
  <c r="S1363" i="1" s="1"/>
  <c r="T1363" i="1" s="1"/>
  <c r="R1362" i="1"/>
  <c r="Q1362" i="1"/>
  <c r="R1361" i="1"/>
  <c r="Q1361" i="1"/>
  <c r="S1361" i="1" s="1"/>
  <c r="T1361" i="1" s="1"/>
  <c r="R1360" i="1"/>
  <c r="Q1360" i="1"/>
  <c r="S1360" i="1" s="1"/>
  <c r="T1360" i="1" s="1"/>
  <c r="R1359" i="1"/>
  <c r="Q1359" i="1"/>
  <c r="S1359" i="1" s="1"/>
  <c r="T1359" i="1" s="1"/>
  <c r="R1358" i="1"/>
  <c r="Q1358" i="1"/>
  <c r="S1358" i="1" s="1"/>
  <c r="T1358" i="1" s="1"/>
  <c r="R1357" i="1"/>
  <c r="Q1357" i="1"/>
  <c r="S1357" i="1" s="1"/>
  <c r="T1357" i="1" s="1"/>
  <c r="R1356" i="1"/>
  <c r="Q1356" i="1"/>
  <c r="S1356" i="1" s="1"/>
  <c r="T1356" i="1" s="1"/>
  <c r="R1355" i="1"/>
  <c r="Q1355" i="1"/>
  <c r="S1355" i="1" s="1"/>
  <c r="T1355" i="1" s="1"/>
  <c r="R1354" i="1"/>
  <c r="Q1354" i="1"/>
  <c r="R1353" i="1"/>
  <c r="Q1353" i="1"/>
  <c r="R1352" i="1"/>
  <c r="Q1352" i="1"/>
  <c r="S1352" i="1" s="1"/>
  <c r="T1352" i="1" s="1"/>
  <c r="R1351" i="1"/>
  <c r="Q1351" i="1"/>
  <c r="S1351" i="1" s="1"/>
  <c r="T1351" i="1" s="1"/>
  <c r="R1350" i="1"/>
  <c r="Q1350" i="1"/>
  <c r="S1350" i="1" s="1"/>
  <c r="T1350" i="1" s="1"/>
  <c r="R1349" i="1"/>
  <c r="Q1349" i="1"/>
  <c r="S1349" i="1" s="1"/>
  <c r="T1349" i="1" s="1"/>
  <c r="R1348" i="1"/>
  <c r="Q1348" i="1"/>
  <c r="S1348" i="1" s="1"/>
  <c r="T1348" i="1" s="1"/>
  <c r="R1347" i="1"/>
  <c r="Q1347" i="1"/>
  <c r="S1347" i="1" s="1"/>
  <c r="T1347" i="1" s="1"/>
  <c r="R1346" i="1"/>
  <c r="Q1346" i="1"/>
  <c r="R1345" i="1"/>
  <c r="Q1345" i="1"/>
  <c r="S1345" i="1" s="1"/>
  <c r="T1345" i="1" s="1"/>
  <c r="R1344" i="1"/>
  <c r="Q1344" i="1"/>
  <c r="S1344" i="1" s="1"/>
  <c r="T1344" i="1" s="1"/>
  <c r="R1343" i="1"/>
  <c r="Q1343" i="1"/>
  <c r="S1343" i="1" s="1"/>
  <c r="T1343" i="1" s="1"/>
  <c r="R1342" i="1"/>
  <c r="Q1342" i="1"/>
  <c r="R1341" i="1"/>
  <c r="Q1341" i="1"/>
  <c r="S1341" i="1" s="1"/>
  <c r="T1341" i="1" s="1"/>
  <c r="R1340" i="1"/>
  <c r="Q1340" i="1"/>
  <c r="S1340" i="1" s="1"/>
  <c r="T1340" i="1" s="1"/>
  <c r="R1339" i="1"/>
  <c r="Q1339" i="1"/>
  <c r="S1339" i="1" s="1"/>
  <c r="T1339" i="1" s="1"/>
  <c r="R1338" i="1"/>
  <c r="Q1338" i="1"/>
  <c r="R1337" i="1"/>
  <c r="Q1337" i="1"/>
  <c r="S1337" i="1" s="1"/>
  <c r="T1337" i="1" s="1"/>
  <c r="R1336" i="1"/>
  <c r="Q1336" i="1"/>
  <c r="S1336" i="1" s="1"/>
  <c r="T1336" i="1" s="1"/>
  <c r="R1335" i="1"/>
  <c r="Q1335" i="1"/>
  <c r="S1335" i="1" s="1"/>
  <c r="T1335" i="1" s="1"/>
  <c r="R1334" i="1"/>
  <c r="Q1334" i="1"/>
  <c r="R1333" i="1"/>
  <c r="Q1333" i="1"/>
  <c r="S1333" i="1" s="1"/>
  <c r="T1333" i="1" s="1"/>
  <c r="R1332" i="1"/>
  <c r="Q1332" i="1"/>
  <c r="S1332" i="1" s="1"/>
  <c r="T1332" i="1" s="1"/>
  <c r="R1331" i="1"/>
  <c r="Q1331" i="1"/>
  <c r="R1330" i="1"/>
  <c r="Q1330" i="1"/>
  <c r="R1329" i="1"/>
  <c r="Q1329" i="1"/>
  <c r="S1329" i="1" s="1"/>
  <c r="T1329" i="1" s="1"/>
  <c r="R1328" i="1"/>
  <c r="Q1328" i="1"/>
  <c r="S1328" i="1" s="1"/>
  <c r="T1328" i="1" s="1"/>
  <c r="R1327" i="1"/>
  <c r="Q1327" i="1"/>
  <c r="S1327" i="1" s="1"/>
  <c r="T1327" i="1" s="1"/>
  <c r="R1326" i="1"/>
  <c r="Q1326" i="1"/>
  <c r="S1326" i="1" s="1"/>
  <c r="T1326" i="1" s="1"/>
  <c r="R1325" i="1"/>
  <c r="Q1325" i="1"/>
  <c r="S1325" i="1" s="1"/>
  <c r="T1325" i="1" s="1"/>
  <c r="R1324" i="1"/>
  <c r="Q1324" i="1"/>
  <c r="S1324" i="1" s="1"/>
  <c r="T1324" i="1" s="1"/>
  <c r="R1323" i="1"/>
  <c r="Q1323" i="1"/>
  <c r="S1323" i="1" s="1"/>
  <c r="T1323" i="1" s="1"/>
  <c r="R1322" i="1"/>
  <c r="Q1322" i="1"/>
  <c r="R1321" i="1"/>
  <c r="Q1321" i="1"/>
  <c r="S1321" i="1" s="1"/>
  <c r="T1321" i="1" s="1"/>
  <c r="R1320" i="1"/>
  <c r="Q1320" i="1"/>
  <c r="S1320" i="1" s="1"/>
  <c r="T1320" i="1" s="1"/>
  <c r="R1319" i="1"/>
  <c r="Q1319" i="1"/>
  <c r="S1319" i="1" s="1"/>
  <c r="T1319" i="1" s="1"/>
  <c r="R1318" i="1"/>
  <c r="Q1318" i="1"/>
  <c r="S1318" i="1" s="1"/>
  <c r="T1318" i="1" s="1"/>
  <c r="R1317" i="1"/>
  <c r="Q1317" i="1"/>
  <c r="S1317" i="1" s="1"/>
  <c r="T1317" i="1" s="1"/>
  <c r="R1316" i="1"/>
  <c r="Q1316" i="1"/>
  <c r="S1316" i="1" s="1"/>
  <c r="T1316" i="1" s="1"/>
  <c r="R1315" i="1"/>
  <c r="Q1315" i="1"/>
  <c r="S1315" i="1" s="1"/>
  <c r="T1315" i="1" s="1"/>
  <c r="R1314" i="1"/>
  <c r="Q1314" i="1"/>
  <c r="R1313" i="1"/>
  <c r="Q1313" i="1"/>
  <c r="S1313" i="1" s="1"/>
  <c r="T1313" i="1" s="1"/>
  <c r="R1312" i="1"/>
  <c r="Q1312" i="1"/>
  <c r="S1312" i="1" s="1"/>
  <c r="T1312" i="1" s="1"/>
  <c r="R1311" i="1"/>
  <c r="Q1311" i="1"/>
  <c r="R1310" i="1"/>
  <c r="Q1310" i="1"/>
  <c r="S1310" i="1" s="1"/>
  <c r="T1310" i="1" s="1"/>
  <c r="R1309" i="1"/>
  <c r="Q1309" i="1"/>
  <c r="S1309" i="1" s="1"/>
  <c r="T1309" i="1" s="1"/>
  <c r="R1308" i="1"/>
  <c r="Q1308" i="1"/>
  <c r="S1308" i="1" s="1"/>
  <c r="T1308" i="1" s="1"/>
  <c r="R1307" i="1"/>
  <c r="Q1307" i="1"/>
  <c r="S1307" i="1" s="1"/>
  <c r="T1307" i="1" s="1"/>
  <c r="R1306" i="1"/>
  <c r="Q1306" i="1"/>
  <c r="R1305" i="1"/>
  <c r="Q1305" i="1"/>
  <c r="S1305" i="1" s="1"/>
  <c r="T1305" i="1" s="1"/>
  <c r="R1304" i="1"/>
  <c r="Q1304" i="1"/>
  <c r="S1304" i="1" s="1"/>
  <c r="T1304" i="1" s="1"/>
  <c r="R1303" i="1"/>
  <c r="Q1303" i="1"/>
  <c r="S1303" i="1" s="1"/>
  <c r="T1303" i="1" s="1"/>
  <c r="R1302" i="1"/>
  <c r="Q1302" i="1"/>
  <c r="R1301" i="1"/>
  <c r="Q1301" i="1"/>
  <c r="S1301" i="1" s="1"/>
  <c r="T1301" i="1" s="1"/>
  <c r="R1300" i="1"/>
  <c r="Q1300" i="1"/>
  <c r="S1300" i="1" s="1"/>
  <c r="T1300" i="1" s="1"/>
  <c r="R1299" i="1"/>
  <c r="Q1299" i="1"/>
  <c r="S1299" i="1" s="1"/>
  <c r="T1299" i="1" s="1"/>
  <c r="R1298" i="1"/>
  <c r="Q1298" i="1"/>
  <c r="R1297" i="1"/>
  <c r="Q1297" i="1"/>
  <c r="S1297" i="1" s="1"/>
  <c r="T1297" i="1" s="1"/>
  <c r="R1296" i="1"/>
  <c r="Q1296" i="1"/>
  <c r="S1296" i="1" s="1"/>
  <c r="T1296" i="1" s="1"/>
  <c r="R1295" i="1"/>
  <c r="Q1295" i="1"/>
  <c r="S1295" i="1" s="1"/>
  <c r="T1295" i="1" s="1"/>
  <c r="R1294" i="1"/>
  <c r="Q1294" i="1"/>
  <c r="S1294" i="1" s="1"/>
  <c r="T1294" i="1" s="1"/>
  <c r="R1293" i="1"/>
  <c r="Q1293" i="1"/>
  <c r="S1293" i="1" s="1"/>
  <c r="T1293" i="1" s="1"/>
  <c r="R1292" i="1"/>
  <c r="Q1292" i="1"/>
  <c r="S1292" i="1" s="1"/>
  <c r="T1292" i="1" s="1"/>
  <c r="R1291" i="1"/>
  <c r="Q1291" i="1"/>
  <c r="S1291" i="1" s="1"/>
  <c r="T1291" i="1" s="1"/>
  <c r="R1290" i="1"/>
  <c r="Q1290" i="1"/>
  <c r="R1289" i="1"/>
  <c r="Q1289" i="1"/>
  <c r="S1289" i="1" s="1"/>
  <c r="T1289" i="1" s="1"/>
  <c r="R1288" i="1"/>
  <c r="Q1288" i="1"/>
  <c r="R1287" i="1"/>
  <c r="Q1287" i="1"/>
  <c r="R1286" i="1"/>
  <c r="Q1286" i="1"/>
  <c r="S1286" i="1" s="1"/>
  <c r="T1286" i="1" s="1"/>
  <c r="R1285" i="1"/>
  <c r="Q1285" i="1"/>
  <c r="S1285" i="1" s="1"/>
  <c r="T1285" i="1" s="1"/>
  <c r="R1284" i="1"/>
  <c r="Q1284" i="1"/>
  <c r="S1284" i="1" s="1"/>
  <c r="T1284" i="1" s="1"/>
  <c r="R1283" i="1"/>
  <c r="Q1283" i="1"/>
  <c r="S1283" i="1" s="1"/>
  <c r="T1283" i="1" s="1"/>
  <c r="R1282" i="1"/>
  <c r="Q1282" i="1"/>
  <c r="R1281" i="1"/>
  <c r="Q1281" i="1"/>
  <c r="R1280" i="1"/>
  <c r="Q1280" i="1"/>
  <c r="R1279" i="1"/>
  <c r="Q1279" i="1"/>
  <c r="S1279" i="1" s="1"/>
  <c r="T1279" i="1" s="1"/>
  <c r="R1278" i="1"/>
  <c r="Q1278" i="1"/>
  <c r="S1278" i="1" s="1"/>
  <c r="T1278" i="1" s="1"/>
  <c r="R1277" i="1"/>
  <c r="Q1277" i="1"/>
  <c r="S1277" i="1" s="1"/>
  <c r="T1277" i="1" s="1"/>
  <c r="R1276" i="1"/>
  <c r="Q1276" i="1"/>
  <c r="R1275" i="1"/>
  <c r="Q1275" i="1"/>
  <c r="S1275" i="1" s="1"/>
  <c r="T1275" i="1" s="1"/>
  <c r="R1274" i="1"/>
  <c r="Q1274" i="1"/>
  <c r="R1273" i="1"/>
  <c r="Q1273" i="1"/>
  <c r="S1273" i="1" s="1"/>
  <c r="T1273" i="1" s="1"/>
  <c r="R1272" i="1"/>
  <c r="Q1272" i="1"/>
  <c r="S1272" i="1" s="1"/>
  <c r="T1272" i="1" s="1"/>
  <c r="R1271" i="1"/>
  <c r="Q1271" i="1"/>
  <c r="S1271" i="1" s="1"/>
  <c r="T1271" i="1" s="1"/>
  <c r="R1270" i="1"/>
  <c r="Q1270" i="1"/>
  <c r="S1270" i="1" s="1"/>
  <c r="T1270" i="1" s="1"/>
  <c r="R1269" i="1"/>
  <c r="Q1269" i="1"/>
  <c r="S1269" i="1" s="1"/>
  <c r="T1269" i="1" s="1"/>
  <c r="R1268" i="1"/>
  <c r="Q1268" i="1"/>
  <c r="S1268" i="1" s="1"/>
  <c r="T1268" i="1" s="1"/>
  <c r="R1267" i="1"/>
  <c r="Q1267" i="1"/>
  <c r="S1267" i="1" s="1"/>
  <c r="T1267" i="1" s="1"/>
  <c r="R1266" i="1"/>
  <c r="Q1266" i="1"/>
  <c r="R1265" i="1"/>
  <c r="Q1265" i="1"/>
  <c r="S1265" i="1" s="1"/>
  <c r="T1265" i="1" s="1"/>
  <c r="R1264" i="1"/>
  <c r="Q1264" i="1"/>
  <c r="S1264" i="1" s="1"/>
  <c r="T1264" i="1" s="1"/>
  <c r="R1263" i="1"/>
  <c r="Q1263" i="1"/>
  <c r="S1263" i="1" s="1"/>
  <c r="T1263" i="1" s="1"/>
  <c r="R1262" i="1"/>
  <c r="Q1262" i="1"/>
  <c r="S1262" i="1" s="1"/>
  <c r="T1262" i="1" s="1"/>
  <c r="R1261" i="1"/>
  <c r="Q1261" i="1"/>
  <c r="S1261" i="1" s="1"/>
  <c r="T1261" i="1" s="1"/>
  <c r="R1260" i="1"/>
  <c r="Q1260" i="1"/>
  <c r="S1260" i="1" s="1"/>
  <c r="T1260" i="1" s="1"/>
  <c r="R1259" i="1"/>
  <c r="Q1259" i="1"/>
  <c r="S1259" i="1" s="1"/>
  <c r="T1259" i="1" s="1"/>
  <c r="R1258" i="1"/>
  <c r="Q1258" i="1"/>
  <c r="R1257" i="1"/>
  <c r="Q1257" i="1"/>
  <c r="S1257" i="1" s="1"/>
  <c r="T1257" i="1" s="1"/>
  <c r="R1256" i="1"/>
  <c r="Q1256" i="1"/>
  <c r="S1256" i="1" s="1"/>
  <c r="T1256" i="1" s="1"/>
  <c r="R1255" i="1"/>
  <c r="Q1255" i="1"/>
  <c r="S1255" i="1" s="1"/>
  <c r="T1255" i="1" s="1"/>
  <c r="R1254" i="1"/>
  <c r="Q1254" i="1"/>
  <c r="R1253" i="1"/>
  <c r="Q1253" i="1"/>
  <c r="S1253" i="1" s="1"/>
  <c r="T1253" i="1" s="1"/>
  <c r="R1252" i="1"/>
  <c r="Q1252" i="1"/>
  <c r="S1252" i="1" s="1"/>
  <c r="T1252" i="1" s="1"/>
  <c r="R1251" i="1"/>
  <c r="Q1251" i="1"/>
  <c r="S1251" i="1" s="1"/>
  <c r="T1251" i="1" s="1"/>
  <c r="R1250" i="1"/>
  <c r="Q1250" i="1"/>
  <c r="R1249" i="1"/>
  <c r="Q1249" i="1"/>
  <c r="S1249" i="1" s="1"/>
  <c r="T1249" i="1" s="1"/>
  <c r="R1248" i="1"/>
  <c r="Q1248" i="1"/>
  <c r="S1248" i="1" s="1"/>
  <c r="T1248" i="1" s="1"/>
  <c r="R1247" i="1"/>
  <c r="Q1247" i="1"/>
  <c r="S1247" i="1" s="1"/>
  <c r="T1247" i="1" s="1"/>
  <c r="R1246" i="1"/>
  <c r="Q1246" i="1"/>
  <c r="S1246" i="1" s="1"/>
  <c r="T1246" i="1" s="1"/>
  <c r="R1245" i="1"/>
  <c r="Q1245" i="1"/>
  <c r="S1245" i="1" s="1"/>
  <c r="T1245" i="1" s="1"/>
  <c r="R1244" i="1"/>
  <c r="Q1244" i="1"/>
  <c r="S1244" i="1" s="1"/>
  <c r="T1244" i="1" s="1"/>
  <c r="R1243" i="1"/>
  <c r="Q1243" i="1"/>
  <c r="S1243" i="1" s="1"/>
  <c r="T1243" i="1" s="1"/>
  <c r="R1242" i="1"/>
  <c r="Q1242" i="1"/>
  <c r="R1241" i="1"/>
  <c r="Q1241" i="1"/>
  <c r="S1241" i="1" s="1"/>
  <c r="T1241" i="1" s="1"/>
  <c r="R1240" i="1"/>
  <c r="Q1240" i="1"/>
  <c r="S1240" i="1" s="1"/>
  <c r="T1240" i="1" s="1"/>
  <c r="R1239" i="1"/>
  <c r="Q1239" i="1"/>
  <c r="S1239" i="1" s="1"/>
  <c r="T1239" i="1" s="1"/>
  <c r="R1238" i="1"/>
  <c r="Q1238" i="1"/>
  <c r="S1238" i="1" s="1"/>
  <c r="T1238" i="1" s="1"/>
  <c r="R1237" i="1"/>
  <c r="Q1237" i="1"/>
  <c r="S1237" i="1" s="1"/>
  <c r="T1237" i="1" s="1"/>
  <c r="R1236" i="1"/>
  <c r="Q1236" i="1"/>
  <c r="S1236" i="1" s="1"/>
  <c r="T1236" i="1" s="1"/>
  <c r="R1235" i="1"/>
  <c r="Q1235" i="1"/>
  <c r="S1235" i="1" s="1"/>
  <c r="T1235" i="1" s="1"/>
  <c r="R1234" i="1"/>
  <c r="Q1234" i="1"/>
  <c r="R1233" i="1"/>
  <c r="Q1233" i="1"/>
  <c r="S1233" i="1" s="1"/>
  <c r="T1233" i="1" s="1"/>
  <c r="R1232" i="1"/>
  <c r="Q1232" i="1"/>
  <c r="S1232" i="1" s="1"/>
  <c r="T1232" i="1" s="1"/>
  <c r="R1231" i="1"/>
  <c r="Q1231" i="1"/>
  <c r="S1231" i="1" s="1"/>
  <c r="T1231" i="1" s="1"/>
  <c r="R1230" i="1"/>
  <c r="Q1230" i="1"/>
  <c r="S1230" i="1" s="1"/>
  <c r="T1230" i="1" s="1"/>
  <c r="R1229" i="1"/>
  <c r="Q1229" i="1"/>
  <c r="S1229" i="1" s="1"/>
  <c r="T1229" i="1" s="1"/>
  <c r="R1228" i="1"/>
  <c r="Q1228" i="1"/>
  <c r="S1228" i="1" s="1"/>
  <c r="T1228" i="1" s="1"/>
  <c r="R1227" i="1"/>
  <c r="Q1227" i="1"/>
  <c r="S1227" i="1" s="1"/>
  <c r="T1227" i="1" s="1"/>
  <c r="R1226" i="1"/>
  <c r="Q1226" i="1"/>
  <c r="R1225" i="1"/>
  <c r="Q1225" i="1"/>
  <c r="S1225" i="1" s="1"/>
  <c r="T1225" i="1" s="1"/>
  <c r="R1224" i="1"/>
  <c r="Q1224" i="1"/>
  <c r="S1224" i="1" s="1"/>
  <c r="T1224" i="1" s="1"/>
  <c r="R1223" i="1"/>
  <c r="Q1223" i="1"/>
  <c r="S1223" i="1" s="1"/>
  <c r="T1223" i="1" s="1"/>
  <c r="R1222" i="1"/>
  <c r="Q1222" i="1"/>
  <c r="S1222" i="1" s="1"/>
  <c r="T1222" i="1" s="1"/>
  <c r="R1221" i="1"/>
  <c r="Q1221" i="1"/>
  <c r="S1221" i="1" s="1"/>
  <c r="T1221" i="1" s="1"/>
  <c r="R1220" i="1"/>
  <c r="Q1220" i="1"/>
  <c r="S1220" i="1" s="1"/>
  <c r="T1220" i="1" s="1"/>
  <c r="R1219" i="1"/>
  <c r="Q1219" i="1"/>
  <c r="S1219" i="1" s="1"/>
  <c r="T1219" i="1" s="1"/>
  <c r="R1218" i="1"/>
  <c r="Q1218" i="1"/>
  <c r="R1217" i="1"/>
  <c r="Q1217" i="1"/>
  <c r="S1217" i="1" s="1"/>
  <c r="T1217" i="1" s="1"/>
  <c r="R1216" i="1"/>
  <c r="Q1216" i="1"/>
  <c r="S1216" i="1" s="1"/>
  <c r="T1216" i="1" s="1"/>
  <c r="R1215" i="1"/>
  <c r="Q1215" i="1"/>
  <c r="S1215" i="1" s="1"/>
  <c r="T1215" i="1" s="1"/>
  <c r="R1214" i="1"/>
  <c r="Q1214" i="1"/>
  <c r="S1214" i="1" s="1"/>
  <c r="T1214" i="1" s="1"/>
  <c r="R1213" i="1"/>
  <c r="Q1213" i="1"/>
  <c r="S1213" i="1" s="1"/>
  <c r="T1213" i="1" s="1"/>
  <c r="R1212" i="1"/>
  <c r="Q1212" i="1"/>
  <c r="S1212" i="1" s="1"/>
  <c r="T1212" i="1" s="1"/>
  <c r="R1211" i="1"/>
  <c r="Q1211" i="1"/>
  <c r="S1211" i="1" s="1"/>
  <c r="T1211" i="1" s="1"/>
  <c r="R1210" i="1"/>
  <c r="Q1210" i="1"/>
  <c r="R1209" i="1"/>
  <c r="Q1209" i="1"/>
  <c r="S1209" i="1" s="1"/>
  <c r="T1209" i="1" s="1"/>
  <c r="R1208" i="1"/>
  <c r="Q1208" i="1"/>
  <c r="S1208" i="1" s="1"/>
  <c r="T1208" i="1" s="1"/>
  <c r="R1207" i="1"/>
  <c r="Q1207" i="1"/>
  <c r="S1207" i="1" s="1"/>
  <c r="T1207" i="1" s="1"/>
  <c r="R1206" i="1"/>
  <c r="Q1206" i="1"/>
  <c r="S1206" i="1" s="1"/>
  <c r="T1206" i="1" s="1"/>
  <c r="R1205" i="1"/>
  <c r="Q1205" i="1"/>
  <c r="R1204" i="1"/>
  <c r="Q1204" i="1"/>
  <c r="S1204" i="1" s="1"/>
  <c r="T1204" i="1" s="1"/>
  <c r="R1203" i="1"/>
  <c r="Q1203" i="1"/>
  <c r="R1202" i="1"/>
  <c r="Q1202" i="1"/>
  <c r="R1201" i="1"/>
  <c r="Q1201" i="1"/>
  <c r="S1201" i="1" s="1"/>
  <c r="T1201" i="1" s="1"/>
  <c r="R1200" i="1"/>
  <c r="Q1200" i="1"/>
  <c r="S1200" i="1" s="1"/>
  <c r="T1200" i="1" s="1"/>
  <c r="R1199" i="1"/>
  <c r="Q1199" i="1"/>
  <c r="S1199" i="1" s="1"/>
  <c r="T1199" i="1" s="1"/>
  <c r="R1198" i="1"/>
  <c r="Q1198" i="1"/>
  <c r="R1197" i="1"/>
  <c r="Q1197" i="1"/>
  <c r="S1197" i="1" s="1"/>
  <c r="T1197" i="1" s="1"/>
  <c r="R1196" i="1"/>
  <c r="Q1196" i="1"/>
  <c r="S1196" i="1" s="1"/>
  <c r="T1196" i="1" s="1"/>
  <c r="R1195" i="1"/>
  <c r="Q1195" i="1"/>
  <c r="S1195" i="1" s="1"/>
  <c r="T1195" i="1" s="1"/>
  <c r="R1194" i="1"/>
  <c r="Q1194" i="1"/>
  <c r="R1193" i="1"/>
  <c r="Q1193" i="1"/>
  <c r="S1193" i="1" s="1"/>
  <c r="T1193" i="1" s="1"/>
  <c r="R1192" i="1"/>
  <c r="Q1192" i="1"/>
  <c r="R1191" i="1"/>
  <c r="Q1191" i="1"/>
  <c r="R1190" i="1"/>
  <c r="Q1190" i="1"/>
  <c r="S1190" i="1" s="1"/>
  <c r="T1190" i="1" s="1"/>
  <c r="R1189" i="1"/>
  <c r="Q1189" i="1"/>
  <c r="S1189" i="1" s="1"/>
  <c r="T1189" i="1" s="1"/>
  <c r="R1188" i="1"/>
  <c r="Q1188" i="1"/>
  <c r="S1188" i="1" s="1"/>
  <c r="T1188" i="1" s="1"/>
  <c r="R1187" i="1"/>
  <c r="Q1187" i="1"/>
  <c r="S1187" i="1" s="1"/>
  <c r="T1187" i="1" s="1"/>
  <c r="R1186" i="1"/>
  <c r="Q1186" i="1"/>
  <c r="R1185" i="1"/>
  <c r="Q1185" i="1"/>
  <c r="R1184" i="1"/>
  <c r="Q1184" i="1"/>
  <c r="S1184" i="1" s="1"/>
  <c r="T1184" i="1" s="1"/>
  <c r="R1183" i="1"/>
  <c r="Q1183" i="1"/>
  <c r="S1183" i="1" s="1"/>
  <c r="T1183" i="1" s="1"/>
  <c r="R1182" i="1"/>
  <c r="Q1182" i="1"/>
  <c r="S1182" i="1" s="1"/>
  <c r="T1182" i="1" s="1"/>
  <c r="R1181" i="1"/>
  <c r="Q1181" i="1"/>
  <c r="R1180" i="1"/>
  <c r="Q1180" i="1"/>
  <c r="S1180" i="1" s="1"/>
  <c r="T1180" i="1" s="1"/>
  <c r="R1179" i="1"/>
  <c r="Q1179" i="1"/>
  <c r="S1179" i="1" s="1"/>
  <c r="T1179" i="1" s="1"/>
  <c r="R1178" i="1"/>
  <c r="Q1178" i="1"/>
  <c r="R1177" i="1"/>
  <c r="Q1177" i="1"/>
  <c r="S1177" i="1" s="1"/>
  <c r="T1177" i="1" s="1"/>
  <c r="R1176" i="1"/>
  <c r="Q1176" i="1"/>
  <c r="S1176" i="1" s="1"/>
  <c r="T1176" i="1" s="1"/>
  <c r="R1175" i="1"/>
  <c r="Q1175" i="1"/>
  <c r="S1175" i="1" s="1"/>
  <c r="T1175" i="1" s="1"/>
  <c r="R1174" i="1"/>
  <c r="Q1174" i="1"/>
  <c r="R1173" i="1"/>
  <c r="Q1173" i="1"/>
  <c r="R1172" i="1"/>
  <c r="Q1172" i="1"/>
  <c r="R1171" i="1"/>
  <c r="Q1171" i="1"/>
  <c r="S1171" i="1" s="1"/>
  <c r="T1171" i="1" s="1"/>
  <c r="R1170" i="1"/>
  <c r="Q1170" i="1"/>
  <c r="R1169" i="1"/>
  <c r="Q1169" i="1"/>
  <c r="R1168" i="1"/>
  <c r="Q1168" i="1"/>
  <c r="S1168" i="1" s="1"/>
  <c r="T1168" i="1" s="1"/>
  <c r="R1167" i="1"/>
  <c r="Q1167" i="1"/>
  <c r="S1167" i="1" s="1"/>
  <c r="T1167" i="1" s="1"/>
  <c r="R1166" i="1"/>
  <c r="Q1166" i="1"/>
  <c r="S1166" i="1" s="1"/>
  <c r="T1166" i="1" s="1"/>
  <c r="R1165" i="1"/>
  <c r="Q1165" i="1"/>
  <c r="S1165" i="1" s="1"/>
  <c r="T1165" i="1" s="1"/>
  <c r="R1164" i="1"/>
  <c r="Q1164" i="1"/>
  <c r="S1164" i="1" s="1"/>
  <c r="T1164" i="1" s="1"/>
  <c r="R1163" i="1"/>
  <c r="Q1163" i="1"/>
  <c r="S1163" i="1" s="1"/>
  <c r="T1163" i="1" s="1"/>
  <c r="R1162" i="1"/>
  <c r="Q1162" i="1"/>
  <c r="R1161" i="1"/>
  <c r="Q1161" i="1"/>
  <c r="S1161" i="1" s="1"/>
  <c r="T1161" i="1" s="1"/>
  <c r="R1160" i="1"/>
  <c r="Q1160" i="1"/>
  <c r="R1159" i="1"/>
  <c r="Q1159" i="1"/>
  <c r="S1159" i="1" s="1"/>
  <c r="T1159" i="1" s="1"/>
  <c r="R1158" i="1"/>
  <c r="Q1158" i="1"/>
  <c r="S1158" i="1" s="1"/>
  <c r="T1158" i="1" s="1"/>
  <c r="R1157" i="1"/>
  <c r="Q1157" i="1"/>
  <c r="S1157" i="1" s="1"/>
  <c r="T1157" i="1" s="1"/>
  <c r="R1156" i="1"/>
  <c r="Q1156" i="1"/>
  <c r="S1156" i="1" s="1"/>
  <c r="T1156" i="1" s="1"/>
  <c r="R1155" i="1"/>
  <c r="Q1155" i="1"/>
  <c r="S1155" i="1" s="1"/>
  <c r="T1155" i="1" s="1"/>
  <c r="R1154" i="1"/>
  <c r="Q1154" i="1"/>
  <c r="R1153" i="1"/>
  <c r="Q1153" i="1"/>
  <c r="S1153" i="1" s="1"/>
  <c r="T1153" i="1" s="1"/>
  <c r="R1152" i="1"/>
  <c r="Q1152" i="1"/>
  <c r="S1152" i="1" s="1"/>
  <c r="T1152" i="1" s="1"/>
  <c r="R1151" i="1"/>
  <c r="Q1151" i="1"/>
  <c r="S1151" i="1" s="1"/>
  <c r="T1151" i="1" s="1"/>
  <c r="R1150" i="1"/>
  <c r="Q1150" i="1"/>
  <c r="S1150" i="1" s="1"/>
  <c r="T1150" i="1" s="1"/>
  <c r="R1149" i="1"/>
  <c r="Q1149" i="1"/>
  <c r="S1149" i="1" s="1"/>
  <c r="T1149" i="1" s="1"/>
  <c r="R1148" i="1"/>
  <c r="Q1148" i="1"/>
  <c r="S1148" i="1" s="1"/>
  <c r="T1148" i="1" s="1"/>
  <c r="R1147" i="1"/>
  <c r="Q1147" i="1"/>
  <c r="R1146" i="1"/>
  <c r="Q1146" i="1"/>
  <c r="R1145" i="1"/>
  <c r="Q1145" i="1"/>
  <c r="S1145" i="1" s="1"/>
  <c r="T1145" i="1" s="1"/>
  <c r="R1144" i="1"/>
  <c r="Q1144" i="1"/>
  <c r="S1144" i="1" s="1"/>
  <c r="T1144" i="1" s="1"/>
  <c r="R1143" i="1"/>
  <c r="Q1143" i="1"/>
  <c r="R1142" i="1"/>
  <c r="Q1142" i="1"/>
  <c r="S1142" i="1" s="1"/>
  <c r="T1142" i="1" s="1"/>
  <c r="R1141" i="1"/>
  <c r="Q1141" i="1"/>
  <c r="S1141" i="1" s="1"/>
  <c r="T1141" i="1" s="1"/>
  <c r="R1140" i="1"/>
  <c r="Q1140" i="1"/>
  <c r="R1139" i="1"/>
  <c r="Q1139" i="1"/>
  <c r="S1139" i="1" s="1"/>
  <c r="T1139" i="1" s="1"/>
  <c r="R1138" i="1"/>
  <c r="Q1138" i="1"/>
  <c r="R1137" i="1"/>
  <c r="Q1137" i="1"/>
  <c r="S1137" i="1" s="1"/>
  <c r="T1137" i="1" s="1"/>
  <c r="R1136" i="1"/>
  <c r="Q1136" i="1"/>
  <c r="S1136" i="1" s="1"/>
  <c r="T1136" i="1" s="1"/>
  <c r="R1135" i="1"/>
  <c r="Q1135" i="1"/>
  <c r="S1135" i="1" s="1"/>
  <c r="T1135" i="1" s="1"/>
  <c r="R1134" i="1"/>
  <c r="Q1134" i="1"/>
  <c r="S1134" i="1" s="1"/>
  <c r="T1134" i="1" s="1"/>
  <c r="R1133" i="1"/>
  <c r="Q1133" i="1"/>
  <c r="S1133" i="1" s="1"/>
  <c r="T1133" i="1" s="1"/>
  <c r="R1132" i="1"/>
  <c r="Q1132" i="1"/>
  <c r="S1132" i="1" s="1"/>
  <c r="T1132" i="1" s="1"/>
  <c r="R1131" i="1"/>
  <c r="Q1131" i="1"/>
  <c r="S1131" i="1" s="1"/>
  <c r="T1131" i="1" s="1"/>
  <c r="R1130" i="1"/>
  <c r="Q1130" i="1"/>
  <c r="R1129" i="1"/>
  <c r="Q1129" i="1"/>
  <c r="S1129" i="1" s="1"/>
  <c r="T1129" i="1" s="1"/>
  <c r="R1128" i="1"/>
  <c r="Q1128" i="1"/>
  <c r="S1128" i="1" s="1"/>
  <c r="T1128" i="1" s="1"/>
  <c r="R1127" i="1"/>
  <c r="Q1127" i="1"/>
  <c r="R1126" i="1"/>
  <c r="Q1126" i="1"/>
  <c r="S1126" i="1" s="1"/>
  <c r="T1126" i="1" s="1"/>
  <c r="R1125" i="1"/>
  <c r="Q1125" i="1"/>
  <c r="S1125" i="1" s="1"/>
  <c r="T1125" i="1" s="1"/>
  <c r="R1124" i="1"/>
  <c r="Q1124" i="1"/>
  <c r="S1124" i="1" s="1"/>
  <c r="T1124" i="1" s="1"/>
  <c r="R1123" i="1"/>
  <c r="Q1123" i="1"/>
  <c r="S1123" i="1" s="1"/>
  <c r="T1123" i="1" s="1"/>
  <c r="R1122" i="1"/>
  <c r="Q1122" i="1"/>
  <c r="R1121" i="1"/>
  <c r="Q1121" i="1"/>
  <c r="S1121" i="1" s="1"/>
  <c r="T1121" i="1" s="1"/>
  <c r="R1120" i="1"/>
  <c r="Q1120" i="1"/>
  <c r="S1120" i="1" s="1"/>
  <c r="T1120" i="1" s="1"/>
  <c r="R1119" i="1"/>
  <c r="Q1119" i="1"/>
  <c r="R1118" i="1"/>
  <c r="Q1118" i="1"/>
  <c r="S1118" i="1" s="1"/>
  <c r="T1118" i="1" s="1"/>
  <c r="R1117" i="1"/>
  <c r="Q1117" i="1"/>
  <c r="S1117" i="1" s="1"/>
  <c r="T1117" i="1" s="1"/>
  <c r="R1116" i="1"/>
  <c r="Q1116" i="1"/>
  <c r="S1116" i="1" s="1"/>
  <c r="T1116" i="1" s="1"/>
  <c r="R1115" i="1"/>
  <c r="Q1115" i="1"/>
  <c r="S1115" i="1" s="1"/>
  <c r="T1115" i="1" s="1"/>
  <c r="R1114" i="1"/>
  <c r="Q1114" i="1"/>
  <c r="R1113" i="1"/>
  <c r="Q1113" i="1"/>
  <c r="S1113" i="1" s="1"/>
  <c r="T1113" i="1" s="1"/>
  <c r="R1112" i="1"/>
  <c r="Q1112" i="1"/>
  <c r="S1112" i="1" s="1"/>
  <c r="T1112" i="1" s="1"/>
  <c r="R1111" i="1"/>
  <c r="Q1111" i="1"/>
  <c r="S1111" i="1" s="1"/>
  <c r="T1111" i="1" s="1"/>
  <c r="R1110" i="1"/>
  <c r="Q1110" i="1"/>
  <c r="S1110" i="1" s="1"/>
  <c r="T1110" i="1" s="1"/>
  <c r="R1109" i="1"/>
  <c r="Q1109" i="1"/>
  <c r="S1109" i="1" s="1"/>
  <c r="T1109" i="1" s="1"/>
  <c r="R1108" i="1"/>
  <c r="Q1108" i="1"/>
  <c r="S1108" i="1" s="1"/>
  <c r="T1108" i="1" s="1"/>
  <c r="R1107" i="1"/>
  <c r="Q1107" i="1"/>
  <c r="S1107" i="1" s="1"/>
  <c r="T1107" i="1" s="1"/>
  <c r="R1106" i="1"/>
  <c r="Q1106" i="1"/>
  <c r="R1105" i="1"/>
  <c r="Q1105" i="1"/>
  <c r="S1105" i="1" s="1"/>
  <c r="T1105" i="1" s="1"/>
  <c r="R1104" i="1"/>
  <c r="Q1104" i="1"/>
  <c r="R1103" i="1"/>
  <c r="Q1103" i="1"/>
  <c r="S1103" i="1" s="1"/>
  <c r="T1103" i="1" s="1"/>
  <c r="R1102" i="1"/>
  <c r="Q1102" i="1"/>
  <c r="S1102" i="1" s="1"/>
  <c r="T1102" i="1" s="1"/>
  <c r="R1101" i="1"/>
  <c r="Q1101" i="1"/>
  <c r="S1101" i="1" s="1"/>
  <c r="T1101" i="1" s="1"/>
  <c r="R1100" i="1"/>
  <c r="Q1100" i="1"/>
  <c r="S1100" i="1" s="1"/>
  <c r="T1100" i="1" s="1"/>
  <c r="R1099" i="1"/>
  <c r="Q1099" i="1"/>
  <c r="S1099" i="1" s="1"/>
  <c r="T1099" i="1" s="1"/>
  <c r="R1098" i="1"/>
  <c r="Q1098" i="1"/>
  <c r="R1097" i="1"/>
  <c r="Q1097" i="1"/>
  <c r="S1097" i="1" s="1"/>
  <c r="T1097" i="1" s="1"/>
  <c r="R1096" i="1"/>
  <c r="Q1096" i="1"/>
  <c r="S1096" i="1" s="1"/>
  <c r="T1096" i="1" s="1"/>
  <c r="R1095" i="1"/>
  <c r="Q1095" i="1"/>
  <c r="S1095" i="1" s="1"/>
  <c r="T1095" i="1" s="1"/>
  <c r="R1094" i="1"/>
  <c r="Q1094" i="1"/>
  <c r="S1094" i="1" s="1"/>
  <c r="T1094" i="1" s="1"/>
  <c r="R1093" i="1"/>
  <c r="Q1093" i="1"/>
  <c r="R1092" i="1"/>
  <c r="Q1092" i="1"/>
  <c r="S1092" i="1" s="1"/>
  <c r="T1092" i="1" s="1"/>
  <c r="R1091" i="1"/>
  <c r="Q1091" i="1"/>
  <c r="S1091" i="1" s="1"/>
  <c r="T1091" i="1" s="1"/>
  <c r="R1090" i="1"/>
  <c r="Q1090" i="1"/>
  <c r="R1089" i="1"/>
  <c r="Q1089" i="1"/>
  <c r="R1088" i="1"/>
  <c r="Q1088" i="1"/>
  <c r="R1087" i="1"/>
  <c r="Q1087" i="1"/>
  <c r="S1087" i="1" s="1"/>
  <c r="T1087" i="1" s="1"/>
  <c r="R1086" i="1"/>
  <c r="Q1086" i="1"/>
  <c r="S1086" i="1" s="1"/>
  <c r="T1086" i="1" s="1"/>
  <c r="R1085" i="1"/>
  <c r="Q1085" i="1"/>
  <c r="R1084" i="1"/>
  <c r="Q1084" i="1"/>
  <c r="S1084" i="1" s="1"/>
  <c r="T1084" i="1" s="1"/>
  <c r="R1083" i="1"/>
  <c r="Q1083" i="1"/>
  <c r="S1083" i="1" s="1"/>
  <c r="T1083" i="1" s="1"/>
  <c r="R1082" i="1"/>
  <c r="Q1082" i="1"/>
  <c r="R1081" i="1"/>
  <c r="Q1081" i="1"/>
  <c r="S1081" i="1" s="1"/>
  <c r="T1081" i="1" s="1"/>
  <c r="R1080" i="1"/>
  <c r="Q1080" i="1"/>
  <c r="S1080" i="1" s="1"/>
  <c r="T1080" i="1" s="1"/>
  <c r="R1079" i="1"/>
  <c r="Q1079" i="1"/>
  <c r="S1079" i="1" s="1"/>
  <c r="T1079" i="1" s="1"/>
  <c r="R1078" i="1"/>
  <c r="Q1078" i="1"/>
  <c r="S1078" i="1" s="1"/>
  <c r="T1078" i="1" s="1"/>
  <c r="R1077" i="1"/>
  <c r="Q1077" i="1"/>
  <c r="S1077" i="1" s="1"/>
  <c r="T1077" i="1" s="1"/>
  <c r="R1076" i="1"/>
  <c r="Q1076" i="1"/>
  <c r="R1075" i="1"/>
  <c r="Q1075" i="1"/>
  <c r="S1075" i="1" s="1"/>
  <c r="T1075" i="1" s="1"/>
  <c r="R1074" i="1"/>
  <c r="Q1074" i="1"/>
  <c r="R1073" i="1"/>
  <c r="Q1073" i="1"/>
  <c r="S1073" i="1" s="1"/>
  <c r="T1073" i="1" s="1"/>
  <c r="R1072" i="1"/>
  <c r="Q1072" i="1"/>
  <c r="S1072" i="1" s="1"/>
  <c r="T1072" i="1" s="1"/>
  <c r="R1071" i="1"/>
  <c r="Q1071" i="1"/>
  <c r="S1071" i="1" s="1"/>
  <c r="T1071" i="1" s="1"/>
  <c r="R1070" i="1"/>
  <c r="Q1070" i="1"/>
  <c r="S1070" i="1" s="1"/>
  <c r="T1070" i="1" s="1"/>
  <c r="R1069" i="1"/>
  <c r="Q1069" i="1"/>
  <c r="S1069" i="1" s="1"/>
  <c r="T1069" i="1" s="1"/>
  <c r="R1068" i="1"/>
  <c r="Q1068" i="1"/>
  <c r="S1068" i="1" s="1"/>
  <c r="T1068" i="1" s="1"/>
  <c r="R1067" i="1"/>
  <c r="Q1067" i="1"/>
  <c r="S1067" i="1" s="1"/>
  <c r="T1067" i="1" s="1"/>
  <c r="R1066" i="1"/>
  <c r="Q1066" i="1"/>
  <c r="R1065" i="1"/>
  <c r="Q1065" i="1"/>
  <c r="S1065" i="1" s="1"/>
  <c r="T1065" i="1" s="1"/>
  <c r="R1064" i="1"/>
  <c r="Q1064" i="1"/>
  <c r="S1064" i="1" s="1"/>
  <c r="T1064" i="1" s="1"/>
  <c r="R1063" i="1"/>
  <c r="Q1063" i="1"/>
  <c r="S1063" i="1" s="1"/>
  <c r="T1063" i="1" s="1"/>
  <c r="R1062" i="1"/>
  <c r="Q1062" i="1"/>
  <c r="S1062" i="1" s="1"/>
  <c r="T1062" i="1" s="1"/>
  <c r="R1061" i="1"/>
  <c r="Q1061" i="1"/>
  <c r="R1060" i="1"/>
  <c r="Q1060" i="1"/>
  <c r="S1060" i="1" s="1"/>
  <c r="T1060" i="1" s="1"/>
  <c r="R1059" i="1"/>
  <c r="Q1059" i="1"/>
  <c r="S1059" i="1" s="1"/>
  <c r="T1059" i="1" s="1"/>
  <c r="R1058" i="1"/>
  <c r="Q1058" i="1"/>
  <c r="R1057" i="1"/>
  <c r="Q1057" i="1"/>
  <c r="R1056" i="1"/>
  <c r="Q1056" i="1"/>
  <c r="R1055" i="1"/>
  <c r="Q1055" i="1"/>
  <c r="S1055" i="1" s="1"/>
  <c r="T1055" i="1" s="1"/>
  <c r="R1054" i="1"/>
  <c r="Q1054" i="1"/>
  <c r="S1054" i="1" s="1"/>
  <c r="T1054" i="1" s="1"/>
  <c r="R1053" i="1"/>
  <c r="Q1053" i="1"/>
  <c r="S1053" i="1" s="1"/>
  <c r="T1053" i="1" s="1"/>
  <c r="R1052" i="1"/>
  <c r="Q1052" i="1"/>
  <c r="S1052" i="1" s="1"/>
  <c r="T1052" i="1" s="1"/>
  <c r="R1051" i="1"/>
  <c r="Q1051" i="1"/>
  <c r="S1051" i="1" s="1"/>
  <c r="T1051" i="1" s="1"/>
  <c r="R1050" i="1"/>
  <c r="Q1050" i="1"/>
  <c r="R1049" i="1"/>
  <c r="Q1049" i="1"/>
  <c r="R1048" i="1"/>
  <c r="Q1048" i="1"/>
  <c r="S1048" i="1" s="1"/>
  <c r="T1048" i="1" s="1"/>
  <c r="R1047" i="1"/>
  <c r="Q1047" i="1"/>
  <c r="S1047" i="1" s="1"/>
  <c r="T1047" i="1" s="1"/>
  <c r="R1046" i="1"/>
  <c r="Q1046" i="1"/>
  <c r="S1046" i="1" s="1"/>
  <c r="T1046" i="1" s="1"/>
  <c r="R1045" i="1"/>
  <c r="Q1045" i="1"/>
  <c r="R1044" i="1"/>
  <c r="Q1044" i="1"/>
  <c r="S1044" i="1" s="1"/>
  <c r="T1044" i="1" s="1"/>
  <c r="R1043" i="1"/>
  <c r="Q1043" i="1"/>
  <c r="S1043" i="1" s="1"/>
  <c r="T1043" i="1" s="1"/>
  <c r="R1042" i="1"/>
  <c r="Q1042" i="1"/>
  <c r="R1041" i="1"/>
  <c r="Q1041" i="1"/>
  <c r="S1041" i="1" s="1"/>
  <c r="T1041" i="1" s="1"/>
  <c r="R1040" i="1"/>
  <c r="Q1040" i="1"/>
  <c r="S1040" i="1" s="1"/>
  <c r="T1040" i="1" s="1"/>
  <c r="R1039" i="1"/>
  <c r="Q1039" i="1"/>
  <c r="S1039" i="1" s="1"/>
  <c r="T1039" i="1" s="1"/>
  <c r="R1038" i="1"/>
  <c r="Q1038" i="1"/>
  <c r="S1038" i="1" s="1"/>
  <c r="T1038" i="1" s="1"/>
  <c r="R1037" i="1"/>
  <c r="Q1037" i="1"/>
  <c r="S1037" i="1" s="1"/>
  <c r="T1037" i="1" s="1"/>
  <c r="R1036" i="1"/>
  <c r="Q1036" i="1"/>
  <c r="S1036" i="1" s="1"/>
  <c r="T1036" i="1" s="1"/>
  <c r="R1035" i="1"/>
  <c r="Q1035" i="1"/>
  <c r="S1035" i="1" s="1"/>
  <c r="T1035" i="1" s="1"/>
  <c r="R1034" i="1"/>
  <c r="Q1034" i="1"/>
  <c r="R1033" i="1"/>
  <c r="Q1033" i="1"/>
  <c r="R1032" i="1"/>
  <c r="Q1032" i="1"/>
  <c r="S1032" i="1" s="1"/>
  <c r="T1032" i="1" s="1"/>
  <c r="R1031" i="1"/>
  <c r="Q1031" i="1"/>
  <c r="S1031" i="1" s="1"/>
  <c r="T1031" i="1" s="1"/>
  <c r="R1030" i="1"/>
  <c r="Q1030" i="1"/>
  <c r="R1029" i="1"/>
  <c r="Q1029" i="1"/>
  <c r="S1029" i="1" s="1"/>
  <c r="T1029" i="1" s="1"/>
  <c r="R1028" i="1"/>
  <c r="Q1028" i="1"/>
  <c r="S1028" i="1" s="1"/>
  <c r="T1028" i="1" s="1"/>
  <c r="R1027" i="1"/>
  <c r="Q1027" i="1"/>
  <c r="S1027" i="1" s="1"/>
  <c r="T1027" i="1" s="1"/>
  <c r="R1026" i="1"/>
  <c r="Q1026" i="1"/>
  <c r="R1025" i="1"/>
  <c r="Q1025" i="1"/>
  <c r="S1025" i="1" s="1"/>
  <c r="T1025" i="1" s="1"/>
  <c r="R1024" i="1"/>
  <c r="Q1024" i="1"/>
  <c r="S1024" i="1" s="1"/>
  <c r="T1024" i="1" s="1"/>
  <c r="R1023" i="1"/>
  <c r="Q1023" i="1"/>
  <c r="S1023" i="1" s="1"/>
  <c r="T1023" i="1" s="1"/>
  <c r="R1022" i="1"/>
  <c r="Q1022" i="1"/>
  <c r="S1022" i="1" s="1"/>
  <c r="T1022" i="1" s="1"/>
  <c r="R1021" i="1"/>
  <c r="Q1021" i="1"/>
  <c r="R1020" i="1"/>
  <c r="Q1020" i="1"/>
  <c r="S1020" i="1" s="1"/>
  <c r="T1020" i="1" s="1"/>
  <c r="R1019" i="1"/>
  <c r="Q1019" i="1"/>
  <c r="S1019" i="1" s="1"/>
  <c r="T1019" i="1" s="1"/>
  <c r="R1018" i="1"/>
  <c r="Q1018" i="1"/>
  <c r="R1017" i="1"/>
  <c r="Q1017" i="1"/>
  <c r="S1017" i="1" s="1"/>
  <c r="T1017" i="1" s="1"/>
  <c r="R1016" i="1"/>
  <c r="Q1016" i="1"/>
  <c r="R1015" i="1"/>
  <c r="Q1015" i="1"/>
  <c r="S1015" i="1" s="1"/>
  <c r="T1015" i="1" s="1"/>
  <c r="R1014" i="1"/>
  <c r="Q1014" i="1"/>
  <c r="S1014" i="1" s="1"/>
  <c r="T1014" i="1" s="1"/>
  <c r="R1013" i="1"/>
  <c r="Q1013" i="1"/>
  <c r="S1013" i="1" s="1"/>
  <c r="T1013" i="1" s="1"/>
  <c r="R1012" i="1"/>
  <c r="Q1012" i="1"/>
  <c r="R1011" i="1"/>
  <c r="Q1011" i="1"/>
  <c r="S1011" i="1" s="1"/>
  <c r="T1011" i="1" s="1"/>
  <c r="R1010" i="1"/>
  <c r="Q1010" i="1"/>
  <c r="R1009" i="1"/>
  <c r="Q1009" i="1"/>
  <c r="S1009" i="1" s="1"/>
  <c r="T1009" i="1" s="1"/>
  <c r="R1008" i="1"/>
  <c r="Q1008" i="1"/>
  <c r="S1008" i="1" s="1"/>
  <c r="T1008" i="1" s="1"/>
  <c r="R1007" i="1"/>
  <c r="Q1007" i="1"/>
  <c r="S1007" i="1" s="1"/>
  <c r="T1007" i="1" s="1"/>
  <c r="R1006" i="1"/>
  <c r="Q1006" i="1"/>
  <c r="S1006" i="1" s="1"/>
  <c r="T1006" i="1" s="1"/>
  <c r="R1005" i="1"/>
  <c r="Q1005" i="1"/>
  <c r="S1005" i="1" s="1"/>
  <c r="T1005" i="1" s="1"/>
  <c r="R1004" i="1"/>
  <c r="Q1004" i="1"/>
  <c r="R1003" i="1"/>
  <c r="Q1003" i="1"/>
  <c r="S1003" i="1" s="1"/>
  <c r="T1003" i="1" s="1"/>
  <c r="R1002" i="1"/>
  <c r="Q1002" i="1"/>
  <c r="R1001" i="1"/>
  <c r="Q1001" i="1"/>
  <c r="S1001" i="1" s="1"/>
  <c r="T1001" i="1" s="1"/>
  <c r="R1000" i="1"/>
  <c r="Q1000" i="1"/>
  <c r="S1000" i="1" s="1"/>
  <c r="T1000" i="1" s="1"/>
  <c r="R999" i="1"/>
  <c r="Q999" i="1"/>
  <c r="R998" i="1"/>
  <c r="Q998" i="1"/>
  <c r="S998" i="1" s="1"/>
  <c r="T998" i="1" s="1"/>
  <c r="R997" i="1"/>
  <c r="Q997" i="1"/>
  <c r="S997" i="1" s="1"/>
  <c r="T997" i="1" s="1"/>
  <c r="R996" i="1"/>
  <c r="Q996" i="1"/>
  <c r="S996" i="1" s="1"/>
  <c r="T996" i="1" s="1"/>
  <c r="R995" i="1"/>
  <c r="Q995" i="1"/>
  <c r="S995" i="1" s="1"/>
  <c r="T995" i="1" s="1"/>
  <c r="R994" i="1"/>
  <c r="Q994" i="1"/>
  <c r="R993" i="1"/>
  <c r="Q993" i="1"/>
  <c r="S993" i="1" s="1"/>
  <c r="T993" i="1" s="1"/>
  <c r="R992" i="1"/>
  <c r="Q992" i="1"/>
  <c r="R991" i="1"/>
  <c r="Q991" i="1"/>
  <c r="S991" i="1" s="1"/>
  <c r="T991" i="1" s="1"/>
  <c r="R990" i="1"/>
  <c r="Q990" i="1"/>
  <c r="R989" i="1"/>
  <c r="Q989" i="1"/>
  <c r="S989" i="1" s="1"/>
  <c r="T989" i="1" s="1"/>
  <c r="R988" i="1"/>
  <c r="Q988" i="1"/>
  <c r="S988" i="1" s="1"/>
  <c r="T988" i="1" s="1"/>
  <c r="R987" i="1"/>
  <c r="Q987" i="1"/>
  <c r="S987" i="1" s="1"/>
  <c r="T987" i="1" s="1"/>
  <c r="R986" i="1"/>
  <c r="Q986" i="1"/>
  <c r="R985" i="1"/>
  <c r="Q985" i="1"/>
  <c r="S985" i="1" s="1"/>
  <c r="T985" i="1" s="1"/>
  <c r="R984" i="1"/>
  <c r="Q984" i="1"/>
  <c r="S984" i="1" s="1"/>
  <c r="T984" i="1" s="1"/>
  <c r="R983" i="1"/>
  <c r="Q983" i="1"/>
  <c r="R982" i="1"/>
  <c r="Q982" i="1"/>
  <c r="R981" i="1"/>
  <c r="Q981" i="1"/>
  <c r="S981" i="1" s="1"/>
  <c r="T981" i="1" s="1"/>
  <c r="R980" i="1"/>
  <c r="Q980" i="1"/>
  <c r="S980" i="1" s="1"/>
  <c r="T980" i="1" s="1"/>
  <c r="R979" i="1"/>
  <c r="Q979" i="1"/>
  <c r="S979" i="1" s="1"/>
  <c r="T979" i="1" s="1"/>
  <c r="R978" i="1"/>
  <c r="Q978" i="1"/>
  <c r="R977" i="1"/>
  <c r="Q977" i="1"/>
  <c r="S977" i="1" s="1"/>
  <c r="T977" i="1" s="1"/>
  <c r="R976" i="1"/>
  <c r="Q976" i="1"/>
  <c r="S976" i="1" s="1"/>
  <c r="T976" i="1" s="1"/>
  <c r="R975" i="1"/>
  <c r="Q975" i="1"/>
  <c r="S975" i="1" s="1"/>
  <c r="T975" i="1" s="1"/>
  <c r="R974" i="1"/>
  <c r="Q974" i="1"/>
  <c r="R973" i="1"/>
  <c r="Q973" i="1"/>
  <c r="S973" i="1" s="1"/>
  <c r="T973" i="1" s="1"/>
  <c r="R972" i="1"/>
  <c r="Q972" i="1"/>
  <c r="S972" i="1" s="1"/>
  <c r="T972" i="1" s="1"/>
  <c r="R971" i="1"/>
  <c r="Q971" i="1"/>
  <c r="S971" i="1" s="1"/>
  <c r="T971" i="1" s="1"/>
  <c r="R970" i="1"/>
  <c r="Q970" i="1"/>
  <c r="R969" i="1"/>
  <c r="Q969" i="1"/>
  <c r="S969" i="1" s="1"/>
  <c r="T969" i="1" s="1"/>
  <c r="R968" i="1"/>
  <c r="Q968" i="1"/>
  <c r="S968" i="1" s="1"/>
  <c r="T968" i="1" s="1"/>
  <c r="R967" i="1"/>
  <c r="Q967" i="1"/>
  <c r="S967" i="1" s="1"/>
  <c r="T967" i="1" s="1"/>
  <c r="R966" i="1"/>
  <c r="Q966" i="1"/>
  <c r="R965" i="1"/>
  <c r="Q965" i="1"/>
  <c r="S965" i="1" s="1"/>
  <c r="T965" i="1" s="1"/>
  <c r="R964" i="1"/>
  <c r="Q964" i="1"/>
  <c r="S964" i="1" s="1"/>
  <c r="T964" i="1" s="1"/>
  <c r="R963" i="1"/>
  <c r="Q963" i="1"/>
  <c r="S963" i="1" s="1"/>
  <c r="T963" i="1" s="1"/>
  <c r="R962" i="1"/>
  <c r="Q962" i="1"/>
  <c r="R961" i="1"/>
  <c r="Q961" i="1"/>
  <c r="S961" i="1" s="1"/>
  <c r="T961" i="1" s="1"/>
  <c r="R960" i="1"/>
  <c r="Q960" i="1"/>
  <c r="S960" i="1" s="1"/>
  <c r="T960" i="1" s="1"/>
  <c r="R959" i="1"/>
  <c r="Q959" i="1"/>
  <c r="S959" i="1" s="1"/>
  <c r="T959" i="1" s="1"/>
  <c r="R958" i="1"/>
  <c r="Q958" i="1"/>
  <c r="S958" i="1" s="1"/>
  <c r="T958" i="1" s="1"/>
  <c r="R957" i="1"/>
  <c r="Q957" i="1"/>
  <c r="S957" i="1" s="1"/>
  <c r="T957" i="1" s="1"/>
  <c r="R956" i="1"/>
  <c r="Q956" i="1"/>
  <c r="S956" i="1" s="1"/>
  <c r="T956" i="1" s="1"/>
  <c r="R955" i="1"/>
  <c r="Q955" i="1"/>
  <c r="S955" i="1" s="1"/>
  <c r="T955" i="1" s="1"/>
  <c r="R954" i="1"/>
  <c r="Q954" i="1"/>
  <c r="R953" i="1"/>
  <c r="Q953" i="1"/>
  <c r="S953" i="1" s="1"/>
  <c r="T953" i="1" s="1"/>
  <c r="R952" i="1"/>
  <c r="Q952" i="1"/>
  <c r="S952" i="1" s="1"/>
  <c r="T952" i="1" s="1"/>
  <c r="R951" i="1"/>
  <c r="Q951" i="1"/>
  <c r="R950" i="1"/>
  <c r="Q950" i="1"/>
  <c r="S950" i="1" s="1"/>
  <c r="T950" i="1" s="1"/>
  <c r="R949" i="1"/>
  <c r="Q949" i="1"/>
  <c r="S949" i="1" s="1"/>
  <c r="T949" i="1" s="1"/>
  <c r="R948" i="1"/>
  <c r="Q948" i="1"/>
  <c r="S948" i="1" s="1"/>
  <c r="T948" i="1" s="1"/>
  <c r="R947" i="1"/>
  <c r="Q947" i="1"/>
  <c r="S947" i="1" s="1"/>
  <c r="T947" i="1" s="1"/>
  <c r="R946" i="1"/>
  <c r="Q946" i="1"/>
  <c r="R945" i="1"/>
  <c r="Q945" i="1"/>
  <c r="S945" i="1" s="1"/>
  <c r="T945" i="1" s="1"/>
  <c r="R944" i="1"/>
  <c r="Q944" i="1"/>
  <c r="R943" i="1"/>
  <c r="Q943" i="1"/>
  <c r="S943" i="1" s="1"/>
  <c r="T943" i="1" s="1"/>
  <c r="R942" i="1"/>
  <c r="Q942" i="1"/>
  <c r="S942" i="1" s="1"/>
  <c r="T942" i="1" s="1"/>
  <c r="R941" i="1"/>
  <c r="Q941" i="1"/>
  <c r="S941" i="1" s="1"/>
  <c r="T941" i="1" s="1"/>
  <c r="R940" i="1"/>
  <c r="Q940" i="1"/>
  <c r="S940" i="1" s="1"/>
  <c r="T940" i="1" s="1"/>
  <c r="R939" i="1"/>
  <c r="Q939" i="1"/>
  <c r="S939" i="1" s="1"/>
  <c r="T939" i="1" s="1"/>
  <c r="R938" i="1"/>
  <c r="Q938" i="1"/>
  <c r="R937" i="1"/>
  <c r="Q937" i="1"/>
  <c r="R936" i="1"/>
  <c r="Q936" i="1"/>
  <c r="S936" i="1" s="1"/>
  <c r="T936" i="1" s="1"/>
  <c r="R935" i="1"/>
  <c r="Q935" i="1"/>
  <c r="S935" i="1" s="1"/>
  <c r="T935" i="1" s="1"/>
  <c r="R934" i="1"/>
  <c r="Q934" i="1"/>
  <c r="S934" i="1" s="1"/>
  <c r="T934" i="1" s="1"/>
  <c r="R933" i="1"/>
  <c r="Q933" i="1"/>
  <c r="S933" i="1" s="1"/>
  <c r="T933" i="1" s="1"/>
  <c r="R932" i="1"/>
  <c r="Q932" i="1"/>
  <c r="S932" i="1" s="1"/>
  <c r="T932" i="1" s="1"/>
  <c r="R931" i="1"/>
  <c r="Q931" i="1"/>
  <c r="S931" i="1" s="1"/>
  <c r="T931" i="1" s="1"/>
  <c r="R930" i="1"/>
  <c r="Q930" i="1"/>
  <c r="R929" i="1"/>
  <c r="Q929" i="1"/>
  <c r="S929" i="1" s="1"/>
  <c r="T929" i="1" s="1"/>
  <c r="R928" i="1"/>
  <c r="Q928" i="1"/>
  <c r="S928" i="1" s="1"/>
  <c r="T928" i="1" s="1"/>
  <c r="R927" i="1"/>
  <c r="Q927" i="1"/>
  <c r="S927" i="1" s="1"/>
  <c r="T927" i="1" s="1"/>
  <c r="R926" i="1"/>
  <c r="Q926" i="1"/>
  <c r="S926" i="1" s="1"/>
  <c r="T926" i="1" s="1"/>
  <c r="R925" i="1"/>
  <c r="Q925" i="1"/>
  <c r="S925" i="1" s="1"/>
  <c r="T925" i="1" s="1"/>
  <c r="R924" i="1"/>
  <c r="Q924" i="1"/>
  <c r="S924" i="1" s="1"/>
  <c r="T924" i="1" s="1"/>
  <c r="R923" i="1"/>
  <c r="Q923" i="1"/>
  <c r="S923" i="1" s="1"/>
  <c r="T923" i="1" s="1"/>
  <c r="R922" i="1"/>
  <c r="Q922" i="1"/>
  <c r="R921" i="1"/>
  <c r="Q921" i="1"/>
  <c r="R920" i="1"/>
  <c r="Q920" i="1"/>
  <c r="S920" i="1" s="1"/>
  <c r="T920" i="1" s="1"/>
  <c r="R919" i="1"/>
  <c r="Q919" i="1"/>
  <c r="S919" i="1" s="1"/>
  <c r="T919" i="1" s="1"/>
  <c r="R918" i="1"/>
  <c r="Q918" i="1"/>
  <c r="S918" i="1" s="1"/>
  <c r="T918" i="1" s="1"/>
  <c r="R917" i="1"/>
  <c r="Q917" i="1"/>
  <c r="S917" i="1" s="1"/>
  <c r="T917" i="1" s="1"/>
  <c r="R916" i="1"/>
  <c r="Q916" i="1"/>
  <c r="S916" i="1" s="1"/>
  <c r="T916" i="1" s="1"/>
  <c r="R915" i="1"/>
  <c r="Q915" i="1"/>
  <c r="S915" i="1" s="1"/>
  <c r="T915" i="1" s="1"/>
  <c r="R914" i="1"/>
  <c r="Q914" i="1"/>
  <c r="R913" i="1"/>
  <c r="Q913" i="1"/>
  <c r="S913" i="1" s="1"/>
  <c r="T913" i="1" s="1"/>
  <c r="R912" i="1"/>
  <c r="Q912" i="1"/>
  <c r="S912" i="1" s="1"/>
  <c r="T912" i="1" s="1"/>
  <c r="R911" i="1"/>
  <c r="Q911" i="1"/>
  <c r="S911" i="1" s="1"/>
  <c r="T911" i="1" s="1"/>
  <c r="R910" i="1"/>
  <c r="Q910" i="1"/>
  <c r="S910" i="1" s="1"/>
  <c r="T910" i="1" s="1"/>
  <c r="R909" i="1"/>
  <c r="Q909" i="1"/>
  <c r="R908" i="1"/>
  <c r="Q908" i="1"/>
  <c r="S908" i="1" s="1"/>
  <c r="T908" i="1" s="1"/>
  <c r="R907" i="1"/>
  <c r="Q907" i="1"/>
  <c r="R906" i="1"/>
  <c r="Q906" i="1"/>
  <c r="R905" i="1"/>
  <c r="Q905" i="1"/>
  <c r="S905" i="1" s="1"/>
  <c r="T905" i="1" s="1"/>
  <c r="R904" i="1"/>
  <c r="Q904" i="1"/>
  <c r="S904" i="1" s="1"/>
  <c r="T904" i="1" s="1"/>
  <c r="R903" i="1"/>
  <c r="Q903" i="1"/>
  <c r="S903" i="1" s="1"/>
  <c r="T903" i="1" s="1"/>
  <c r="R902" i="1"/>
  <c r="Q902" i="1"/>
  <c r="S902" i="1" s="1"/>
  <c r="T902" i="1" s="1"/>
  <c r="R901" i="1"/>
  <c r="Q901" i="1"/>
  <c r="S901" i="1" s="1"/>
  <c r="T901" i="1" s="1"/>
  <c r="R900" i="1"/>
  <c r="Q900" i="1"/>
  <c r="S900" i="1" s="1"/>
  <c r="T900" i="1" s="1"/>
  <c r="R899" i="1"/>
  <c r="Q899" i="1"/>
  <c r="S899" i="1" s="1"/>
  <c r="T899" i="1" s="1"/>
  <c r="R898" i="1"/>
  <c r="Q898" i="1"/>
  <c r="R897" i="1"/>
  <c r="Q897" i="1"/>
  <c r="S897" i="1" s="1"/>
  <c r="T897" i="1" s="1"/>
  <c r="R896" i="1"/>
  <c r="Q896" i="1"/>
  <c r="S896" i="1" s="1"/>
  <c r="T896" i="1" s="1"/>
  <c r="R895" i="1"/>
  <c r="Q895" i="1"/>
  <c r="S895" i="1" s="1"/>
  <c r="T895" i="1" s="1"/>
  <c r="R894" i="1"/>
  <c r="Q894" i="1"/>
  <c r="S894" i="1" s="1"/>
  <c r="T894" i="1" s="1"/>
  <c r="R893" i="1"/>
  <c r="Q893" i="1"/>
  <c r="S893" i="1" s="1"/>
  <c r="T893" i="1" s="1"/>
  <c r="R892" i="1"/>
  <c r="Q892" i="1"/>
  <c r="S892" i="1" s="1"/>
  <c r="T892" i="1" s="1"/>
  <c r="R891" i="1"/>
  <c r="Q891" i="1"/>
  <c r="S891" i="1" s="1"/>
  <c r="T891" i="1" s="1"/>
  <c r="R890" i="1"/>
  <c r="Q890" i="1"/>
  <c r="R889" i="1"/>
  <c r="Q889" i="1"/>
  <c r="S889" i="1" s="1"/>
  <c r="T889" i="1" s="1"/>
  <c r="R888" i="1"/>
  <c r="Q888" i="1"/>
  <c r="S888" i="1" s="1"/>
  <c r="T888" i="1" s="1"/>
  <c r="R887" i="1"/>
  <c r="Q887" i="1"/>
  <c r="S887" i="1" s="1"/>
  <c r="T887" i="1" s="1"/>
  <c r="R886" i="1"/>
  <c r="Q886" i="1"/>
  <c r="S886" i="1" s="1"/>
  <c r="T886" i="1" s="1"/>
  <c r="R885" i="1"/>
  <c r="Q885" i="1"/>
  <c r="S885" i="1" s="1"/>
  <c r="T885" i="1" s="1"/>
  <c r="R884" i="1"/>
  <c r="Q884" i="1"/>
  <c r="S884" i="1" s="1"/>
  <c r="T884" i="1" s="1"/>
  <c r="R883" i="1"/>
  <c r="Q883" i="1"/>
  <c r="S883" i="1" s="1"/>
  <c r="T883" i="1" s="1"/>
  <c r="R882" i="1"/>
  <c r="Q882" i="1"/>
  <c r="R881" i="1"/>
  <c r="Q881" i="1"/>
  <c r="S881" i="1" s="1"/>
  <c r="T881" i="1" s="1"/>
  <c r="R880" i="1"/>
  <c r="Q880" i="1"/>
  <c r="S880" i="1" s="1"/>
  <c r="T880" i="1" s="1"/>
  <c r="R879" i="1"/>
  <c r="Q879" i="1"/>
  <c r="S879" i="1" s="1"/>
  <c r="T879" i="1" s="1"/>
  <c r="R878" i="1"/>
  <c r="Q878" i="1"/>
  <c r="S878" i="1" s="1"/>
  <c r="T878" i="1" s="1"/>
  <c r="R877" i="1"/>
  <c r="Q877" i="1"/>
  <c r="S877" i="1" s="1"/>
  <c r="T877" i="1" s="1"/>
  <c r="R876" i="1"/>
  <c r="Q876" i="1"/>
  <c r="S876" i="1" s="1"/>
  <c r="T876" i="1" s="1"/>
  <c r="R875" i="1"/>
  <c r="Q875" i="1"/>
  <c r="S875" i="1" s="1"/>
  <c r="T875" i="1" s="1"/>
  <c r="R874" i="1"/>
  <c r="Q874" i="1"/>
  <c r="R873" i="1"/>
  <c r="Q873" i="1"/>
  <c r="S873" i="1" s="1"/>
  <c r="T873" i="1" s="1"/>
  <c r="R872" i="1"/>
  <c r="Q872" i="1"/>
  <c r="R871" i="1"/>
  <c r="Q871" i="1"/>
  <c r="S871" i="1" s="1"/>
  <c r="T871" i="1" s="1"/>
  <c r="R870" i="1"/>
  <c r="Q870" i="1"/>
  <c r="S870" i="1" s="1"/>
  <c r="T870" i="1" s="1"/>
  <c r="R869" i="1"/>
  <c r="Q869" i="1"/>
  <c r="R868" i="1"/>
  <c r="Q868" i="1"/>
  <c r="S868" i="1" s="1"/>
  <c r="T868" i="1" s="1"/>
  <c r="R867" i="1"/>
  <c r="Q867" i="1"/>
  <c r="S867" i="1" s="1"/>
  <c r="T867" i="1" s="1"/>
  <c r="R866" i="1"/>
  <c r="Q866" i="1"/>
  <c r="R865" i="1"/>
  <c r="Q865" i="1"/>
  <c r="R864" i="1"/>
  <c r="Q864" i="1"/>
  <c r="S864" i="1" s="1"/>
  <c r="T864" i="1" s="1"/>
  <c r="R863" i="1"/>
  <c r="Q863" i="1"/>
  <c r="S863" i="1" s="1"/>
  <c r="T863" i="1" s="1"/>
  <c r="R862" i="1"/>
  <c r="Q862" i="1"/>
  <c r="S862" i="1" s="1"/>
  <c r="T862" i="1" s="1"/>
  <c r="R861" i="1"/>
  <c r="Q861" i="1"/>
  <c r="S861" i="1" s="1"/>
  <c r="T861" i="1" s="1"/>
  <c r="R860" i="1"/>
  <c r="Q860" i="1"/>
  <c r="R859" i="1"/>
  <c r="Q859" i="1"/>
  <c r="S859" i="1" s="1"/>
  <c r="T859" i="1" s="1"/>
  <c r="R858" i="1"/>
  <c r="Q858" i="1"/>
  <c r="R857" i="1"/>
  <c r="Q857" i="1"/>
  <c r="S857" i="1" s="1"/>
  <c r="T857" i="1" s="1"/>
  <c r="R856" i="1"/>
  <c r="Q856" i="1"/>
  <c r="R855" i="1"/>
  <c r="Q855" i="1"/>
  <c r="R854" i="1"/>
  <c r="Q854" i="1"/>
  <c r="S854" i="1" s="1"/>
  <c r="T854" i="1" s="1"/>
  <c r="R853" i="1"/>
  <c r="Q853" i="1"/>
  <c r="S853" i="1" s="1"/>
  <c r="T853" i="1" s="1"/>
  <c r="R852" i="1"/>
  <c r="Q852" i="1"/>
  <c r="S852" i="1" s="1"/>
  <c r="T852" i="1" s="1"/>
  <c r="R851" i="1"/>
  <c r="Q851" i="1"/>
  <c r="S851" i="1" s="1"/>
  <c r="T851" i="1" s="1"/>
  <c r="R850" i="1"/>
  <c r="Q850" i="1"/>
  <c r="R849" i="1"/>
  <c r="Q849" i="1"/>
  <c r="S849" i="1" s="1"/>
  <c r="T849" i="1" s="1"/>
  <c r="R848" i="1"/>
  <c r="Q848" i="1"/>
  <c r="R847" i="1"/>
  <c r="Q847" i="1"/>
  <c r="S847" i="1" s="1"/>
  <c r="T847" i="1" s="1"/>
  <c r="R846" i="1"/>
  <c r="Q846" i="1"/>
  <c r="S846" i="1" s="1"/>
  <c r="T846" i="1" s="1"/>
  <c r="R845" i="1"/>
  <c r="Q845" i="1"/>
  <c r="S845" i="1" s="1"/>
  <c r="T845" i="1" s="1"/>
  <c r="R844" i="1"/>
  <c r="Q844" i="1"/>
  <c r="R843" i="1"/>
  <c r="Q843" i="1"/>
  <c r="S843" i="1" s="1"/>
  <c r="T843" i="1" s="1"/>
  <c r="R842" i="1"/>
  <c r="Q842" i="1"/>
  <c r="R841" i="1"/>
  <c r="Q841" i="1"/>
  <c r="S841" i="1" s="1"/>
  <c r="T841" i="1" s="1"/>
  <c r="R840" i="1"/>
  <c r="Q840" i="1"/>
  <c r="S840" i="1" s="1"/>
  <c r="T840" i="1" s="1"/>
  <c r="R839" i="1"/>
  <c r="Q839" i="1"/>
  <c r="S839" i="1" s="1"/>
  <c r="T839" i="1" s="1"/>
  <c r="R838" i="1"/>
  <c r="Q838" i="1"/>
  <c r="S838" i="1" s="1"/>
  <c r="T838" i="1" s="1"/>
  <c r="R837" i="1"/>
  <c r="Q837" i="1"/>
  <c r="S837" i="1" s="1"/>
  <c r="T837" i="1" s="1"/>
  <c r="R836" i="1"/>
  <c r="Q836" i="1"/>
  <c r="S836" i="1" s="1"/>
  <c r="T836" i="1" s="1"/>
  <c r="R835" i="1"/>
  <c r="Q835" i="1"/>
  <c r="S835" i="1" s="1"/>
  <c r="T835" i="1" s="1"/>
  <c r="R834" i="1"/>
  <c r="Q834" i="1"/>
  <c r="R833" i="1"/>
  <c r="Q833" i="1"/>
  <c r="S833" i="1" s="1"/>
  <c r="T833" i="1" s="1"/>
  <c r="R832" i="1"/>
  <c r="Q832" i="1"/>
  <c r="R831" i="1"/>
  <c r="Q831" i="1"/>
  <c r="S831" i="1" s="1"/>
  <c r="T831" i="1" s="1"/>
  <c r="R830" i="1"/>
  <c r="Q830" i="1"/>
  <c r="S830" i="1" s="1"/>
  <c r="T830" i="1" s="1"/>
  <c r="R829" i="1"/>
  <c r="Q829" i="1"/>
  <c r="S829" i="1" s="1"/>
  <c r="T829" i="1" s="1"/>
  <c r="R828" i="1"/>
  <c r="Q828" i="1"/>
  <c r="S828" i="1" s="1"/>
  <c r="T828" i="1" s="1"/>
  <c r="R827" i="1"/>
  <c r="Q827" i="1"/>
  <c r="S827" i="1" s="1"/>
  <c r="T827" i="1" s="1"/>
  <c r="R826" i="1"/>
  <c r="Q826" i="1"/>
  <c r="R825" i="1"/>
  <c r="Q825" i="1"/>
  <c r="S825" i="1" s="1"/>
  <c r="T825" i="1" s="1"/>
  <c r="R824" i="1"/>
  <c r="Q824" i="1"/>
  <c r="S824" i="1" s="1"/>
  <c r="T824" i="1" s="1"/>
  <c r="R823" i="1"/>
  <c r="Q823" i="1"/>
  <c r="S823" i="1" s="1"/>
  <c r="T823" i="1" s="1"/>
  <c r="R822" i="1"/>
  <c r="Q822" i="1"/>
  <c r="S822" i="1" s="1"/>
  <c r="T822" i="1" s="1"/>
  <c r="R821" i="1"/>
  <c r="Q821" i="1"/>
  <c r="R820" i="1"/>
  <c r="Q820" i="1"/>
  <c r="R819" i="1"/>
  <c r="Q819" i="1"/>
  <c r="S819" i="1" s="1"/>
  <c r="T819" i="1" s="1"/>
  <c r="R818" i="1"/>
  <c r="Q818" i="1"/>
  <c r="R817" i="1"/>
  <c r="Q817" i="1"/>
  <c r="R816" i="1"/>
  <c r="Q816" i="1"/>
  <c r="S816" i="1" s="1"/>
  <c r="T816" i="1" s="1"/>
  <c r="R815" i="1"/>
  <c r="Q815" i="1"/>
  <c r="R814" i="1"/>
  <c r="Q814" i="1"/>
  <c r="S814" i="1" s="1"/>
  <c r="T814" i="1" s="1"/>
  <c r="R813" i="1"/>
  <c r="Q813" i="1"/>
  <c r="S813" i="1" s="1"/>
  <c r="T813" i="1" s="1"/>
  <c r="R812" i="1"/>
  <c r="Q812" i="1"/>
  <c r="S812" i="1" s="1"/>
  <c r="T812" i="1" s="1"/>
  <c r="R811" i="1"/>
  <c r="Q811" i="1"/>
  <c r="S811" i="1" s="1"/>
  <c r="T811" i="1" s="1"/>
  <c r="R810" i="1"/>
  <c r="Q810" i="1"/>
  <c r="R809" i="1"/>
  <c r="Q809" i="1"/>
  <c r="R808" i="1"/>
  <c r="Q808" i="1"/>
  <c r="S808" i="1" s="1"/>
  <c r="T808" i="1" s="1"/>
  <c r="R807" i="1"/>
  <c r="Q807" i="1"/>
  <c r="S807" i="1" s="1"/>
  <c r="T807" i="1" s="1"/>
  <c r="R806" i="1"/>
  <c r="Q806" i="1"/>
  <c r="S806" i="1" s="1"/>
  <c r="T806" i="1" s="1"/>
  <c r="R805" i="1"/>
  <c r="Q805" i="1"/>
  <c r="S805" i="1" s="1"/>
  <c r="T805" i="1" s="1"/>
  <c r="R804" i="1"/>
  <c r="Q804" i="1"/>
  <c r="S804" i="1" s="1"/>
  <c r="T804" i="1" s="1"/>
  <c r="R803" i="1"/>
  <c r="Q803" i="1"/>
  <c r="S803" i="1" s="1"/>
  <c r="T803" i="1" s="1"/>
  <c r="R802" i="1"/>
  <c r="Q802" i="1"/>
  <c r="R801" i="1"/>
  <c r="Q801" i="1"/>
  <c r="R800" i="1"/>
  <c r="Q800" i="1"/>
  <c r="S800" i="1" s="1"/>
  <c r="T800" i="1" s="1"/>
  <c r="R799" i="1"/>
  <c r="Q799" i="1"/>
  <c r="S799" i="1" s="1"/>
  <c r="T799" i="1" s="1"/>
  <c r="R798" i="1"/>
  <c r="Q798" i="1"/>
  <c r="S798" i="1" s="1"/>
  <c r="T798" i="1" s="1"/>
  <c r="R797" i="1"/>
  <c r="Q797" i="1"/>
  <c r="S797" i="1" s="1"/>
  <c r="T797" i="1" s="1"/>
  <c r="R796" i="1"/>
  <c r="Q796" i="1"/>
  <c r="S796" i="1" s="1"/>
  <c r="T796" i="1" s="1"/>
  <c r="R795" i="1"/>
  <c r="Q795" i="1"/>
  <c r="S795" i="1" s="1"/>
  <c r="T795" i="1" s="1"/>
  <c r="R794" i="1"/>
  <c r="Q794" i="1"/>
  <c r="R793" i="1"/>
  <c r="Q793" i="1"/>
  <c r="S793" i="1" s="1"/>
  <c r="T793" i="1" s="1"/>
  <c r="R792" i="1"/>
  <c r="Q792" i="1"/>
  <c r="S792" i="1" s="1"/>
  <c r="T792" i="1" s="1"/>
  <c r="R791" i="1"/>
  <c r="Q791" i="1"/>
  <c r="S791" i="1" s="1"/>
  <c r="T791" i="1" s="1"/>
  <c r="R790" i="1"/>
  <c r="Q790" i="1"/>
  <c r="R789" i="1"/>
  <c r="Q789" i="1"/>
  <c r="R788" i="1"/>
  <c r="Q788" i="1"/>
  <c r="S788" i="1" s="1"/>
  <c r="T788" i="1" s="1"/>
  <c r="R787" i="1"/>
  <c r="Q787" i="1"/>
  <c r="S787" i="1" s="1"/>
  <c r="T787" i="1" s="1"/>
  <c r="R786" i="1"/>
  <c r="Q786" i="1"/>
  <c r="R785" i="1"/>
  <c r="Q785" i="1"/>
  <c r="S785" i="1" s="1"/>
  <c r="T785" i="1" s="1"/>
  <c r="R784" i="1"/>
  <c r="Q784" i="1"/>
  <c r="S784" i="1" s="1"/>
  <c r="T784" i="1" s="1"/>
  <c r="R783" i="1"/>
  <c r="Q783" i="1"/>
  <c r="S783" i="1" s="1"/>
  <c r="T783" i="1" s="1"/>
  <c r="R782" i="1"/>
  <c r="Q782" i="1"/>
  <c r="S782" i="1" s="1"/>
  <c r="T782" i="1" s="1"/>
  <c r="R781" i="1"/>
  <c r="Q781" i="1"/>
  <c r="S781" i="1" s="1"/>
  <c r="T781" i="1" s="1"/>
  <c r="R780" i="1"/>
  <c r="Q780" i="1"/>
  <c r="S780" i="1" s="1"/>
  <c r="T780" i="1" s="1"/>
  <c r="R779" i="1"/>
  <c r="Q779" i="1"/>
  <c r="S779" i="1" s="1"/>
  <c r="T779" i="1" s="1"/>
  <c r="R778" i="1"/>
  <c r="Q778" i="1"/>
  <c r="R777" i="1"/>
  <c r="Q777" i="1"/>
  <c r="S777" i="1" s="1"/>
  <c r="T777" i="1" s="1"/>
  <c r="R776" i="1"/>
  <c r="Q776" i="1"/>
  <c r="S776" i="1" s="1"/>
  <c r="T776" i="1" s="1"/>
  <c r="R775" i="1"/>
  <c r="Q775" i="1"/>
  <c r="S775" i="1" s="1"/>
  <c r="T775" i="1" s="1"/>
  <c r="R774" i="1"/>
  <c r="Q774" i="1"/>
  <c r="S774" i="1" s="1"/>
  <c r="T774" i="1" s="1"/>
  <c r="R773" i="1"/>
  <c r="Q773" i="1"/>
  <c r="S773" i="1" s="1"/>
  <c r="T773" i="1" s="1"/>
  <c r="R772" i="1"/>
  <c r="Q772" i="1"/>
  <c r="S772" i="1" s="1"/>
  <c r="T772" i="1" s="1"/>
  <c r="R771" i="1"/>
  <c r="Q771" i="1"/>
  <c r="S771" i="1" s="1"/>
  <c r="T771" i="1" s="1"/>
  <c r="R770" i="1"/>
  <c r="Q770" i="1"/>
  <c r="R769" i="1"/>
  <c r="Q769" i="1"/>
  <c r="S769" i="1" s="1"/>
  <c r="T769" i="1" s="1"/>
  <c r="R768" i="1"/>
  <c r="Q768" i="1"/>
  <c r="S768" i="1" s="1"/>
  <c r="T768" i="1" s="1"/>
  <c r="R767" i="1"/>
  <c r="Q767" i="1"/>
  <c r="S767" i="1" s="1"/>
  <c r="T767" i="1" s="1"/>
  <c r="R766" i="1"/>
  <c r="Q766" i="1"/>
  <c r="S766" i="1" s="1"/>
  <c r="T766" i="1" s="1"/>
  <c r="R765" i="1"/>
  <c r="Q765" i="1"/>
  <c r="S765" i="1" s="1"/>
  <c r="T765" i="1" s="1"/>
  <c r="R764" i="1"/>
  <c r="Q764" i="1"/>
  <c r="S764" i="1" s="1"/>
  <c r="T764" i="1" s="1"/>
  <c r="R763" i="1"/>
  <c r="Q763" i="1"/>
  <c r="R762" i="1"/>
  <c r="Q762" i="1"/>
  <c r="R761" i="1"/>
  <c r="Q761" i="1"/>
  <c r="R760" i="1"/>
  <c r="Q760" i="1"/>
  <c r="R759" i="1"/>
  <c r="Q759" i="1"/>
  <c r="S759" i="1" s="1"/>
  <c r="T759" i="1" s="1"/>
  <c r="R758" i="1"/>
  <c r="Q758" i="1"/>
  <c r="S758" i="1" s="1"/>
  <c r="T758" i="1" s="1"/>
  <c r="R757" i="1"/>
  <c r="Q757" i="1"/>
  <c r="S757" i="1" s="1"/>
  <c r="T757" i="1" s="1"/>
  <c r="R756" i="1"/>
  <c r="Q756" i="1"/>
  <c r="S756" i="1" s="1"/>
  <c r="T756" i="1" s="1"/>
  <c r="R755" i="1"/>
  <c r="Q755" i="1"/>
  <c r="R754" i="1"/>
  <c r="Q754" i="1"/>
  <c r="R753" i="1"/>
  <c r="Q753" i="1"/>
  <c r="S753" i="1" s="1"/>
  <c r="T753" i="1" s="1"/>
  <c r="R752" i="1"/>
  <c r="Q752" i="1"/>
  <c r="R751" i="1"/>
  <c r="Q751" i="1"/>
  <c r="S751" i="1" s="1"/>
  <c r="T751" i="1" s="1"/>
  <c r="R750" i="1"/>
  <c r="Q750" i="1"/>
  <c r="S750" i="1" s="1"/>
  <c r="T750" i="1" s="1"/>
  <c r="R749" i="1"/>
  <c r="Q749" i="1"/>
  <c r="S749" i="1" s="1"/>
  <c r="T749" i="1" s="1"/>
  <c r="R748" i="1"/>
  <c r="Q748" i="1"/>
  <c r="S748" i="1" s="1"/>
  <c r="T748" i="1" s="1"/>
  <c r="R747" i="1"/>
  <c r="Q747" i="1"/>
  <c r="S747" i="1" s="1"/>
  <c r="T747" i="1" s="1"/>
  <c r="R746" i="1"/>
  <c r="Q746" i="1"/>
  <c r="R745" i="1"/>
  <c r="Q745" i="1"/>
  <c r="S745" i="1" s="1"/>
  <c r="T745" i="1" s="1"/>
  <c r="R744" i="1"/>
  <c r="Q744" i="1"/>
  <c r="S744" i="1" s="1"/>
  <c r="T744" i="1" s="1"/>
  <c r="R743" i="1"/>
  <c r="Q743" i="1"/>
  <c r="S743" i="1" s="1"/>
  <c r="T743" i="1" s="1"/>
  <c r="R742" i="1"/>
  <c r="Q742" i="1"/>
  <c r="S742" i="1" s="1"/>
  <c r="T742" i="1" s="1"/>
  <c r="R741" i="1"/>
  <c r="Q741" i="1"/>
  <c r="S741" i="1" s="1"/>
  <c r="T741" i="1" s="1"/>
  <c r="R740" i="1"/>
  <c r="Q740" i="1"/>
  <c r="S740" i="1" s="1"/>
  <c r="T740" i="1" s="1"/>
  <c r="R739" i="1"/>
  <c r="Q739" i="1"/>
  <c r="S739" i="1" s="1"/>
  <c r="T739" i="1" s="1"/>
  <c r="R738" i="1"/>
  <c r="Q738" i="1"/>
  <c r="R737" i="1"/>
  <c r="Q737" i="1"/>
  <c r="S737" i="1" s="1"/>
  <c r="T737" i="1" s="1"/>
  <c r="R736" i="1"/>
  <c r="Q736" i="1"/>
  <c r="S736" i="1" s="1"/>
  <c r="T736" i="1" s="1"/>
  <c r="R735" i="1"/>
  <c r="Q735" i="1"/>
  <c r="S735" i="1" s="1"/>
  <c r="T735" i="1" s="1"/>
  <c r="R734" i="1"/>
  <c r="Q734" i="1"/>
  <c r="S734" i="1" s="1"/>
  <c r="T734" i="1" s="1"/>
  <c r="R733" i="1"/>
  <c r="Q733" i="1"/>
  <c r="S733" i="1" s="1"/>
  <c r="T733" i="1" s="1"/>
  <c r="R732" i="1"/>
  <c r="Q732" i="1"/>
  <c r="S732" i="1" s="1"/>
  <c r="T732" i="1" s="1"/>
  <c r="R731" i="1"/>
  <c r="Q731" i="1"/>
  <c r="S731" i="1" s="1"/>
  <c r="T731" i="1" s="1"/>
  <c r="R730" i="1"/>
  <c r="Q730" i="1"/>
  <c r="R729" i="1"/>
  <c r="Q729" i="1"/>
  <c r="S729" i="1" s="1"/>
  <c r="T729" i="1" s="1"/>
  <c r="R728" i="1"/>
  <c r="Q728" i="1"/>
  <c r="S728" i="1" s="1"/>
  <c r="T728" i="1" s="1"/>
  <c r="R727" i="1"/>
  <c r="Q727" i="1"/>
  <c r="S727" i="1" s="1"/>
  <c r="T727" i="1" s="1"/>
  <c r="R726" i="1"/>
  <c r="Q726" i="1"/>
  <c r="R725" i="1"/>
  <c r="Q725" i="1"/>
  <c r="R724" i="1"/>
  <c r="Q724" i="1"/>
  <c r="S724" i="1" s="1"/>
  <c r="T724" i="1" s="1"/>
  <c r="R723" i="1"/>
  <c r="Q723" i="1"/>
  <c r="S723" i="1" s="1"/>
  <c r="T723" i="1" s="1"/>
  <c r="R722" i="1"/>
  <c r="Q722" i="1"/>
  <c r="R721" i="1"/>
  <c r="Q721" i="1"/>
  <c r="S721" i="1" s="1"/>
  <c r="T721" i="1" s="1"/>
  <c r="R720" i="1"/>
  <c r="Q720" i="1"/>
  <c r="R719" i="1"/>
  <c r="Q719" i="1"/>
  <c r="S719" i="1" s="1"/>
  <c r="T719" i="1" s="1"/>
  <c r="R718" i="1"/>
  <c r="Q718" i="1"/>
  <c r="R717" i="1"/>
  <c r="Q717" i="1"/>
  <c r="R716" i="1"/>
  <c r="Q716" i="1"/>
  <c r="S716" i="1" s="1"/>
  <c r="T716" i="1" s="1"/>
  <c r="R715" i="1"/>
  <c r="Q715" i="1"/>
  <c r="S715" i="1" s="1"/>
  <c r="T715" i="1" s="1"/>
  <c r="R714" i="1"/>
  <c r="Q714" i="1"/>
  <c r="R713" i="1"/>
  <c r="Q713" i="1"/>
  <c r="S713" i="1" s="1"/>
  <c r="T713" i="1" s="1"/>
  <c r="R712" i="1"/>
  <c r="Q712" i="1"/>
  <c r="S712" i="1" s="1"/>
  <c r="T712" i="1" s="1"/>
  <c r="R711" i="1"/>
  <c r="Q711" i="1"/>
  <c r="S711" i="1" s="1"/>
  <c r="T711" i="1" s="1"/>
  <c r="R710" i="1"/>
  <c r="Q710" i="1"/>
  <c r="S710" i="1" s="1"/>
  <c r="T710" i="1" s="1"/>
  <c r="R709" i="1"/>
  <c r="Q709" i="1"/>
  <c r="S709" i="1" s="1"/>
  <c r="T709" i="1" s="1"/>
  <c r="R708" i="1"/>
  <c r="Q708" i="1"/>
  <c r="R707" i="1"/>
  <c r="Q707" i="1"/>
  <c r="S707" i="1" s="1"/>
  <c r="T707" i="1" s="1"/>
  <c r="R706" i="1"/>
  <c r="Q706" i="1"/>
  <c r="R705" i="1"/>
  <c r="Q705" i="1"/>
  <c r="S705" i="1" s="1"/>
  <c r="T705" i="1" s="1"/>
  <c r="R704" i="1"/>
  <c r="Q704" i="1"/>
  <c r="S704" i="1" s="1"/>
  <c r="T704" i="1" s="1"/>
  <c r="R703" i="1"/>
  <c r="Q703" i="1"/>
  <c r="S703" i="1" s="1"/>
  <c r="T703" i="1" s="1"/>
  <c r="R702" i="1"/>
  <c r="Q702" i="1"/>
  <c r="S702" i="1" s="1"/>
  <c r="T702" i="1" s="1"/>
  <c r="R701" i="1"/>
  <c r="Q701" i="1"/>
  <c r="S701" i="1" s="1"/>
  <c r="T701" i="1" s="1"/>
  <c r="R700" i="1"/>
  <c r="Q700" i="1"/>
  <c r="S700" i="1" s="1"/>
  <c r="T700" i="1" s="1"/>
  <c r="R699" i="1"/>
  <c r="Q699" i="1"/>
  <c r="S699" i="1" s="1"/>
  <c r="T699" i="1" s="1"/>
  <c r="R698" i="1"/>
  <c r="Q698" i="1"/>
  <c r="R697" i="1"/>
  <c r="Q697" i="1"/>
  <c r="R696" i="1"/>
  <c r="Q696" i="1"/>
  <c r="S696" i="1" s="1"/>
  <c r="T696" i="1" s="1"/>
  <c r="R695" i="1"/>
  <c r="Q695" i="1"/>
  <c r="S695" i="1" s="1"/>
  <c r="T695" i="1" s="1"/>
  <c r="R694" i="1"/>
  <c r="Q694" i="1"/>
  <c r="S694" i="1" s="1"/>
  <c r="T694" i="1" s="1"/>
  <c r="R693" i="1"/>
  <c r="Q693" i="1"/>
  <c r="S693" i="1" s="1"/>
  <c r="T693" i="1" s="1"/>
  <c r="R692" i="1"/>
  <c r="Q692" i="1"/>
  <c r="S692" i="1" s="1"/>
  <c r="T692" i="1" s="1"/>
  <c r="R691" i="1"/>
  <c r="Q691" i="1"/>
  <c r="S691" i="1" s="1"/>
  <c r="T691" i="1" s="1"/>
  <c r="R690" i="1"/>
  <c r="Q690" i="1"/>
  <c r="R689" i="1"/>
  <c r="Q689" i="1"/>
  <c r="S689" i="1" s="1"/>
  <c r="T689" i="1" s="1"/>
  <c r="R688" i="1"/>
  <c r="Q688" i="1"/>
  <c r="S688" i="1" s="1"/>
  <c r="T688" i="1" s="1"/>
  <c r="R687" i="1"/>
  <c r="Q687" i="1"/>
  <c r="S687" i="1" s="1"/>
  <c r="T687" i="1" s="1"/>
  <c r="R686" i="1"/>
  <c r="Q686" i="1"/>
  <c r="S686" i="1" s="1"/>
  <c r="T686" i="1" s="1"/>
  <c r="R685" i="1"/>
  <c r="Q685" i="1"/>
  <c r="R684" i="1"/>
  <c r="Q684" i="1"/>
  <c r="S684" i="1" s="1"/>
  <c r="T684" i="1" s="1"/>
  <c r="R683" i="1"/>
  <c r="Q683" i="1"/>
  <c r="S683" i="1" s="1"/>
  <c r="T683" i="1" s="1"/>
  <c r="R682" i="1"/>
  <c r="Q682" i="1"/>
  <c r="R681" i="1"/>
  <c r="Q681" i="1"/>
  <c r="R680" i="1"/>
  <c r="Q680" i="1"/>
  <c r="S680" i="1" s="1"/>
  <c r="T680" i="1" s="1"/>
  <c r="R679" i="1"/>
  <c r="Q679" i="1"/>
  <c r="R678" i="1"/>
  <c r="Q678" i="1"/>
  <c r="S678" i="1" s="1"/>
  <c r="T678" i="1" s="1"/>
  <c r="R677" i="1"/>
  <c r="Q677" i="1"/>
  <c r="S677" i="1" s="1"/>
  <c r="T677" i="1" s="1"/>
  <c r="R676" i="1"/>
  <c r="Q676" i="1"/>
  <c r="S676" i="1" s="1"/>
  <c r="T676" i="1" s="1"/>
  <c r="R675" i="1"/>
  <c r="Q675" i="1"/>
  <c r="R674" i="1"/>
  <c r="Q674" i="1"/>
  <c r="R673" i="1"/>
  <c r="Q673" i="1"/>
  <c r="S673" i="1" s="1"/>
  <c r="T673" i="1" s="1"/>
  <c r="R672" i="1"/>
  <c r="Q672" i="1"/>
  <c r="R671" i="1"/>
  <c r="Q671" i="1"/>
  <c r="S671" i="1" s="1"/>
  <c r="T671" i="1" s="1"/>
  <c r="R670" i="1"/>
  <c r="Q670" i="1"/>
  <c r="S670" i="1" s="1"/>
  <c r="T670" i="1" s="1"/>
  <c r="R669" i="1"/>
  <c r="Q669" i="1"/>
  <c r="S669" i="1" s="1"/>
  <c r="T669" i="1" s="1"/>
  <c r="R668" i="1"/>
  <c r="Q668" i="1"/>
  <c r="R667" i="1"/>
  <c r="Q667" i="1"/>
  <c r="S667" i="1" s="1"/>
  <c r="T667" i="1" s="1"/>
  <c r="R666" i="1"/>
  <c r="Q666" i="1"/>
  <c r="R665" i="1"/>
  <c r="Q665" i="1"/>
  <c r="S665" i="1" s="1"/>
  <c r="T665" i="1" s="1"/>
  <c r="R664" i="1"/>
  <c r="Q664" i="1"/>
  <c r="S664" i="1" s="1"/>
  <c r="T664" i="1" s="1"/>
  <c r="R663" i="1"/>
  <c r="Q663" i="1"/>
  <c r="S663" i="1" s="1"/>
  <c r="T663" i="1" s="1"/>
  <c r="R662" i="1"/>
  <c r="Q662" i="1"/>
  <c r="S662" i="1" s="1"/>
  <c r="T662" i="1" s="1"/>
  <c r="R661" i="1"/>
  <c r="Q661" i="1"/>
  <c r="S661" i="1" s="1"/>
  <c r="T661" i="1" s="1"/>
  <c r="R660" i="1"/>
  <c r="Q660" i="1"/>
  <c r="S660" i="1" s="1"/>
  <c r="T660" i="1" s="1"/>
  <c r="R659" i="1"/>
  <c r="Q659" i="1"/>
  <c r="R658" i="1"/>
  <c r="Q658" i="1"/>
  <c r="R657" i="1"/>
  <c r="Q657" i="1"/>
  <c r="S657" i="1" s="1"/>
  <c r="T657" i="1" s="1"/>
  <c r="R656" i="1"/>
  <c r="Q656" i="1"/>
  <c r="S656" i="1" s="1"/>
  <c r="T656" i="1" s="1"/>
  <c r="R655" i="1"/>
  <c r="Q655" i="1"/>
  <c r="S655" i="1" s="1"/>
  <c r="T655" i="1" s="1"/>
  <c r="R654" i="1"/>
  <c r="Q654" i="1"/>
  <c r="S654" i="1" s="1"/>
  <c r="T654" i="1" s="1"/>
  <c r="R653" i="1"/>
  <c r="Q653" i="1"/>
  <c r="S653" i="1" s="1"/>
  <c r="T653" i="1" s="1"/>
  <c r="R652" i="1"/>
  <c r="Q652" i="1"/>
  <c r="S652" i="1" s="1"/>
  <c r="T652" i="1" s="1"/>
  <c r="R651" i="1"/>
  <c r="Q651" i="1"/>
  <c r="S651" i="1" s="1"/>
  <c r="T651" i="1" s="1"/>
  <c r="R650" i="1"/>
  <c r="Q650" i="1"/>
  <c r="R649" i="1"/>
  <c r="Q649" i="1"/>
  <c r="S649" i="1" s="1"/>
  <c r="T649" i="1" s="1"/>
  <c r="R648" i="1"/>
  <c r="Q648" i="1"/>
  <c r="S648" i="1" s="1"/>
  <c r="T648" i="1" s="1"/>
  <c r="R647" i="1"/>
  <c r="Q647" i="1"/>
  <c r="S647" i="1" s="1"/>
  <c r="T647" i="1" s="1"/>
  <c r="R646" i="1"/>
  <c r="Q646" i="1"/>
  <c r="R645" i="1"/>
  <c r="Q645" i="1"/>
  <c r="S645" i="1" s="1"/>
  <c r="T645" i="1" s="1"/>
  <c r="R644" i="1"/>
  <c r="Q644" i="1"/>
  <c r="S644" i="1" s="1"/>
  <c r="T644" i="1" s="1"/>
  <c r="R643" i="1"/>
  <c r="Q643" i="1"/>
  <c r="S643" i="1" s="1"/>
  <c r="T643" i="1" s="1"/>
  <c r="R642" i="1"/>
  <c r="Q642" i="1"/>
  <c r="R641" i="1"/>
  <c r="Q641" i="1"/>
  <c r="S641" i="1" s="1"/>
  <c r="T641" i="1" s="1"/>
  <c r="R640" i="1"/>
  <c r="Q640" i="1"/>
  <c r="R639" i="1"/>
  <c r="Q639" i="1"/>
  <c r="S639" i="1" s="1"/>
  <c r="T639" i="1" s="1"/>
  <c r="R638" i="1"/>
  <c r="Q638" i="1"/>
  <c r="S638" i="1" s="1"/>
  <c r="T638" i="1" s="1"/>
  <c r="R637" i="1"/>
  <c r="Q637" i="1"/>
  <c r="S637" i="1" s="1"/>
  <c r="T637" i="1" s="1"/>
  <c r="R636" i="1"/>
  <c r="Q636" i="1"/>
  <c r="S636" i="1" s="1"/>
  <c r="T636" i="1" s="1"/>
  <c r="R635" i="1"/>
  <c r="Q635" i="1"/>
  <c r="S635" i="1" s="1"/>
  <c r="T635" i="1" s="1"/>
  <c r="R634" i="1"/>
  <c r="Q634" i="1"/>
  <c r="R633" i="1"/>
  <c r="Q633" i="1"/>
  <c r="S633" i="1" s="1"/>
  <c r="T633" i="1" s="1"/>
  <c r="R632" i="1"/>
  <c r="Q632" i="1"/>
  <c r="S632" i="1" s="1"/>
  <c r="T632" i="1" s="1"/>
  <c r="R631" i="1"/>
  <c r="Q631" i="1"/>
  <c r="S631" i="1" s="1"/>
  <c r="T631" i="1" s="1"/>
  <c r="R630" i="1"/>
  <c r="Q630" i="1"/>
  <c r="S630" i="1" s="1"/>
  <c r="T630" i="1" s="1"/>
  <c r="R629" i="1"/>
  <c r="Q629" i="1"/>
  <c r="S629" i="1" s="1"/>
  <c r="T629" i="1" s="1"/>
  <c r="R628" i="1"/>
  <c r="Q628" i="1"/>
  <c r="S628" i="1" s="1"/>
  <c r="T628" i="1" s="1"/>
  <c r="R627" i="1"/>
  <c r="Q627" i="1"/>
  <c r="S627" i="1" s="1"/>
  <c r="T627" i="1" s="1"/>
  <c r="R626" i="1"/>
  <c r="Q626" i="1"/>
  <c r="R625" i="1"/>
  <c r="Q625" i="1"/>
  <c r="S625" i="1" s="1"/>
  <c r="T625" i="1" s="1"/>
  <c r="R624" i="1"/>
  <c r="Q624" i="1"/>
  <c r="S624" i="1" s="1"/>
  <c r="T624" i="1" s="1"/>
  <c r="R623" i="1"/>
  <c r="Q623" i="1"/>
  <c r="S623" i="1" s="1"/>
  <c r="T623" i="1" s="1"/>
  <c r="R622" i="1"/>
  <c r="Q622" i="1"/>
  <c r="S622" i="1" s="1"/>
  <c r="T622" i="1" s="1"/>
  <c r="R621" i="1"/>
  <c r="Q621" i="1"/>
  <c r="S621" i="1" s="1"/>
  <c r="T621" i="1" s="1"/>
  <c r="R620" i="1"/>
  <c r="Q620" i="1"/>
  <c r="S620" i="1" s="1"/>
  <c r="T620" i="1" s="1"/>
  <c r="R619" i="1"/>
  <c r="Q619" i="1"/>
  <c r="S619" i="1" s="1"/>
  <c r="T619" i="1" s="1"/>
  <c r="R618" i="1"/>
  <c r="Q618" i="1"/>
  <c r="R617" i="1"/>
  <c r="Q617" i="1"/>
  <c r="S617" i="1" s="1"/>
  <c r="T617" i="1" s="1"/>
  <c r="R616" i="1"/>
  <c r="Q616" i="1"/>
  <c r="S616" i="1" s="1"/>
  <c r="T616" i="1" s="1"/>
  <c r="R615" i="1"/>
  <c r="Q615" i="1"/>
  <c r="S615" i="1" s="1"/>
  <c r="T615" i="1" s="1"/>
  <c r="R614" i="1"/>
  <c r="Q614" i="1"/>
  <c r="S614" i="1" s="1"/>
  <c r="T614" i="1" s="1"/>
  <c r="R613" i="1"/>
  <c r="Q613" i="1"/>
  <c r="S613" i="1" s="1"/>
  <c r="T613" i="1" s="1"/>
  <c r="R612" i="1"/>
  <c r="Q612" i="1"/>
  <c r="R611" i="1"/>
  <c r="Q611" i="1"/>
  <c r="S611" i="1" s="1"/>
  <c r="T611" i="1" s="1"/>
  <c r="R610" i="1"/>
  <c r="Q610" i="1"/>
  <c r="R609" i="1"/>
  <c r="Q609" i="1"/>
  <c r="S609" i="1" s="1"/>
  <c r="T609" i="1" s="1"/>
  <c r="R608" i="1"/>
  <c r="Q608" i="1"/>
  <c r="S608" i="1" s="1"/>
  <c r="T608" i="1" s="1"/>
  <c r="R607" i="1"/>
  <c r="Q607" i="1"/>
  <c r="S607" i="1" s="1"/>
  <c r="T607" i="1" s="1"/>
  <c r="R606" i="1"/>
  <c r="Q606" i="1"/>
  <c r="S606" i="1" s="1"/>
  <c r="T606" i="1" s="1"/>
  <c r="R605" i="1"/>
  <c r="Q605" i="1"/>
  <c r="S605" i="1" s="1"/>
  <c r="T605" i="1" s="1"/>
  <c r="R604" i="1"/>
  <c r="Q604" i="1"/>
  <c r="S604" i="1" s="1"/>
  <c r="T604" i="1" s="1"/>
  <c r="R603" i="1"/>
  <c r="Q603" i="1"/>
  <c r="S603" i="1" s="1"/>
  <c r="T603" i="1" s="1"/>
  <c r="R602" i="1"/>
  <c r="Q602" i="1"/>
  <c r="R601" i="1"/>
  <c r="Q601" i="1"/>
  <c r="S601" i="1" s="1"/>
  <c r="T601" i="1" s="1"/>
  <c r="R600" i="1"/>
  <c r="Q600" i="1"/>
  <c r="S600" i="1" s="1"/>
  <c r="T600" i="1" s="1"/>
  <c r="R599" i="1"/>
  <c r="Q599" i="1"/>
  <c r="S599" i="1" s="1"/>
  <c r="T599" i="1" s="1"/>
  <c r="R598" i="1"/>
  <c r="Q598" i="1"/>
  <c r="S598" i="1" s="1"/>
  <c r="T598" i="1" s="1"/>
  <c r="R597" i="1"/>
  <c r="Q597" i="1"/>
  <c r="S597" i="1" s="1"/>
  <c r="T597" i="1" s="1"/>
  <c r="R596" i="1"/>
  <c r="Q596" i="1"/>
  <c r="S596" i="1" s="1"/>
  <c r="T596" i="1" s="1"/>
  <c r="R595" i="1"/>
  <c r="Q595" i="1"/>
  <c r="S595" i="1" s="1"/>
  <c r="T595" i="1" s="1"/>
  <c r="R594" i="1"/>
  <c r="Q594" i="1"/>
  <c r="R593" i="1"/>
  <c r="Q593" i="1"/>
  <c r="S593" i="1" s="1"/>
  <c r="T593" i="1" s="1"/>
  <c r="R592" i="1"/>
  <c r="Q592" i="1"/>
  <c r="S592" i="1" s="1"/>
  <c r="T592" i="1" s="1"/>
  <c r="R591" i="1"/>
  <c r="Q591" i="1"/>
  <c r="S591" i="1" s="1"/>
  <c r="T591" i="1" s="1"/>
  <c r="R590" i="1"/>
  <c r="Q590" i="1"/>
  <c r="S590" i="1" s="1"/>
  <c r="T590" i="1" s="1"/>
  <c r="R589" i="1"/>
  <c r="Q589" i="1"/>
  <c r="S589" i="1" s="1"/>
  <c r="T589" i="1" s="1"/>
  <c r="R588" i="1"/>
  <c r="Q588" i="1"/>
  <c r="S588" i="1" s="1"/>
  <c r="T588" i="1" s="1"/>
  <c r="R587" i="1"/>
  <c r="Q587" i="1"/>
  <c r="R586" i="1"/>
  <c r="Q586" i="1"/>
  <c r="R585" i="1"/>
  <c r="Q585" i="1"/>
  <c r="S585" i="1" s="1"/>
  <c r="T585" i="1" s="1"/>
  <c r="R584" i="1"/>
  <c r="Q584" i="1"/>
  <c r="S584" i="1" s="1"/>
  <c r="T584" i="1" s="1"/>
  <c r="R583" i="1"/>
  <c r="Q583" i="1"/>
  <c r="R582" i="1"/>
  <c r="Q582" i="1"/>
  <c r="S582" i="1" s="1"/>
  <c r="T582" i="1" s="1"/>
  <c r="R581" i="1"/>
  <c r="Q581" i="1"/>
  <c r="S581" i="1" s="1"/>
  <c r="T581" i="1" s="1"/>
  <c r="R580" i="1"/>
  <c r="Q580" i="1"/>
  <c r="S580" i="1" s="1"/>
  <c r="T580" i="1" s="1"/>
  <c r="R579" i="1"/>
  <c r="Q579" i="1"/>
  <c r="S579" i="1" s="1"/>
  <c r="T579" i="1" s="1"/>
  <c r="R578" i="1"/>
  <c r="Q578" i="1"/>
  <c r="R577" i="1"/>
  <c r="Q577" i="1"/>
  <c r="S577" i="1" s="1"/>
  <c r="T577" i="1" s="1"/>
  <c r="R576" i="1"/>
  <c r="Q576" i="1"/>
  <c r="S576" i="1" s="1"/>
  <c r="T576" i="1" s="1"/>
  <c r="R575" i="1"/>
  <c r="Q575" i="1"/>
  <c r="S575" i="1" s="1"/>
  <c r="T575" i="1" s="1"/>
  <c r="R574" i="1"/>
  <c r="Q574" i="1"/>
  <c r="R573" i="1"/>
  <c r="Q573" i="1"/>
  <c r="S573" i="1" s="1"/>
  <c r="T573" i="1" s="1"/>
  <c r="R572" i="1"/>
  <c r="Q572" i="1"/>
  <c r="S572" i="1" s="1"/>
  <c r="T572" i="1" s="1"/>
  <c r="R571" i="1"/>
  <c r="Q571" i="1"/>
  <c r="S571" i="1" s="1"/>
  <c r="T571" i="1" s="1"/>
  <c r="R570" i="1"/>
  <c r="Q570" i="1"/>
  <c r="R569" i="1"/>
  <c r="Q569" i="1"/>
  <c r="S569" i="1" s="1"/>
  <c r="T569" i="1" s="1"/>
  <c r="R568" i="1"/>
  <c r="Q568" i="1"/>
  <c r="S568" i="1" s="1"/>
  <c r="T568" i="1" s="1"/>
  <c r="R567" i="1"/>
  <c r="Q567" i="1"/>
  <c r="S567" i="1" s="1"/>
  <c r="T567" i="1" s="1"/>
  <c r="R566" i="1"/>
  <c r="Q566" i="1"/>
  <c r="S566" i="1" s="1"/>
  <c r="T566" i="1" s="1"/>
  <c r="R565" i="1"/>
  <c r="Q565" i="1"/>
  <c r="S565" i="1" s="1"/>
  <c r="T565" i="1" s="1"/>
  <c r="R564" i="1"/>
  <c r="Q564" i="1"/>
  <c r="S564" i="1" s="1"/>
  <c r="T564" i="1" s="1"/>
  <c r="R563" i="1"/>
  <c r="Q563" i="1"/>
  <c r="S563" i="1" s="1"/>
  <c r="T563" i="1" s="1"/>
  <c r="R562" i="1"/>
  <c r="Q562" i="1"/>
  <c r="R561" i="1"/>
  <c r="Q561" i="1"/>
  <c r="S561" i="1" s="1"/>
  <c r="T561" i="1" s="1"/>
  <c r="R560" i="1"/>
  <c r="Q560" i="1"/>
  <c r="S560" i="1" s="1"/>
  <c r="T560" i="1" s="1"/>
  <c r="R559" i="1"/>
  <c r="Q559" i="1"/>
  <c r="S559" i="1" s="1"/>
  <c r="T559" i="1" s="1"/>
  <c r="R558" i="1"/>
  <c r="Q558" i="1"/>
  <c r="S558" i="1" s="1"/>
  <c r="T558" i="1" s="1"/>
  <c r="R557" i="1"/>
  <c r="Q557" i="1"/>
  <c r="S557" i="1" s="1"/>
  <c r="T557" i="1" s="1"/>
  <c r="R556" i="1"/>
  <c r="Q556" i="1"/>
  <c r="S556" i="1" s="1"/>
  <c r="T556" i="1" s="1"/>
  <c r="R555" i="1"/>
  <c r="Q555" i="1"/>
  <c r="S555" i="1" s="1"/>
  <c r="T555" i="1" s="1"/>
  <c r="R554" i="1"/>
  <c r="Q554" i="1"/>
  <c r="R553" i="1"/>
  <c r="Q553" i="1"/>
  <c r="S553" i="1" s="1"/>
  <c r="T553" i="1" s="1"/>
  <c r="R552" i="1"/>
  <c r="Q552" i="1"/>
  <c r="S552" i="1" s="1"/>
  <c r="T552" i="1" s="1"/>
  <c r="R551" i="1"/>
  <c r="Q551" i="1"/>
  <c r="S551" i="1" s="1"/>
  <c r="T551" i="1" s="1"/>
  <c r="R550" i="1"/>
  <c r="Q550" i="1"/>
  <c r="S550" i="1" s="1"/>
  <c r="T550" i="1" s="1"/>
  <c r="R549" i="1"/>
  <c r="Q549" i="1"/>
  <c r="S549" i="1" s="1"/>
  <c r="T549" i="1" s="1"/>
  <c r="R548" i="1"/>
  <c r="Q548" i="1"/>
  <c r="R547" i="1"/>
  <c r="Q547" i="1"/>
  <c r="S547" i="1" s="1"/>
  <c r="T547" i="1" s="1"/>
  <c r="R546" i="1"/>
  <c r="Q546" i="1"/>
  <c r="R545" i="1"/>
  <c r="Q545" i="1"/>
  <c r="S545" i="1" s="1"/>
  <c r="T545" i="1" s="1"/>
  <c r="R544" i="1"/>
  <c r="Q544" i="1"/>
  <c r="S544" i="1" s="1"/>
  <c r="T544" i="1" s="1"/>
  <c r="R543" i="1"/>
  <c r="Q543" i="1"/>
  <c r="S543" i="1" s="1"/>
  <c r="T543" i="1" s="1"/>
  <c r="R542" i="1"/>
  <c r="Q542" i="1"/>
  <c r="S542" i="1" s="1"/>
  <c r="T542" i="1" s="1"/>
  <c r="R541" i="1"/>
  <c r="Q541" i="1"/>
  <c r="S541" i="1" s="1"/>
  <c r="T541" i="1" s="1"/>
  <c r="R540" i="1"/>
  <c r="Q540" i="1"/>
  <c r="S540" i="1" s="1"/>
  <c r="T540" i="1" s="1"/>
  <c r="R539" i="1"/>
  <c r="Q539" i="1"/>
  <c r="S539" i="1" s="1"/>
  <c r="T539" i="1" s="1"/>
  <c r="R538" i="1"/>
  <c r="Q538" i="1"/>
  <c r="R537" i="1"/>
  <c r="Q537" i="1"/>
  <c r="S537" i="1" s="1"/>
  <c r="T537" i="1" s="1"/>
  <c r="R536" i="1"/>
  <c r="Q536" i="1"/>
  <c r="S536" i="1" s="1"/>
  <c r="T536" i="1" s="1"/>
  <c r="R535" i="1"/>
  <c r="Q535" i="1"/>
  <c r="S535" i="1" s="1"/>
  <c r="T535" i="1" s="1"/>
  <c r="R534" i="1"/>
  <c r="Q534" i="1"/>
  <c r="S534" i="1" s="1"/>
  <c r="T534" i="1" s="1"/>
  <c r="R533" i="1"/>
  <c r="Q533" i="1"/>
  <c r="S533" i="1" s="1"/>
  <c r="T533" i="1" s="1"/>
  <c r="R532" i="1"/>
  <c r="Q532" i="1"/>
  <c r="S532" i="1" s="1"/>
  <c r="T532" i="1" s="1"/>
  <c r="R531" i="1"/>
  <c r="Q531" i="1"/>
  <c r="S531" i="1" s="1"/>
  <c r="T531" i="1" s="1"/>
  <c r="R530" i="1"/>
  <c r="Q530" i="1"/>
  <c r="R529" i="1"/>
  <c r="Q529" i="1"/>
  <c r="S529" i="1" s="1"/>
  <c r="T529" i="1" s="1"/>
  <c r="R528" i="1"/>
  <c r="Q528" i="1"/>
  <c r="S528" i="1" s="1"/>
  <c r="T528" i="1" s="1"/>
  <c r="R527" i="1"/>
  <c r="Q527" i="1"/>
  <c r="S527" i="1" s="1"/>
  <c r="T527" i="1" s="1"/>
  <c r="R526" i="1"/>
  <c r="Q526" i="1"/>
  <c r="S526" i="1" s="1"/>
  <c r="T526" i="1" s="1"/>
  <c r="R525" i="1"/>
  <c r="Q525" i="1"/>
  <c r="S525" i="1" s="1"/>
  <c r="T525" i="1" s="1"/>
  <c r="R524" i="1"/>
  <c r="Q524" i="1"/>
  <c r="S524" i="1" s="1"/>
  <c r="T524" i="1" s="1"/>
  <c r="R523" i="1"/>
  <c r="Q523" i="1"/>
  <c r="S523" i="1" s="1"/>
  <c r="T523" i="1" s="1"/>
  <c r="R522" i="1"/>
  <c r="Q522" i="1"/>
  <c r="R521" i="1"/>
  <c r="Q521" i="1"/>
  <c r="S521" i="1" s="1"/>
  <c r="T521" i="1" s="1"/>
  <c r="R520" i="1"/>
  <c r="Q520" i="1"/>
  <c r="S520" i="1" s="1"/>
  <c r="T520" i="1" s="1"/>
  <c r="R519" i="1"/>
  <c r="Q519" i="1"/>
  <c r="S519" i="1" s="1"/>
  <c r="T519" i="1" s="1"/>
  <c r="R518" i="1"/>
  <c r="Q518" i="1"/>
  <c r="S518" i="1" s="1"/>
  <c r="T518" i="1" s="1"/>
  <c r="R517" i="1"/>
  <c r="Q517" i="1"/>
  <c r="S517" i="1" s="1"/>
  <c r="T517" i="1" s="1"/>
  <c r="R516" i="1"/>
  <c r="Q516" i="1"/>
  <c r="S516" i="1" s="1"/>
  <c r="T516" i="1" s="1"/>
  <c r="R515" i="1"/>
  <c r="Q515" i="1"/>
  <c r="S515" i="1" s="1"/>
  <c r="T515" i="1" s="1"/>
  <c r="R514" i="1"/>
  <c r="Q514" i="1"/>
  <c r="R513" i="1"/>
  <c r="Q513" i="1"/>
  <c r="S513" i="1" s="1"/>
  <c r="T513" i="1" s="1"/>
  <c r="R512" i="1"/>
  <c r="Q512" i="1"/>
  <c r="S512" i="1" s="1"/>
  <c r="T512" i="1" s="1"/>
  <c r="R511" i="1"/>
  <c r="Q511" i="1"/>
  <c r="S511" i="1" s="1"/>
  <c r="T511" i="1" s="1"/>
  <c r="R510" i="1"/>
  <c r="Q510" i="1"/>
  <c r="S510" i="1" s="1"/>
  <c r="T510" i="1" s="1"/>
  <c r="R509" i="1"/>
  <c r="Q509" i="1"/>
  <c r="R508" i="1"/>
  <c r="Q508" i="1"/>
  <c r="S508" i="1" s="1"/>
  <c r="T508" i="1" s="1"/>
  <c r="R507" i="1"/>
  <c r="Q507" i="1"/>
  <c r="S507" i="1" s="1"/>
  <c r="T507" i="1" s="1"/>
  <c r="R506" i="1"/>
  <c r="Q506" i="1"/>
  <c r="R505" i="1"/>
  <c r="Q505" i="1"/>
  <c r="S505" i="1" s="1"/>
  <c r="T505" i="1" s="1"/>
  <c r="R504" i="1"/>
  <c r="Q504" i="1"/>
  <c r="S504" i="1" s="1"/>
  <c r="T504" i="1" s="1"/>
  <c r="R503" i="1"/>
  <c r="Q503" i="1"/>
  <c r="S503" i="1" s="1"/>
  <c r="T503" i="1" s="1"/>
  <c r="R502" i="1"/>
  <c r="Q502" i="1"/>
  <c r="S502" i="1" s="1"/>
  <c r="T502" i="1" s="1"/>
  <c r="R501" i="1"/>
  <c r="Q501" i="1"/>
  <c r="S501" i="1" s="1"/>
  <c r="T501" i="1" s="1"/>
  <c r="R500" i="1"/>
  <c r="Q500" i="1"/>
  <c r="S500" i="1" s="1"/>
  <c r="T500" i="1" s="1"/>
  <c r="R499" i="1"/>
  <c r="Q499" i="1"/>
  <c r="S499" i="1" s="1"/>
  <c r="T499" i="1" s="1"/>
  <c r="R498" i="1"/>
  <c r="Q498" i="1"/>
  <c r="R497" i="1"/>
  <c r="Q497" i="1"/>
  <c r="S497" i="1" s="1"/>
  <c r="T497" i="1" s="1"/>
  <c r="R496" i="1"/>
  <c r="Q496" i="1"/>
  <c r="S496" i="1" s="1"/>
  <c r="T496" i="1" s="1"/>
  <c r="R495" i="1"/>
  <c r="Q495" i="1"/>
  <c r="S495" i="1" s="1"/>
  <c r="T495" i="1" s="1"/>
  <c r="R494" i="1"/>
  <c r="Q494" i="1"/>
  <c r="S494" i="1" s="1"/>
  <c r="T494" i="1" s="1"/>
  <c r="R493" i="1"/>
  <c r="Q493" i="1"/>
  <c r="S493" i="1" s="1"/>
  <c r="T493" i="1" s="1"/>
  <c r="R492" i="1"/>
  <c r="Q492" i="1"/>
  <c r="S492" i="1" s="1"/>
  <c r="T492" i="1" s="1"/>
  <c r="R491" i="1"/>
  <c r="Q491" i="1"/>
  <c r="S491" i="1" s="1"/>
  <c r="T491" i="1" s="1"/>
  <c r="R490" i="1"/>
  <c r="Q490" i="1"/>
  <c r="R489" i="1"/>
  <c r="Q489" i="1"/>
  <c r="S489" i="1" s="1"/>
  <c r="T489" i="1" s="1"/>
  <c r="R488" i="1"/>
  <c r="Q488" i="1"/>
  <c r="S488" i="1" s="1"/>
  <c r="T488" i="1" s="1"/>
  <c r="R487" i="1"/>
  <c r="Q487" i="1"/>
  <c r="S487" i="1" s="1"/>
  <c r="T487" i="1" s="1"/>
  <c r="R486" i="1"/>
  <c r="Q486" i="1"/>
  <c r="S486" i="1" s="1"/>
  <c r="T486" i="1" s="1"/>
  <c r="R485" i="1"/>
  <c r="Q485" i="1"/>
  <c r="S485" i="1" s="1"/>
  <c r="T485" i="1" s="1"/>
  <c r="R484" i="1"/>
  <c r="Q484" i="1"/>
  <c r="S484" i="1" s="1"/>
  <c r="T484" i="1" s="1"/>
  <c r="R483" i="1"/>
  <c r="Q483" i="1"/>
  <c r="S483" i="1" s="1"/>
  <c r="T483" i="1" s="1"/>
  <c r="R482" i="1"/>
  <c r="Q482" i="1"/>
  <c r="R481" i="1"/>
  <c r="Q481" i="1"/>
  <c r="R480" i="1"/>
  <c r="Q480" i="1"/>
  <c r="S480" i="1" s="1"/>
  <c r="T480" i="1" s="1"/>
  <c r="R479" i="1"/>
  <c r="Q479" i="1"/>
  <c r="S479" i="1" s="1"/>
  <c r="T479" i="1" s="1"/>
  <c r="R478" i="1"/>
  <c r="Q478" i="1"/>
  <c r="S478" i="1" s="1"/>
  <c r="T478" i="1" s="1"/>
  <c r="R477" i="1"/>
  <c r="Q477" i="1"/>
  <c r="S477" i="1" s="1"/>
  <c r="T477" i="1" s="1"/>
  <c r="R476" i="1"/>
  <c r="Q476" i="1"/>
  <c r="S476" i="1" s="1"/>
  <c r="T476" i="1" s="1"/>
  <c r="R475" i="1"/>
  <c r="Q475" i="1"/>
  <c r="S475" i="1" s="1"/>
  <c r="T475" i="1" s="1"/>
  <c r="R474" i="1"/>
  <c r="Q474" i="1"/>
  <c r="R473" i="1"/>
  <c r="Q473" i="1"/>
  <c r="S473" i="1" s="1"/>
  <c r="T473" i="1" s="1"/>
  <c r="R472" i="1"/>
  <c r="Q472" i="1"/>
  <c r="S472" i="1" s="1"/>
  <c r="T472" i="1" s="1"/>
  <c r="R471" i="1"/>
  <c r="Q471" i="1"/>
  <c r="S471" i="1" s="1"/>
  <c r="T471" i="1" s="1"/>
  <c r="R470" i="1"/>
  <c r="Q470" i="1"/>
  <c r="S470" i="1" s="1"/>
  <c r="T470" i="1" s="1"/>
  <c r="R469" i="1"/>
  <c r="Q469" i="1"/>
  <c r="S469" i="1" s="1"/>
  <c r="T469" i="1" s="1"/>
  <c r="R468" i="1"/>
  <c r="Q468" i="1"/>
  <c r="S468" i="1" s="1"/>
  <c r="T468" i="1" s="1"/>
  <c r="R467" i="1"/>
  <c r="Q467" i="1"/>
  <c r="S467" i="1" s="1"/>
  <c r="T467" i="1" s="1"/>
  <c r="R466" i="1"/>
  <c r="Q466" i="1"/>
  <c r="R465" i="1"/>
  <c r="Q465" i="1"/>
  <c r="S465" i="1" s="1"/>
  <c r="T465" i="1" s="1"/>
  <c r="R464" i="1"/>
  <c r="Q464" i="1"/>
  <c r="S464" i="1" s="1"/>
  <c r="T464" i="1" s="1"/>
  <c r="R463" i="1"/>
  <c r="Q463" i="1"/>
  <c r="R462" i="1"/>
  <c r="Q462" i="1"/>
  <c r="S462" i="1" s="1"/>
  <c r="T462" i="1" s="1"/>
  <c r="R461" i="1"/>
  <c r="Q461" i="1"/>
  <c r="S461" i="1" s="1"/>
  <c r="T461" i="1" s="1"/>
  <c r="R460" i="1"/>
  <c r="Q460" i="1"/>
  <c r="S460" i="1" s="1"/>
  <c r="T460" i="1" s="1"/>
  <c r="R459" i="1"/>
  <c r="Q459" i="1"/>
  <c r="S459" i="1" s="1"/>
  <c r="T459" i="1" s="1"/>
  <c r="R458" i="1"/>
  <c r="Q458" i="1"/>
  <c r="R457" i="1"/>
  <c r="Q457" i="1"/>
  <c r="S457" i="1" s="1"/>
  <c r="T457" i="1" s="1"/>
  <c r="R456" i="1"/>
  <c r="Q456" i="1"/>
  <c r="S456" i="1" s="1"/>
  <c r="T456" i="1" s="1"/>
  <c r="R455" i="1"/>
  <c r="Q455" i="1"/>
  <c r="S455" i="1" s="1"/>
  <c r="T455" i="1" s="1"/>
  <c r="R454" i="1"/>
  <c r="Q454" i="1"/>
  <c r="S454" i="1" s="1"/>
  <c r="T454" i="1" s="1"/>
  <c r="R453" i="1"/>
  <c r="Q453" i="1"/>
  <c r="S453" i="1" s="1"/>
  <c r="T453" i="1" s="1"/>
  <c r="R452" i="1"/>
  <c r="Q452" i="1"/>
  <c r="S452" i="1" s="1"/>
  <c r="T452" i="1" s="1"/>
  <c r="R451" i="1"/>
  <c r="Q451" i="1"/>
  <c r="S451" i="1" s="1"/>
  <c r="T451" i="1" s="1"/>
  <c r="R450" i="1"/>
  <c r="Q450" i="1"/>
  <c r="R449" i="1"/>
  <c r="Q449" i="1"/>
  <c r="S449" i="1" s="1"/>
  <c r="T449" i="1" s="1"/>
  <c r="R448" i="1"/>
  <c r="Q448" i="1"/>
  <c r="S448" i="1" s="1"/>
  <c r="T448" i="1" s="1"/>
  <c r="R447" i="1"/>
  <c r="Q447" i="1"/>
  <c r="S447" i="1" s="1"/>
  <c r="T447" i="1" s="1"/>
  <c r="R446" i="1"/>
  <c r="Q446" i="1"/>
  <c r="S446" i="1" s="1"/>
  <c r="T446" i="1" s="1"/>
  <c r="R445" i="1"/>
  <c r="Q445" i="1"/>
  <c r="S445" i="1" s="1"/>
  <c r="T445" i="1" s="1"/>
  <c r="R444" i="1"/>
  <c r="Q444" i="1"/>
  <c r="S444" i="1" s="1"/>
  <c r="T444" i="1" s="1"/>
  <c r="R443" i="1"/>
  <c r="Q443" i="1"/>
  <c r="S443" i="1" s="1"/>
  <c r="T443" i="1" s="1"/>
  <c r="R442" i="1"/>
  <c r="Q442" i="1"/>
  <c r="R441" i="1"/>
  <c r="Q441" i="1"/>
  <c r="S441" i="1" s="1"/>
  <c r="T441" i="1" s="1"/>
  <c r="R440" i="1"/>
  <c r="Q440" i="1"/>
  <c r="S440" i="1" s="1"/>
  <c r="T440" i="1" s="1"/>
  <c r="R439" i="1"/>
  <c r="Q439" i="1"/>
  <c r="S439" i="1" s="1"/>
  <c r="T439" i="1" s="1"/>
  <c r="R438" i="1"/>
  <c r="Q438" i="1"/>
  <c r="S438" i="1" s="1"/>
  <c r="T438" i="1" s="1"/>
  <c r="R437" i="1"/>
  <c r="Q437" i="1"/>
  <c r="S437" i="1" s="1"/>
  <c r="T437" i="1" s="1"/>
  <c r="R436" i="1"/>
  <c r="Q436" i="1"/>
  <c r="S436" i="1" s="1"/>
  <c r="T436" i="1" s="1"/>
  <c r="R435" i="1"/>
  <c r="Q435" i="1"/>
  <c r="R434" i="1"/>
  <c r="Q434" i="1"/>
  <c r="R433" i="1"/>
  <c r="Q433" i="1"/>
  <c r="S433" i="1" s="1"/>
  <c r="T433" i="1" s="1"/>
  <c r="R432" i="1"/>
  <c r="Q432" i="1"/>
  <c r="S432" i="1" s="1"/>
  <c r="T432" i="1" s="1"/>
  <c r="R431" i="1"/>
  <c r="Q431" i="1"/>
  <c r="S431" i="1" s="1"/>
  <c r="T431" i="1" s="1"/>
  <c r="R430" i="1"/>
  <c r="Q430" i="1"/>
  <c r="S430" i="1" s="1"/>
  <c r="T430" i="1" s="1"/>
  <c r="R429" i="1"/>
  <c r="Q429" i="1"/>
  <c r="S429" i="1" s="1"/>
  <c r="T429" i="1" s="1"/>
  <c r="R428" i="1"/>
  <c r="Q428" i="1"/>
  <c r="S428" i="1" s="1"/>
  <c r="T428" i="1" s="1"/>
  <c r="R427" i="1"/>
  <c r="Q427" i="1"/>
  <c r="S427" i="1" s="1"/>
  <c r="T427" i="1" s="1"/>
  <c r="R426" i="1"/>
  <c r="Q426" i="1"/>
  <c r="R425" i="1"/>
  <c r="Q425" i="1"/>
  <c r="S425" i="1" s="1"/>
  <c r="T425" i="1" s="1"/>
  <c r="R424" i="1"/>
  <c r="Q424" i="1"/>
  <c r="S424" i="1" s="1"/>
  <c r="T424" i="1" s="1"/>
  <c r="R423" i="1"/>
  <c r="Q423" i="1"/>
  <c r="S423" i="1" s="1"/>
  <c r="T423" i="1" s="1"/>
  <c r="R422" i="1"/>
  <c r="Q422" i="1"/>
  <c r="S422" i="1" s="1"/>
  <c r="T422" i="1" s="1"/>
  <c r="R421" i="1"/>
  <c r="Q421" i="1"/>
  <c r="S421" i="1" s="1"/>
  <c r="T421" i="1" s="1"/>
  <c r="R420" i="1"/>
  <c r="Q420" i="1"/>
  <c r="S420" i="1" s="1"/>
  <c r="T420" i="1" s="1"/>
  <c r="R419" i="1"/>
  <c r="Q419" i="1"/>
  <c r="S419" i="1" s="1"/>
  <c r="T419" i="1" s="1"/>
  <c r="R418" i="1"/>
  <c r="Q418" i="1"/>
  <c r="R417" i="1"/>
  <c r="Q417" i="1"/>
  <c r="S417" i="1" s="1"/>
  <c r="T417" i="1" s="1"/>
  <c r="R416" i="1"/>
  <c r="Q416" i="1"/>
  <c r="S416" i="1" s="1"/>
  <c r="T416" i="1" s="1"/>
  <c r="R415" i="1"/>
  <c r="Q415" i="1"/>
  <c r="S415" i="1" s="1"/>
  <c r="T415" i="1" s="1"/>
  <c r="R414" i="1"/>
  <c r="Q414" i="1"/>
  <c r="S414" i="1" s="1"/>
  <c r="T414" i="1" s="1"/>
  <c r="R413" i="1"/>
  <c r="Q413" i="1"/>
  <c r="S413" i="1" s="1"/>
  <c r="T413" i="1" s="1"/>
  <c r="R412" i="1"/>
  <c r="Q412" i="1"/>
  <c r="S412" i="1" s="1"/>
  <c r="T412" i="1" s="1"/>
  <c r="R411" i="1"/>
  <c r="Q411" i="1"/>
  <c r="S411" i="1" s="1"/>
  <c r="T411" i="1" s="1"/>
  <c r="R410" i="1"/>
  <c r="Q410" i="1"/>
  <c r="R409" i="1"/>
  <c r="Q409" i="1"/>
  <c r="S409" i="1" s="1"/>
  <c r="T409" i="1" s="1"/>
  <c r="R408" i="1"/>
  <c r="Q408" i="1"/>
  <c r="S408" i="1" s="1"/>
  <c r="T408" i="1" s="1"/>
  <c r="R407" i="1"/>
  <c r="Q407" i="1"/>
  <c r="S407" i="1" s="1"/>
  <c r="T407" i="1" s="1"/>
  <c r="R406" i="1"/>
  <c r="Q406" i="1"/>
  <c r="R405" i="1"/>
  <c r="Q405" i="1"/>
  <c r="S405" i="1" s="1"/>
  <c r="T405" i="1" s="1"/>
  <c r="R404" i="1"/>
  <c r="Q404" i="1"/>
  <c r="S404" i="1" s="1"/>
  <c r="T404" i="1" s="1"/>
  <c r="R403" i="1"/>
  <c r="Q403" i="1"/>
  <c r="S403" i="1" s="1"/>
  <c r="T403" i="1" s="1"/>
  <c r="R402" i="1"/>
  <c r="Q402" i="1"/>
  <c r="R401" i="1"/>
  <c r="Q401" i="1"/>
  <c r="S401" i="1" s="1"/>
  <c r="T401" i="1" s="1"/>
  <c r="R400" i="1"/>
  <c r="Q400" i="1"/>
  <c r="S400" i="1" s="1"/>
  <c r="T400" i="1" s="1"/>
  <c r="R399" i="1"/>
  <c r="Q399" i="1"/>
  <c r="S399" i="1" s="1"/>
  <c r="T399" i="1" s="1"/>
  <c r="R398" i="1"/>
  <c r="Q398" i="1"/>
  <c r="S398" i="1" s="1"/>
  <c r="T398" i="1" s="1"/>
  <c r="R397" i="1"/>
  <c r="Q397" i="1"/>
  <c r="S397" i="1" s="1"/>
  <c r="T397" i="1" s="1"/>
  <c r="R396" i="1"/>
  <c r="Q396" i="1"/>
  <c r="S396" i="1" s="1"/>
  <c r="T396" i="1" s="1"/>
  <c r="R395" i="1"/>
  <c r="Q395" i="1"/>
  <c r="R394" i="1"/>
  <c r="Q394" i="1"/>
  <c r="R393" i="1"/>
  <c r="Q393" i="1"/>
  <c r="S393" i="1" s="1"/>
  <c r="T393" i="1" s="1"/>
  <c r="R392" i="1"/>
  <c r="Q392" i="1"/>
  <c r="S392" i="1" s="1"/>
  <c r="T392" i="1" s="1"/>
  <c r="R391" i="1"/>
  <c r="Q391" i="1"/>
  <c r="S391" i="1" s="1"/>
  <c r="T391" i="1" s="1"/>
  <c r="R390" i="1"/>
  <c r="Q390" i="1"/>
  <c r="S390" i="1" s="1"/>
  <c r="T390" i="1" s="1"/>
  <c r="R389" i="1"/>
  <c r="Q389" i="1"/>
  <c r="S389" i="1" s="1"/>
  <c r="T389" i="1" s="1"/>
  <c r="R388" i="1"/>
  <c r="Q388" i="1"/>
  <c r="S388" i="1" s="1"/>
  <c r="T388" i="1" s="1"/>
  <c r="R387" i="1"/>
  <c r="Q387" i="1"/>
  <c r="S387" i="1" s="1"/>
  <c r="T387" i="1" s="1"/>
  <c r="R386" i="1"/>
  <c r="Q386" i="1"/>
  <c r="R385" i="1"/>
  <c r="Q385" i="1"/>
  <c r="R384" i="1"/>
  <c r="Q384" i="1"/>
  <c r="S384" i="1" s="1"/>
  <c r="T384" i="1" s="1"/>
  <c r="R383" i="1"/>
  <c r="Q383" i="1"/>
  <c r="S383" i="1" s="1"/>
  <c r="T383" i="1" s="1"/>
  <c r="R382" i="1"/>
  <c r="Q382" i="1"/>
  <c r="S382" i="1" s="1"/>
  <c r="T382" i="1" s="1"/>
  <c r="R381" i="1"/>
  <c r="Q381" i="1"/>
  <c r="S381" i="1" s="1"/>
  <c r="T381" i="1" s="1"/>
  <c r="R380" i="1"/>
  <c r="Q380" i="1"/>
  <c r="S380" i="1" s="1"/>
  <c r="T380" i="1" s="1"/>
  <c r="R379" i="1"/>
  <c r="Q379" i="1"/>
  <c r="R378" i="1"/>
  <c r="Q378" i="1"/>
  <c r="R377" i="1"/>
  <c r="Q377" i="1"/>
  <c r="R376" i="1"/>
  <c r="Q376" i="1"/>
  <c r="S376" i="1" s="1"/>
  <c r="T376" i="1" s="1"/>
  <c r="R375" i="1"/>
  <c r="Q375" i="1"/>
  <c r="S375" i="1" s="1"/>
  <c r="T375" i="1" s="1"/>
  <c r="R374" i="1"/>
  <c r="Q374" i="1"/>
  <c r="S374" i="1" s="1"/>
  <c r="T374" i="1" s="1"/>
  <c r="R373" i="1"/>
  <c r="Q373" i="1"/>
  <c r="S373" i="1" s="1"/>
  <c r="T373" i="1" s="1"/>
  <c r="R372" i="1"/>
  <c r="Q372" i="1"/>
  <c r="S372" i="1" s="1"/>
  <c r="T372" i="1" s="1"/>
  <c r="R371" i="1"/>
  <c r="Q371" i="1"/>
  <c r="S371" i="1" s="1"/>
  <c r="T371" i="1" s="1"/>
  <c r="R370" i="1"/>
  <c r="Q370" i="1"/>
  <c r="R369" i="1"/>
  <c r="Q369" i="1"/>
  <c r="S369" i="1" s="1"/>
  <c r="T369" i="1" s="1"/>
  <c r="R368" i="1"/>
  <c r="Q368" i="1"/>
  <c r="S368" i="1" s="1"/>
  <c r="T368" i="1" s="1"/>
  <c r="R367" i="1"/>
  <c r="Q367" i="1"/>
  <c r="S367" i="1" s="1"/>
  <c r="T367" i="1" s="1"/>
  <c r="R366" i="1"/>
  <c r="Q366" i="1"/>
  <c r="S366" i="1" s="1"/>
  <c r="T366" i="1" s="1"/>
  <c r="R365" i="1"/>
  <c r="Q365" i="1"/>
  <c r="S365" i="1" s="1"/>
  <c r="T365" i="1" s="1"/>
  <c r="R364" i="1"/>
  <c r="Q364" i="1"/>
  <c r="R363" i="1"/>
  <c r="Q363" i="1"/>
  <c r="S363" i="1" s="1"/>
  <c r="T363" i="1" s="1"/>
  <c r="R362" i="1"/>
  <c r="Q362" i="1"/>
  <c r="R361" i="1"/>
  <c r="Q361" i="1"/>
  <c r="S361" i="1" s="1"/>
  <c r="T361" i="1" s="1"/>
  <c r="R360" i="1"/>
  <c r="Q360" i="1"/>
  <c r="S360" i="1" s="1"/>
  <c r="T360" i="1" s="1"/>
  <c r="R359" i="1"/>
  <c r="Q359" i="1"/>
  <c r="S359" i="1" s="1"/>
  <c r="T359" i="1" s="1"/>
  <c r="R358" i="1"/>
  <c r="Q358" i="1"/>
  <c r="S358" i="1" s="1"/>
  <c r="T358" i="1" s="1"/>
  <c r="R357" i="1"/>
  <c r="Q357" i="1"/>
  <c r="S357" i="1" s="1"/>
  <c r="T357" i="1" s="1"/>
  <c r="R356" i="1"/>
  <c r="Q356" i="1"/>
  <c r="S356" i="1" s="1"/>
  <c r="T356" i="1" s="1"/>
  <c r="R355" i="1"/>
  <c r="Q355" i="1"/>
  <c r="S355" i="1" s="1"/>
  <c r="T355" i="1" s="1"/>
  <c r="R354" i="1"/>
  <c r="Q354" i="1"/>
  <c r="R353" i="1"/>
  <c r="Q353" i="1"/>
  <c r="S353" i="1" s="1"/>
  <c r="T353" i="1" s="1"/>
  <c r="R352" i="1"/>
  <c r="Q352" i="1"/>
  <c r="S352" i="1" s="1"/>
  <c r="T352" i="1" s="1"/>
  <c r="R351" i="1"/>
  <c r="Q351" i="1"/>
  <c r="S351" i="1" s="1"/>
  <c r="T351" i="1" s="1"/>
  <c r="R350" i="1"/>
  <c r="Q350" i="1"/>
  <c r="S350" i="1" s="1"/>
  <c r="T350" i="1" s="1"/>
  <c r="R349" i="1"/>
  <c r="Q349" i="1"/>
  <c r="S349" i="1" s="1"/>
  <c r="T349" i="1" s="1"/>
  <c r="R348" i="1"/>
  <c r="Q348" i="1"/>
  <c r="S348" i="1" s="1"/>
  <c r="T348" i="1" s="1"/>
  <c r="R347" i="1"/>
  <c r="Q347" i="1"/>
  <c r="S347" i="1" s="1"/>
  <c r="T347" i="1" s="1"/>
  <c r="R346" i="1"/>
  <c r="Q346" i="1"/>
  <c r="R345" i="1"/>
  <c r="Q345" i="1"/>
  <c r="R344" i="1"/>
  <c r="Q344" i="1"/>
  <c r="S344" i="1" s="1"/>
  <c r="T344" i="1" s="1"/>
  <c r="R343" i="1"/>
  <c r="Q343" i="1"/>
  <c r="S343" i="1" s="1"/>
  <c r="T343" i="1" s="1"/>
  <c r="R342" i="1"/>
  <c r="Q342" i="1"/>
  <c r="S342" i="1" s="1"/>
  <c r="T342" i="1" s="1"/>
  <c r="R341" i="1"/>
  <c r="Q341" i="1"/>
  <c r="S341" i="1" s="1"/>
  <c r="T341" i="1" s="1"/>
  <c r="R340" i="1"/>
  <c r="Q340" i="1"/>
  <c r="S340" i="1" s="1"/>
  <c r="T340" i="1" s="1"/>
  <c r="R339" i="1"/>
  <c r="Q339" i="1"/>
  <c r="S339" i="1" s="1"/>
  <c r="T339" i="1" s="1"/>
  <c r="R338" i="1"/>
  <c r="Q338" i="1"/>
  <c r="R337" i="1"/>
  <c r="Q337" i="1"/>
  <c r="R336" i="1"/>
  <c r="Q336" i="1"/>
  <c r="S336" i="1" s="1"/>
  <c r="T336" i="1" s="1"/>
  <c r="R335" i="1"/>
  <c r="Q335" i="1"/>
  <c r="S335" i="1" s="1"/>
  <c r="T335" i="1" s="1"/>
  <c r="R334" i="1"/>
  <c r="Q334" i="1"/>
  <c r="S334" i="1" s="1"/>
  <c r="T334" i="1" s="1"/>
  <c r="R333" i="1"/>
  <c r="Q333" i="1"/>
  <c r="R332" i="1"/>
  <c r="Q332" i="1"/>
  <c r="S332" i="1" s="1"/>
  <c r="T332" i="1" s="1"/>
  <c r="R331" i="1"/>
  <c r="Q331" i="1"/>
  <c r="S331" i="1" s="1"/>
  <c r="T331" i="1" s="1"/>
  <c r="R330" i="1"/>
  <c r="Q330" i="1"/>
  <c r="R329" i="1"/>
  <c r="Q329" i="1"/>
  <c r="R328" i="1"/>
  <c r="Q328" i="1"/>
  <c r="S328" i="1" s="1"/>
  <c r="T328" i="1" s="1"/>
  <c r="R327" i="1"/>
  <c r="Q327" i="1"/>
  <c r="S327" i="1" s="1"/>
  <c r="T327" i="1" s="1"/>
  <c r="R326" i="1"/>
  <c r="Q326" i="1"/>
  <c r="S326" i="1" s="1"/>
  <c r="T326" i="1" s="1"/>
  <c r="R325" i="1"/>
  <c r="Q325" i="1"/>
  <c r="S325" i="1" s="1"/>
  <c r="T325" i="1" s="1"/>
  <c r="R324" i="1"/>
  <c r="Q324" i="1"/>
  <c r="S324" i="1" s="1"/>
  <c r="T324" i="1" s="1"/>
  <c r="R323" i="1"/>
  <c r="Q323" i="1"/>
  <c r="S323" i="1" s="1"/>
  <c r="T323" i="1" s="1"/>
  <c r="R322" i="1"/>
  <c r="Q322" i="1"/>
  <c r="R321" i="1"/>
  <c r="Q321" i="1"/>
  <c r="S321" i="1" s="1"/>
  <c r="T321" i="1" s="1"/>
  <c r="R320" i="1"/>
  <c r="Q320" i="1"/>
  <c r="S320" i="1" s="1"/>
  <c r="T320" i="1" s="1"/>
  <c r="R319" i="1"/>
  <c r="Q319" i="1"/>
  <c r="S319" i="1" s="1"/>
  <c r="T319" i="1" s="1"/>
  <c r="R318" i="1"/>
  <c r="Q318" i="1"/>
  <c r="S318" i="1" s="1"/>
  <c r="T318" i="1" s="1"/>
  <c r="R317" i="1"/>
  <c r="Q317" i="1"/>
  <c r="S317" i="1" s="1"/>
  <c r="T317" i="1" s="1"/>
  <c r="R316" i="1"/>
  <c r="Q316" i="1"/>
  <c r="S316" i="1" s="1"/>
  <c r="T316" i="1" s="1"/>
  <c r="R315" i="1"/>
  <c r="Q315" i="1"/>
  <c r="S315" i="1" s="1"/>
  <c r="T315" i="1" s="1"/>
  <c r="R314" i="1"/>
  <c r="Q314" i="1"/>
  <c r="R313" i="1"/>
  <c r="Q313" i="1"/>
  <c r="S313" i="1" s="1"/>
  <c r="T313" i="1" s="1"/>
  <c r="R312" i="1"/>
  <c r="Q312" i="1"/>
  <c r="S312" i="1" s="1"/>
  <c r="T312" i="1" s="1"/>
  <c r="R311" i="1"/>
  <c r="Q311" i="1"/>
  <c r="S311" i="1" s="1"/>
  <c r="T311" i="1" s="1"/>
  <c r="R310" i="1"/>
  <c r="Q310" i="1"/>
  <c r="S310" i="1" s="1"/>
  <c r="T310" i="1" s="1"/>
  <c r="R309" i="1"/>
  <c r="Q309" i="1"/>
  <c r="S309" i="1" s="1"/>
  <c r="T309" i="1" s="1"/>
  <c r="R308" i="1"/>
  <c r="Q308" i="1"/>
  <c r="R307" i="1"/>
  <c r="Q307" i="1"/>
  <c r="S307" i="1" s="1"/>
  <c r="T307" i="1" s="1"/>
  <c r="R306" i="1"/>
  <c r="Q306" i="1"/>
  <c r="R305" i="1"/>
  <c r="Q305" i="1"/>
  <c r="S305" i="1" s="1"/>
  <c r="T305" i="1" s="1"/>
  <c r="R304" i="1"/>
  <c r="Q304" i="1"/>
  <c r="S304" i="1" s="1"/>
  <c r="T304" i="1" s="1"/>
  <c r="R303" i="1"/>
  <c r="Q303" i="1"/>
  <c r="S303" i="1" s="1"/>
  <c r="T303" i="1" s="1"/>
  <c r="R302" i="1"/>
  <c r="Q302" i="1"/>
  <c r="S302" i="1" s="1"/>
  <c r="T302" i="1" s="1"/>
  <c r="R301" i="1"/>
  <c r="Q301" i="1"/>
  <c r="S301" i="1" s="1"/>
  <c r="T301" i="1" s="1"/>
  <c r="R300" i="1"/>
  <c r="Q300" i="1"/>
  <c r="S300" i="1" s="1"/>
  <c r="T300" i="1" s="1"/>
  <c r="R299" i="1"/>
  <c r="Q299" i="1"/>
  <c r="R298" i="1"/>
  <c r="Q298" i="1"/>
  <c r="R297" i="1"/>
  <c r="Q297" i="1"/>
  <c r="R296" i="1"/>
  <c r="Q296" i="1"/>
  <c r="S296" i="1" s="1"/>
  <c r="T296" i="1" s="1"/>
  <c r="R295" i="1"/>
  <c r="Q295" i="1"/>
  <c r="R294" i="1"/>
  <c r="Q294" i="1"/>
  <c r="S294" i="1" s="1"/>
  <c r="T294" i="1" s="1"/>
  <c r="R293" i="1"/>
  <c r="Q293" i="1"/>
  <c r="S293" i="1" s="1"/>
  <c r="T293" i="1" s="1"/>
  <c r="R292" i="1"/>
  <c r="Q292" i="1"/>
  <c r="S292" i="1" s="1"/>
  <c r="T292" i="1" s="1"/>
  <c r="R291" i="1"/>
  <c r="Q291" i="1"/>
  <c r="S291" i="1" s="1"/>
  <c r="T291" i="1" s="1"/>
  <c r="R290" i="1"/>
  <c r="Q290" i="1"/>
  <c r="R289" i="1"/>
  <c r="Q289" i="1"/>
  <c r="S289" i="1" s="1"/>
  <c r="T289" i="1" s="1"/>
  <c r="R288" i="1"/>
  <c r="Q288" i="1"/>
  <c r="R287" i="1"/>
  <c r="Q287" i="1"/>
  <c r="S287" i="1" s="1"/>
  <c r="T287" i="1" s="1"/>
  <c r="R286" i="1"/>
  <c r="Q286" i="1"/>
  <c r="S286" i="1" s="1"/>
  <c r="T286" i="1" s="1"/>
  <c r="R285" i="1"/>
  <c r="Q285" i="1"/>
  <c r="S285" i="1" s="1"/>
  <c r="T285" i="1" s="1"/>
  <c r="R284" i="1"/>
  <c r="Q284" i="1"/>
  <c r="S284" i="1" s="1"/>
  <c r="T284" i="1" s="1"/>
  <c r="R283" i="1"/>
  <c r="Q283" i="1"/>
  <c r="S283" i="1" s="1"/>
  <c r="T283" i="1" s="1"/>
  <c r="R282" i="1"/>
  <c r="Q282" i="1"/>
  <c r="R281" i="1"/>
  <c r="Q281" i="1"/>
  <c r="S281" i="1" s="1"/>
  <c r="T281" i="1" s="1"/>
  <c r="R280" i="1"/>
  <c r="Q280" i="1"/>
  <c r="S280" i="1" s="1"/>
  <c r="T280" i="1" s="1"/>
  <c r="R279" i="1"/>
  <c r="Q279" i="1"/>
  <c r="S279" i="1" s="1"/>
  <c r="T279" i="1" s="1"/>
  <c r="R278" i="1"/>
  <c r="Q278" i="1"/>
  <c r="S278" i="1" s="1"/>
  <c r="T278" i="1" s="1"/>
  <c r="R277" i="1"/>
  <c r="Q277" i="1"/>
  <c r="S277" i="1" s="1"/>
  <c r="T277" i="1" s="1"/>
  <c r="R276" i="1"/>
  <c r="Q276" i="1"/>
  <c r="S276" i="1" s="1"/>
  <c r="T276" i="1" s="1"/>
  <c r="R275" i="1"/>
  <c r="Q275" i="1"/>
  <c r="S275" i="1" s="1"/>
  <c r="T275" i="1" s="1"/>
  <c r="R274" i="1"/>
  <c r="Q274" i="1"/>
  <c r="R273" i="1"/>
  <c r="Q273" i="1"/>
  <c r="S273" i="1" s="1"/>
  <c r="T273" i="1" s="1"/>
  <c r="R272" i="1"/>
  <c r="Q272" i="1"/>
  <c r="S272" i="1" s="1"/>
  <c r="T272" i="1" s="1"/>
  <c r="R271" i="1"/>
  <c r="Q271" i="1"/>
  <c r="R270" i="1"/>
  <c r="Q270" i="1"/>
  <c r="S270" i="1" s="1"/>
  <c r="T270" i="1" s="1"/>
  <c r="R269" i="1"/>
  <c r="Q269" i="1"/>
  <c r="S269" i="1" s="1"/>
  <c r="T269" i="1" s="1"/>
  <c r="R268" i="1"/>
  <c r="Q268" i="1"/>
  <c r="R267" i="1"/>
  <c r="Q267" i="1"/>
  <c r="S267" i="1" s="1"/>
  <c r="T267" i="1" s="1"/>
  <c r="R266" i="1"/>
  <c r="Q266" i="1"/>
  <c r="R265" i="1"/>
  <c r="Q265" i="1"/>
  <c r="S265" i="1" s="1"/>
  <c r="T265" i="1" s="1"/>
  <c r="R264" i="1"/>
  <c r="Q264" i="1"/>
  <c r="S264" i="1" s="1"/>
  <c r="T264" i="1" s="1"/>
  <c r="R263" i="1"/>
  <c r="Q263" i="1"/>
  <c r="R262" i="1"/>
  <c r="Q262" i="1"/>
  <c r="S262" i="1" s="1"/>
  <c r="T262" i="1" s="1"/>
  <c r="R261" i="1"/>
  <c r="Q261" i="1"/>
  <c r="R260" i="1"/>
  <c r="Q260" i="1"/>
  <c r="S260" i="1" s="1"/>
  <c r="T260" i="1" s="1"/>
  <c r="R259" i="1"/>
  <c r="Q259" i="1"/>
  <c r="S259" i="1" s="1"/>
  <c r="T259" i="1" s="1"/>
  <c r="R258" i="1"/>
  <c r="Q258" i="1"/>
  <c r="R257" i="1"/>
  <c r="Q257" i="1"/>
  <c r="S257" i="1" s="1"/>
  <c r="T257" i="1" s="1"/>
  <c r="R256" i="1"/>
  <c r="Q256" i="1"/>
  <c r="S256" i="1" s="1"/>
  <c r="T256" i="1" s="1"/>
  <c r="R255" i="1"/>
  <c r="Q255" i="1"/>
  <c r="S255" i="1" s="1"/>
  <c r="T255" i="1" s="1"/>
  <c r="R254" i="1"/>
  <c r="Q254" i="1"/>
  <c r="S254" i="1" s="1"/>
  <c r="T254" i="1" s="1"/>
  <c r="R253" i="1"/>
  <c r="Q253" i="1"/>
  <c r="S253" i="1" s="1"/>
  <c r="T253" i="1" s="1"/>
  <c r="R252" i="1"/>
  <c r="Q252" i="1"/>
  <c r="S252" i="1" s="1"/>
  <c r="T252" i="1" s="1"/>
  <c r="R251" i="1"/>
  <c r="Q251" i="1"/>
  <c r="R250" i="1"/>
  <c r="Q250" i="1"/>
  <c r="R249" i="1"/>
  <c r="Q249" i="1"/>
  <c r="S249" i="1" s="1"/>
  <c r="T249" i="1" s="1"/>
  <c r="R248" i="1"/>
  <c r="Q248" i="1"/>
  <c r="S248" i="1" s="1"/>
  <c r="T248" i="1" s="1"/>
  <c r="R247" i="1"/>
  <c r="Q247" i="1"/>
  <c r="S247" i="1" s="1"/>
  <c r="T247" i="1" s="1"/>
  <c r="R246" i="1"/>
  <c r="Q246" i="1"/>
  <c r="S246" i="1" s="1"/>
  <c r="T246" i="1" s="1"/>
  <c r="R245" i="1"/>
  <c r="Q245" i="1"/>
  <c r="S245" i="1" s="1"/>
  <c r="T245" i="1" s="1"/>
  <c r="R244" i="1"/>
  <c r="Q244" i="1"/>
  <c r="S244" i="1" s="1"/>
  <c r="T244" i="1" s="1"/>
  <c r="R243" i="1"/>
  <c r="Q243" i="1"/>
  <c r="S243" i="1" s="1"/>
  <c r="T243" i="1" s="1"/>
  <c r="R242" i="1"/>
  <c r="Q242" i="1"/>
  <c r="R241" i="1"/>
  <c r="Q241" i="1"/>
  <c r="S241" i="1" s="1"/>
  <c r="T241" i="1" s="1"/>
  <c r="R240" i="1"/>
  <c r="Q240" i="1"/>
  <c r="S240" i="1" s="1"/>
  <c r="T240" i="1" s="1"/>
  <c r="R239" i="1"/>
  <c r="Q239" i="1"/>
  <c r="S239" i="1" s="1"/>
  <c r="T239" i="1" s="1"/>
  <c r="R238" i="1"/>
  <c r="Q238" i="1"/>
  <c r="S238" i="1" s="1"/>
  <c r="T238" i="1" s="1"/>
  <c r="R237" i="1"/>
  <c r="Q237" i="1"/>
  <c r="S237" i="1" s="1"/>
  <c r="T237" i="1" s="1"/>
  <c r="R236" i="1"/>
  <c r="Q236" i="1"/>
  <c r="S236" i="1" s="1"/>
  <c r="T236" i="1" s="1"/>
  <c r="R235" i="1"/>
  <c r="Q235" i="1"/>
  <c r="S235" i="1" s="1"/>
  <c r="T235" i="1" s="1"/>
  <c r="R234" i="1"/>
  <c r="Q234" i="1"/>
  <c r="R233" i="1"/>
  <c r="Q233" i="1"/>
  <c r="S233" i="1" s="1"/>
  <c r="T233" i="1" s="1"/>
  <c r="R232" i="1"/>
  <c r="Q232" i="1"/>
  <c r="S232" i="1" s="1"/>
  <c r="T232" i="1" s="1"/>
  <c r="R231" i="1"/>
  <c r="Q231" i="1"/>
  <c r="S231" i="1" s="1"/>
  <c r="T231" i="1" s="1"/>
  <c r="R230" i="1"/>
  <c r="Q230" i="1"/>
  <c r="S230" i="1" s="1"/>
  <c r="T230" i="1" s="1"/>
  <c r="R229" i="1"/>
  <c r="Q229" i="1"/>
  <c r="S229" i="1" s="1"/>
  <c r="T229" i="1" s="1"/>
  <c r="R228" i="1"/>
  <c r="Q228" i="1"/>
  <c r="S228" i="1" s="1"/>
  <c r="T228" i="1" s="1"/>
  <c r="R227" i="1"/>
  <c r="Q227" i="1"/>
  <c r="S227" i="1" s="1"/>
  <c r="T227" i="1" s="1"/>
  <c r="R226" i="1"/>
  <c r="Q226" i="1"/>
  <c r="R225" i="1"/>
  <c r="Q225" i="1"/>
  <c r="R224" i="1"/>
  <c r="Q224" i="1"/>
  <c r="S224" i="1" s="1"/>
  <c r="T224" i="1" s="1"/>
  <c r="R223" i="1"/>
  <c r="Q223" i="1"/>
  <c r="S223" i="1" s="1"/>
  <c r="T223" i="1" s="1"/>
  <c r="R222" i="1"/>
  <c r="Q222" i="1"/>
  <c r="S222" i="1" s="1"/>
  <c r="T222" i="1" s="1"/>
  <c r="R221" i="1"/>
  <c r="Q221" i="1"/>
  <c r="S221" i="1" s="1"/>
  <c r="T221" i="1" s="1"/>
  <c r="R220" i="1"/>
  <c r="Q220" i="1"/>
  <c r="S220" i="1" s="1"/>
  <c r="T220" i="1" s="1"/>
  <c r="R219" i="1"/>
  <c r="Q219" i="1"/>
  <c r="S219" i="1" s="1"/>
  <c r="T219" i="1" s="1"/>
  <c r="R218" i="1"/>
  <c r="Q218" i="1"/>
  <c r="R217" i="1"/>
  <c r="Q217" i="1"/>
  <c r="S217" i="1" s="1"/>
  <c r="T217" i="1" s="1"/>
  <c r="R216" i="1"/>
  <c r="Q216" i="1"/>
  <c r="S216" i="1" s="1"/>
  <c r="T216" i="1" s="1"/>
  <c r="R215" i="1"/>
  <c r="Q215" i="1"/>
  <c r="S215" i="1" s="1"/>
  <c r="T215" i="1" s="1"/>
  <c r="R214" i="1"/>
  <c r="Q214" i="1"/>
  <c r="S214" i="1" s="1"/>
  <c r="T214" i="1" s="1"/>
  <c r="R213" i="1"/>
  <c r="Q213" i="1"/>
  <c r="S213" i="1" s="1"/>
  <c r="T213" i="1" s="1"/>
  <c r="R212" i="1"/>
  <c r="Q212" i="1"/>
  <c r="S212" i="1" s="1"/>
  <c r="T212" i="1" s="1"/>
  <c r="R211" i="1"/>
  <c r="Q211" i="1"/>
  <c r="S211" i="1" s="1"/>
  <c r="T211" i="1" s="1"/>
  <c r="R210" i="1"/>
  <c r="Q210" i="1"/>
  <c r="R209" i="1"/>
  <c r="Q209" i="1"/>
  <c r="S209" i="1" s="1"/>
  <c r="T209" i="1" s="1"/>
  <c r="R208" i="1"/>
  <c r="Q208" i="1"/>
  <c r="S208" i="1" s="1"/>
  <c r="T208" i="1" s="1"/>
  <c r="R207" i="1"/>
  <c r="Q207" i="1"/>
  <c r="S207" i="1" s="1"/>
  <c r="T207" i="1" s="1"/>
  <c r="R206" i="1"/>
  <c r="Q206" i="1"/>
  <c r="S206" i="1" s="1"/>
  <c r="T206" i="1" s="1"/>
  <c r="R205" i="1"/>
  <c r="Q205" i="1"/>
  <c r="S205" i="1" s="1"/>
  <c r="T205" i="1" s="1"/>
  <c r="R204" i="1"/>
  <c r="Q204" i="1"/>
  <c r="S204" i="1" s="1"/>
  <c r="T204" i="1" s="1"/>
  <c r="R203" i="1"/>
  <c r="Q203" i="1"/>
  <c r="S203" i="1" s="1"/>
  <c r="T203" i="1" s="1"/>
  <c r="R202" i="1"/>
  <c r="Q202" i="1"/>
  <c r="R201" i="1"/>
  <c r="Q201" i="1"/>
  <c r="S201" i="1" s="1"/>
  <c r="T201" i="1" s="1"/>
  <c r="R200" i="1"/>
  <c r="Q200" i="1"/>
  <c r="S200" i="1" s="1"/>
  <c r="T200" i="1" s="1"/>
  <c r="R199" i="1"/>
  <c r="Q199" i="1"/>
  <c r="S199" i="1" s="1"/>
  <c r="T199" i="1" s="1"/>
  <c r="R198" i="1"/>
  <c r="Q198" i="1"/>
  <c r="S198" i="1" s="1"/>
  <c r="T198" i="1" s="1"/>
  <c r="R197" i="1"/>
  <c r="Q197" i="1"/>
  <c r="S197" i="1" s="1"/>
  <c r="T197" i="1" s="1"/>
  <c r="R196" i="1"/>
  <c r="Q196" i="1"/>
  <c r="S196" i="1" s="1"/>
  <c r="T196" i="1" s="1"/>
  <c r="R195" i="1"/>
  <c r="Q195" i="1"/>
  <c r="S195" i="1" s="1"/>
  <c r="T195" i="1" s="1"/>
  <c r="R194" i="1"/>
  <c r="Q194" i="1"/>
  <c r="R193" i="1"/>
  <c r="Q193" i="1"/>
  <c r="S193" i="1" s="1"/>
  <c r="T193" i="1" s="1"/>
  <c r="R192" i="1"/>
  <c r="Q192" i="1"/>
  <c r="S192" i="1" s="1"/>
  <c r="T192" i="1" s="1"/>
  <c r="R191" i="1"/>
  <c r="Q191" i="1"/>
  <c r="S191" i="1" s="1"/>
  <c r="T191" i="1" s="1"/>
  <c r="R190" i="1"/>
  <c r="Q190" i="1"/>
  <c r="S190" i="1" s="1"/>
  <c r="T190" i="1" s="1"/>
  <c r="R189" i="1"/>
  <c r="Q189" i="1"/>
  <c r="S189" i="1" s="1"/>
  <c r="T189" i="1" s="1"/>
  <c r="R188" i="1"/>
  <c r="Q188" i="1"/>
  <c r="S188" i="1" s="1"/>
  <c r="T188" i="1" s="1"/>
  <c r="R187" i="1"/>
  <c r="Q187" i="1"/>
  <c r="S187" i="1" s="1"/>
  <c r="T187" i="1" s="1"/>
  <c r="R186" i="1"/>
  <c r="Q186" i="1"/>
  <c r="R185" i="1"/>
  <c r="Q185" i="1"/>
  <c r="S185" i="1" s="1"/>
  <c r="T185" i="1" s="1"/>
  <c r="R184" i="1"/>
  <c r="Q184" i="1"/>
  <c r="S184" i="1" s="1"/>
  <c r="T184" i="1" s="1"/>
  <c r="R183" i="1"/>
  <c r="Q183" i="1"/>
  <c r="S183" i="1" s="1"/>
  <c r="T183" i="1" s="1"/>
  <c r="R182" i="1"/>
  <c r="Q182" i="1"/>
  <c r="S182" i="1" s="1"/>
  <c r="T182" i="1" s="1"/>
  <c r="R181" i="1"/>
  <c r="Q181" i="1"/>
  <c r="S181" i="1" s="1"/>
  <c r="T181" i="1" s="1"/>
  <c r="R180" i="1"/>
  <c r="Q180" i="1"/>
  <c r="S180" i="1" s="1"/>
  <c r="T180" i="1" s="1"/>
  <c r="R179" i="1"/>
  <c r="Q179" i="1"/>
  <c r="S179" i="1" s="1"/>
  <c r="T179" i="1" s="1"/>
  <c r="R178" i="1"/>
  <c r="Q178" i="1"/>
  <c r="R177" i="1"/>
  <c r="Q177" i="1"/>
  <c r="S177" i="1" s="1"/>
  <c r="T177" i="1" s="1"/>
  <c r="R176" i="1"/>
  <c r="Q176" i="1"/>
  <c r="S176" i="1" s="1"/>
  <c r="T176" i="1" s="1"/>
  <c r="R175" i="1"/>
  <c r="Q175" i="1"/>
  <c r="S175" i="1" s="1"/>
  <c r="T175" i="1" s="1"/>
  <c r="R174" i="1"/>
  <c r="Q174" i="1"/>
  <c r="S174" i="1" s="1"/>
  <c r="T174" i="1" s="1"/>
  <c r="R173" i="1"/>
  <c r="Q173" i="1"/>
  <c r="S173" i="1" s="1"/>
  <c r="T173" i="1" s="1"/>
  <c r="R172" i="1"/>
  <c r="Q172" i="1"/>
  <c r="S172" i="1" s="1"/>
  <c r="T172" i="1" s="1"/>
  <c r="R171" i="1"/>
  <c r="Q171" i="1"/>
  <c r="S171" i="1" s="1"/>
  <c r="T171" i="1" s="1"/>
  <c r="R170" i="1"/>
  <c r="Q170" i="1"/>
  <c r="R169" i="1"/>
  <c r="Q169" i="1"/>
  <c r="S169" i="1" s="1"/>
  <c r="T169" i="1" s="1"/>
  <c r="R168" i="1"/>
  <c r="Q168" i="1"/>
  <c r="S168" i="1" s="1"/>
  <c r="T168" i="1" s="1"/>
  <c r="R167" i="1"/>
  <c r="Q167" i="1"/>
  <c r="S167" i="1" s="1"/>
  <c r="T167" i="1" s="1"/>
  <c r="R166" i="1"/>
  <c r="Q166" i="1"/>
  <c r="R165" i="1"/>
  <c r="Q165" i="1"/>
  <c r="R164" i="1"/>
  <c r="Q164" i="1"/>
  <c r="S164" i="1" s="1"/>
  <c r="T164" i="1" s="1"/>
  <c r="R163" i="1"/>
  <c r="Q163" i="1"/>
  <c r="S163" i="1" s="1"/>
  <c r="T163" i="1" s="1"/>
  <c r="R162" i="1"/>
  <c r="Q162" i="1"/>
  <c r="R161" i="1"/>
  <c r="Q161" i="1"/>
  <c r="R160" i="1"/>
  <c r="Q160" i="1"/>
  <c r="S160" i="1" s="1"/>
  <c r="T160" i="1" s="1"/>
  <c r="R159" i="1"/>
  <c r="Q159" i="1"/>
  <c r="S159" i="1" s="1"/>
  <c r="T159" i="1" s="1"/>
  <c r="R158" i="1"/>
  <c r="Q158" i="1"/>
  <c r="R157" i="1"/>
  <c r="Q157" i="1"/>
  <c r="S157" i="1" s="1"/>
  <c r="T157" i="1" s="1"/>
  <c r="R156" i="1"/>
  <c r="Q156" i="1"/>
  <c r="R155" i="1"/>
  <c r="Q155" i="1"/>
  <c r="S155" i="1" s="1"/>
  <c r="T155" i="1" s="1"/>
  <c r="R154" i="1"/>
  <c r="Q154" i="1"/>
  <c r="R153" i="1"/>
  <c r="Q153" i="1"/>
  <c r="S153" i="1" s="1"/>
  <c r="T153" i="1" s="1"/>
  <c r="R152" i="1"/>
  <c r="Q152" i="1"/>
  <c r="S152" i="1" s="1"/>
  <c r="T152" i="1" s="1"/>
  <c r="R151" i="1"/>
  <c r="Q151" i="1"/>
  <c r="S151" i="1" s="1"/>
  <c r="T151" i="1" s="1"/>
  <c r="R150" i="1"/>
  <c r="Q150" i="1"/>
  <c r="S150" i="1" s="1"/>
  <c r="T150" i="1" s="1"/>
  <c r="R149" i="1"/>
  <c r="Q149" i="1"/>
  <c r="S149" i="1" s="1"/>
  <c r="T149" i="1" s="1"/>
  <c r="R148" i="1"/>
  <c r="Q148" i="1"/>
  <c r="S148" i="1" s="1"/>
  <c r="T148" i="1" s="1"/>
  <c r="R147" i="1"/>
  <c r="Q147" i="1"/>
  <c r="S147" i="1" s="1"/>
  <c r="T147" i="1" s="1"/>
  <c r="R146" i="1"/>
  <c r="Q146" i="1"/>
  <c r="R145" i="1"/>
  <c r="Q145" i="1"/>
  <c r="S145" i="1" s="1"/>
  <c r="T145" i="1" s="1"/>
  <c r="R144" i="1"/>
  <c r="Q144" i="1"/>
  <c r="S144" i="1" s="1"/>
  <c r="T144" i="1" s="1"/>
  <c r="R143" i="1"/>
  <c r="Q143" i="1"/>
  <c r="S143" i="1" s="1"/>
  <c r="T143" i="1" s="1"/>
  <c r="R142" i="1"/>
  <c r="Q142" i="1"/>
  <c r="S142" i="1" s="1"/>
  <c r="T142" i="1" s="1"/>
  <c r="R141" i="1"/>
  <c r="Q141" i="1"/>
  <c r="S141" i="1" s="1"/>
  <c r="T141" i="1" s="1"/>
  <c r="R140" i="1"/>
  <c r="Q140" i="1"/>
  <c r="S140" i="1" s="1"/>
  <c r="T140" i="1" s="1"/>
  <c r="R139" i="1"/>
  <c r="Q139" i="1"/>
  <c r="S139" i="1" s="1"/>
  <c r="T139" i="1" s="1"/>
  <c r="R138" i="1"/>
  <c r="Q138" i="1"/>
  <c r="R137" i="1"/>
  <c r="Q137" i="1"/>
  <c r="S137" i="1" s="1"/>
  <c r="T137" i="1" s="1"/>
  <c r="R136" i="1"/>
  <c r="Q136" i="1"/>
  <c r="S136" i="1" s="1"/>
  <c r="T136" i="1" s="1"/>
  <c r="R135" i="1"/>
  <c r="Q135" i="1"/>
  <c r="S135" i="1" s="1"/>
  <c r="T135" i="1" s="1"/>
  <c r="R134" i="1"/>
  <c r="Q134" i="1"/>
  <c r="S134" i="1" s="1"/>
  <c r="T134" i="1" s="1"/>
  <c r="R133" i="1"/>
  <c r="Q133" i="1"/>
  <c r="S133" i="1" s="1"/>
  <c r="T133" i="1" s="1"/>
  <c r="R132" i="1"/>
  <c r="Q132" i="1"/>
  <c r="S132" i="1" s="1"/>
  <c r="T132" i="1" s="1"/>
  <c r="R131" i="1"/>
  <c r="Q131" i="1"/>
  <c r="S131" i="1" s="1"/>
  <c r="T131" i="1" s="1"/>
  <c r="R130" i="1"/>
  <c r="Q130" i="1"/>
  <c r="R129" i="1"/>
  <c r="Q129" i="1"/>
  <c r="S129" i="1" s="1"/>
  <c r="T129" i="1" s="1"/>
  <c r="R128" i="1"/>
  <c r="Q128" i="1"/>
  <c r="S128" i="1" s="1"/>
  <c r="T128" i="1" s="1"/>
  <c r="R127" i="1"/>
  <c r="Q127" i="1"/>
  <c r="S127" i="1" s="1"/>
  <c r="T127" i="1" s="1"/>
  <c r="R126" i="1"/>
  <c r="Q126" i="1"/>
  <c r="S126" i="1" s="1"/>
  <c r="T126" i="1" s="1"/>
  <c r="R125" i="1"/>
  <c r="Q125" i="1"/>
  <c r="S125" i="1" s="1"/>
  <c r="T125" i="1" s="1"/>
  <c r="R124" i="1"/>
  <c r="Q124" i="1"/>
  <c r="S124" i="1" s="1"/>
  <c r="T124" i="1" s="1"/>
  <c r="R123" i="1"/>
  <c r="Q123" i="1"/>
  <c r="S123" i="1" s="1"/>
  <c r="T123" i="1" s="1"/>
  <c r="R122" i="1"/>
  <c r="Q122" i="1"/>
  <c r="R121" i="1"/>
  <c r="Q121" i="1"/>
  <c r="S121" i="1" s="1"/>
  <c r="T121" i="1" s="1"/>
  <c r="R120" i="1"/>
  <c r="Q120" i="1"/>
  <c r="S120" i="1" s="1"/>
  <c r="T120" i="1" s="1"/>
  <c r="R119" i="1"/>
  <c r="Q119" i="1"/>
  <c r="S119" i="1" s="1"/>
  <c r="T119" i="1" s="1"/>
  <c r="R118" i="1"/>
  <c r="Q118" i="1"/>
  <c r="S118" i="1" s="1"/>
  <c r="T118" i="1" s="1"/>
  <c r="R117" i="1"/>
  <c r="Q117" i="1"/>
  <c r="S117" i="1" s="1"/>
  <c r="T117" i="1" s="1"/>
  <c r="R116" i="1"/>
  <c r="Q116" i="1"/>
  <c r="S116" i="1" s="1"/>
  <c r="T116" i="1" s="1"/>
  <c r="R115" i="1"/>
  <c r="Q115" i="1"/>
  <c r="S115" i="1" s="1"/>
  <c r="T115" i="1" s="1"/>
  <c r="R114" i="1"/>
  <c r="Q114" i="1"/>
  <c r="R113" i="1"/>
  <c r="Q113" i="1"/>
  <c r="S113" i="1" s="1"/>
  <c r="T113" i="1" s="1"/>
  <c r="R112" i="1"/>
  <c r="Q112" i="1"/>
  <c r="S112" i="1" s="1"/>
  <c r="T112" i="1" s="1"/>
  <c r="R111" i="1"/>
  <c r="Q111" i="1"/>
  <c r="S111" i="1" s="1"/>
  <c r="T111" i="1" s="1"/>
  <c r="R110" i="1"/>
  <c r="Q110" i="1"/>
  <c r="S110" i="1" s="1"/>
  <c r="T110" i="1" s="1"/>
  <c r="R109" i="1"/>
  <c r="Q109" i="1"/>
  <c r="S109" i="1" s="1"/>
  <c r="T109" i="1" s="1"/>
  <c r="R108" i="1"/>
  <c r="Q108" i="1"/>
  <c r="S108" i="1" s="1"/>
  <c r="T108" i="1" s="1"/>
  <c r="R107" i="1"/>
  <c r="Q107" i="1"/>
  <c r="S107" i="1" s="1"/>
  <c r="T107" i="1" s="1"/>
  <c r="R106" i="1"/>
  <c r="Q106" i="1"/>
  <c r="R105" i="1"/>
  <c r="Q105" i="1"/>
  <c r="S105" i="1" s="1"/>
  <c r="T105" i="1" s="1"/>
  <c r="R104" i="1"/>
  <c r="Q104" i="1"/>
  <c r="S104" i="1" s="1"/>
  <c r="T104" i="1" s="1"/>
  <c r="R103" i="1"/>
  <c r="Q103" i="1"/>
  <c r="S103" i="1" s="1"/>
  <c r="T103" i="1" s="1"/>
  <c r="R102" i="1"/>
  <c r="Q102" i="1"/>
  <c r="S102" i="1" s="1"/>
  <c r="T102" i="1" s="1"/>
  <c r="R101" i="1"/>
  <c r="Q101" i="1"/>
  <c r="R100" i="1"/>
  <c r="Q100" i="1"/>
  <c r="S100" i="1" s="1"/>
  <c r="T100" i="1" s="1"/>
  <c r="R99" i="1"/>
  <c r="Q99" i="1"/>
  <c r="S99" i="1" s="1"/>
  <c r="T99" i="1" s="1"/>
  <c r="R98" i="1"/>
  <c r="Q98" i="1"/>
  <c r="R97" i="1"/>
  <c r="Q97" i="1"/>
  <c r="S97" i="1" s="1"/>
  <c r="T97" i="1" s="1"/>
  <c r="R96" i="1"/>
  <c r="Q96" i="1"/>
  <c r="S96" i="1" s="1"/>
  <c r="T96" i="1" s="1"/>
  <c r="R95" i="1"/>
  <c r="Q95" i="1"/>
  <c r="S95" i="1" s="1"/>
  <c r="T95" i="1" s="1"/>
  <c r="R94" i="1"/>
  <c r="Q94" i="1"/>
  <c r="S94" i="1" s="1"/>
  <c r="T94" i="1" s="1"/>
  <c r="R93" i="1"/>
  <c r="Q93" i="1"/>
  <c r="S93" i="1" s="1"/>
  <c r="T93" i="1" s="1"/>
  <c r="R92" i="1"/>
  <c r="Q92" i="1"/>
  <c r="S92" i="1" s="1"/>
  <c r="T92" i="1" s="1"/>
  <c r="R91" i="1"/>
  <c r="Q91" i="1"/>
  <c r="S91" i="1" s="1"/>
  <c r="T91" i="1" s="1"/>
  <c r="R90" i="1"/>
  <c r="Q90" i="1"/>
  <c r="R89" i="1"/>
  <c r="Q89" i="1"/>
  <c r="S89" i="1" s="1"/>
  <c r="T89" i="1" s="1"/>
  <c r="R88" i="1"/>
  <c r="Q88" i="1"/>
  <c r="S88" i="1" s="1"/>
  <c r="T88" i="1" s="1"/>
  <c r="R87" i="1"/>
  <c r="Q87" i="1"/>
  <c r="S87" i="1" s="1"/>
  <c r="T87" i="1" s="1"/>
  <c r="R86" i="1"/>
  <c r="Q86" i="1"/>
  <c r="S86" i="1" s="1"/>
  <c r="T86" i="1" s="1"/>
  <c r="R85" i="1"/>
  <c r="Q85" i="1"/>
  <c r="S85" i="1" s="1"/>
  <c r="T85" i="1" s="1"/>
  <c r="R84" i="1"/>
  <c r="Q84" i="1"/>
  <c r="S84" i="1" s="1"/>
  <c r="T84" i="1" s="1"/>
  <c r="R83" i="1"/>
  <c r="Q83" i="1"/>
  <c r="S83" i="1" s="1"/>
  <c r="T83" i="1" s="1"/>
  <c r="R82" i="1"/>
  <c r="Q82" i="1"/>
  <c r="R81" i="1"/>
  <c r="Q81" i="1"/>
  <c r="R80" i="1"/>
  <c r="Q80" i="1"/>
  <c r="S80" i="1" s="1"/>
  <c r="T80" i="1" s="1"/>
  <c r="R79" i="1"/>
  <c r="Q79" i="1"/>
  <c r="S79" i="1" s="1"/>
  <c r="T79" i="1" s="1"/>
  <c r="R78" i="1"/>
  <c r="Q78" i="1"/>
  <c r="S78" i="1" s="1"/>
  <c r="T78" i="1" s="1"/>
  <c r="R77" i="1"/>
  <c r="Q77" i="1"/>
  <c r="S77" i="1" s="1"/>
  <c r="T77" i="1" s="1"/>
  <c r="R76" i="1"/>
  <c r="Q76" i="1"/>
  <c r="S76" i="1" s="1"/>
  <c r="T76" i="1" s="1"/>
  <c r="R75" i="1"/>
  <c r="Q75" i="1"/>
  <c r="S75" i="1" s="1"/>
  <c r="T75" i="1" s="1"/>
  <c r="R74" i="1"/>
  <c r="Q74" i="1"/>
  <c r="R73" i="1"/>
  <c r="Q73" i="1"/>
  <c r="S73" i="1" s="1"/>
  <c r="T73" i="1" s="1"/>
  <c r="R72" i="1"/>
  <c r="Q72" i="1"/>
  <c r="S72" i="1" s="1"/>
  <c r="T72" i="1" s="1"/>
  <c r="R71" i="1"/>
  <c r="Q71" i="1"/>
  <c r="S71" i="1" s="1"/>
  <c r="T71" i="1" s="1"/>
  <c r="R70" i="1"/>
  <c r="Q70" i="1"/>
  <c r="S70" i="1" s="1"/>
  <c r="T70" i="1" s="1"/>
  <c r="R69" i="1"/>
  <c r="Q69" i="1"/>
  <c r="S69" i="1" s="1"/>
  <c r="T69" i="1" s="1"/>
  <c r="R68" i="1"/>
  <c r="Q68" i="1"/>
  <c r="S68" i="1" s="1"/>
  <c r="T68" i="1" s="1"/>
  <c r="R67" i="1"/>
  <c r="Q67" i="1"/>
  <c r="S67" i="1" s="1"/>
  <c r="T67" i="1" s="1"/>
  <c r="R66" i="1"/>
  <c r="Q66" i="1"/>
  <c r="R65" i="1"/>
  <c r="Q65" i="1"/>
  <c r="S65" i="1" s="1"/>
  <c r="T65" i="1" s="1"/>
  <c r="R64" i="1"/>
  <c r="Q64" i="1"/>
  <c r="S64" i="1" s="1"/>
  <c r="T64" i="1" s="1"/>
  <c r="R63" i="1"/>
  <c r="Q63" i="1"/>
  <c r="S63" i="1" s="1"/>
  <c r="T63" i="1" s="1"/>
  <c r="R62" i="1"/>
  <c r="Q62" i="1"/>
  <c r="R61" i="1"/>
  <c r="Q61" i="1"/>
  <c r="S61" i="1" s="1"/>
  <c r="T61" i="1" s="1"/>
  <c r="R60" i="1"/>
  <c r="Q60" i="1"/>
  <c r="S60" i="1" s="1"/>
  <c r="T60" i="1" s="1"/>
  <c r="R59" i="1"/>
  <c r="Q59" i="1"/>
  <c r="S59" i="1" s="1"/>
  <c r="T59" i="1" s="1"/>
  <c r="R58" i="1"/>
  <c r="Q58" i="1"/>
  <c r="R57" i="1"/>
  <c r="Q57" i="1"/>
  <c r="S57" i="1" s="1"/>
  <c r="T57" i="1" s="1"/>
  <c r="R56" i="1"/>
  <c r="Q56" i="1"/>
  <c r="S56" i="1" s="1"/>
  <c r="T56" i="1" s="1"/>
  <c r="R55" i="1"/>
  <c r="Q55" i="1"/>
  <c r="S55" i="1" s="1"/>
  <c r="T55" i="1" s="1"/>
  <c r="R54" i="1"/>
  <c r="Q54" i="1"/>
  <c r="S54" i="1" s="1"/>
  <c r="T54" i="1" s="1"/>
  <c r="R53" i="1"/>
  <c r="Q53" i="1"/>
  <c r="S53" i="1" s="1"/>
  <c r="T53" i="1" s="1"/>
  <c r="R52" i="1"/>
  <c r="Q52" i="1"/>
  <c r="R51" i="1"/>
  <c r="Q51" i="1"/>
  <c r="S51" i="1" s="1"/>
  <c r="T51" i="1" s="1"/>
  <c r="R50" i="1"/>
  <c r="Q50" i="1"/>
  <c r="R49" i="1"/>
  <c r="Q49" i="1"/>
  <c r="S49" i="1" s="1"/>
  <c r="T49" i="1" s="1"/>
  <c r="R48" i="1"/>
  <c r="Q48" i="1"/>
  <c r="S48" i="1" s="1"/>
  <c r="T48" i="1" s="1"/>
  <c r="R47" i="1"/>
  <c r="Q47" i="1"/>
  <c r="S47" i="1" s="1"/>
  <c r="T47" i="1" s="1"/>
  <c r="R46" i="1"/>
  <c r="Q46" i="1"/>
  <c r="S46" i="1" s="1"/>
  <c r="T46" i="1" s="1"/>
  <c r="R45" i="1"/>
  <c r="Q45" i="1"/>
  <c r="S45" i="1" s="1"/>
  <c r="T45" i="1" s="1"/>
  <c r="R44" i="1"/>
  <c r="Q44" i="1"/>
  <c r="S44" i="1" s="1"/>
  <c r="T44" i="1" s="1"/>
  <c r="R43" i="1"/>
  <c r="Q43" i="1"/>
  <c r="S43" i="1" s="1"/>
  <c r="T43" i="1" s="1"/>
  <c r="R42" i="1"/>
  <c r="Q42" i="1"/>
  <c r="R41" i="1"/>
  <c r="Q41" i="1"/>
  <c r="S41" i="1" s="1"/>
  <c r="T41" i="1" s="1"/>
  <c r="R40" i="1"/>
  <c r="Q40" i="1"/>
  <c r="S40" i="1" s="1"/>
  <c r="T40" i="1" s="1"/>
  <c r="R39" i="1"/>
  <c r="Q39" i="1"/>
  <c r="S39" i="1" s="1"/>
  <c r="T39" i="1" s="1"/>
  <c r="R38" i="1"/>
  <c r="Q38" i="1"/>
  <c r="S38" i="1" s="1"/>
  <c r="T38" i="1" s="1"/>
  <c r="R37" i="1"/>
  <c r="Q37" i="1"/>
  <c r="R36" i="1"/>
  <c r="Q36" i="1"/>
  <c r="S36" i="1" s="1"/>
  <c r="T36" i="1" s="1"/>
  <c r="R35" i="1"/>
  <c r="Q35" i="1"/>
  <c r="R34" i="1"/>
  <c r="Q34" i="1"/>
  <c r="R33" i="1"/>
  <c r="Q33" i="1"/>
  <c r="S33" i="1" s="1"/>
  <c r="T33" i="1" s="1"/>
  <c r="R32" i="1"/>
  <c r="Q32" i="1"/>
  <c r="S32" i="1" s="1"/>
  <c r="T32" i="1" s="1"/>
  <c r="R31" i="1"/>
  <c r="Q31" i="1"/>
  <c r="S31" i="1" s="1"/>
  <c r="T31" i="1" s="1"/>
  <c r="R30" i="1"/>
  <c r="Q30" i="1"/>
  <c r="S30" i="1" s="1"/>
  <c r="T30" i="1" s="1"/>
  <c r="R29" i="1"/>
  <c r="Q29" i="1"/>
  <c r="S29" i="1" s="1"/>
  <c r="T29" i="1" s="1"/>
  <c r="R28" i="1"/>
  <c r="Q28" i="1"/>
  <c r="S28" i="1" s="1"/>
  <c r="T28" i="1" s="1"/>
  <c r="R27" i="1"/>
  <c r="Q27" i="1"/>
  <c r="S27" i="1" s="1"/>
  <c r="T27" i="1" s="1"/>
  <c r="R26" i="1"/>
  <c r="Q26" i="1"/>
  <c r="R25" i="1"/>
  <c r="Q25" i="1"/>
  <c r="S25" i="1" s="1"/>
  <c r="T25" i="1" s="1"/>
  <c r="R24" i="1"/>
  <c r="Q24" i="1"/>
  <c r="S24" i="1" s="1"/>
  <c r="T24" i="1" s="1"/>
  <c r="R23" i="1"/>
  <c r="Q23" i="1"/>
  <c r="S23" i="1" s="1"/>
  <c r="T23" i="1" s="1"/>
  <c r="R22" i="1"/>
  <c r="Q22" i="1"/>
  <c r="S22" i="1" s="1"/>
  <c r="T22" i="1" s="1"/>
  <c r="R21" i="1"/>
  <c r="Q21" i="1"/>
  <c r="S21" i="1" s="1"/>
  <c r="T21" i="1" s="1"/>
  <c r="R20" i="1"/>
  <c r="Q20" i="1"/>
  <c r="S20" i="1" s="1"/>
  <c r="T20" i="1" s="1"/>
  <c r="R19" i="1"/>
  <c r="Q19" i="1"/>
  <c r="S19" i="1" s="1"/>
  <c r="T19" i="1" s="1"/>
  <c r="R18" i="1"/>
  <c r="Q18" i="1"/>
  <c r="R17" i="1"/>
  <c r="Q17" i="1"/>
  <c r="S17" i="1" s="1"/>
  <c r="T17" i="1" s="1"/>
  <c r="R16" i="1"/>
  <c r="Q16" i="1"/>
  <c r="S16" i="1" s="1"/>
  <c r="T16" i="1" s="1"/>
  <c r="R15" i="1"/>
  <c r="Q15" i="1"/>
  <c r="S15" i="1" s="1"/>
  <c r="T15" i="1" s="1"/>
  <c r="R14" i="1"/>
  <c r="Q14" i="1"/>
  <c r="S14" i="1" s="1"/>
  <c r="T14" i="1" s="1"/>
  <c r="R13" i="1"/>
  <c r="Q13" i="1"/>
  <c r="S13" i="1" s="1"/>
  <c r="T13" i="1" s="1"/>
  <c r="R12" i="1"/>
  <c r="Q12" i="1"/>
  <c r="S12" i="1" s="1"/>
  <c r="T12" i="1" s="1"/>
  <c r="R11" i="1"/>
  <c r="Q11" i="1"/>
  <c r="S11" i="1" s="1"/>
  <c r="T11" i="1" s="1"/>
  <c r="R10" i="1"/>
  <c r="Q10" i="1"/>
  <c r="R9" i="1"/>
  <c r="Q9" i="1"/>
  <c r="S9" i="1" s="1"/>
  <c r="T9" i="1" s="1"/>
  <c r="R8" i="1"/>
  <c r="Q8" i="1"/>
  <c r="S8" i="1" s="1"/>
  <c r="T8" i="1" s="1"/>
  <c r="R7" i="1"/>
  <c r="Q7" i="1"/>
  <c r="S7" i="1" s="1"/>
  <c r="T7" i="1" s="1"/>
  <c r="R6" i="1"/>
  <c r="Q6" i="1"/>
  <c r="S6" i="1" s="1"/>
  <c r="T6" i="1" s="1"/>
  <c r="R5" i="1"/>
  <c r="Q5" i="1"/>
  <c r="S5" i="1" s="1"/>
  <c r="T5" i="1" s="1"/>
  <c r="R4" i="1"/>
  <c r="Q4" i="1"/>
  <c r="S4" i="1" s="1"/>
  <c r="T4" i="1" s="1"/>
  <c r="R3" i="1"/>
  <c r="Q3" i="1"/>
  <c r="S3" i="1" s="1"/>
  <c r="T3" i="1" s="1"/>
  <c r="R2" i="1"/>
  <c r="Q2" i="1"/>
  <c r="S2" i="1" l="1"/>
  <c r="T2" i="1" s="1"/>
  <c r="S10" i="1"/>
  <c r="T10" i="1" s="1"/>
  <c r="S18" i="1"/>
  <c r="T18" i="1" s="1"/>
  <c r="S26" i="1"/>
  <c r="T26" i="1" s="1"/>
  <c r="S34" i="1"/>
  <c r="T34" i="1" s="1"/>
  <c r="S50" i="1"/>
  <c r="T50" i="1" s="1"/>
  <c r="S58" i="1"/>
  <c r="T58" i="1" s="1"/>
  <c r="S66" i="1"/>
  <c r="T66" i="1" s="1"/>
  <c r="S74" i="1"/>
  <c r="T74" i="1" s="1"/>
  <c r="S82" i="1"/>
  <c r="T82" i="1" s="1"/>
  <c r="S90" i="1"/>
  <c r="T90" i="1" s="1"/>
  <c r="S98" i="1"/>
  <c r="T98" i="1" s="1"/>
  <c r="S106" i="1"/>
  <c r="T106" i="1" s="1"/>
  <c r="S114" i="1"/>
  <c r="T114" i="1" s="1"/>
  <c r="S122" i="1"/>
  <c r="T122" i="1" s="1"/>
  <c r="S130" i="1"/>
  <c r="T130" i="1" s="1"/>
  <c r="S138" i="1"/>
  <c r="T138" i="1" s="1"/>
  <c r="S146" i="1"/>
  <c r="T146" i="1" s="1"/>
  <c r="S154" i="1"/>
  <c r="T154" i="1" s="1"/>
  <c r="S162" i="1"/>
  <c r="T162" i="1" s="1"/>
  <c r="S170" i="1"/>
  <c r="T170" i="1" s="1"/>
  <c r="S186" i="1"/>
  <c r="T186" i="1" s="1"/>
  <c r="S194" i="1"/>
  <c r="T194" i="1" s="1"/>
  <c r="S202" i="1"/>
  <c r="T202" i="1" s="1"/>
  <c r="S210" i="1"/>
  <c r="T210" i="1" s="1"/>
  <c r="S226" i="1"/>
  <c r="T226" i="1" s="1"/>
  <c r="S234" i="1"/>
  <c r="T234" i="1" s="1"/>
  <c r="S242" i="1"/>
  <c r="T242" i="1" s="1"/>
  <c r="S250" i="1"/>
  <c r="T250" i="1" s="1"/>
  <c r="S258" i="1"/>
  <c r="T258" i="1" s="1"/>
  <c r="S266" i="1"/>
  <c r="T266" i="1" s="1"/>
  <c r="S274" i="1"/>
  <c r="T274" i="1" s="1"/>
  <c r="S282" i="1"/>
  <c r="T282" i="1" s="1"/>
  <c r="S290" i="1"/>
  <c r="T290" i="1" s="1"/>
  <c r="S306" i="1"/>
  <c r="T306" i="1" s="1"/>
  <c r="S314" i="1"/>
  <c r="T314" i="1" s="1"/>
  <c r="S322" i="1"/>
  <c r="T322" i="1" s="1"/>
  <c r="S330" i="1"/>
  <c r="T330" i="1" s="1"/>
  <c r="S338" i="1"/>
  <c r="T338" i="1" s="1"/>
  <c r="S346" i="1"/>
  <c r="T346" i="1" s="1"/>
  <c r="S354" i="1"/>
  <c r="T354" i="1" s="1"/>
  <c r="S362" i="1"/>
  <c r="T362" i="1" s="1"/>
  <c r="S370" i="1"/>
  <c r="T370" i="1" s="1"/>
  <c r="S378" i="1"/>
  <c r="T378" i="1" s="1"/>
  <c r="S386" i="1"/>
  <c r="T386" i="1" s="1"/>
  <c r="S402" i="1"/>
  <c r="T402" i="1" s="1"/>
  <c r="S410" i="1"/>
  <c r="T410" i="1" s="1"/>
  <c r="S418" i="1"/>
  <c r="T418" i="1" s="1"/>
  <c r="S426" i="1"/>
  <c r="T426" i="1" s="1"/>
  <c r="S434" i="1"/>
  <c r="T434" i="1" s="1"/>
  <c r="S442" i="1"/>
  <c r="T442" i="1" s="1"/>
  <c r="S450" i="1"/>
  <c r="T450" i="1" s="1"/>
  <c r="S458" i="1"/>
  <c r="T458" i="1" s="1"/>
  <c r="S466" i="1"/>
  <c r="T466" i="1" s="1"/>
  <c r="S474" i="1"/>
  <c r="T474" i="1" s="1"/>
  <c r="S482" i="1"/>
  <c r="T482" i="1" s="1"/>
  <c r="S490" i="1"/>
  <c r="T490" i="1" s="1"/>
  <c r="S498" i="1"/>
  <c r="T498" i="1" s="1"/>
  <c r="S506" i="1"/>
  <c r="T506" i="1" s="1"/>
  <c r="S514" i="1"/>
  <c r="T514" i="1" s="1"/>
  <c r="S522" i="1"/>
  <c r="T522" i="1" s="1"/>
  <c r="S530" i="1"/>
  <c r="T530" i="1" s="1"/>
  <c r="S546" i="1"/>
  <c r="T546" i="1" s="1"/>
  <c r="S554" i="1"/>
  <c r="T554" i="1" s="1"/>
  <c r="S562" i="1"/>
  <c r="T562" i="1" s="1"/>
  <c r="S570" i="1"/>
  <c r="T570" i="1" s="1"/>
  <c r="S578" i="1"/>
  <c r="T578" i="1" s="1"/>
  <c r="S586" i="1"/>
  <c r="T586" i="1" s="1"/>
  <c r="S594" i="1"/>
  <c r="T594" i="1" s="1"/>
  <c r="S602" i="1"/>
  <c r="T602" i="1" s="1"/>
  <c r="S610" i="1"/>
  <c r="T610" i="1" s="1"/>
  <c r="S618" i="1"/>
  <c r="T618" i="1" s="1"/>
  <c r="S626" i="1"/>
  <c r="T626" i="1" s="1"/>
  <c r="S634" i="1"/>
  <c r="T634" i="1" s="1"/>
  <c r="S658" i="1"/>
  <c r="T658" i="1" s="1"/>
  <c r="S666" i="1"/>
  <c r="T666" i="1" s="1"/>
  <c r="S674" i="1"/>
  <c r="T674" i="1" s="1"/>
  <c r="S682" i="1"/>
  <c r="T682" i="1" s="1"/>
  <c r="S698" i="1"/>
  <c r="T698" i="1" s="1"/>
  <c r="S706" i="1"/>
  <c r="T706" i="1" s="1"/>
  <c r="S722" i="1"/>
  <c r="T722" i="1" s="1"/>
  <c r="S730" i="1"/>
  <c r="T730" i="1" s="1"/>
  <c r="S746" i="1"/>
  <c r="T746" i="1" s="1"/>
  <c r="S754" i="1"/>
  <c r="T754" i="1" s="1"/>
  <c r="S770" i="1"/>
  <c r="T770" i="1" s="1"/>
  <c r="S786" i="1"/>
  <c r="T786" i="1" s="1"/>
  <c r="S794" i="1"/>
  <c r="T794" i="1" s="1"/>
  <c r="S802" i="1"/>
  <c r="T802" i="1" s="1"/>
  <c r="S826" i="1"/>
  <c r="T826" i="1" s="1"/>
  <c r="S834" i="1"/>
  <c r="T834" i="1" s="1"/>
  <c r="S842" i="1"/>
  <c r="T842" i="1" s="1"/>
  <c r="S850" i="1"/>
  <c r="T850" i="1" s="1"/>
  <c r="S858" i="1"/>
  <c r="T858" i="1" s="1"/>
  <c r="S866" i="1"/>
  <c r="T866" i="1" s="1"/>
  <c r="S874" i="1"/>
  <c r="T874" i="1" s="1"/>
  <c r="S882" i="1"/>
  <c r="T882" i="1" s="1"/>
  <c r="S890" i="1"/>
  <c r="T890" i="1" s="1"/>
  <c r="S906" i="1"/>
  <c r="T906" i="1" s="1"/>
  <c r="S922" i="1"/>
  <c r="T922" i="1" s="1"/>
  <c r="S930" i="1"/>
  <c r="T930" i="1" s="1"/>
  <c r="S938" i="1"/>
  <c r="T938" i="1" s="1"/>
  <c r="S954" i="1"/>
  <c r="T954" i="1" s="1"/>
  <c r="S962" i="1"/>
  <c r="T962" i="1" s="1"/>
  <c r="S970" i="1"/>
  <c r="T970" i="1" s="1"/>
  <c r="S978" i="1"/>
  <c r="T978" i="1" s="1"/>
  <c r="S986" i="1"/>
  <c r="T986" i="1" s="1"/>
  <c r="S994" i="1"/>
  <c r="T994" i="1" s="1"/>
  <c r="S1010" i="1"/>
  <c r="T1010" i="1" s="1"/>
  <c r="S1018" i="1"/>
  <c r="T1018" i="1" s="1"/>
  <c r="S1026" i="1"/>
  <c r="T1026" i="1" s="1"/>
  <c r="S1050" i="1"/>
  <c r="T1050" i="1" s="1"/>
  <c r="S1058" i="1"/>
  <c r="T1058" i="1" s="1"/>
  <c r="S1066" i="1"/>
  <c r="T1066" i="1" s="1"/>
  <c r="S1074" i="1"/>
  <c r="T1074" i="1" s="1"/>
  <c r="S1082" i="1"/>
  <c r="T1082" i="1" s="1"/>
  <c r="S1090" i="1"/>
  <c r="T1090" i="1" s="1"/>
  <c r="S1098" i="1"/>
  <c r="T1098" i="1" s="1"/>
  <c r="S1114" i="1"/>
  <c r="T1114" i="1" s="1"/>
  <c r="S1122" i="1"/>
  <c r="T1122" i="1" s="1"/>
  <c r="S1130" i="1"/>
  <c r="T1130" i="1" s="1"/>
  <c r="S1138" i="1"/>
  <c r="T1138" i="1" s="1"/>
  <c r="S1146" i="1"/>
  <c r="T1146" i="1" s="1"/>
  <c r="S1154" i="1"/>
  <c r="T1154" i="1" s="1"/>
  <c r="S1162" i="1"/>
  <c r="T1162" i="1" s="1"/>
  <c r="S1170" i="1"/>
  <c r="T1170" i="1" s="1"/>
  <c r="S1178" i="1"/>
  <c r="T1178" i="1" s="1"/>
  <c r="S1186" i="1"/>
  <c r="T1186" i="1" s="1"/>
  <c r="S1210" i="1"/>
  <c r="T1210" i="1" s="1"/>
  <c r="S1218" i="1"/>
  <c r="T1218" i="1" s="1"/>
  <c r="S1226" i="1"/>
  <c r="T1226" i="1" s="1"/>
  <c r="S1234" i="1"/>
  <c r="T1234" i="1" s="1"/>
  <c r="S1242" i="1"/>
  <c r="T1242" i="1" s="1"/>
  <c r="S1250" i="1"/>
  <c r="T1250" i="1" s="1"/>
  <c r="S1258" i="1"/>
  <c r="T1258" i="1" s="1"/>
  <c r="S1266" i="1"/>
  <c r="T1266" i="1" s="1"/>
  <c r="S1274" i="1"/>
  <c r="T1274" i="1" s="1"/>
  <c r="S1282" i="1"/>
  <c r="T1282" i="1" s="1"/>
  <c r="S1290" i="1"/>
  <c r="T1290" i="1" s="1"/>
  <c r="S1306" i="1"/>
  <c r="T1306" i="1" s="1"/>
  <c r="S1314" i="1"/>
  <c r="T1314" i="1" s="1"/>
  <c r="S1322" i="1"/>
  <c r="T1322" i="1" s="1"/>
  <c r="S1330" i="1"/>
  <c r="T1330" i="1" s="1"/>
  <c r="S1338" i="1"/>
  <c r="T1338" i="1" s="1"/>
  <c r="S1346" i="1"/>
  <c r="T1346" i="1" s="1"/>
  <c r="S1354" i="1"/>
  <c r="T1354" i="1" s="1"/>
  <c r="S1362" i="1"/>
  <c r="T1362" i="1" s="1"/>
  <c r="S1370" i="1"/>
  <c r="T1370" i="1" s="1"/>
  <c r="S1378" i="1"/>
  <c r="T1378" i="1" s="1"/>
  <c r="S1386" i="1"/>
  <c r="T1386" i="1" s="1"/>
  <c r="S1394" i="1"/>
  <c r="T1394" i="1" s="1"/>
  <c r="S1402" i="1"/>
  <c r="T1402" i="1" s="1"/>
  <c r="S1418" i="1"/>
  <c r="T1418" i="1" s="1"/>
  <c r="S1426" i="1"/>
  <c r="T1426" i="1" s="1"/>
  <c r="S1434" i="1"/>
  <c r="T1434" i="1" s="1"/>
  <c r="S1442" i="1"/>
  <c r="T1442" i="1" s="1"/>
  <c r="S1450" i="1"/>
  <c r="T1450" i="1" s="1"/>
  <c r="S1458" i="1"/>
  <c r="T1458" i="1" s="1"/>
  <c r="S1466" i="1"/>
  <c r="T1466" i="1" s="1"/>
  <c r="S1474" i="1"/>
  <c r="T1474" i="1" s="1"/>
  <c r="S1482" i="1"/>
  <c r="T1482" i="1" s="1"/>
  <c r="S1490" i="1"/>
  <c r="T1490" i="1" s="1"/>
  <c r="S1498" i="1"/>
  <c r="T1498" i="1" s="1"/>
  <c r="S1506" i="1"/>
  <c r="T1506" i="1" s="1"/>
  <c r="S1514" i="1"/>
  <c r="T1514" i="1" s="1"/>
  <c r="S1522" i="1"/>
  <c r="T1522" i="1" s="1"/>
  <c r="S1530" i="1"/>
  <c r="T1530" i="1" s="1"/>
  <c r="S1538" i="1"/>
  <c r="T1538" i="1" s="1"/>
  <c r="S1546" i="1"/>
  <c r="T1546" i="1" s="1"/>
  <c r="S1570" i="1"/>
  <c r="T1570" i="1" s="1"/>
  <c r="S1578" i="1"/>
  <c r="T1578" i="1" s="1"/>
  <c r="S1586" i="1"/>
  <c r="T1586" i="1" s="1"/>
  <c r="S1594" i="1"/>
  <c r="T1594" i="1" s="1"/>
  <c r="S1602" i="1"/>
  <c r="T1602" i="1" s="1"/>
  <c r="S1610" i="1"/>
  <c r="T1610" i="1" s="1"/>
  <c r="S1618" i="1"/>
  <c r="T1618" i="1" s="1"/>
  <c r="S1626" i="1"/>
  <c r="T1626" i="1" s="1"/>
  <c r="S1634" i="1"/>
  <c r="T1634" i="1" s="1"/>
  <c r="S1642" i="1"/>
  <c r="T1642" i="1" s="1"/>
  <c r="S1650" i="1"/>
  <c r="T1650" i="1" s="1"/>
  <c r="S1658" i="1"/>
  <c r="T1658" i="1" s="1"/>
  <c r="S1666" i="1"/>
  <c r="T1666" i="1" s="1"/>
  <c r="S1674" i="1"/>
  <c r="T1674" i="1" s="1"/>
  <c r="S1690" i="1"/>
  <c r="T1690" i="1" s="1"/>
  <c r="S1706" i="1"/>
  <c r="T1706" i="1" s="1"/>
  <c r="S1714" i="1"/>
  <c r="T1714" i="1" s="1"/>
  <c r="S1730" i="1"/>
  <c r="T1730" i="1" s="1"/>
  <c r="S1738" i="1"/>
  <c r="T1738" i="1" s="1"/>
  <c r="S1746" i="1"/>
  <c r="T1746" i="1" s="1"/>
  <c r="S1754" i="1"/>
  <c r="T1754" i="1" s="1"/>
  <c r="S1762" i="1"/>
  <c r="T1762" i="1" s="1"/>
  <c r="S1770" i="1"/>
  <c r="T1770" i="1" s="1"/>
  <c r="S1778" i="1"/>
  <c r="T1778" i="1" s="1"/>
  <c r="S1786" i="1"/>
  <c r="T1786" i="1" s="1"/>
  <c r="S1794" i="1"/>
  <c r="T1794" i="1" s="1"/>
  <c r="S1802" i="1"/>
  <c r="T1802" i="1" s="1"/>
  <c r="S1826" i="1"/>
  <c r="T1826" i="1" s="1"/>
  <c r="S1834" i="1"/>
  <c r="T1834" i="1" s="1"/>
  <c r="S1842" i="1"/>
  <c r="T1842" i="1" s="1"/>
  <c r="S1858" i="1"/>
  <c r="T1858" i="1" s="1"/>
  <c r="S1866" i="1"/>
  <c r="T1866" i="1" s="1"/>
  <c r="S1874" i="1"/>
  <c r="T1874" i="1" s="1"/>
  <c r="S1882" i="1"/>
  <c r="T1882" i="1" s="1"/>
  <c r="S1890" i="1"/>
  <c r="T1890" i="1" s="1"/>
  <c r="S1898" i="1"/>
  <c r="T1898" i="1" s="1"/>
  <c r="S1906" i="1"/>
  <c r="T1906" i="1" s="1"/>
  <c r="S1922" i="1"/>
  <c r="T1922" i="1" s="1"/>
  <c r="S1930" i="1"/>
  <c r="T1930" i="1" s="1"/>
  <c r="S1938" i="1"/>
  <c r="T1938" i="1" s="1"/>
  <c r="S1946" i="1"/>
  <c r="T1946" i="1" s="1"/>
  <c r="S1954" i="1"/>
  <c r="T1954" i="1" s="1"/>
  <c r="S1962" i="1"/>
  <c r="T1962" i="1" s="1"/>
  <c r="S1970" i="1"/>
  <c r="T1970" i="1" s="1"/>
  <c r="S1978" i="1"/>
  <c r="T1978" i="1" s="1"/>
  <c r="S1986" i="1"/>
  <c r="T1986" i="1" s="1"/>
  <c r="S1994" i="1"/>
  <c r="T1994" i="1" s="1"/>
  <c r="S2002" i="1"/>
  <c r="T2002" i="1" s="1"/>
  <c r="S2010" i="1"/>
  <c r="T2010" i="1" s="1"/>
  <c r="S2018" i="1"/>
  <c r="T2018" i="1" s="1"/>
  <c r="S2026" i="1"/>
  <c r="T2026" i="1" s="1"/>
  <c r="S2034" i="1"/>
  <c r="T2034" i="1" s="1"/>
  <c r="S2042" i="1"/>
  <c r="T2042" i="1" s="1"/>
  <c r="S2050" i="1"/>
  <c r="T2050" i="1" s="1"/>
  <c r="S2058" i="1"/>
  <c r="T2058" i="1" s="1"/>
  <c r="S2066" i="1"/>
  <c r="T2066" i="1" s="1"/>
  <c r="S2074" i="1"/>
  <c r="T2074" i="1" s="1"/>
  <c r="S2082" i="1"/>
  <c r="T2082" i="1" s="1"/>
  <c r="S2090" i="1"/>
  <c r="T2090" i="1" s="1"/>
  <c r="S2098" i="1"/>
  <c r="T2098" i="1" s="1"/>
  <c r="S2106" i="1"/>
  <c r="T2106" i="1" s="1"/>
  <c r="S2114" i="1"/>
  <c r="T2114" i="1" s="1"/>
  <c r="S2122" i="1"/>
  <c r="T2122" i="1" s="1"/>
  <c r="S2130" i="1"/>
  <c r="T2130" i="1" s="1"/>
  <c r="S2138" i="1"/>
  <c r="T2138" i="1" s="1"/>
  <c r="S2154" i="1"/>
  <c r="T2154" i="1" s="1"/>
  <c r="S2162" i="1"/>
  <c r="T2162" i="1" s="1"/>
  <c r="S2170" i="1"/>
  <c r="T2170" i="1" s="1"/>
  <c r="S2178" i="1"/>
  <c r="T2178" i="1" s="1"/>
  <c r="S2186" i="1"/>
  <c r="T2186" i="1" s="1"/>
  <c r="S2194" i="1"/>
  <c r="T2194" i="1" s="1"/>
  <c r="S2202" i="1"/>
  <c r="T2202" i="1" s="1"/>
  <c r="S2210" i="1"/>
  <c r="T2210" i="1" s="1"/>
  <c r="S2218" i="1"/>
  <c r="T2218" i="1" s="1"/>
  <c r="S2226" i="1"/>
  <c r="T2226" i="1" s="1"/>
  <c r="S2234" i="1"/>
  <c r="T2234" i="1" s="1"/>
  <c r="S2242" i="1"/>
  <c r="T2242" i="1" s="1"/>
  <c r="S2250" i="1"/>
  <c r="T2250" i="1" s="1"/>
  <c r="S2266" i="1"/>
  <c r="T2266" i="1" s="1"/>
  <c r="S2274" i="1"/>
  <c r="T2274" i="1" s="1"/>
  <c r="S2282" i="1"/>
  <c r="T2282" i="1" s="1"/>
  <c r="S2290" i="1"/>
  <c r="T2290" i="1" s="1"/>
  <c r="S2298" i="1"/>
  <c r="T2298" i="1" s="1"/>
  <c r="S2306" i="1"/>
  <c r="T2306" i="1" s="1"/>
  <c r="S2314" i="1"/>
  <c r="T2314" i="1" s="1"/>
  <c r="S2322" i="1"/>
  <c r="T2322" i="1" s="1"/>
  <c r="S2330" i="1"/>
  <c r="T2330" i="1" s="1"/>
  <c r="S2338" i="1"/>
  <c r="T2338" i="1" s="1"/>
  <c r="S2346" i="1"/>
  <c r="T2346" i="1" s="1"/>
  <c r="S2354" i="1"/>
  <c r="T2354" i="1" s="1"/>
  <c r="S2362" i="1"/>
  <c r="T2362" i="1" s="1"/>
  <c r="S2370" i="1"/>
  <c r="T2370" i="1" s="1"/>
  <c r="S2378" i="1"/>
  <c r="T2378" i="1" s="1"/>
  <c r="S2386" i="1"/>
  <c r="T2386" i="1" s="1"/>
  <c r="S2394" i="1"/>
  <c r="T2394" i="1" s="1"/>
  <c r="S2402" i="1"/>
  <c r="T2402" i="1" s="1"/>
  <c r="S2410" i="1"/>
  <c r="T2410" i="1" s="1"/>
  <c r="S2418" i="1"/>
  <c r="T2418" i="1" s="1"/>
  <c r="S2434" i="1"/>
  <c r="T2434" i="1" s="1"/>
  <c r="S2442" i="1"/>
  <c r="T2442" i="1" s="1"/>
  <c r="S2458" i="1"/>
  <c r="T2458" i="1" s="1"/>
  <c r="S2466" i="1"/>
  <c r="T2466" i="1" s="1"/>
  <c r="S2474" i="1"/>
  <c r="T2474" i="1" s="1"/>
  <c r="S2482" i="1"/>
  <c r="T2482" i="1" s="1"/>
  <c r="S2490" i="1"/>
  <c r="T2490" i="1" s="1"/>
  <c r="S2498" i="1"/>
  <c r="T2498" i="1" s="1"/>
  <c r="S2506" i="1"/>
  <c r="T2506" i="1" s="1"/>
  <c r="S2522" i="1"/>
  <c r="T2522" i="1" s="1"/>
  <c r="S2530" i="1"/>
  <c r="T2530" i="1" s="1"/>
  <c r="S2538" i="1"/>
  <c r="T2538" i="1" s="1"/>
  <c r="S2546" i="1"/>
  <c r="T2546" i="1" s="1"/>
  <c r="S2554" i="1"/>
  <c r="T2554" i="1" s="1"/>
  <c r="S2570" i="1"/>
  <c r="T2570" i="1" s="1"/>
  <c r="S2578" i="1"/>
  <c r="T2578" i="1" s="1"/>
  <c r="S2594" i="1"/>
  <c r="T2594" i="1" s="1"/>
  <c r="S2602" i="1"/>
  <c r="T2602" i="1" s="1"/>
  <c r="S2618" i="1"/>
  <c r="T2618" i="1" s="1"/>
  <c r="S2626" i="1"/>
  <c r="T2626" i="1" s="1"/>
  <c r="S2634" i="1"/>
  <c r="T2634" i="1" s="1"/>
  <c r="S2650" i="1"/>
  <c r="T2650" i="1" s="1"/>
  <c r="S2658" i="1"/>
  <c r="T2658" i="1" s="1"/>
  <c r="S2682" i="1"/>
  <c r="T2682" i="1" s="1"/>
  <c r="S2690" i="1"/>
  <c r="T2690" i="1" s="1"/>
  <c r="S2698" i="1"/>
  <c r="T2698" i="1" s="1"/>
  <c r="S2706" i="1"/>
  <c r="T2706" i="1" s="1"/>
  <c r="S2708" i="1"/>
  <c r="T2708" i="1" s="1"/>
  <c r="S2702" i="1"/>
  <c r="T2702" i="1" s="1"/>
  <c r="S789" i="1"/>
  <c r="T789" i="1" s="1"/>
  <c r="S720" i="1"/>
  <c r="T720" i="1" s="1"/>
  <c r="S690" i="1"/>
  <c r="T690" i="1" s="1"/>
  <c r="S2666" i="1"/>
  <c r="T2666" i="1" s="1"/>
  <c r="S2614" i="1"/>
  <c r="T2614" i="1" s="1"/>
  <c r="S2610" i="1"/>
  <c r="T2610" i="1" s="1"/>
  <c r="S2572" i="1"/>
  <c r="T2572" i="1" s="1"/>
  <c r="S2548" i="1"/>
  <c r="T2548" i="1" s="1"/>
  <c r="S2533" i="1"/>
  <c r="T2533" i="1" s="1"/>
  <c r="S2523" i="1"/>
  <c r="T2523" i="1" s="1"/>
  <c r="S2519" i="1"/>
  <c r="T2519" i="1" s="1"/>
  <c r="S2463" i="1"/>
  <c r="T2463" i="1" s="1"/>
  <c r="S2460" i="1"/>
  <c r="T2460" i="1" s="1"/>
  <c r="S2441" i="1"/>
  <c r="T2441" i="1" s="1"/>
  <c r="S2433" i="1"/>
  <c r="T2433" i="1" s="1"/>
  <c r="S2243" i="1"/>
  <c r="T2243" i="1" s="1"/>
  <c r="S2228" i="1"/>
  <c r="T2228" i="1" s="1"/>
  <c r="S2168" i="1"/>
  <c r="T2168" i="1" s="1"/>
  <c r="S2164" i="1"/>
  <c r="T2164" i="1" s="1"/>
  <c r="S2134" i="1"/>
  <c r="T2134" i="1" s="1"/>
  <c r="S2127" i="1"/>
  <c r="T2127" i="1" s="1"/>
  <c r="S2112" i="1"/>
  <c r="T2112" i="1" s="1"/>
  <c r="S2111" i="1"/>
  <c r="T2111" i="1" s="1"/>
  <c r="S2099" i="1"/>
  <c r="T2099" i="1" s="1"/>
  <c r="S2087" i="1"/>
  <c r="T2087" i="1" s="1"/>
  <c r="S2072" i="1"/>
  <c r="T2072" i="1" s="1"/>
  <c r="S2046" i="1"/>
  <c r="T2046" i="1" s="1"/>
  <c r="S2015" i="1"/>
  <c r="T2015" i="1" s="1"/>
  <c r="S1917" i="1"/>
  <c r="T1917" i="1" s="1"/>
  <c r="S1915" i="1"/>
  <c r="T1915" i="1" s="1"/>
  <c r="S1881" i="1"/>
  <c r="T1881" i="1" s="1"/>
  <c r="S1825" i="1"/>
  <c r="T1825" i="1" s="1"/>
  <c r="S1818" i="1"/>
  <c r="T1818" i="1" s="1"/>
  <c r="S1723" i="1"/>
  <c r="T1723" i="1" s="1"/>
  <c r="S1722" i="1"/>
  <c r="T1722" i="1" s="1"/>
  <c r="S1698" i="1"/>
  <c r="T1698" i="1" s="1"/>
  <c r="S1682" i="1"/>
  <c r="T1682" i="1" s="1"/>
  <c r="S1587" i="1"/>
  <c r="T1587" i="1" s="1"/>
  <c r="S1572" i="1"/>
  <c r="T1572" i="1" s="1"/>
  <c r="S1517" i="1"/>
  <c r="T1517" i="1" s="1"/>
  <c r="S1502" i="1"/>
  <c r="T1502" i="1" s="1"/>
  <c r="S1205" i="1"/>
  <c r="T1205" i="1" s="1"/>
  <c r="S1194" i="1"/>
  <c r="T1194" i="1" s="1"/>
  <c r="S1181" i="1"/>
  <c r="T1181" i="1" s="1"/>
  <c r="S1089" i="1"/>
  <c r="T1089" i="1" s="1"/>
  <c r="S1045" i="1"/>
  <c r="T1045" i="1" s="1"/>
  <c r="S1033" i="1"/>
  <c r="T1033" i="1" s="1"/>
  <c r="S1030" i="1"/>
  <c r="T1030" i="1" s="1"/>
  <c r="S990" i="1"/>
  <c r="T990" i="1" s="1"/>
  <c r="S966" i="1"/>
  <c r="T966" i="1" s="1"/>
  <c r="S921" i="1"/>
  <c r="T921" i="1" s="1"/>
  <c r="S869" i="1"/>
  <c r="T869" i="1" s="1"/>
  <c r="S832" i="1"/>
  <c r="T832" i="1" s="1"/>
  <c r="S821" i="1"/>
  <c r="T821" i="1" s="1"/>
  <c r="S820" i="1"/>
  <c r="T820" i="1" s="1"/>
  <c r="S801" i="1"/>
  <c r="T801" i="1" s="1"/>
  <c r="S762" i="1"/>
  <c r="T762" i="1" s="1"/>
  <c r="S1422" i="1"/>
  <c r="T1422" i="1" s="1"/>
  <c r="S1410" i="1"/>
  <c r="T1410" i="1" s="1"/>
  <c r="S1342" i="1"/>
  <c r="T1342" i="1" s="1"/>
  <c r="S1302" i="1"/>
  <c r="T1302" i="1" s="1"/>
  <c r="S1298" i="1"/>
  <c r="T1298" i="1" s="1"/>
  <c r="S1191" i="1"/>
  <c r="T1191" i="1" s="1"/>
  <c r="S1185" i="1"/>
  <c r="T1185" i="1" s="1"/>
  <c r="S1104" i="1"/>
  <c r="T1104" i="1" s="1"/>
  <c r="S1088" i="1"/>
  <c r="T1088" i="1" s="1"/>
  <c r="S1042" i="1"/>
  <c r="T1042" i="1" s="1"/>
  <c r="S999" i="1"/>
  <c r="T999" i="1" s="1"/>
  <c r="S872" i="1"/>
  <c r="T872" i="1" s="1"/>
  <c r="S855" i="1"/>
  <c r="T855" i="1" s="1"/>
  <c r="S844" i="1"/>
  <c r="T844" i="1" s="1"/>
  <c r="S810" i="1"/>
  <c r="T810" i="1" s="1"/>
  <c r="S790" i="1"/>
  <c r="T790" i="1" s="1"/>
  <c r="S726" i="1"/>
  <c r="T726" i="1" s="1"/>
  <c r="S718" i="1"/>
  <c r="T718" i="1" s="1"/>
  <c r="S685" i="1"/>
  <c r="T685" i="1" s="1"/>
  <c r="S2423" i="1"/>
  <c r="T2423" i="1" s="1"/>
  <c r="S646" i="1"/>
  <c r="T646" i="1" s="1"/>
  <c r="S2231" i="1"/>
  <c r="T2231" i="1" s="1"/>
  <c r="S2008" i="1"/>
  <c r="T2008" i="1" s="1"/>
  <c r="S1955" i="1"/>
  <c r="T1955" i="1" s="1"/>
  <c r="S1780" i="1"/>
  <c r="T1780" i="1" s="1"/>
  <c r="S1755" i="1"/>
  <c r="T1755" i="1" s="1"/>
  <c r="S1173" i="1"/>
  <c r="T1173" i="1" s="1"/>
  <c r="S1160" i="1"/>
  <c r="T1160" i="1" s="1"/>
  <c r="S1147" i="1"/>
  <c r="T1147" i="1" s="1"/>
  <c r="S1140" i="1"/>
  <c r="T1140" i="1" s="1"/>
  <c r="S1061" i="1"/>
  <c r="T1061" i="1" s="1"/>
  <c r="S1049" i="1"/>
  <c r="T1049" i="1" s="1"/>
  <c r="S1016" i="1"/>
  <c r="T1016" i="1" s="1"/>
  <c r="S1004" i="1"/>
  <c r="T1004" i="1" s="1"/>
  <c r="S2489" i="1"/>
  <c r="T2489" i="1" s="1"/>
  <c r="S2483" i="1"/>
  <c r="T2483" i="1" s="1"/>
  <c r="S2449" i="1"/>
  <c r="T2449" i="1" s="1"/>
  <c r="S2258" i="1"/>
  <c r="T2258" i="1" s="1"/>
  <c r="S2239" i="1"/>
  <c r="T2239" i="1" s="1"/>
  <c r="S2236" i="1"/>
  <c r="T2236" i="1" s="1"/>
  <c r="S2019" i="1"/>
  <c r="T2019" i="1" s="1"/>
  <c r="S1143" i="1"/>
  <c r="T1143" i="1" s="1"/>
  <c r="S1093" i="1"/>
  <c r="T1093" i="1" s="1"/>
  <c r="S1085" i="1"/>
  <c r="T1085" i="1" s="1"/>
  <c r="S1056" i="1"/>
  <c r="T1056" i="1" s="1"/>
  <c r="S1002" i="1"/>
  <c r="T1002" i="1" s="1"/>
  <c r="S951" i="1"/>
  <c r="T951" i="1" s="1"/>
  <c r="S898" i="1"/>
  <c r="T898" i="1" s="1"/>
  <c r="S2514" i="1"/>
  <c r="T2514" i="1" s="1"/>
  <c r="S2476" i="1"/>
  <c r="T2476" i="1" s="1"/>
  <c r="S2136" i="1"/>
  <c r="T2136" i="1" s="1"/>
  <c r="S2057" i="1"/>
  <c r="T2057" i="1" s="1"/>
  <c r="S1926" i="1"/>
  <c r="T1926" i="1" s="1"/>
  <c r="S1880" i="1"/>
  <c r="T1880" i="1" s="1"/>
  <c r="S1865" i="1"/>
  <c r="T1865" i="1" s="1"/>
  <c r="S1860" i="1"/>
  <c r="T1860" i="1" s="1"/>
  <c r="S1851" i="1"/>
  <c r="T1851" i="1" s="1"/>
  <c r="S1174" i="1"/>
  <c r="T1174" i="1" s="1"/>
  <c r="S1172" i="1"/>
  <c r="T1172" i="1" s="1"/>
  <c r="S1169" i="1"/>
  <c r="T1169" i="1" s="1"/>
  <c r="S1127" i="1"/>
  <c r="T1127" i="1" s="1"/>
  <c r="S1119" i="1"/>
  <c r="T1119" i="1" s="1"/>
  <c r="S1106" i="1"/>
  <c r="T1106" i="1" s="1"/>
  <c r="S1076" i="1"/>
  <c r="T1076" i="1" s="1"/>
  <c r="S1034" i="1"/>
  <c r="T1034" i="1" s="1"/>
  <c r="S1021" i="1"/>
  <c r="T1021" i="1" s="1"/>
  <c r="S1012" i="1"/>
  <c r="T1012" i="1" s="1"/>
  <c r="S983" i="1"/>
  <c r="T983" i="1" s="1"/>
  <c r="S2491" i="1"/>
  <c r="T2491" i="1" s="1"/>
  <c r="S2437" i="1"/>
  <c r="T2437" i="1" s="1"/>
  <c r="S2424" i="1"/>
  <c r="T2424" i="1" s="1"/>
  <c r="S2412" i="1"/>
  <c r="T2412" i="1" s="1"/>
  <c r="S2311" i="1"/>
  <c r="T2311" i="1" s="1"/>
  <c r="S2278" i="1"/>
  <c r="T2278" i="1" s="1"/>
  <c r="S2216" i="1"/>
  <c r="T2216" i="1" s="1"/>
  <c r="S2189" i="1"/>
  <c r="T2189" i="1" s="1"/>
  <c r="S2073" i="1"/>
  <c r="T2073" i="1" s="1"/>
  <c r="S2056" i="1"/>
  <c r="T2056" i="1" s="1"/>
  <c r="S1964" i="1"/>
  <c r="T1964" i="1" s="1"/>
  <c r="S1952" i="1"/>
  <c r="T1952" i="1" s="1"/>
  <c r="S1903" i="1"/>
  <c r="T1903" i="1" s="1"/>
  <c r="S1869" i="1"/>
  <c r="T1869" i="1" s="1"/>
  <c r="S1849" i="1"/>
  <c r="T1849" i="1" s="1"/>
  <c r="S1820" i="1"/>
  <c r="T1820" i="1" s="1"/>
  <c r="S1756" i="1"/>
  <c r="T1756" i="1" s="1"/>
  <c r="S1717" i="1"/>
  <c r="T1717" i="1" s="1"/>
  <c r="S1707" i="1"/>
  <c r="T1707" i="1" s="1"/>
  <c r="S1203" i="1"/>
  <c r="T1203" i="1" s="1"/>
  <c r="S1057" i="1"/>
  <c r="T1057" i="1" s="1"/>
  <c r="S974" i="1"/>
  <c r="T974" i="1" s="1"/>
  <c r="S946" i="1"/>
  <c r="T946" i="1" s="1"/>
  <c r="S944" i="1"/>
  <c r="T944" i="1" s="1"/>
  <c r="S2455" i="1"/>
  <c r="T2455" i="1" s="1"/>
  <c r="S2146" i="1"/>
  <c r="T2146" i="1" s="1"/>
  <c r="S2135" i="1"/>
  <c r="T2135" i="1" s="1"/>
  <c r="S1950" i="1"/>
  <c r="T1950" i="1" s="1"/>
  <c r="S1914" i="1"/>
  <c r="T1914" i="1" s="1"/>
  <c r="S1850" i="1"/>
  <c r="T1850" i="1" s="1"/>
  <c r="S1198" i="1"/>
  <c r="T1198" i="1" s="1"/>
  <c r="S937" i="1"/>
  <c r="T937" i="1" s="1"/>
  <c r="S865" i="1"/>
  <c r="T865" i="1" s="1"/>
  <c r="S1695" i="1"/>
  <c r="T1695" i="1" s="1"/>
  <c r="S992" i="1"/>
  <c r="T992" i="1" s="1"/>
  <c r="S914" i="1"/>
  <c r="T914" i="1" s="1"/>
  <c r="S860" i="1"/>
  <c r="T860" i="1" s="1"/>
  <c r="S856" i="1"/>
  <c r="T856" i="1" s="1"/>
  <c r="S2646" i="1"/>
  <c r="T2646" i="1" s="1"/>
  <c r="S2549" i="1"/>
  <c r="T2549" i="1" s="1"/>
  <c r="S2244" i="1"/>
  <c r="T2244" i="1" s="1"/>
  <c r="S2115" i="1"/>
  <c r="T2115" i="1" s="1"/>
  <c r="S1929" i="1"/>
  <c r="T1929" i="1" s="1"/>
  <c r="S1879" i="1"/>
  <c r="T1879" i="1" s="1"/>
  <c r="S1741" i="1"/>
  <c r="T1741" i="1" s="1"/>
  <c r="S1708" i="1"/>
  <c r="T1708" i="1" s="1"/>
  <c r="S1287" i="1"/>
  <c r="T1287" i="1" s="1"/>
  <c r="S672" i="1"/>
  <c r="T672" i="1" s="1"/>
  <c r="S509" i="1"/>
  <c r="T509" i="1" s="1"/>
  <c r="S406" i="1"/>
  <c r="T406" i="1" s="1"/>
  <c r="S337" i="1"/>
  <c r="T337" i="1" s="1"/>
  <c r="S308" i="1"/>
  <c r="T308" i="1" s="1"/>
  <c r="S158" i="1"/>
  <c r="T158" i="1" s="1"/>
  <c r="S37" i="1"/>
  <c r="T37" i="1" s="1"/>
  <c r="S1934" i="1"/>
  <c r="T1934" i="1" s="1"/>
  <c r="S1804" i="1"/>
  <c r="T1804" i="1" s="1"/>
  <c r="S1724" i="1"/>
  <c r="T1724" i="1" s="1"/>
  <c r="S1699" i="1"/>
  <c r="T1699" i="1" s="1"/>
  <c r="S1604" i="1"/>
  <c r="T1604" i="1" s="1"/>
  <c r="S1567" i="1"/>
  <c r="T1567" i="1" s="1"/>
  <c r="S1554" i="1"/>
  <c r="T1554" i="1" s="1"/>
  <c r="S1405" i="1"/>
  <c r="T1405" i="1" s="1"/>
  <c r="S1399" i="1"/>
  <c r="T1399" i="1" s="1"/>
  <c r="S1334" i="1"/>
  <c r="T1334" i="1" s="1"/>
  <c r="S1311" i="1"/>
  <c r="T1311" i="1" s="1"/>
  <c r="S818" i="1"/>
  <c r="T818" i="1" s="1"/>
  <c r="S640" i="1"/>
  <c r="T640" i="1" s="1"/>
  <c r="S587" i="1"/>
  <c r="T587" i="1" s="1"/>
  <c r="S574" i="1"/>
  <c r="T574" i="1" s="1"/>
  <c r="S548" i="1"/>
  <c r="T548" i="1" s="1"/>
  <c r="S299" i="1"/>
  <c r="T299" i="1" s="1"/>
  <c r="S251" i="1"/>
  <c r="T251" i="1" s="1"/>
  <c r="S101" i="1"/>
  <c r="T101" i="1" s="1"/>
  <c r="S2680" i="1"/>
  <c r="T2680" i="1" s="1"/>
  <c r="S2291" i="1"/>
  <c r="T2291" i="1" s="1"/>
  <c r="S1811" i="1"/>
  <c r="T1811" i="1" s="1"/>
  <c r="S1782" i="1"/>
  <c r="T1782" i="1" s="1"/>
  <c r="S1562" i="1"/>
  <c r="T1562" i="1" s="1"/>
  <c r="S1536" i="1"/>
  <c r="T1536" i="1" s="1"/>
  <c r="S909" i="1"/>
  <c r="T909" i="1" s="1"/>
  <c r="S817" i="1"/>
  <c r="T817" i="1" s="1"/>
  <c r="S809" i="1"/>
  <c r="T809" i="1" s="1"/>
  <c r="S725" i="1"/>
  <c r="T725" i="1" s="1"/>
  <c r="S697" i="1"/>
  <c r="T697" i="1" s="1"/>
  <c r="S642" i="1"/>
  <c r="T642" i="1" s="1"/>
  <c r="S2603" i="1"/>
  <c r="T2603" i="1" s="1"/>
  <c r="S2163" i="1"/>
  <c r="T2163" i="1" s="1"/>
  <c r="S1751" i="1"/>
  <c r="T1751" i="1" s="1"/>
  <c r="S1672" i="1"/>
  <c r="T1672" i="1" s="1"/>
  <c r="S1591" i="1"/>
  <c r="T1591" i="1" s="1"/>
  <c r="S1456" i="1"/>
  <c r="T1456" i="1" s="1"/>
  <c r="S1401" i="1"/>
  <c r="T1401" i="1" s="1"/>
  <c r="S1385" i="1"/>
  <c r="T1385" i="1" s="1"/>
  <c r="S1353" i="1"/>
  <c r="T1353" i="1" s="1"/>
  <c r="S1331" i="1"/>
  <c r="T1331" i="1" s="1"/>
  <c r="S1192" i="1"/>
  <c r="T1192" i="1" s="1"/>
  <c r="S982" i="1"/>
  <c r="T982" i="1" s="1"/>
  <c r="S907" i="1"/>
  <c r="T907" i="1" s="1"/>
  <c r="S815" i="1"/>
  <c r="T815" i="1" s="1"/>
  <c r="S778" i="1"/>
  <c r="T778" i="1" s="1"/>
  <c r="S761" i="1"/>
  <c r="T761" i="1" s="1"/>
  <c r="S760" i="1"/>
  <c r="T760" i="1" s="1"/>
  <c r="S755" i="1"/>
  <c r="T755" i="1" s="1"/>
  <c r="S675" i="1"/>
  <c r="T675" i="1" s="1"/>
  <c r="S385" i="1"/>
  <c r="T385" i="1" s="1"/>
  <c r="S288" i="1"/>
  <c r="T288" i="1" s="1"/>
  <c r="S178" i="1"/>
  <c r="T178" i="1" s="1"/>
  <c r="S166" i="1"/>
  <c r="T166" i="1" s="1"/>
  <c r="S165" i="1"/>
  <c r="T165" i="1" s="1"/>
  <c r="S161" i="1"/>
  <c r="T161" i="1" s="1"/>
  <c r="S156" i="1"/>
  <c r="T156" i="1" s="1"/>
  <c r="S81" i="1"/>
  <c r="T81" i="1" s="1"/>
  <c r="S62" i="1"/>
  <c r="T62" i="1" s="1"/>
  <c r="S2069" i="1"/>
  <c r="T2069" i="1" s="1"/>
  <c r="S1836" i="1"/>
  <c r="T1836" i="1" s="1"/>
  <c r="S1680" i="1"/>
  <c r="T1680" i="1" s="1"/>
  <c r="S1598" i="1"/>
  <c r="T1598" i="1" s="1"/>
  <c r="S1549" i="1"/>
  <c r="T1549" i="1" s="1"/>
  <c r="S1544" i="1"/>
  <c r="T1544" i="1" s="1"/>
  <c r="S1519" i="1"/>
  <c r="T1519" i="1" s="1"/>
  <c r="S1479" i="1"/>
  <c r="T1479" i="1" s="1"/>
  <c r="S1476" i="1"/>
  <c r="T1476" i="1" s="1"/>
  <c r="S1391" i="1"/>
  <c r="T1391" i="1" s="1"/>
  <c r="S738" i="1"/>
  <c r="T738" i="1" s="1"/>
  <c r="S717" i="1"/>
  <c r="T717" i="1" s="1"/>
  <c r="S708" i="1"/>
  <c r="T708" i="1" s="1"/>
  <c r="S668" i="1"/>
  <c r="T668" i="1" s="1"/>
  <c r="S659" i="1"/>
  <c r="T659" i="1" s="1"/>
  <c r="S650" i="1"/>
  <c r="T650" i="1" s="1"/>
  <c r="S583" i="1"/>
  <c r="T583" i="1" s="1"/>
  <c r="S435" i="1"/>
  <c r="T435" i="1" s="1"/>
  <c r="S394" i="1"/>
  <c r="T394" i="1" s="1"/>
  <c r="S379" i="1"/>
  <c r="T379" i="1" s="1"/>
  <c r="S377" i="1"/>
  <c r="T377" i="1" s="1"/>
  <c r="S261" i="1"/>
  <c r="T261" i="1" s="1"/>
  <c r="S848" i="1"/>
  <c r="T848" i="1" s="1"/>
  <c r="S263" i="1"/>
  <c r="T263" i="1" s="1"/>
  <c r="S2160" i="1"/>
  <c r="T2160" i="1" s="1"/>
  <c r="S1628" i="1"/>
  <c r="T1628" i="1" s="1"/>
  <c r="S1525" i="1"/>
  <c r="T1525" i="1" s="1"/>
  <c r="S1521" i="1"/>
  <c r="T1521" i="1" s="1"/>
  <c r="S1513" i="1"/>
  <c r="T1513" i="1" s="1"/>
  <c r="S1425" i="1"/>
  <c r="T1425" i="1" s="1"/>
  <c r="S1403" i="1"/>
  <c r="T1403" i="1" s="1"/>
  <c r="S1276" i="1"/>
  <c r="T1276" i="1" s="1"/>
  <c r="S1254" i="1"/>
  <c r="T1254" i="1" s="1"/>
  <c r="S763" i="1"/>
  <c r="T763" i="1" s="1"/>
  <c r="S538" i="1"/>
  <c r="T538" i="1" s="1"/>
  <c r="S481" i="1"/>
  <c r="T481" i="1" s="1"/>
  <c r="S463" i="1"/>
  <c r="T463" i="1" s="1"/>
  <c r="S395" i="1"/>
  <c r="T395" i="1" s="1"/>
  <c r="S333" i="1"/>
  <c r="T333" i="1" s="1"/>
  <c r="S329" i="1"/>
  <c r="T329" i="1" s="1"/>
  <c r="S298" i="1"/>
  <c r="T298" i="1" s="1"/>
  <c r="S297" i="1"/>
  <c r="T297" i="1" s="1"/>
  <c r="S271" i="1"/>
  <c r="T271" i="1" s="1"/>
  <c r="S268" i="1"/>
  <c r="T268" i="1" s="1"/>
  <c r="S218" i="1"/>
  <c r="T218" i="1" s="1"/>
  <c r="S52" i="1"/>
  <c r="T52" i="1" s="1"/>
  <c r="S42" i="1"/>
  <c r="T42" i="1" s="1"/>
  <c r="S752" i="1"/>
  <c r="T752" i="1" s="1"/>
  <c r="S714" i="1"/>
  <c r="T714" i="1" s="1"/>
  <c r="S2654" i="1"/>
  <c r="T2654" i="1" s="1"/>
  <c r="S2642" i="1"/>
  <c r="T2642" i="1" s="1"/>
  <c r="S2674" i="1"/>
  <c r="T2674" i="1" s="1"/>
  <c r="S2581" i="1"/>
  <c r="T2581" i="1" s="1"/>
  <c r="S2520" i="1"/>
  <c r="T2520" i="1" s="1"/>
  <c r="S2385" i="1"/>
  <c r="T2385" i="1" s="1"/>
  <c r="S1495" i="1"/>
  <c r="T1495" i="1" s="1"/>
  <c r="S2468" i="1"/>
  <c r="T2468" i="1" s="1"/>
  <c r="S2150" i="1"/>
  <c r="T2150" i="1" s="1"/>
  <c r="S1769" i="1"/>
  <c r="T1769" i="1" s="1"/>
  <c r="S1281" i="1"/>
  <c r="T1281" i="1" s="1"/>
  <c r="S1202" i="1"/>
  <c r="T1202" i="1" s="1"/>
  <c r="S2562" i="1"/>
  <c r="T2562" i="1" s="1"/>
  <c r="S1831" i="1"/>
  <c r="T1831" i="1" s="1"/>
  <c r="S2624" i="1"/>
  <c r="T2624" i="1" s="1"/>
  <c r="S2318" i="1"/>
  <c r="T2318" i="1" s="1"/>
  <c r="S1288" i="1"/>
  <c r="T1288" i="1" s="1"/>
  <c r="S345" i="1"/>
  <c r="T345" i="1" s="1"/>
  <c r="S2586" i="1"/>
  <c r="T2586" i="1" s="1"/>
  <c r="S2472" i="1"/>
  <c r="T2472" i="1" s="1"/>
  <c r="S2450" i="1"/>
  <c r="T2450" i="1" s="1"/>
  <c r="S2426" i="1"/>
  <c r="T2426" i="1" s="1"/>
  <c r="S2425" i="1"/>
  <c r="T2425" i="1" s="1"/>
  <c r="S2409" i="1"/>
  <c r="T2409" i="1" s="1"/>
  <c r="S2392" i="1"/>
  <c r="T2392" i="1" s="1"/>
  <c r="S2353" i="1"/>
  <c r="T2353" i="1" s="1"/>
  <c r="S2349" i="1"/>
  <c r="T2349" i="1" s="1"/>
  <c r="S2328" i="1"/>
  <c r="T2328" i="1" s="1"/>
  <c r="S2310" i="1"/>
  <c r="T2310" i="1" s="1"/>
  <c r="S2292" i="1"/>
  <c r="T2292" i="1" s="1"/>
  <c r="S2229" i="1"/>
  <c r="T2229" i="1" s="1"/>
  <c r="S2225" i="1"/>
  <c r="T2225" i="1" s="1"/>
  <c r="S2215" i="1"/>
  <c r="T2215" i="1" s="1"/>
  <c r="S2200" i="1"/>
  <c r="T2200" i="1" s="1"/>
  <c r="S2172" i="1"/>
  <c r="T2172" i="1" s="1"/>
  <c r="S2158" i="1"/>
  <c r="T2158" i="1" s="1"/>
  <c r="S2140" i="1"/>
  <c r="T2140" i="1" s="1"/>
  <c r="S2116" i="1"/>
  <c r="T2116" i="1" s="1"/>
  <c r="S2086" i="1"/>
  <c r="T2086" i="1" s="1"/>
  <c r="S2071" i="1"/>
  <c r="T2071" i="1" s="1"/>
  <c r="S2054" i="1"/>
  <c r="T2054" i="1" s="1"/>
  <c r="S1888" i="1"/>
  <c r="T1888" i="1" s="1"/>
  <c r="S1810" i="1"/>
  <c r="T1810" i="1" s="1"/>
  <c r="S1800" i="1"/>
  <c r="T1800" i="1" s="1"/>
  <c r="S1785" i="1"/>
  <c r="T1785" i="1" s="1"/>
  <c r="S1745" i="1"/>
  <c r="T1745" i="1" s="1"/>
  <c r="S1742" i="1"/>
  <c r="T1742" i="1" s="1"/>
  <c r="S1619" i="1"/>
  <c r="T1619" i="1" s="1"/>
  <c r="S1515" i="1"/>
  <c r="T1515" i="1" s="1"/>
  <c r="S1528" i="1"/>
  <c r="T1528" i="1" s="1"/>
  <c r="S1736" i="1"/>
  <c r="T1736" i="1" s="1"/>
  <c r="S1529" i="1"/>
  <c r="T1529" i="1" s="1"/>
  <c r="S679" i="1"/>
  <c r="T679" i="1" s="1"/>
  <c r="S612" i="1"/>
  <c r="T612" i="1" s="1"/>
  <c r="S364" i="1"/>
  <c r="T364" i="1" s="1"/>
  <c r="S35" i="1"/>
  <c r="T35" i="1" s="1"/>
  <c r="S1280" i="1"/>
  <c r="T1280" i="1" s="1"/>
  <c r="S681" i="1"/>
  <c r="T681" i="1" s="1"/>
  <c r="S295" i="1"/>
  <c r="T295" i="1" s="1"/>
  <c r="S225" i="1"/>
  <c r="T225" i="1" s="1"/>
</calcChain>
</file>

<file path=xl/sharedStrings.xml><?xml version="1.0" encoding="utf-8"?>
<sst xmlns="http://schemas.openxmlformats.org/spreadsheetml/2006/main" count="16331" uniqueCount="101">
  <si>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</si>
  <si>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</si>
  <si>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</si>
  <si>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</si>
  <si>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</si>
  <si>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</si>
  <si>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</si>
  <si>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</si>
  <si>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</si>
  <si>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</si>
  <si>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</si>
  <si>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</si>
  <si>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</si>
  <si>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</si>
  <si>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</si>
  <si>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</si>
  <si>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</si>
  <si>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</si>
  <si>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</si>
  <si>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</si>
  <si>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</si>
  <si>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</si>
  <si>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</si>
  <si>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</si>
  <si>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</si>
  <si>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</si>
  <si>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</si>
  <si>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</si>
  <si>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</si>
  <si>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</si>
  <si>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</si>
  <si>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</si>
  <si>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</si>
  <si>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</si>
  <si>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</si>
  <si>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</si>
  <si>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</si>
  <si>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</si>
  <si>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</si>
  <si>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</si>
  <si>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</si>
  <si>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</si>
  <si>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</si>
  <si>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</si>
  <si>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</si>
  <si>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</si>
  <si>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</si>
  <si>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</si>
  <si>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</si>
  <si>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</si>
  <si>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</si>
  <si>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</si>
  <si>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</si>
  <si>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</si>
  <si>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</si>
  <si>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</si>
  <si>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</si>
  <si>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</si>
  <si>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</si>
  <si>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</si>
  <si>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</si>
  <si>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</si>
  <si>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</si>
  <si>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</si>
  <si>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</si>
  <si>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</si>
  <si>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</si>
  <si>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</si>
  <si>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</si>
  <si>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</si>
  <si>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</si>
  <si>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MonthNo</t>
  </si>
  <si>
    <t>Month</t>
  </si>
  <si>
    <t>Year2</t>
  </si>
  <si>
    <t>Month2</t>
  </si>
  <si>
    <t>Month Number</t>
  </si>
  <si>
    <t>Quarter2</t>
  </si>
  <si>
    <t>Row Labels</t>
  </si>
  <si>
    <t>Grand Total</t>
  </si>
  <si>
    <t>Sum of Units Sold</t>
  </si>
  <si>
    <t>Sum of Revenue</t>
  </si>
  <si>
    <t>Sum of Gross Profit</t>
  </si>
  <si>
    <t>Count of ID</t>
  </si>
  <si>
    <t>Gross Profit Margin</t>
  </si>
  <si>
    <t>Sum of COGS</t>
  </si>
  <si>
    <t>Jan</t>
  </si>
  <si>
    <t>Feb</t>
  </si>
  <si>
    <t>Mar</t>
  </si>
  <si>
    <t>Apr</t>
  </si>
  <si>
    <t>May</t>
  </si>
  <si>
    <t>Jun</t>
  </si>
  <si>
    <t>Jul</t>
  </si>
  <si>
    <t>Aug</t>
  </si>
  <si>
    <t>Sep</t>
  </si>
  <si>
    <t>Oct</t>
  </si>
  <si>
    <t>Nov</t>
  </si>
  <si>
    <t>Dec</t>
  </si>
  <si>
    <t>Total Revenue</t>
  </si>
  <si>
    <t>Total  Gross Profit</t>
  </si>
  <si>
    <t>Total  Revenue</t>
  </si>
  <si>
    <t>VU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</si>
</sst>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m\-yyyy"/>
    <numFmt numFmtId="165" formatCode="\$#,##0.00"/>
    <numFmt numFmtId="166" formatCode="0.0%"/>
    <numFmt numFmtId="167" formatCode="\$#,##0"/>
    <numFmt numFmtId="168" formatCode="\$#,##0,&quot;K&quot;"/>
  </numFmts>
  <fonts count="10">
    <font>
      <sz val="11"/>
      <color theme="1"/>
      <name val="Calibri"/>
      <family val="2"/>
      <scheme val="minor"/>
    </font>
    <font>
      <sz val="12"/>
      <color theme="1"/>
      <name val="Calibri"/>
      <family val="2"/>
      <scheme val="minor"/>
    </font>
    <font>
      <b/>
      <sz val="12"/>
      <color rgb="FFFFFFFF"/>
      <name val="Calibri"/>
      <family val="2"/>
      <scheme val="minor"/>
    </font>
    <font>
      <sz val="12"/>
      <name val="Calibri"/>
      <family val="2"/>
      <scheme val="minor"/>
    </font>
    <font>
      <u/>
      <sz val="11"/>
      <color theme="10"/>
      <name val="Carlito"/>
    </font>
    <font>
      <u/>
      <sz val="12"/>
      <color theme="10"/>
      <name val="Calibri"/>
      <family val="2"/>
      <scheme val="minor"/>
    </font>
    <font>
      <sz val="11"/>
      <color theme="1"/>
      <name val="Calibri"/>
      <family val="2"/>
      <scheme val="minor"/>
    </font>
    <font>
      <sz val="11"/>
      <color theme="8"/>
      <name val="Calibri"/>
      <family val="2"/>
      <scheme val="minor"/>
    </font>
    <font>
      <sz val="18"/>
      <color rgb="FF000000"/>
      <name val="Calibri"/>
      <family val="2"/>
      <scheme val="minor"/>
    </font>
    <font>
      <b/>
      <sz val="24"/>
      <color theme="1"/>
      <name val="Calibri"/>
      <family val="2"/>
      <scheme val="minor"/>
    </font>
  </fonts>
  <fills count="4">
    <fill>
      <patternFill patternType="none"/>
    </fill>
    <fill>
      <patternFill patternType="gray125"/>
    </fill>
    <fill>
      <patternFill patternType="solid">
        <fgColor theme="2" tint="-0.249977111117893"/>
        <bgColor indexed="64"/>
      </patternFill>
    </fill>
    <fill>
      <patternFill patternType="solid">
        <fgColor rgb="FF1F4E78"/>
        <bgColor indexed="64"/>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5">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xf numFmtId="9" fontId="6" fillId="0" borderId="0" applyFont="0" applyFill="0" applyBorder="0" applyAlignment="0" applyProtection="0"/>
  </cellStyleXfs>
  <cellXfs count="32">
    <xf numFmtId="0" fontId="0" fillId="0" borderId="0" xfId="0"/>
    <xf numFmtId="0" fontId="3" fillId="0" borderId="0" xfId="0" quotePrefix="1" applyFont="1"/>
    <xf numFmtId="164" fontId="3" fillId="0" borderId="0" xfId="0" applyNumberFormat="1" applyFont="1"/>
    <xf numFmtId="0" fontId="3" fillId="0" borderId="0" xfId="0" applyFont="1"/>
    <xf numFmtId="1" fontId="3" fillId="0" borderId="0" xfId="0" applyNumberFormat="1"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3" fillId="0" borderId="0" xfId="0" applyFont="1" applyAlignment="1">
      <alignment horizontal="right"/>
    </xf>
    <xf numFmtId="0" fontId="0" fillId="0" borderId="0" xfId="0" applyAlignment="1">
      <alignment horizontal="right"/>
    </xf>
    <xf numFmtId="0" fontId="0" fillId="0" borderId="1" xfId="0" applyBorder="1"/>
    <xf numFmtId="0" fontId="0" fillId="0" borderId="2" xfId="0" applyBorder="1"/>
    <xf numFmtId="0" fontId="0" fillId="0" borderId="3" xfId="0" applyBorder="1"/>
    <xf numFmtId="0" fontId="0" fillId="0" borderId="0" xfId="0" pivotButton="1"/>
    <xf numFmtId="0" fontId="0" fillId="0" borderId="0" xfId="0" applyAlignment="1">
      <alignment horizontal="left"/>
    </xf>
    <xf numFmtId="1" fontId="9" fillId="0" borderId="0" xfId="0" applyNumberFormat="1" applyFont="1"/>
    <xf numFmtId="0" fontId="9" fillId="0" borderId="0" xfId="0" applyFont="1"/>
    <xf numFmtId="10" fontId="9" fillId="0" borderId="0" xfId="4" applyNumberFormat="1" applyFont="1"/>
    <xf numFmtId="167" fontId="9" fillId="0" borderId="0" xfId="0" applyNumberFormat="1" applyFont="1"/>
    <xf numFmtId="168" fontId="9" fillId="0" borderId="0" xfId="0" applyNumberFormat="1" applyFont="1"/>
    <xf numFmtId="167" fontId="9" fillId="0" borderId="4" xfId="0" applyNumberFormat="1" applyFont="1" applyBorder="1"/>
    <xf numFmtId="167" fontId="9" fillId="0" borderId="5" xfId="0" applyNumberFormat="1" applyFont="1" applyBorder="1"/>
    <xf numFmtId="167" fontId="9" fillId="0" borderId="6" xfId="0" applyNumberFormat="1" applyFont="1" applyBorder="1"/>
    <xf numFmtId="167" fontId="9" fillId="0" borderId="7" xfId="0" applyNumberFormat="1" applyFont="1" applyBorder="1"/>
    <xf numFmtId="167" fontId="9" fillId="0" borderId="8" xfId="0" applyNumberFormat="1" applyFont="1" applyBorder="1"/>
    <xf numFmtId="167" fontId="9" fillId="0" borderId="9" xfId="0" applyNumberFormat="1" applyFont="1" applyBorder="1"/>
    <xf numFmtId="0" fontId="7" fillId="2" borderId="0" xfId="0" applyFont="1" applyFill="1"/>
    <xf numFmtId="0" fontId="8" fillId="2" borderId="0" xfId="0" applyFont="1" applyFill="1" applyAlignment="1">
      <alignment horizontal="center" vertical="center"/>
    </xf>
    <xf numFmtId="0" fontId="2" fillId="3" borderId="0" xfId="0" applyFont="1" applyFill="1" applyAlignment="1">
      <alignment horizontal="center" vertical="center"/>
    </xf>
    <xf numFmtId="0" fontId="2" fillId="3" borderId="0" xfId="0" applyFont="1" applyFill="1" applyAlignment="1">
      <alignment horizontal="right" vertical="center"/>
    </xf>
  </cellXfs>
  <cellStyles count="5">
    <cellStyle name="Hyperlink 2" xfId="2" xr:uid="{D7D297CA-FF4D-B741-8536-09007FCFE1C1}"/>
    <cellStyle name="Hyperlink 2 2" xfId="3" xr:uid="{823468DC-09EE-9A4A-8D3B-5C2A0F268F04}"/>
    <cellStyle name="Normal" xfId="0" builtinId="0"/>
    <cellStyle name="Normal 2 2" xfId="1" xr:uid="{B9E99E89-0417-9544-B962-05C5B11CEBC8}"/>
    <cellStyle name="Percent" xfId="4" builtinId="5"/>
  </cellStyles>
  <dxfs count="65">
    <dxf>
      <font>
        <strike val="0"/>
        <outline val="0"/>
        <shadow val="0"/>
        <u val="none"/>
        <vertAlign val="baseline"/>
        <sz val="12"/>
        <name val="Calibri"/>
        <family val="2"/>
        <scheme val="minor"/>
      </font>
      <numFmt numFmtId="166" formatCode="0.0%"/>
      <alignment horizontal="center" textRotation="0" wrapText="0" indent="0" justifyLastLine="0" shrinkToFit="0" readingOrder="0"/>
    </dxf>
    <dxf>
      <font>
        <strike val="0"/>
        <outline val="0"/>
        <shadow val="0"/>
        <u val="none"/>
        <vertAlign val="baseline"/>
        <sz val="12"/>
        <name val="Calibri"/>
        <family val="2"/>
        <scheme val="minor"/>
      </font>
      <numFmt numFmtId="1" formatCode="0"/>
      <alignment horizontal="center" textRotation="0" wrapText="0" indent="0" justifyLastLine="0" shrinkToFit="0" readingOrder="0"/>
    </dxf>
    <dxf>
      <font>
        <strike val="0"/>
        <outline val="0"/>
        <shadow val="0"/>
        <u val="none"/>
        <vertAlign val="baseline"/>
        <sz val="12"/>
        <name val="Calibri"/>
        <family val="2"/>
        <scheme val="minor"/>
      </font>
      <numFmt numFmtId="166" formatCode="0.0%"/>
      <alignment horizontal="center" textRotation="0" wrapText="0" indent="0" justifyLastLine="0" shrinkToFit="0" readingOrder="0"/>
    </dxf>
    <dxf>
      <font>
        <strike val="0"/>
        <outline val="0"/>
        <shadow val="0"/>
        <u val="none"/>
        <vertAlign val="baseline"/>
        <sz val="12"/>
        <name val="Calibri"/>
        <family val="2"/>
        <scheme val="minor"/>
      </font>
      <numFmt numFmtId="1" formatCode="0"/>
    </dxf>
    <dxf>
      <font>
        <strike val="0"/>
        <outline val="0"/>
        <shadow val="0"/>
        <u val="none"/>
        <vertAlign val="baseline"/>
        <sz val="12"/>
        <name val="Calibri"/>
        <family val="2"/>
        <scheme val="minor"/>
      </font>
      <alignment horizontal="center" textRotation="0" wrapText="0" indent="0" justifyLastLine="0" shrinkToFit="0" readingOrder="0"/>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alignment horizontal="center" textRotation="0" wrapText="0" indent="0" justifyLastLine="0" shrinkToFit="0" readingOrder="0"/>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font>
        <b val="0"/>
        <i val="0"/>
        <strike val="0"/>
        <condense val="0"/>
        <extend val="0"/>
        <outline val="0"/>
        <shadow val="0"/>
        <u val="none"/>
        <vertAlign val="baseline"/>
        <sz val="12"/>
        <color auto="1"/>
        <name val="Calibri"/>
        <family val="2"/>
        <scheme val="minor"/>
      </font>
      <numFmt numFmtId="0" formatCode="General"/>
    </dxf>
    <dxf>
      <font>
        <b val="0"/>
        <i val="0"/>
        <strike val="0"/>
        <condense val="0"/>
        <extend val="0"/>
        <outline val="0"/>
        <shadow val="0"/>
        <u val="none"/>
        <vertAlign val="baseline"/>
        <sz val="12"/>
        <color auto="1"/>
        <name val="Calibri"/>
        <family val="2"/>
        <scheme val="minor"/>
      </font>
      <numFmt numFmtId="0" formatCode="General"/>
    </dxf>
    <dxf>
      <font>
        <b val="0"/>
        <i val="0"/>
        <strike val="0"/>
        <condense val="0"/>
        <extend val="0"/>
        <outline val="0"/>
        <shadow val="0"/>
        <u val="none"/>
        <vertAlign val="baseline"/>
        <sz val="12"/>
        <color auto="1"/>
        <name val="Calibri"/>
        <family val="2"/>
        <scheme val="minor"/>
      </font>
      <numFmt numFmtId="0" formatCode="General"/>
      <alignment horizontal="right" textRotation="0" wrapText="0" indent="0" justifyLastLine="0" shrinkToFit="0" readingOrder="0"/>
    </dxf>
    <dxf>
      <font>
        <b val="0"/>
        <i val="0"/>
        <strike val="0"/>
        <condense val="0"/>
        <extend val="0"/>
        <outline val="0"/>
        <shadow val="0"/>
        <u val="none"/>
        <vertAlign val="baseline"/>
        <sz val="12"/>
        <color auto="1"/>
        <name val="Calibri"/>
        <family val="2"/>
        <scheme val="minor"/>
      </font>
      <numFmt numFmtId="0" formatCode="General"/>
    </dxf>
    <dxf>
      <font>
        <strike val="0"/>
        <outline val="0"/>
        <shadow val="0"/>
        <u val="none"/>
        <vertAlign val="baseline"/>
        <sz val="12"/>
        <name val="Calibri"/>
        <family val="2"/>
        <scheme val="minor"/>
      </font>
    </dxf>
    <dxf>
      <font>
        <b val="0"/>
        <i val="0"/>
        <strike val="0"/>
        <condense val="0"/>
        <extend val="0"/>
        <outline val="0"/>
        <shadow val="0"/>
        <u val="none"/>
        <vertAlign val="baseline"/>
        <sz val="12"/>
        <color auto="1"/>
        <name val="Calibri"/>
        <family val="2"/>
        <scheme val="minor"/>
      </font>
    </dxf>
    <dxf>
      <font>
        <strike val="0"/>
        <outline val="0"/>
        <shadow val="0"/>
        <u val="none"/>
        <vertAlign val="baseline"/>
        <sz val="12"/>
        <name val="Calibri"/>
        <family val="2"/>
        <scheme val="minor"/>
      </font>
    </dxf>
    <dxf>
      <font>
        <strike val="0"/>
        <outline val="0"/>
        <shadow val="0"/>
        <u val="none"/>
        <vertAlign val="baseline"/>
        <sz val="12"/>
        <name val="Calibri"/>
        <family val="2"/>
        <scheme val="minor"/>
      </font>
    </dxf>
    <dxf>
      <numFmt numFmtId="168" formatCode="\$#,##0,&quot;K&quot;"/>
    </dxf>
    <dxf>
      <numFmt numFmtId="168" formatCode="\$#,##0,&quot;K&quot;"/>
    </dxf>
    <dxf>
      <numFmt numFmtId="167" formatCode="\$#,##0"/>
    </dxf>
    <dxf>
      <font>
        <b/>
      </font>
    </dxf>
    <dxf>
      <font>
        <sz val="24"/>
      </font>
    </dxf>
    <dxf>
      <numFmt numFmtId="168" formatCode="\$#,##0,&quot;K&quot;"/>
    </dxf>
    <dxf>
      <numFmt numFmtId="167" formatCode="\$#,##0"/>
    </dxf>
    <dxf>
      <font>
        <b/>
      </font>
    </dxf>
    <dxf>
      <font>
        <sz val="24"/>
      </font>
    </dxf>
    <dxf>
      <numFmt numFmtId="167" formatCode="\$#,##0"/>
    </dxf>
    <dxf>
      <font>
        <b/>
      </font>
    </dxf>
    <dxf>
      <font>
        <sz val="24"/>
      </font>
    </dxf>
    <dxf>
      <numFmt numFmtId="167" formatCode="\$#,##0"/>
    </dxf>
    <dxf>
      <font>
        <b/>
      </font>
    </dxf>
    <dxf>
      <font>
        <sz val="24"/>
      </font>
    </dxf>
    <dxf>
      <numFmt numFmtId="167" formatCode="\$#,##0"/>
    </dxf>
    <dxf>
      <font>
        <b/>
      </font>
    </dxf>
    <dxf>
      <font>
        <sz val="24"/>
      </font>
    </dxf>
    <dxf>
      <font>
        <b/>
      </font>
    </dxf>
    <dxf>
      <font>
        <sz val="24"/>
      </font>
    </dxf>
    <dxf>
      <font>
        <b/>
      </font>
    </dxf>
    <dxf>
      <font>
        <sz val="24"/>
      </font>
    </dxf>
    <dxf>
      <numFmt numFmtId="167" formatCode="\$#,##0"/>
    </dxf>
    <dxf>
      <font>
        <b/>
      </font>
    </dxf>
    <dxf>
      <font>
        <sz val="24"/>
      </font>
    </dxf>
    <dxf>
      <numFmt numFmtId="167" formatCode="\$#,##0"/>
    </dxf>
    <dxf>
      <font>
        <sz val="24"/>
      </font>
    </dxf>
    <dxf>
      <font>
        <b/>
      </font>
    </dxf>
    <dxf>
      <numFmt numFmtId="168" formatCode="\$#,##0,&quot;K&quot;"/>
    </dxf>
    <dxf>
      <numFmt numFmtId="167" formatCode="\$#,##0"/>
    </dxf>
    <dxf>
      <font>
        <b/>
      </font>
    </dxf>
    <dxf>
      <font>
        <sz val="24"/>
      </font>
    </dxf>
    <dxf>
      <numFmt numFmtId="167" formatCode="\$#,##0"/>
    </dxf>
    <dxf>
      <font>
        <b/>
      </font>
    </dxf>
    <dxf>
      <font>
        <sz val="24"/>
      </font>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64"/>
      <tableStyleElement type="headerRow" dxfId="63"/>
    </tableStyle>
    <tableStyle name="TimeSlicerStyleDark1 2" pivot="0" table="0" count="9" xr9:uid="{C96DA1F2-88E9-40CC-8E55-CFEE23594AD8}">
      <tableStyleElement type="wholeTable" dxfId="62"/>
      <tableStyleElement type="headerRow" dxfId="61"/>
    </tableStyle>
  </tableStyles>
  <colors>
    <mruColors>
      <color rgb="FF89DD99"/>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TABLE!Monthly_Profit_and_Revenue</c:name>
    <c:fmtId val="6"/>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873705811652139E-3"/>
          <c:y val="6.7346306548078438E-2"/>
          <c:w val="0.97630000267473349"/>
          <c:h val="0.74196547518763056"/>
        </c:manualLayout>
      </c:layout>
      <c:lineChart>
        <c:grouping val="standard"/>
        <c:varyColors val="0"/>
        <c:ser>
          <c:idx val="0"/>
          <c:order val="0"/>
          <c:tx>
            <c:strRef>
              <c:f>'PIVOT TABLE'!$B$7</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TABLE'!$B$8:$B$20</c:f>
              <c:numCache>
                <c:formatCode>\$#,##0,"K"</c:formatCode>
                <c:ptCount val="12"/>
                <c:pt idx="0">
                  <c:v>39091.819499999998</c:v>
                </c:pt>
                <c:pt idx="1">
                  <c:v>35647.71699999999</c:v>
                </c:pt>
                <c:pt idx="2">
                  <c:v>44696.898499999996</c:v>
                </c:pt>
                <c:pt idx="3">
                  <c:v>54688.639000000017</c:v>
                </c:pt>
                <c:pt idx="4">
                  <c:v>58235.185000000005</c:v>
                </c:pt>
                <c:pt idx="5">
                  <c:v>69504.337000000014</c:v>
                </c:pt>
                <c:pt idx="6">
                  <c:v>66442.23599999999</c:v>
                </c:pt>
                <c:pt idx="7">
                  <c:v>57609.044499999975</c:v>
                </c:pt>
                <c:pt idx="8">
                  <c:v>53609.278500000037</c:v>
                </c:pt>
                <c:pt idx="9">
                  <c:v>49147.535000000003</c:v>
                </c:pt>
                <c:pt idx="10">
                  <c:v>65523.639499999968</c:v>
                </c:pt>
                <c:pt idx="11">
                  <c:v>51026.850000000006</c:v>
                </c:pt>
              </c:numCache>
            </c:numRef>
          </c:val>
          <c:smooth val="0"/>
          <c:extLst>
            <c:ext xmlns:c16="http://schemas.microsoft.com/office/drawing/2014/chart" uri="{C3380CC4-5D6E-409C-BE32-E72D297353CC}">
              <c16:uniqueId val="{00000000-080A-463E-9D4B-4449834C08A1}"/>
            </c:ext>
          </c:extLst>
        </c:ser>
        <c:ser>
          <c:idx val="1"/>
          <c:order val="1"/>
          <c:tx>
            <c:strRef>
              <c:f>'PIVOT TABLE'!$C$7</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TABLE'!$C$8:$C$20</c:f>
              <c:numCache>
                <c:formatCode>\$#,##0,"K"</c:formatCode>
                <c:ptCount val="12"/>
                <c:pt idx="0">
                  <c:v>17596.939500000004</c:v>
                </c:pt>
                <c:pt idx="1">
                  <c:v>16561.507000000001</c:v>
                </c:pt>
                <c:pt idx="2">
                  <c:v>21465.038499999991</c:v>
                </c:pt>
                <c:pt idx="3">
                  <c:v>25283.649000000012</c:v>
                </c:pt>
                <c:pt idx="4">
                  <c:v>27301.534999999993</c:v>
                </c:pt>
                <c:pt idx="5">
                  <c:v>31109.926999999985</c:v>
                </c:pt>
                <c:pt idx="6">
                  <c:v>31035.085999999967</c:v>
                </c:pt>
                <c:pt idx="7">
                  <c:v>27126.764499999972</c:v>
                </c:pt>
                <c:pt idx="8">
                  <c:v>25001.058499999999</c:v>
                </c:pt>
                <c:pt idx="9">
                  <c:v>22793.035</c:v>
                </c:pt>
                <c:pt idx="10">
                  <c:v>28666.869500000012</c:v>
                </c:pt>
                <c:pt idx="11">
                  <c:v>22442.840000000007</c:v>
                </c:pt>
              </c:numCache>
            </c:numRef>
          </c:val>
          <c:smooth val="0"/>
          <c:extLst>
            <c:ext xmlns:c16="http://schemas.microsoft.com/office/drawing/2014/chart" uri="{C3380CC4-5D6E-409C-BE32-E72D297353CC}">
              <c16:uniqueId val="{00000001-080A-463E-9D4B-4449834C08A1}"/>
            </c:ext>
          </c:extLst>
        </c:ser>
        <c:dLbls>
          <c:showLegendKey val="0"/>
          <c:showVal val="0"/>
          <c:showCatName val="0"/>
          <c:showSerName val="0"/>
          <c:showPercent val="0"/>
          <c:showBubbleSize val="0"/>
        </c:dLbls>
        <c:marker val="1"/>
        <c:smooth val="0"/>
        <c:axId val="1597519808"/>
        <c:axId val="1457361584"/>
      </c:lineChart>
      <c:catAx>
        <c:axId val="1597519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57361584"/>
        <c:crosses val="autoZero"/>
        <c:auto val="1"/>
        <c:lblAlgn val="ctr"/>
        <c:lblOffset val="100"/>
        <c:noMultiLvlLbl val="0"/>
      </c:catAx>
      <c:valAx>
        <c:axId val="1457361584"/>
        <c:scaling>
          <c:orientation val="minMax"/>
        </c:scaling>
        <c:delete val="1"/>
        <c:axPos val="l"/>
        <c:numFmt formatCode="\$#,##0,&quot;K&quot;" sourceLinked="1"/>
        <c:majorTickMark val="none"/>
        <c:minorTickMark val="none"/>
        <c:tickLblPos val="nextTo"/>
        <c:crossAx val="1597519808"/>
        <c:crosses val="autoZero"/>
        <c:crossBetween val="between"/>
      </c:valAx>
      <c:spPr>
        <a:noFill/>
        <a:ln w="25400">
          <a:noFill/>
        </a:ln>
        <a:effectLst/>
      </c:spPr>
    </c:plotArea>
    <c:legend>
      <c:legendPos val="t"/>
      <c:layout>
        <c:manualLayout>
          <c:xMode val="edge"/>
          <c:yMode val="edge"/>
          <c:x val="0.29761724359926706"/>
          <c:y val="2.7164681066324244E-2"/>
          <c:w val="0.38432526122913879"/>
          <c:h val="7.640120023685320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TABLE!Top_5_Country</c:name>
    <c:fmtId val="15"/>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84371017549747"/>
          <c:y val="5.0925925925925923E-2"/>
          <c:w val="0.85415628982450253"/>
          <c:h val="0.89814814814814814"/>
        </c:manualLayout>
      </c:layout>
      <c:barChart>
        <c:barDir val="bar"/>
        <c:grouping val="clustered"/>
        <c:varyColors val="0"/>
        <c:ser>
          <c:idx val="0"/>
          <c:order val="0"/>
          <c:tx>
            <c:strRef>
              <c:f>'PIVOT TABLE'!$F$7</c:f>
              <c:strCache>
                <c:ptCount val="1"/>
                <c:pt idx="0">
                  <c:v>Total</c:v>
                </c:pt>
              </c:strCache>
            </c:strRef>
          </c:tx>
          <c:spPr>
            <a:solidFill>
              <a:schemeClr val="accent6"/>
            </a:solidFill>
            <a:ln>
              <a:noFill/>
            </a:ln>
            <a:effectLst/>
          </c:spPr>
          <c:invertIfNegative val="0"/>
          <c:dPt>
            <c:idx val="4"/>
            <c:invertIfNegative val="0"/>
            <c:bubble3D val="0"/>
            <c:spPr>
              <a:solidFill>
                <a:schemeClr val="accent6"/>
              </a:solidFill>
              <a:ln>
                <a:noFill/>
              </a:ln>
              <a:effectLst/>
            </c:spPr>
            <c:extLst>
              <c:ext xmlns:c16="http://schemas.microsoft.com/office/drawing/2014/chart" uri="{C3380CC4-5D6E-409C-BE32-E72D297353CC}">
                <c16:uniqueId val="{00000001-47B9-4347-92E2-1B35A78454AD}"/>
              </c:ext>
            </c:extLst>
          </c:dPt>
          <c:dLbls>
            <c:dLbl>
              <c:idx val="4"/>
              <c:layout>
                <c:manualLayout>
                  <c:x val="0"/>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7B9-4347-92E2-1B35A78454AD}"/>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TABLE'!$E$8:$E$13</c:f>
              <c:strCache>
                <c:ptCount val="5"/>
                <c:pt idx="0">
                  <c:v>France</c:v>
                </c:pt>
                <c:pt idx="1">
                  <c:v>Germany</c:v>
                </c:pt>
                <c:pt idx="2">
                  <c:v>Italy</c:v>
                </c:pt>
                <c:pt idx="3">
                  <c:v>Spain</c:v>
                </c:pt>
                <c:pt idx="4">
                  <c:v>United Kingdom</c:v>
                </c:pt>
              </c:strCache>
            </c:strRef>
          </c:cat>
          <c:val>
            <c:numRef>
              <c:f>'PIVOT TABLE'!$F$8:$F$13</c:f>
              <c:numCache>
                <c:formatCode>\$#,##0,"K"</c:formatCode>
                <c:ptCount val="5"/>
                <c:pt idx="0">
                  <c:v>55102.048500000012</c:v>
                </c:pt>
                <c:pt idx="1">
                  <c:v>70034.105500000005</c:v>
                </c:pt>
                <c:pt idx="2">
                  <c:v>50319.473499999986</c:v>
                </c:pt>
                <c:pt idx="3">
                  <c:v>46624.590999999986</c:v>
                </c:pt>
                <c:pt idx="4">
                  <c:v>74427.368000000002</c:v>
                </c:pt>
              </c:numCache>
            </c:numRef>
          </c:val>
          <c:extLst>
            <c:ext xmlns:c16="http://schemas.microsoft.com/office/drawing/2014/chart" uri="{C3380CC4-5D6E-409C-BE32-E72D297353CC}">
              <c16:uniqueId val="{00000000-47B9-4347-92E2-1B35A78454AD}"/>
            </c:ext>
          </c:extLst>
        </c:ser>
        <c:dLbls>
          <c:showLegendKey val="0"/>
          <c:showVal val="0"/>
          <c:showCatName val="0"/>
          <c:showSerName val="0"/>
          <c:showPercent val="0"/>
          <c:showBubbleSize val="0"/>
        </c:dLbls>
        <c:gapWidth val="170"/>
        <c:axId val="48185056"/>
        <c:axId val="1457417744"/>
      </c:barChart>
      <c:catAx>
        <c:axId val="48185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457417744"/>
        <c:crosses val="autoZero"/>
        <c:auto val="1"/>
        <c:lblAlgn val="ctr"/>
        <c:lblOffset val="100"/>
        <c:noMultiLvlLbl val="0"/>
      </c:catAx>
      <c:valAx>
        <c:axId val="1457417744"/>
        <c:scaling>
          <c:orientation val="minMax"/>
        </c:scaling>
        <c:delete val="1"/>
        <c:axPos val="b"/>
        <c:numFmt formatCode="\$#,##0,&quot;K&quot;" sourceLinked="1"/>
        <c:majorTickMark val="none"/>
        <c:minorTickMark val="none"/>
        <c:tickLblPos val="nextTo"/>
        <c:crossAx val="48185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TABLE!Sales_Channel</c:name>
    <c:fmtId val="2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dLbl>
          <c:idx val="0"/>
          <c:layout>
            <c:manualLayout>
              <c:x val="0.10866112694927398"/>
              <c:y val="-0.169102695864599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2"/>
          </a:solidFill>
          <a:ln w="19050">
            <a:solidFill>
              <a:schemeClr val="lt1"/>
            </a:solidFill>
          </a:ln>
          <a:effectLst/>
        </c:spPr>
      </c:pivotFmt>
    </c:pivotFmts>
    <c:plotArea>
      <c:layout/>
      <c:pieChart>
        <c:varyColors val="1"/>
        <c:ser>
          <c:idx val="0"/>
          <c:order val="0"/>
          <c:tx>
            <c:strRef>
              <c:f>'PIVOT TABLE'!$L$8</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7DA3-4270-806B-F03F1F65A8E4}"/>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7DA3-4270-806B-F03F1F65A8E4}"/>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7DA3-4270-806B-F03F1F65A8E4}"/>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7DA3-4270-806B-F03F1F65A8E4}"/>
              </c:ext>
            </c:extLst>
          </c:dPt>
          <c:dLbls>
            <c:dLbl>
              <c:idx val="2"/>
              <c:layout>
                <c:manualLayout>
                  <c:x val="0.10866112694927398"/>
                  <c:y val="-0.1691026958645998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DA3-4270-806B-F03F1F65A8E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TABLE'!$K$9:$K$13</c:f>
              <c:strCache>
                <c:ptCount val="4"/>
                <c:pt idx="0">
                  <c:v>Corporate</c:v>
                </c:pt>
                <c:pt idx="1">
                  <c:v>Marketplace</c:v>
                </c:pt>
                <c:pt idx="2">
                  <c:v>Online Store</c:v>
                </c:pt>
                <c:pt idx="3">
                  <c:v>Retail Partners</c:v>
                </c:pt>
              </c:strCache>
            </c:strRef>
          </c:cat>
          <c:val>
            <c:numRef>
              <c:f>'PIVOT TABLE'!$L$9:$L$13</c:f>
              <c:numCache>
                <c:formatCode>\$#,##0</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8-7DA3-4270-806B-F03F1F65A8E4}"/>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TABLE!Sales_Channel</c:name>
    <c:fmtId val="2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2"/>
          </a:solidFill>
          <a:ln w="19050">
            <a:solidFill>
              <a:schemeClr val="lt1"/>
            </a:solidFill>
          </a:ln>
          <a:effectLst/>
        </c:spPr>
      </c:pivotFmt>
      <c:pivotFmt>
        <c:idx val="13"/>
        <c:spPr>
          <a:solidFill>
            <a:schemeClr val="accent2"/>
          </a:solidFill>
          <a:ln w="19050">
            <a:solidFill>
              <a:schemeClr val="lt1"/>
            </a:solidFill>
          </a:ln>
          <a:effectLst/>
        </c:spPr>
      </c:pivotFmt>
      <c:pivotFmt>
        <c:idx val="14"/>
        <c:spPr>
          <a:solidFill>
            <a:schemeClr val="accent2"/>
          </a:solidFill>
          <a:ln w="19050">
            <a:solidFill>
              <a:schemeClr val="lt1"/>
            </a:solidFill>
          </a:ln>
          <a:effectLst/>
        </c:spPr>
      </c:pivotFmt>
      <c:pivotFmt>
        <c:idx val="15"/>
        <c:spPr>
          <a:solidFill>
            <a:schemeClr val="accent2"/>
          </a:solidFill>
          <a:ln w="19050">
            <a:solidFill>
              <a:schemeClr val="lt1"/>
            </a:solidFill>
          </a:ln>
          <a:effectLst/>
        </c:spPr>
      </c:pivotFmt>
    </c:pivotFmts>
    <c:plotArea>
      <c:layout/>
      <c:doughnutChart>
        <c:varyColors val="1"/>
        <c:ser>
          <c:idx val="0"/>
          <c:order val="0"/>
          <c:tx>
            <c:strRef>
              <c:f>'PIVOT TABLE'!$L$8</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B-EE4A-4564-AB6A-DCDBCEEF4DE9}"/>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D-EE4A-4564-AB6A-DCDBCEEF4DE9}"/>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F-EE4A-4564-AB6A-DCDBCEEF4DE9}"/>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11-EE4A-4564-AB6A-DCDBCEEF4DE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TABLE'!$K$9:$K$13</c:f>
              <c:strCache>
                <c:ptCount val="4"/>
                <c:pt idx="0">
                  <c:v>Corporate</c:v>
                </c:pt>
                <c:pt idx="1">
                  <c:v>Marketplace</c:v>
                </c:pt>
                <c:pt idx="2">
                  <c:v>Online Store</c:v>
                </c:pt>
                <c:pt idx="3">
                  <c:v>Retail Partners</c:v>
                </c:pt>
              </c:strCache>
            </c:strRef>
          </c:cat>
          <c:val>
            <c:numRef>
              <c:f>'PIVOT TABLE'!$L$9:$L$13</c:f>
              <c:numCache>
                <c:formatCode>\$#,##0</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12-EE4A-4564-AB6A-DCDBCEEF4DE9}"/>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series layoutId="regionMap" uniqueId="{00000000-C0D9-4061-944B-1EBBB9B22203}">
          <cx:tx>
            <cx:txData>
              <cx:f>_xlchart.v5.2</cx:f>
              <cx:v>Total  Revenue</cx:v>
            </cx:txData>
          </cx:tx>
          <cx:dataId val="0"/>
          <cx:layoutPr>
            <cx:geography cultureLanguage="en-US" cultureRegion="IN" attribution="Powered by Bing">
              <cx:geoCache provider="{E9337A44-BEBE-4D9F-B70C-5C5E7DAFC167}">
                <cx:binary>1Ftnbx05sv0rxnx+1DCHxe4Cj903KyeHLw1Zltk551//SlYY6Y7G48UamHnXhmx1XzaLh8WqU6H/
eTv+4za9u6nfjVmaN/+4Hf/1S9i25T9+/bW5De+ym+Ygi27roim+tge3RfZr8fVrdHv365f6Zohy
9yvFhP96G97U7d34y7//CU9zd8VhcXvTRkV+1t3V0/ld06Vt8517b956d1t0eXs/3MGT/vXL/3ZN
W0c3v7y7y9uonS6n8u5fv7z6zi/vft1/0u9mfZeCYG33BcZydSC0wgpz9cu7tMjd43XCDwjHRmsm
8LcPeZrz+CaDcT8gyDcxbr58qe+a5t3jvy8GvpL6xfWoKbyHRXvFvYT/e/ltSb++BvXf/9y7AIvc
u/IC931E/uzWPuzL+ia/vXtC4CegLg8k5Rob+hp1esCFZkpqZR4/T3M+oP7ncrwN+tO4PcyfLu9D
vjz/6yG3d6mLuuxp/f895gIfSE64Zgw/YKtfKTw/kMIoyil/0He8p/A/IM/b2D8P3AP/+fo++nbx
16O/uquzm3z6ieiTA2yI0Uo+ov9a8Qk+YBrDH03fVPwfkOdt9J8H7qH/fH0fff9vgL43392GP9XK
mwPFmcGckAftZq90n4gDxjTBksg3jf0PyPM2+s8D99B/vr6Pvvfpr9d9/y7PburkJ+q+ODBUSk0E
fYCXvkJfHxhDtDQGNuXBrT8Y+x+Q423Unwfuof58fR91f/fXo76p79Kb/MsTBD/B3tMDLQUxkrK3
UEfqwCjDweY/6vy+wf8Bgd6G/3ngHvzP1/fh3/wNTM4yyn8u/JIdUC6VkkK/BT+9PxPgEcQfoP8D
8ryN/vPAPfSfr++jv9z8DZS/vUl/orPl7EBQIQTWj2QGuMxLbk8PiLh3s1o8HbcHi7P5MzHehvxx
2B7gj1f34d78Dej88V0b3tX3+t48AfBT7A3lQnLFHynMa34pgPFLw38jOOZp6gfsf1Cmt3fg1eC9
fXh1b383jg//euU/Lurh5idqvzAHhjCg+cAnv332tB8fKKaNNLA/L93tn4vxB9g/ir8P++Pl3yF+
8tcjflr8XFsv6AEFi8K4ekwWvCY4xBwQxjl9csT7nvbPxXkb+adxe8g/Xd5H/vRvoOunRd127iZ9
Ur3/3uwwcyA1JUaJ1xHVPb+BG5BJYI8RFdx/qe8/Isof4f60iN8h/3Tjd9j/Daz+RXkT5U8Y/PfA
cwhZDb4Pmh7xfW3vEfhgwZnkEPU+fPbszZ+K8zb4j8P2kH+8ug/74uKvNzYXw92Xu5+IO5h3qTik
asSbfhYSlxBmaUhqfqM4AP3Tlj/42T8X5w9wf1zGPvCPl/eRv/gbcPqLIWrnB57zhMFPUHt5oDGh
31T/m3d9nUrQB2DljeSQTHv47FmdH5Tpj/bgxYJ+txEv7u3vhrf+68/BVR61d1/e7aBe8KX4mXlN
dmA40wy25OGzZ4co2CEMvBQ/+mYMzvmlH/hxud7elP3xe/uyf3t/a1b2Z2zNH6f+n4sf/k17s/hW
NXmR/f/+3W8LhkrO3tBH+N48Sw/Ibr786xcq4GQ812LuH/EK9msowdze5O88KOM8bcjzsLubpv3X
L+RbOYDDrkIgxxWkkH55N9w93eFCUQNRnlTyvoqQA7MIoZ5DDgxWXBuIvCUhjII2NEX3fAsDI5BU
E6DAcOtpgUCZJlfkz2g8/v4u77LTIsrbBh6Mf3lXPnztXkx1T/g4VVCuIBIqFliBcOXtzTmoN3yb
/E9bIuqGkRFrcGjr7iziZ0F7EwSVVa3f5OsJr9R4gaWNzfpkmZXnJjqhzC2CkPqCJRZl5ZI5aZGp
rK4v8+qalddiugqHKzwfh9Vp11Z+vDJVbuNxJQNv0meyuNXq2I2HKjgX5JXze7XE26Kc6siFjwW5
51//fVlk8PdbJem3i/f1vN9+O3oqBO5/614Hn7/2Wznqfuefa1N7mvRQFXzahf/k5o/pIOHf1cGL
tOhvkt8Szfcb+23Ig/5RMB1SKEgZQx6HG0zhYY/6B06AMchmcsEVIYbw3xQQ3DOBZLIhwPcJ5/en
4EkBFURehCjQPCZhDJb/iQLCQJjlpQqCQBDFgQiCcakFyPhaBZtmSuo0LXsvqDMafgzCQtU2N7jH
C9STOfFKWpPGOiOjyKuZSL/oOHB27oiv+q5YD1Ey1d5kAtJ4KKV6NQcs/jT1Ub4JBlp9LIa2s1FG
zAeXBeN1FjfMq/F8KUpR2ExMnd+MZXY5o1qsht6M3sRUcpe2ZbzreRJ+GFQ/n8d17Oe6d4eZntEa
V8m4UHWf31I+Rf6Qj/112TfC6kqgs6Bs0WEZK+OsVk21FGrI1hRPoTdVst7yNv9c4+se1pC4T2mo
llHMb4c4PzXJacivyyDIzoq5rxaCZf1mdo0nu4F/KR3LLngTjScD7qLOrwvaHquSiM9u6ul5p4r5
TMWh/JBPOMl9CCuyFXVmWmfxIM/i1MmN6WW7jXGdWiF0uy2Z9oCADTYfkfJwF+t1UPDEVmUql7XD
cmG6oloPgwg+mJ7y44BXxOtLv8nGYdVDaXSZTTG2YK7m43yOrzpVosiiyqX9QuJwPGRVOewyOszL
ok9av+MuPOxEE6wCmXqyEbckEZ3fDmQ8zZUYj3qW5YdBQokXcJTagkenmpXEbxkel7gM4rMhMdc0
CkJvrLHedVkDS0i71ErXNNsiqEe/JM1WZlnp45p/QRqWHdWit1rml0ggcWTCsrZd0Y4rJWR+ONKy
9ASL3fthzlM7SFF7lWzkVRyJjxV24hS1QeChSrHDwoXlKoii0Q56MqXVecNXU17dBnGZ22HK2DoR
M9rSMAsWrGbFTZddy6acnCfi+kyijh4NrB283rRfS0MnZNOyIyfZFCR+Lov2aAS5FqjqGl/mM97N
o+hngKFNz7XLO2/s+2ytEpev+rmr7TQ52I92bK/JoIbrsQfg+mTC71kzXwmc9jusMrfr86balnnX
L6lAg+/SwivLOLJZRbGnh4rbUtTt5NGRDttgKOhSspB/KtlQrZpwMn5Yl/hoDqtxwdpoXvVFRRd8
ksFJXOjqqDQ6bm1bxVnuo3j8mNNxWguSdidFrnhq+2kkft9O7zEM8eYxcm6TsTazDcN8HUytWqcR
cV5fCXVSm1EWXpuY4jrn8+Ql9TDZXGfTgs409N1I1bYzSHqonMtFHUXBVVY60Oi4mXa0p9UyQaa+
bXle2LYks1/Vjlxxx+pNEESYWHCG+bZOS7IhuGZLFycfB9Vim7d57GVphRepi89HI0hvcTmYL6A9
NyZGiW3msduGQ1H4rNG9jae88fDAC68p53wV8hH+hwu3HGf5adZh3C3whMxiGhCBIxKHy6yvql2m
nNkMIsFWqCpr7TzLxJ+5AguUIGGHcG5O8qGsL7Io6rdYFZkXFkm8oFHf7wTh2S6gPK7sQMyljIdq
x1yNLGZEAUxoolYGFG26gSJLi5Ku86HjN2E+h17B8tma0dVeSppyKcK02mla0gsUUbpwKT+kc3Ek
tIw+UqnPmyL5iKKmW5RFQo8VR+VhGLpwgxJ3MU/ztCilPAnzLPK0qnObwpG2FLiEHYe+89Mmyayo
dOvXkwKegAYH8hSwg8WQHAYQ/HnYcfWZJ9N0NTZjhG3G1UXeNMlsa+x2QRCIRdwNg63AER3WmeFw
JlqXwTkD61uUPd5MEp86En+O6Jpz1CwmRZeo458cWkuZhb4sqLQsUcuxrD5DbosXyywcDqewS9Zh
lSWxzVGEzmmbzCdMT6UdSrZJ0LAQypQL09edxa1r/STqy0VYk2DZl0O9qVPaWNMM71Ei4gXGmReJ
2MtxIIRNZ+3VLj6VjFtBFPIZTfqdIzTfdFKEtmtzujZzc8F1dDIRGXmF6OmiYUl23CWoPx26yL3H
QVsuOoo+NdXc2tEJfdplMVvWMl9EffAhF2pT0aFd1xM124GbteR6iwVtL9QcL0mYdCs0qI1qq2Xr
EN4pA/8LJjeVC+xk5LupKpZuQNuRma8sjk8FTZJFXaHATqO7wcaVC0QGchxHVbnlMqp8lYnO1rWe
b9u+in3dwDmNZdlaGlbWSZEcogS3oaWBFDZjDez+VH6tafIxLHu34Cijlyiv3RKnzEvacbiLuBut
USRc9zxI1zNF4mMkI33YlKFaIKkmyyu+60unF0XQV6ntwFaNUS+2BbjyTaxVtXRzUh3qsjsap3ra
qswARyBncMiWRIZD4tEoCa2aj4lO4pMuTayRVUsWBe3ZZpqHPLGBI81S9zpdjT3v8FKWIbFRWoRf
TR/0V4Kwcp3yYVipmeHjYkg/FQ1lK4ed2shmYBsZ1l/7ME2XOjR1aUdT6IukDLiXa4G9porcDukG
rZpWNdxi5RI/QIE4r2bBj53pylMNRTjr2nxaTTrMzkWb4NWQGbnt5jY4yrSWy6rqys08pcUuJMG0
QdHgvHFoWpvVMbrCfUg9UQzDcppi8HbtHHWtxRGfr4yL4sJqXTZ3XE9zZM1UUb+uhslT4Cc+J4FQ
VqGWb01eGC/NUXsdz113GvdRZCHwGb7kJSsSOyPudjFO3VEWJ3ohUeu5oT9UNGVLnsm16DBepimu
NridyqWinc/j8EKUBf+SDByABZe9STHLDnvW9ouu4eMiwDmxNYCvbJpKucAMBSdjPIl1BSTLDxHV
6z7V7lODZqB6ekO12Y102kk12oSjpazwEjPlsVJUXoKDbRJ1myrO17WJd52m1KtmMN4DYuEyjNMj
UQ5e5Ca2LfqSWyTHxmcp86OkSw8LnfFl1eSrpBu3swnKs6mX6qwLZLYcs6FYSjfdIow2QTnauckt
HqfTqd1FrbOkiFasjH0Vu49j0rCFGIsjHOXH2o2z16Bp1woUewUo8qoT9XuSzEe9yi0vMmElrhs7
DbU3160XZO2NSSbqoaRHK9pk8OzKUzhdZ4hv0mnOfWgG9CtjbkNIKfthDEoMZ2QZZcD7UN2ZVajd
okuGzxX61JZ5GMEZJeORBlfms7nObG2m82kS5zqol3IEJMeGsGUa88O4S656V8+eTItLHWoGcwHr
csVOT2m5ivITM4W1V8xi1bgptlOR1V7ctJFtJ5z5ueu/1IQOPhva0sMoLy1LKzsx7TsFHNyyPNsg
GtwWvbkWcjvR7igD6m1zRuIFwtl5HUhYQ79jVWz7FnAO0pbBoQFDEyrwjylxtmQhtaUJZm/i0Yo7
cpkgtSaxKP0Z4omTIGy/hMO4G8O295Mpk4tBhdctZ4sEd59YXlwUbfqlr93XIKkWA47XYZ5Utuzr
VR0BY5mSiflMRGdBMHTeXGbZIcISIt0eyG/Xd4fT1Bqf4GzLHV2GneS2Crto0QzAr1PYfCsToS8M
7DdEBL1XSpYsXf8+ZCWyJSHV9Ty5ZR9Gx044cJg08lShJXjo9CovqsxOZXXtFN3Go9+PYFMnkbVn
o4v9gLhN2/FiS6p4PEGzG97Te9OJes+Un1HLLvs5R5kNSXSI4DRrIDtlA9s0duu6ri5LEdEFaXVu
s0h4Y5zGx7nI6y0iuVhPoeOxB5pnPpRVXtsmQ/RrOsfiUzoGdiyQF07ZFhg/bGrRLirXFJZJ6qVj
eZyAKkJ8MYa+SHlk89DJEDyAqu96Zual66rUKyrQdMr5klVqXkw47oHA5eh4qKPSbyX5DKvbpggd
ZX0rfSWb/gT3ib5qtexBmBEfq1oEQIxmvaiQrL0EHuvXuhY2ybrmPYmbwVOmP8lIR5bhnBarvq3Q
Dokae2o22VFlnLzSCc4skJdyRQtVLNryfGIjiG3A2GlfkNprYmojGoQ2bm/6NrWp0f4AWzhjOR3q
obTN1HqS0+MiiLZlVBXaujzaNjpaTX38carb4iRuBbVF0m+T/N46TX2yTAa3aAd9HBGDdw3vq2VY
V+QIeIm0YhgIHIJxCefuaFLdpwT3csnH+agxATg9zNmmj9N23cxDvOkqfQpugFo0B7t2aItFWlTj
ex4QiC2q4S7v4hEiHoctb4NtP+RA9ms02MH1PdD+elwVITsKo+a8rdJ4CZGkhONccjgn0Ye0V+A/
ssbZTNbBSY9b+aGZGgcBugH7hnizCFH7OY0i6WnmYF0pU0sj3bIZi0ueZtc5TsCcG/m1J+aCFsk5
eEQ/jyJu4ZxutJwLW1OJr1LQc9tlHM5xOk1eMGTgeLkJ7DyAnKWpmR3a+SwbhsQqaH2hLinBlE3I
T2IJJEK30QJHM70VEPbnEMm3UZx6Qy5WOA+2eVKkPiJ9tnC6dAsnyuw9kWahGCfbRghfJF0JnliD
cY3VNSUu8lIjtkmhvSo1hyEdgK8ZNm5KUhbAIcCwziE67ycZLmYhjlKtFmDAAr9BobRTKqJFG6iP
AWgf+BuZHtWFnBZ9RG9b2l0DOTrpMhycqnk+oyLaiZx/pHHF/TQHBpQJ6msdBMBMYrIKCX7PE6Vt
ynPg5poGi6oecgiHiuvCzJ0dwxAfMRk5C6Q3XQHtLO90lE3bhlUDgNhNENSlGcT3ovvSxUSDFo/l
6GxjUr2ZchR/KLRuj4RqupWqUudsP8eg8eWkbvJspqta8j6HiChJtzTOgg9o7tn7eWomK2SEdlEc
D54LxeDHritswdy8msLMbOp6Lq9oB2csyBrWgRqOiQMDDiRz6kkI7mqKvNFk4n2G0oEvOxN9COMW
EgMzWGmrMJUZ/JymY1mxaVngVF6WWXfbjU22cXGRbauCCi8pNfX7Cehxjvra0446j4aqOEQR55u8
a5Wv2kKdURwUFicF3oDViy5zIeMlRHno2MwTeF7VqsqKgDfHLaN5bDVGN0OQtGdda3Kv5a34ijKI
+5J5IkcmNuNl1bh8jV0qLOR159xWcEhtL+LqfdSPeN3iOdnAYexP4EBR7tEp01aWJBtsw7PggogA
MVvCWwoLWebV+VAX8aeukRiir1qsRUhj0LIGnRemmncawgGPNhDX12UuFizjI/iWQC8dDvBKxw3y
2yJKl4qoOLBlOYdnhqZAHmuZeGYkxS5Fzeg1rJGf65KpHekaswUUo9gLlco93vQw6dzAQewZSxdd
NYMbH3OeRYtSTwGzSJcj7DEdl4Nh9bLqBr1LklFjL+uHBpiNimYbjqrzWpGQEx2W1aJXGiGbB02/
SyMhP8opw0e1a1tv6kXqqyqptokzyK8z0mxoPirwR0mw1JzGV5K7mwryd2ejmm4EggxgwRVaVSas
NyJwzE8Nc94QgrlKqpzfbyFfCIOB/RW+dJ1fsewoA4biRxjSdMG8KYoc0iSzRzMI8eW8TLIehA0v
IQPfWp2Efjl25IvolN4C0Tc+UmJeR6jSa1GW5SrMO7wxRrCPedV5cR6kHs6zxiLHgFlCPg2d5k3Y
Go+PWbhFuInWNeLmtsBFuTZdjT6X3RQt24J2K1mHZbhoISt/padWXORqvouRAWul+tHmuWPnM4Zk
Ug8ZGm8Ya3eKAkgxgLdHPsl0va7U2J+OZKjOOC3Ve7Au6XvTi+jShYE6xngMVwVt2HnQObABKUGQ
vKSGb+aIpNd5JY8pdwgkGPNh9rMhGC6SlAOj04QjA/SKjrknojg7JmPJ3jMRkqNRV1loI8chAiuC
GG94XpGTkfFBLbibksOk6GrlxRzFK6Wm4tThsTjnkLWBtIBIu49DwVHiRZFwHwZwW85yMAkXoYxF
4gmNMIE0E3N0waRrdymL5aty048VBU7Ku/yire/u2qObcj/r/zLp/+//T7UBCW1Rf1yeeu4V/q2g
dT/gsTAloIFQQAsV9D5Ayw/Ump4KA/oAQ3qfGQ7vDhEFDShQfnqsTAnI/guoCRhKoXDF4Z/nwoCA
mr0wUM6HND78IJz8J4UBaGJ8URWAPmp4gwa6fimjXEE7HgERXhamijxBYxzNgzcUwAJMZSIfciLV
YgK2tX6ByaNyvCyCQS/B/lTQ1c1hFgy1NiipvZ4qicBE8A6sJGUotDAdXUZTkxyOqs8PQ+xKsKZZ
ehWXtV6VUR9uvj89e10A+bZUrZhgFLpsjQbUX8/fDeEUZG5uvYgnLjwlNNQLOupIL2PW55VFUdZz
gGAKY88RWSkP8nDkQrFe3bpYBaeUm1r5dQoBmI0TURk7kxpSI0GCMrKkMyRmV4rEw9dqqBTUMWRY
hV6lAdIapVnoxX1BBwtcNP86BsWc2ozGilg3VOHlfQue82peBZ+dmvr3fS/oFW5QfmT6CbWLIU/D
q+8DAjWhN3ZEQRsm4+J+R+S9cryoSk4lDmo5xa03RPd1yQ5zepP3QkUQGIkssyiW/D1OKblJG+gc
95Um0QA+tcTOyplVX+ZsoNTGYSCWKITKh99ErrxtwKQpa/oyCzyRQ/bIAu0R8SrNOnZLRirIyomk
vQxaYH7AU9L0s+jCKl2iXtfjWrdl8WHsNCu8SAbTuaiyOrG1DkegYxLFqW903d7G3TReNolqsgWC
VQzHZOrC435sKrpteBmKkzDo4mSJM5U1G1yJvIcFjdlsM1PKzh8lbetFMhg5QboNTLMfZtGoPJPk
7Q1OcZbYXE6k2DQdVfJo1gVkGZuG6U8BqXSyLlQ4QLayr8m8jOpRKZ8EJlJ+PnfthRTcuVOWxyP1
gkqHN6qGkvWaAqMaV4MawTHKWjXUNk0+V4ukDVhpy0Y0rY/niFdeWEc48WMRaW5nPgtpqxmyZh0E
9qbj4N5HXPntPCTssEeBUbsmCJoKyjkyPY+kifBCjSgnPu3cAPkhndZqHZHR0FtYsBS7KTASgjWu
XHQGPEcNR4ED97icI11GUCnrSbpMQSsy8PY5TTcBkJbUD/qkoRDJUZOfxCSeE1tkMW19EQ6Q20lj
Up9QKKhA5j5Vg/EG0eQQcgV9E3zuZh5GS94yBRWIsZlmG6NKVv48GB76KjFssuDt9eCbJK7LBe/S
YYmSYIyWeNK497+v/G8ZI+hrva/tS+hLE2CuX6p+E4sp6XEHqbVCmZUMCfcb2VQnCaFQCeoGKA/N
PSqWPY6h/pR2wdfvz39f8P+tIeCbMTLQ/YzhDS/o/1H3TuHl/C1BLkp1CjmL2OWLti74jjZdtKU8
I6uCmPihP/PhPc83jC95w9BDLUUrqiH0hwIwVJpfTiirkBQl4R2EbQOUbLhsvXrM611UF/qmq8Z6
HdCZ+60YY3+qIOmfViX7DEWEYlqOkEC3WRyky1kgtmModuqBOvyxfPfW/zUgHOqX3AisoHjO2X0H
xQtbRDNsxqpKWw9y48VpYSax6lgMkTJO+tS6MSJe7MZwnfeZMrYYKfFYy6HgmaF21XQI/4m3+r23
AF+NoStRQE+iYnjPMeaoyTFhHeSVM15Rr48HZ6ya4sz7viK8YYQF8AMO/shAKwq8iPB64aRMxID1
hKH8NPSnYRo38QLMGYuhUNOoOzQWU2THGN4NsbiG4oidpwhcNZdhkVrSDfHkJ/U0fKjEzMiyk3WF
75MH6SpDTZD5HeQ9mz+R+ffKK6CPhUFbIQNkgIS8Fhm6C4Tqg3uR+7n8TFjRrIIxyJaRysOLCPLX
qz/BaK995r51QlNJMbQxQp86HNjXEyIFzNchqKL2KOXXVcCNtFEtIWmo3cx8WQ15uMpI6k5ikyTX
w1AzaYeqQcvvC/JaKYC3AHOBEh/RQGSw/EblXippOAtIUZC48rhGw1kK7y9YyJxNl9+f5b4h5MVZ
eJgGGmGhFU1/e7t5T/fIMJQcqgLVffpX5paEubnIqkyeR1063Xa8DJZtU89QkU37w8DlkHwfcQ4d
AjyWSbJERBdkXYzVjetmSEl9X7rXlvNeOOhuAdoILeoaOkfvX8R7iUGpY9rwIKy8esiCTQVxxWJM
SbjKk/7KdVBB1bwnflAl4Q5PfXPxn89O7l9+FVJCpw3fI5FRTRvHO1lCnrElkOZLiwGyfxGaLWRV
G3+G7OlR0tMh80mJu0Wt5uHhLco/tFSvSdPD+imlUOuARhpoXbjH54WhgpJACCQPdKDP43z22hKS
gbaNq/G0KKE0G8RptKZT0y++v3Dy2kDezyswl0D8BVhJeHlgz2OwqpC0LofS4zErogWUdiGx5yqg
Rj0kB4+Aq0EtrynIicgg4PPyETLzy0hESer/H3PnsVw3sqzrJ8KJKpgCMAWwDK1ISjTSBEE5eI+C
e/rzLfWJfSWSW4ye3UlHqKNbcFVZmb9bjVNu7V4JJ12iv9/Vn5Xg1025nF4cpP5J4ea/qNqsEQGr
YwDex+UUuHYynmmx6Ae7tLeLKe29x79f77Ty/98p8et6Hv3hL6fcaQ2eds5vL99aNhOWiVNM1pYf
FYbh7ApZlIHRe+PHqnW9nWzSdR83vnrn/b/ek5QgtFMnj57vme6LErTJsi69wtJABLSKiRMXu9hd
yncq64tj+p8HZESiyPm8V0e+eKGz76jS6fopLNu0OiZlFl8hcCnCTsv6ky7d/nTWfdWDdOECByNI
Mze598dEXNmr9M+HqinO8t6un50JZuTvLx8V7OvXL3EhUgBwPyO0fLEGdaPNYYXYRYox3ySd5d1m
xjK0QS1KHdB+95FbnpjqDdrR1teOrnZ+UUVObhy8tFiKUOV5cdH0rtMHCSOiCCyr53iztlh1gSxH
9a0ymzELh9Q2mqhNcgverZDpk0odP9+VA+1zG7flgYW/3diJ/5jDD1+6HBnxrjC81GKKyVyOUacc
A9pe/dNJ/fTJNpYeFcKYZttOOC0gezWIvt7XSwvTmMYdSM3smWezdqol2qpxWiL0UXHU1wrtgYdo
4bPdzeKD0UqvCqpUTV2AkiURF8XkbVWIs2FyIzHG6DaNGYB3aKV5BjDlD2f0zODa6FPVDArWOh/n
xp/jUM9dDidrxyCq9bpOqEtcNdU07pXVH+pMjsP5ui7jvsoaWUa0z97PLfHEhvJj9O+V1EjKOga3
JUqGYkEIMHb9D+gUtwotp3K2qC2N7LzOB7rpxKi3qJz0+GlxrOapjLPhh5dY3RYuTlWD0Q99/iOV
jABnrE3bC6wBCDFY+2X+StuW9dDSQ/1J2EkFd7L5ZX9k488esFxcJPsc5NyAP5Xrh1qX8of2luWr
J9P0muF4sj7xMP7DNNQFI0A22FcaIoyxuDHhTLOsaWaaUdOqwsoApg7isSpQFCxiLHbKbWCu24Qa
Fsztxp1xMnTeddla2VNVKn+NTHliTUaRwlqMse67aDFTOATl1sg+2taPFlmvWxhLxzqr+9JF+bLq
kr+POe77qovtwY6pp8GEAu9s6QaZB8a8jhLwewXzRmzo8/3KIX/wmlU/5xO4YmjlQnw26Uu/M0as
XaRltf1UhZs8pUU61lEhFrmcQbg4VpAatfWpNwpUknoWtw0WpVtAeVFGYrXy86rJkzaAwBoQh/mz
v4AdbMv1OG0NWsvWWt0znsv9Jr0Te+ZXbsEea2zr3Ck8FR+YWU6q4sbS/c5snQQdjD0xHhpq8MzD
sBgJJCiT0BBVaaFiNGJFMcF1Zg2DZ7GcBB5pi6RmNSweQ3siO7dU0RdRNhWatRl39kiBTxlLpWq6
Z1UV4xA6bgzFDyJgsiDbRpwUi0v30y6X9NlrrLYPnWXTXrhmhTftKqGbNkgmICjepO6LXTEk2jtf
oT/KsCsK42xazdQIi7SE7h4557/Ghr0t8EGdas958na51quTyEORrjRe2hIOaEy75CIaYxlLiBWL
2T3gPMiHg90OQMd03i2A9ajsIdKxWOtDNrBO4MeGBCLebHwWNoDxEwP7DIucxdZ1wWJd0EaNCjmp
gpaL+hEBzi7eRGxGwK3WJ19XSBEQmPjXDd/Ii5ijYWsnNnfLF8zGy85oiiFKVD1ZQZfbHn9hlZhP
SeYVWdA5ftsxS+XqYR5Kc4rUqIGKyjrOn2yrbFZ0Ip42zgoM+V/aZjTiKPcb+W1RY3trTB2hQNpY
XXVAVeXzzde4vui3JK12wC/uXaP6rAwNr2YrQer7n03D8n6Ovh8/VU69oeku9em9LqdtZ/nDp3Xd
TO57a716JxfDdwInSzhhBuiFz9JJaLdGq/BpblLHQgmWbdWeY9AZj6iazasxsVt0KhuvZue0pRvO
7dQBIrSTfec75eJEbu8NW0RH2qFbKvT8sV05XoJmksOKwjHXIjBNB01Psk3VZZZJp2XFjmmLHr4R
F5botptpycqPQsw1jFtpxWVQjD2i1qVMk+bo52Q4hRoR9LLznNY4WmM9peGwKHndNjl8LyhQckTm
zMqvhzz5jsQvKcOlWMR5xorwo6rspX0lV5uxyh8rX4duPBnG3htPDOpQoldIimG7NWaz/iE2K3/k
b7B/Dkas4eaWrv7sVf3so0wrsizKEEHWnHFZm0arZzeRSFVSB1YqLCreUDt3s+2k1sUyCTPS+FXq
D2gExxjy3gIqFL2v7pa4Wx9yRM9uyFi/PE5ls7Tn68BiOdqDXoudMyG5Db2RwT9C/lqWx0VuCjzG
thsdMEdsP6mc8trPYyb4bvBQB+opTbJoy60ReW4rFBrGE6kk+y5uqkA05ab3M6LENgmcpC3MD4ii
9YwmUQ03ZRoPKtpkoybI+3Kowr5fEJC0dVt9qbfNnVlxcLtuuC6bkUeT7O31kHVJZV3JrvZlIPMm
d6Ikg2naWeY2IQNPHW8JvQk9NiSknsbQbmVK3ZDpcM7OUVaEQmu6LRpH72WRqYcOQe/d1shtPNvK
qrgyl4GTMDVTAcZqaY0mbyt25dwYl7OO2+xoIz/Jw6G/y2JlwSROSRVu3XBV+fXwo0IU/yi7+aaf
mLXoac7bpGqy9xq712OTksKzBJoDC4Ovf+qkf+tcSzTNVdaXc4gCUJa0Ik0Lubb2bRM6Tl98Q9qo
VWjm+fYhNxdZBYt7agzadDXRnhmmHsJ1rVEy63TWebi5qf7St2U7oAg27DqCmMtqhLErgmOQmlK/
0+m/MX8wgJ9uHZRXWLb1ogHuFtlW5aKW0O/EEOCxyg/tWvl+pFs5fhdu99HOHBjqVBZINxtPfGsd
e/mUWQto8STQXLz3SoX1qh0FhbABBywIy1Pv/Oc7HVNGhboodOj7VOXzCcU9O2BurGcFG24i1cn8
NipNI3twhYfsoO2LzgvlnOUPlbCgfGdPTrfo8Wiq5gSJ3GkjKy8Ak8m8D4Ml0x+OqdIq8stx6gM/
9fqVCc+c1tMlV9pdw0i/z6NCYhOns12HpjbZD4nVll+7Hq/E+Vb7HUo4xzWOWvC9gkkaxhhM0xp/
1JWcGpiXNfkUs9yfBxEvVjQm2voJSis+l1uCxqfwO13RHcR180sHjVpvs8c0tGPPR1WJQFkcofRl
dqGSSt2X2aLTMI2t/nMKe/TRkkXlhFU9dT3YdFYfUPmZ9Hfj6HY7G3DduLCa3N4iJ9HOFiiFiqBc
1uJnNuSdCtqMXiCY6SecyLbsqgyGWKhLAdH1xZv67XnK17zc9U1fod0YfGFEpj1iVXLo7aodXHi+
Umd62jd6n2bv1FVlB5VoYgTgunvUfi+TSDtua4XVCCYb1kgnkBbrhEbQacqdYTqTPGDxKH4q+jT7
WOrJhuVtZkrRZrVpYHHtNsxyxKBhqdbxg7+5WRsAC5WXHGHeEHaibYdoKdIkDxhj2yv6Uwf3Q2MU
RjD7aeO/g5K8HoyVsjF2ujav32E4/nNpIob3tBjiCf+E1+zlik8izi3Ogto5lcv+/6jX/4pKvJ7M
wCJAT02IRNNUv1DG38pLRZvjzL1HWTZr58IfjewRQ061l3ZDzf/7HPi6lDmQaFwDtNIkKuvFttON
4Wdl3IxhIYdyx5Mu4B8bHXjrGhdg2vXOHEuBdigX10jJzXdAuNev1rF4WN4qKV0gxaeq8NujyhXh
RQy4Gfapv15vadwejLVHta5PomKV5e8gwa8BHwfPnkvtdi1LCvfF47bL5s3FQHtRL13y5LUrgmOp
l71Hw3Lv9/lMZxiXt//+HaO3BwIk+Mex5YvjAlqon/JJofvws/ay9BfjMR/EdL5lAqF6bOgzI9Xx
fTG15q5m9P/3z2xjSzMtCAOCWMQLnMWoMw/oIeXyTW4AgY94lOZ5QkDuIGdOJZrTtRBnf39m642F
xRrG9MB+8fCkvzhiCntyS7eehtAqh+l7zRKwQzn1nDFz1tbjfjTGIg8NKIv4UKtldILYT9fndDRj
C1xmzOpow8VW75ZxS/addNBexqXWV75ZY4Qy3Z6pxJ69edwXrTQ+CwwmP0ezLT9ta1tESZrbod6K
dVc0vnXlO1Mjo3p0R1ScLhqz0BmmZoKB85Y2WCu73G21WSeRB2WN9qdbkdQmMIfDwTeaARpOGDiY
RLYgNhtdJD5/f11vIFIutkIMrcoT7MMXKHFeTalgnJhD3dfxI+d+4YRlWa/LO9d5A3PDHotUAdgX
E7v1AvQxuPKYt7HGnCstcFbPZo6QSu5009zG9kzppY3vET/383vP+HqvKzoJT7lQAJ5Sr1C3BFOv
WlLYUpTVB99Z5h3aWS/EC7WeG7k/v9PlvHE9G92FDbRtm8J+yfqIqW82u68Qhyf+ds0x3mVQ70v8
YWTHZ2EFF2O883pff0YIQILVFOGx/NN8cVK4uuHft0i2ZmX1YYp6rsPbYSGX+/tyeb25gG3cU8Mk
TzoP+eI6UjfD0NtUbXcdshv2fL7XCQNfInvjSVcgHA6N+Bm45IT+zchv/n75Nw4oxwa3Bb+m+WIu
/LNqCxGnm5hQXyC09vZaW/6N1O0SVkI0T3+/1BsfEX8rTnB6MwVm+6J2Cm9ISsoyT+pu68dUJ2Yc
NAkSZGRofeCkxfDw7y/owarycLBUqHP+fLZyxKvQN3IMPYxKew9i5BiDHnzqXHTMnZrzd65nno6c
P2FwIiOUCR1FZA3778WWbOoV56RgzfQVQ1WIPM9iSKgwBnZY2g9ykP52KGa9fmqVYwxB2fn2g1Hk
a3Fyw4k8VEWetvvYmfT1sPgIG7BT2IjTnEXf5aPh5JFoV3D1tfFbEc3JIN/jM95YjqResPSpFC6A
+ot3Vul0kKsFsIRlcD3v9VJ8qKoMHKBzRI97MEnOF8wku6HOrTPUcpvzzn54faxT1LBcK9LfJL7t
04L9rY1IgNJ0bceskgGba+9V1mEROKnGuFDAB1imlECO8feV8sZmp5KawsFyCZn5sma3vrvqoffH
cDFZlBvM1bmV5tvVv78KSitIWvb6iUt48WiNO0qz5Cqqcbfbng4pRCLS/hNs+V9bTvnG+EVgkutC
UlqUafPFlmZfuYAq1RwCX3wBSu4v2qEDBGfWOMvasQstabg34L8A5mO37vIsNa+nulr3hVCoE5Op
7MU7X/XXzPdia3hSsfuZ6NA1Oeafzz5tvd9lxYJKNsHh5Nl1e/TWvHkYZbvqUIlZ7bw2rkSAMzf/
zCKomVS0fm82PV3m5W1QEE7NjEBP4744nDFQWmk2VYymeOlcnDQIUbFqmh+7NRlc+KrB+OwWmReD
uCzLD6+f/PWmzFL5jd7ZRB5XeHiL/r4s3ljxGOGgriEQTV7Ri1czTINXYUVDAmLEzzWK0jPkyta5
mJZt52dMhjOah3dexOvm4aQ1gSoCv4M6O0Us/L7LvNLwyiVJdWhjXD9L4qSMpF34AdgwdgDOgt2W
T+Iynabh279+WmIVOFYtWnfu4EWBSRZqcu77E/N1IW5S2NUPBiJx5HYqOa4Ysb+Wdd48//2i5ut3
jMbQlTypdzrnXm69JqvQBw+Ia5Rqei80HE16AH0NzhusEHzuoRj1FqadD2ET0xvqXS6GTV52Zj0+
uouZT1AWdlqHq0jNfg/E6Nnot3S54LCt5xw4s5XXyM7WW1149o90dChflowBZRJncfZbZ1dGsNLx
qkM6Z+bC2TesuL/i4Z1z9vWRjsCBQ10ghGGrv4RfjLL02sYDOzT05Bx6uyh3NFZYduOsOfv7e311
qV/jJlpFE5+qjf7iz2VUxHmVp423hZU5fto6YznE/eyAjqXOv12wnOJASSfmGtrEe7lJMizwlZyB
uUD0iZyQXXxWg/XgsZNttAwyRvbeDneYGIb935/xteyDxerJkxrMsRybe/jzIcEHLCeOky30VSk+
1jItA/xM1WXvqeaIFVzdlDUKQGODyoNIsa6HfGhuZdrZ2J0xyRZ5N1wPzal8/P3OXp1aijsDO2cP
n4THp2id3zex8Cur4dG3MF9UfJV6Wl04SWGd//0q5q+h9o+iSYePHPqkR3bB/0+/svD7dfAJmRWm
kyVcGjR/e/xbRhqObluaOxd69ml0y+ZJLBhgw8FZevSIdT5DlVpNMjOXqGUNZmjKMvRToJmADKD+
i78U3tcmbxa5S+u59q5MpvV6NxdCfDSMDhObN+DZdjKRExSSr90WxWbexMCGAkOAxACXntlzZ+oA
DHfsQwMZM4wTyFO6wyrT9Xs5aQ/PShfXwLKg3NhgUgBFPJNCB8PcM5wW2wBYiPn18yAlsk+z6lEz
kUZAugSc4vZDdxqbV5OWqbjo05PzMOkK8Pi518PEmCvEcDYXalKB8st8PWt9nM3YDpDfRO1s6eGo
oUXdu8pb+zjaEhbETxxKzr2PRea74zVbfUyrKvfJSrFadIZ9v6YYlzEf7BlcIcx6NMl1VE3T+DUu
Y/MLTNLgB5OREJ5Q6QVc3pmq7masxhjiwKxixM6ukfxw3GQ9Ac/Yr6FmO/tb1tlmE6xjpz8XTWz/
hHA2SdgwUYsafdH6O9X4NY6ntayvIIBkfr7lRV0FJDQJFDxWMn6E+HNSWlAfs6a5ln3KfeSKlAC1
lphU64HpyM2UMqJltnDXDDZBDrWT9OLQNgiPI2cakbHOY7091G0t7pvR9nJCGU5ig43F4AWwOiuu
YF12caSHuf2Q2Mv8zcMjI3a1369fxi3OzKDr2ure0J1ydmkxelgzVWF1OKKVT+4Cqc0xIriZwIcZ
hW96dDdZFAdtnqxLCJD6I+CBV+6LrpUCl7boRqg9Gu4IaTiChK5YSbNAu2L+tLOxH7D+1QzaHMid
ESzoGQjcERLXbu3grvdns7lClFf5xLAYEJ5VhdUxTKv6RBdUjdGedWOLBQ8BG65zO9fajuK0FnaA
GcS1Dmk5L19b2F4L013s74VWg73Ta9/ll42h8CPmmd0/9VS5m0alXhOWaaevEBzVj3namZ807Hyz
G7Cp6kgbJ6R4Nnv/zidQ6BOeLV+FMxjsVwGd+HXYptkEh/bVU0WvhnGvkxvCecSl6HWyefVJnOiw
B3pQjinO6BibkgT2RWlqmPeWA+WKx637xgCgz6rCskgyqfB3Rmmq/W8gqmTgDFM37gkwwf88OjYv
ZhpGZOL97Hq4PmGD+cSr0ZSkRsClBr6HHDqoC7ZkkFad/91pVPdUbsDdwZhaNkoWU7YXEtvxj3We
EmqBSic29KDSImq01+mAwKMUetlW7Sl0whd1NHrOJPZDglr7oqT5vKb9j8egNxqEeWDDifnOGfW6
Hp/IDhOBqkKM4/ovGu9sLKoymwF77aTDeM3aPrTktLx3Hr3q3YBdsKCQw/zrdyhelmPieBof1hKS
WM/Qpj3L5UspNxmkmDnPWUvDjVl600Vrt+uhTJvuM1oD1kxTemEpTqKwzeyOy4pgxkR+c4BJ/tw2
hnHf8Bn6d86ot05Pl6A17CwejNCrIXwAd5tgd0U4prZb7xOzdu9r5UFY5NBsFxB/+Ra4alnuKDzx
HZEp6VndFdntXCeFvjjpnhQUhewfoUFy/c7tvdHAMOQKYp4IhPQ55/882uhByxpTyHzyxllfR6h5
3Hb18Jmolnda0NcTEJ+NhhfdsscECOn456VQUTSlEWPRTqF7IzNGtE/X6eU/QEXUB7343aHRqxfC
FiV4k5fmYoLhfWc4PLUEfx7l/EoSmN2vVkZCe/55E4RRYFvroDuryjQO84qH2uuWz5Yz2tcTjOE7
o82bl4P+gIyQrNiXz7xMoJCeCxY6pZN1nYiq+rrYGEQxI2Bt8rP4nb3xCr3gHcO1nBLVFL+D81L3
WHDKGCIDvjKNhkS+oiLryqjq9aoWKal9fuwe53gj3Acmatd7MWff35ulV3PG6QbAt1CimgR4vwTo
Gy9Z5408n1DgrY/4bSD33Oo399nJ8x9TXs1PS2o7j3+/5us1zDVpy8BrbIJLnRdEiDDKtDKHZgnj
rMhh0LL2bEEWghQ1cd+pcM4bH1RKk/OdzETLNd3TvfyGzsT+aqQ2pGsIqUUeXYZ4ZQl0b6vP8+y7
+sJNp+EzuEOZHOzcAaVVIssutzjmaGdn23dtmujHzMjNj6ORoArCcbLpw+S08l4ZkuDFJXOusT/F
twKmvQoap8K/ZDU9gICxteLrVlt2RvpA4h9KoLb7uvXT51iYCeos5uSLear9qy2bvHRv2hNZMOuY
VzdenK9ToJahdqNWdtthcfwyi/LSIlyn6/P6eSWIJ9tVhtV+dQYaXMjW2WZgs1HIjEaO3SQzKmGG
szBS5+BayfQT7Jl0LnPYeki22e+TqwkFT3c7ValXhaBUrg/xNWWcqJgJ34MN3voUrDKCKyVZhMQU
/vkpoB5G5VgdE9FSfq4qZV4uFU9nTDNSLBQe9TtL+43rMf4AbDLoQUL9Yol++/Se5Wcb2iQaGF+S
d7LasYEwy22r0KCyRSxs8V7JfGNlE6BBMCwP6OOQeVGt8G05pDBtC6rbbbteONCChCyea5Qyw3Mz
psU+bQZyEJVc90BiPSpjxOZuoZ5aX6xHdGvebsqFFeVGlffv1LY3b46DXjL98l68F0CG0c2eX9tM
RZ1cskcrhfTPx8kFwVJqe2fOfqOsoLplbyPzgFs9xf7/vu1GXc2pYblcy8+nIOu67rLVBOShMu34
Y5MeYvTV7zyg+dYXZ9K24PxA7V3vRWHRTZ5mhsMTTqmPJapblYov6kKl9r61zUnRoMdJtndxTT+m
nYF9kswgEcgRIWSUkt+2XrIjOebWHEAr6JOq+NZ6MTb7BWH+IxKtkXgki/yLfrC7Zb9VnfeBv9N2
d+ByekeqQNEdcII3P5EGwxFqYxq9d0raawENg71pSg/bl60sPuWf73Zi4y4xCF/oKd0/ZCBSewDc
igAOWfu7JO5JkbAtI0wmlGtpaSEUKIiLwlqjhsu+8/vj38v5G10k9+O5ktB7fvrkpQWtl23sI55G
t1m3RUYXCz8TQB0l78z1GJJf9gInRxe9z6+MU/GSxOvxn/rtMM8k0a3ZUUtBqM2KUPZ2dWvSWFSN
iBP2K0+fNxCgMZJqmcky0lXynC8IGMi8s1LSJWOnJcZJVXeC3sI972zab4byQXahdtflFuRoecxK
Q5DvlM1kcNhDamQIrtKYUBVIxosiKTY7NIiA/M7kK38U5uIyjAunvsPCm1+6q5/eFCVS4oDYrYGg
BCHQaOdz3D3KrUW3Vbjo2EJkROpnGXfltl/TLmFrmLnzHjH4Cz//o4dC1QcVyRkPk2XjFP9zwSSj
SwJr1jrkbfiSyAUDXyxBNNaMJGabUB668hFwzrzzDMdH9FdMPbFBVl59ymNX3RWTXSe3tB6DvY9h
2fSlES+nH7LDCR21hQtQQcZUp3eEp/rNR9fNO3fHiZr1f/w2xM0/t/xPHPLvkb4QCf/54383+//x
X/01POD/w8hgfovs5ML/bd+dYon/iK6+IGFkan4Prf7P//R/wcHyf6DW2YMehRcQ9eSm+yc42BT/
cwIi+dcoMeSJBf9PPgA/WmSiRrEEoQEnS4oy/5MPQKg1Bjxl+UhvqTQcov8mHwCT+Ivz56QospFa
oPo/8amvpExlDvhKeCbaNtH1d07ebueGHpIzupk4iLeBwbiMyO4Af14bsZ/MoXxwnfZ70pRfJgLg
TD0+54IS56zVtmtXDCJugyy6cRQgx+Zat8u0kE8EVg/oNjwn2UK8ntsHuAnWyFvI9+UM/JDk47a3
6viBoGCE1ahr66G6NaSVHVNvNUIgunBtE58qIz+YermpBAE404RBzDLklddn5sd+Pm88eb7kfXLe
G+n9Qgq9mZPJAh6hr2sTV7JRT3EUazgaJR0Qq6zXgUrjr9Kfj6nqruvFIbGgeMIhdG5PpL4S14Fm
r9Jn6COT3eSfUjcdHeJRu8PQWB3qHC2mq5fyOG/l9TZ05llslBcuETreml3gEbaviOy41av9sd5i
LyC+tSFnuWn2HVGKubGWu8nSMRK74Ya20Ti30cvqfj3mk+EcbGnVBz+vdl4xHNzGlaHZgRiSYhws
pnoYBxFAiaHzHnSQu20ITDMHi2V9TJLluiMO2rebO+Gvu063x4zo2X7rz7JlCQkjxAqSXE7C2nmZ
vpxpwJbOO6UN4Z7BB8tK+FRi0A4ZbO/9oapD1PMPq+uDmhqCkFKFYqPq783F3DtrbBzHzayvVhvd
TC4MvGo9LjaLm5mTbwUCmtTdUJSSJ1TUqXmWdq0X5cN2VqdEkWF7rXG0BHaxWaQhkeJ7ijxy7H6X
p/nORdwd4uiIcGidgSAdzbo7do66wmK9Z1Y51G7XRInNKYeE+6Ltkou5BZU1cssHkyR0ha/xJGXr
hkBGY4DEPuyl2pv4b6HohgDHJXbwQgcndXagM/cQ5/rbZMtL/KZkEg5YFgrTDduqONidx38ny4Mg
7xSVfXrMuykPhbU+l2L94s8J4ZPdsF91fYl8+cEYiptK6Q+dVFExTJ9i5JGxXUbFghjfHLfAHMfd
QFZV1gJgZDkpQbPtfe3K6rB4hb1XtWmEQoKo5nOG9lc357MrjrEc7wgqPhOEuoLenymjmINplUZQ
aEEwkm3le9bPQ1yTZrOVXQSqfyc9opmK+RTu1CW7uu+OxWJBHot6t25FEmZmvYaORiw/OuGWm+g7
7eRjW5O61zY7d40f53UDRjfHr12GTn9Lv9mm8bDWdXduJXa0Tva3zXWf+2G8SMz0myuGNDQW55PZ
u+U3rbKPTo8Dx5WXlrNeWhXi17U7molGUI7FZnayQ67kh75uD26x3PqGQ67Q6l825XKfdvltQmBy
1lgfOzO5ReBF/j6rBYuH2a3ENJFMbeZk8MeF3HvlelBiy0O79B+tBt9Lal3bQ/y8kTsVkm1xi24z
auPxCkT1CGRMoGjuhw4+c5kTmlb7zjFum+/uWGKf+W4SfgFK2HycpXE+xKQOj4mdRH1PGLRXUyQK
ogacUY3Hcu7rUFU22fz9dEYAQ7VvlwfrlMSbNNFQVbzgnjVl1uYn/lCEhSb97ETabuZnligKV2KC
K9eudnnXOYGk4HSGcS6V3seWWX7AVFafqd7Zq0Z/6rbhHjPsh0kmLRar4VA0dEujGCsiDgVB7EQ8
BVub3uNnjk7B713hP2Y5aZRAzRNK8MibsmN1MReRrx78+j717iuPoM3VavbI9NfImK3bKRsp/tt0
JWJi7xbzoej7w+gT2Oat3xpS40c7gRZcO3ufDX5+BKMlHbFUJ44eJji7FvnSs+hJ3rYydYH6k1yp
GjAO/R5CqIYGbIvole4dt75xHTab3nJ2iYn2d0Vpw2hsnTlaf85c584ut7A2q6O01I1pa9C8QUex
Rdx4nPR+UPWUtcq+TmmUwnabvg94lQ4WDgXCFvNbiI4vVZMouHD/9P28e+Lgbv12JgU8bpxQOdXz
nGb476v+tiETlVRNsvIcSu4ptmXW/GmwE6LQ6iY7job/dXaIO9eLdT6L+oZSQGCgMT+qQm4fiXF8
GOz6q0rUpU+8+WqbN0lVPlHOz/qYCIbJ34JSM+9J/SB6fcQFIEIcbmeY4tjNGa87X819ibQh4OyY
A+ziAg8DqnKxLueqy74aCogBEJvcAHfGETherab3rZyWOppmne4I/3uoVQUjocpxR8D6B+AITqay
D2Xi/5wlmbiriZCBLCryV+os2eXYFC+bLvmyzOLJy8vzza4OfQP8wOFW8AsC7rdtmS4a3X7IQK4C
kjLbfTshmvSpDNim6sf/Je88liNXoiT7RWiDFsuBSC0okmSSGxirWAQCGgjor5+TPcqszWYx69k/
QTKRgbh+3Y9XhOihvIonYSxY8ZV/EOt0Fhz9Hi/rS7/Ywu9sZ4dr5Xly8jO2tSeY4d/1ykt11Rww
u+PF1CxiSRD6ezkfXZfoiZs7u3rSqMkQk4zK2dv1jh2lQ/Mg3GiEiQz9x8n0Jz7ONw6u7pTnzS6H
RhSMsdsETTO8OFMDw15hfadmHBmLPQX1MP+bAQH1cQYxXRmPvddceHXkQOV7l8dCjboM4Fkvidjo
9UYoyzP+M6yfkiWEWedPzISHsiEsW+cWj+5ADchI/HA1W5StKfkjZ7CBo6dcDTP/K3X3kHrYYxYc
E2duNHBoPI3P0HM+yAxlQb/K0m+nJaqBxODPr19EU941o+15uRe7kVx6oHh5E612F7naeCkf165+
OOlF8ca49Kt4xq5egYyllfFb1oDwO/eIjrXuy6bkuzWprDfGMTQSrWbTN2hn0XzaCtEh6OYCZsuS
j/veUi95DwK3n9rQ6x9BPW3leJCbCYNPsTjgk7x+D3c1D2Dwfgnb/bNoOCsdYn/+YKnXxaGwpFk/
65jPydYy/tP17DdTxkeSf0vdTI/GMh/TjHeE7o2s3JsVo3m5NRrif9kieZwr4yQAdARQ06FXDUPD
6rgct1WbisArrW/DWAtoldO5qFY1Gm1kutyQ29LFWW2OOONb6hQst9wvbfW3HW34f544t8msBZAE
8df1YsfmYNpoaIrgePKbIiAIWnG25SAbongkkAqcpI2SmsxQqnYjqWVQn51JXM4tQPKwlzq1ZUk+
Gl6tmWkHIqUsDWOKEOZ22KxLa2yRxXWseyPMj15NNqlVcC4mE2BTOAu5aRr83m4gq/pSOfq3RtzK
73gXbOCjXjjnjqMxnjjJyabo4uy41bdT8HEJxVT9CSJ2IBbuW30WDmoS+0rfK5syFxXr7tmKWllc
bZx4UWGBgNWXF3sQn9O6nPVSnKTMvp3BYZnl9Pw0jJgRGHJchL00wsUDUWG3DKj43xdYfU4WaYnz
rzEGO+JcRPbMl+vEG9dss91gtue2iVV2dhNOHCMLp9Z47mcOZq1SgdOSIjCN/ujOvRMNivJaTvOW
+DO9FsYhqZfajwfjpyFwcXTm6ZWw4ps03ahT3N9pNb3Ani38zw3BkHiT2ti5V6skeeEZfLUUJypK
XuEGwVQAODlKU+0UITUCHDrL9Ln0STCYTuynHtj6TsWaF3Pi980YCnuJ91kRv0zLWHBJziRHZvaN
w+zEJr/3DXat4apPmHz4IWSGhdxI5bopWQHnqsn7ux2eefrYcMb6T9/Wb3Fc7TMgqllpRA2E7sBc
1psLk9TPivZWIUBFcJGPUl/uiuMy/BgA9Lt5uelxd5oz41bG9tXN1xdZDaxuEhgv6nTTXL0NMs36
I73x3KtsmhJlPhhZgddpOpqpsU8g6YJ6zrhxOVa0sIgNSQk+jQU00K5U/ul1ey4rLsNrUyz+mHnX
xKI9oqfeYqpq8tgrD+QiySwPMB+VwiIAksc7wtFPeuPtewnm2UiHreUYUcFbJSPj7ceytg5tOX3k
bgIBLCm/BoXcYuftCa25J9Xtyy2xH8CfqX0xPZJE/PV8zqJNwo6haa0d166IkM+9Bsi479Vm2KtF
2e8QkMeNrajDrm1g4vpqau1Ti+Paq8WwW+CSBg3H6mFJexVcbDGxH6kOqzW/EWc+LgaE+FZ43+yi
Hgvtnguuh6LrWIdmgOtcFbBjxKAUXFNUSKwCukXv8ajK3oPlr+YgNLEHqdNyl0WjMxpbdMoM/rBA
71Ex0QRqLj+MvjzptXh32+ooYteI4tpw6HPIv42Gb6NZO7SqTDRZdN7Ev9VxDSRz3xlVt8kUu6Hl
A0R12xVP4ypkIFIMJtrUChyd2R/wdevRHKxDaRmPTg+OxNlQtmaddFs1G+IAmHoSYWK6GGn5hE/q
u7c6wxdOdumhA/ltV28UqyWDy/9xsp4dLBX56l5MbrHoy/xHTB4LpY1Ut77rRCkY/Aiplylgoszy
Km7Py5c9EtoqxRtf178ojddUPOYL+oW4lXc/xO+aQFnTV7v6uxjFB/72ctMZ5cbkbs0E2+KRmfMp
6qHjbfJ81b5gVFUBYfQ0sjV94UFUjGDJm+LEDuxbo1CGDD//Vkm0At0lfSXmgXW3T1d/LdzQzkkd
2YvCAOFFrZZpQWmKsLFPi6vcs/S55CLYFxpAYM3ypahua18GjCHCh8XmGzCtNBKXUow/bh2tSxbE
I1cQYx+b/VODulz2zcNIYe7SMX+xjatXZW3Qot/4JEvCcpH7plkOZt0ebHWufcW1NiJmqyNTGwEd
LLSmd/cKfyDHtMWhOEAtthWg5P1qPvfqHdUz3uuNuakYcteSwgPwur7pth8z4FE4cus7jnJuMcs5
5vSOp+VSS1CxsWNcdTJ+tedsPbjvcz09V9QNBHovLmtdH8m8n5H8zz1XsNSu3mTd3Uo4FF5e02ij
7WSa9r6l4SFazShNlxsyAmU1nnxyGkGu3tO5BelTERX6J7kvzR9YRTHsDvcsu5SyfetKSyU+I3MC
88tPt5qHVjKamtzA4ukxxqcEGBu8ayBoSN2twMwtNN+imwSDcXUYvWzyV8nqLeF77BvgvmED+kr8
19A/Jg7EcW2fkfnT7ZgU92Npe+e6Kc/jqB3UuWC4HuNr2o3FHofl4eGR68rFCCw7/YdT6NSoLLvV
cqs0TNOq1Z6cAWCHw87NFve1/G6HJ6v5Bs8VzD1kf0cZN33DnUTN1GCAaOgLLd6X/UV2gwPNrn6Z
h2H1K1FCNpnT18Ug9qZOQw88bck37Thy13fUy+KYN2y8bwaRPAKPEzeArtN2ORvpeogKo/6xVh2K
QLVeOuEEqz5M26FrdrBXLo30Ai0ed3YnbyKtu00Fojezvp3Wwec3/2YF1AaUhLJSry0bmou1OpQt
KT8aP9EH2Q6fwud71a71bujzH/jplGSNy3ihjQBd3MRWRWtH6IBv8oF561HBhodPPNY2DsCWZElR
6zKX3gbbxEA7KGQK8tAAZkuzAl8UrxL6b5c+ujF6Ljqm3sdbal+yM9QZ5WBJJzvavaFFs4YMMNF5
ErLFo55hsF7/U0z9nxWF/z9ry4896/8dOfvfBtl3/7WM7n8jZ53/0IgZaC5YWQwKNlu8/6Eoe/+B
sxQrNJkHB24btp7/oyh7iM02wCGV5O5DUEYG/l9VdPZ/GCzlTHRog+wC7pL/F0UZp/l/3Tw9Wk81
HL24dB6VwP91E5Ylok/ddeZ7S/PLQfJt9IolmifnHif0tDHyH7xOblUuxo26E7PZR+b85YgMa5yO
bFBoVXrzqJSjuEZJ87cpqynzaoOF0MaU3nDA5D5vvG0MQhTvahJowrIBezbQCeBrC3GTXHhDzez3
I8GWjvu1XafoeKyb3WTcD54LpuLeS6s+Gd4fVJwDQzNlC3EOUhkwCvVwYU29jHC4tyA2e/vZxtXG
Fv1cVTq1WvOLZJ1ZmR+KRkDfW4ICIH9bojcV6no1eVPBjxF0SnBpm6BILeAQlO48gYbuViWkMumg
Fssn/Onez7p823LZb6m56PBJolLdYcLu9JzGipkhRFhwipIvKiv9dDpozVffe8yF7t3OI7PJ/cH4
HKqfpkFDBSJBORoDnG7sHK8MR8nADvjy0A3q20NSrOT0NuSodOkKkcbL3+r1oC9uKLzc27h5fyoQ
lI2MKLpizEcvV3bQewNC0JsBqu4BOyD25SzdmdOLMceHKa3md6c1AuneHO/qtB2/p+UGJN+Z1OZr
l6UGadpy2CL64sx00uc2oxQvVXesobetXp7U+SvlMvpcELR+x+XT3jRFDEhNZDqYSZSu/0r4RaWq
3jVe0PTifOpmc+hzYPnda0aGtXyc4VR4ANxN+wR0OdefuKt3RY2v2PuzuiDj5Hrsi5nhbW4iqh8O
j4UclSaUQVBPMbqteMeIG7QTs/SDRP64FT11C8sIOsL+rO0w/XObj5icvjUv312ehUlMl1RWPHW8
O4v2WdMtXmeYhIo4pOogCWnOqwOIZbhAnXIFSk+wvjNvDBHyfR6qt4V+E0ydVbkT9ZKBW4krv1eR
1Yda29IkGniGERKWhbCLLOZGE1P6WjzrdnO0Y2pKyhWxwjWDNPMuSH2P21sIYJSWQuuZc/69rvmT
Ltz58oNZwKHl7kRl03aqy32MCGAn58bex3YWGGRl1NTcYe0LSeXTKFG+uTzclvOTwdHgepE75VWW
KSUlTehaR+I0m2Ucj7pd+x50GbaXr6L4u6KCLtmb3hz5R880tQyRPpLaHr/W8o8nn20zIwsF0KXe
DlAbUm2Gt3JkMebPQ83Pry3HiToMLXZ8dcaNYqbPD2ZTjCCftUzUnQTlA2JlUSRalXhrF/WpW7OP
JXERuM3NqoPLtANjgUKSzi1taofCrYoTbhO/9Zpba6MZO3tjLvaAX/SwtLRdKUn9JnDZfQokkPnG
ZCDKM+8UqfzOwqFbws2e4F2cjXb4RX3/KjskNa6O9zpZnS3dEVGLH83Ts94f0NTDCu7sX20lR742
CEJTUcNjiCuov5wbEeU8txTl5bDOrryWqzdsgEWbPjAOvlrdDN5EoREPe/KTLq3Xzqhfcnc65163
pWGm+qU8wXqHvMtSfUiYb/T49iiPrTw66uagoYYkx0ZhyfSQqHI3psp5yNWQqjHGe/m1IgEFfWk3
BKL+aAC+irg/dovyGvduRnXHp0nUC1ptH800dG4YkUh+uIsWIehMoamYwK6p/2i/Yxy4FOg6QT3q
VySmqS3DKbPn+2Ae63VlSB/GD5eIHYJMkv7AxifbYmmKzqZqoUhzJoGtxi4xcArvGDlW9Wsacuek
kWQL0orLuZDsRJxc9bay4jFtCaH4ubTgM0PwzeRCj4IJdSTuYUgY7b3U3VuqYQ7PPNrrFKoX/jIw
GYyKhRnIlWgaCa6obT90p71nDpUTcXxnl650nvvSip+GoTeJARuBkaF/5FnPdiNfDkqTKkqUnKtQ
DyAv2GBue+Nvjdyd8NVg9DHaI0Vi+zIZv+yMnrzYjXdFYhxyqW5yHsOm5pE1vgUTbwoF2BCIKPCe
84lkA3TVejbPBbLmHLNTwTW2VZk2Oc90h+j6SkVMW9IzUpr51lprFA62f6QgphctdiNyESfdXU8I
ei+Mxa+ADeCfqHhzj03p0mcqvuTMJjAd5pPLrzdS7Th2r0I/SSscbHJK6UFX13B1n10z+aQkMUzo
RYmFixnnZJqvpBN4wEDAqsmXmclQxyFMPH+b4A+cPO/q2ZR8AM/uTjK5x337pUi+1O1hNLhDU1U1
lB0oFCfySpbHjE+5klzasWeFqZwtjGbCYWfVvkFleiAXFp9T8EioGWhbYixRpbIfduMaloZdbBAa
nYvdMAuauNHSsWuBekHllNSmKVP+rPP/3psrMnCZJOuuYX9ROpcqoWou9WgpSy8FMl498ikv3o+5
dBsWSaHrduDtLKQhOue2wyiOc9buB9I1ScNFw4ByZNXjuAcixIhAKCNszPyzVupbPFV/zKI5zh2V
jFBSQyDZQckTrKz2pu7r8XWoKE7K2RvNuR3qifnT295Hr3lUIyb9weSb7ycSsNpadg/5XVOOwNBi
v7J4VGDdBCoMO6X4BIfOgTevRlRSPmVOxV1LlvmBsOO7CDIKJXtFU+SXUcdbO2f72iMVChxkw9If
Hb+7W0Z5ww75zFitbdq+2aRtjItetAvLkYLSL46qlMW7xhseKgKjqnFs7HkTz1vwzAwybJTt4b23
2WWVJn/8Bov8KpCDVYxVYgUx52pHikGuQ7Y3NZ3BZNLVbUsadW4XvD/5o5FjV1BkBEqAPvgtt4N6
MARL8lEPcjw4WeFs19IL7Vlc6w7w22NdYHRMK07oLeJZK9vXxiifF2WAPj6/4BKMZiMuP1HT2Z7Y
r3nbf6rqb0nCd6h/SR0fJnnUku+ENX1qVHt6foNZmXbU82yBinEiMDICqKzOaXMe4b3rZCTfHxu0
uDIDoDZTc7CWj8qrohb3X55RNMkpq5HZS8dQ8d4N1nbu9C1LeGjdvNHzi+BfHGf25p3NZ2eGs2rd
sgJKaz3vJvCWNcJY9rjg9dDWP7rCwrfNQG9gZoWxSC4fk+GEFshl+6itBclJ4avK8JpNrh0J8jH0
hfyqLl+lIceRMJ1E7YLj6cZLlu410znOxQJUsFQv89xiFzb/dkNLcY1qRm5W7zQUYZW6cTVudg2R
2EBvRAgxX+Mr/GznOte3+U/V0FG8DpXfjUqA3HjQhb0vErg+6jpvLLt+cxFHe7d90eRZxzaxpvrz
IH4dQPbEYjht1YNM9YOxUsGs6TDISheJqc8554f3NmErYrOBEgRbjC6OKmvawG96N0f8CFydLkrB
niOQsRbInIPTZBfLsw+HNRnLmVzU0gYP2WXms8jc2t30pK9KeTCs80CnGYeO8WvH61s98SuAucJG
MDgvXmbEO3DbDBUshugTcv2xfLaa7g/B3j6Eu0JYHou8yJSXovK+5oXEqqZc6cq+9ku+n5ji2R7H
FqNDmRLbKtSJOQAciJW9DusbMVvfY+Or13KPVxp0k25gf3HPaiEPWte9wzDfCW/5AKH/njv6mYre
I++JYNK518C+aw01FHp6ptR1pyukObV1OD5KDoKGBQZn9syQzhK50s1NmmY6B7HeRE2WHltbZT0/
EHii4aDtUMNYCOOo2HlKHjLq3Gg1hnNZsnTmUMnW6jRWOhy5ntWUPfZvbknhEmi+NJqydZsR8vCp
aQ4bytokipI/Depfrq7dpw1iFLuCpl7gT5kcHuMDs2jIYBw0yGRKotuhreUUvikOqh6puyPsSLFL
9GXbNpqxwwFl7YssCUUfvxb2mjwVlBcEowSwgx2FEzety8m5KsiF13lltWYTrtrQmwWZC1Pguqom
d+ltTJcwvAGUwMrbOEPB1b/lj5FWysfs1vGTojPsjYYOo6+fN5Qu7deO0lFnsG6zolxcl0oPnhye
yIaI2KZTJi3AFzWyjF93tcvgV49D5Dqp8kEIUlJR5MRfiu094WfBZGBxY9f0/LpkzrrRYQbtCyJj
wMQQz3FxRU1dH3IvfnE6A/Zh3VxSATulqqqnboxzbJg/IrOQztkF2WZjRESJlCArq28NbO6TyBKJ
vLPKnUtxAIqzxlKTq1vLjiuYnAdit1bkqXegkNmy4GbwWOeLwTvZPS+yjlW7Syb6YI3mTcfKHxr2
fwa81J1VIXrN+vfIGn1TV9AFBa4N1jPQDFf5aAkbWZpz/9k2WsfhR2PS8uhOItzg8iFtwFnh4lyv
fZvvhdM9S9W74hAPUhED4xx/IHj6k0mZmt0lobPq/4wqP1WrfXUGOsEeXxYdgwfRT3jemsL0VxOF
pDI2vXKPV6CQLsq27/nY4rWyA5pJMM90hh5oGMqYieRX0+n3qdNeDHqYF+mwm26jHqIi8Ux5zMVv
a7qfHZsCkgO/lcgwGOX/OnRvgd8DS/JOL/+63nsyae+GJl+7wrxZj4apeEn/Ko79bXXyqy7lp6MM
L4Lu0UAx9WuZdlDPVvu7of0PyA/7g5Qr89zvpd6QI8ATKn5KhvhjatcidGP6NFEG4aJJyjyAzhLx
z/jzcpHIhvWjU61kU9Op5rdLEWYuG2YFqDm8Sb2h9cAovhqNaFyijrUvrP5aO60dWQWdHPYgz4ql
WBd8dwB0oY15DAprrb7QVeKbRX7QoUaWYviTIt895MaGQ8aeQ7r3OPRQLeb+UCfJB/V4r3VVXGJL
Xho9p6mRy1Sz/oyC1hFevHSSaDGRxTRse17Xs82lbZmixVVDtSDdpYiXokE6zVl6LVSKTcqIoCwV
EGzJr+CaoyUZ+bjxCav2j9ezR67prcWWAG9ure7u6mxUO20C2hi4tFfYj9x7l5X8gdgS+cQvMnT2
JHD0MMm0L5H1T2xE6FSjevrxItHtNipwI0SYIhlWE7yEKzVj3raTFk++dqg04yHT+rCq3yydjHxa
4uOanQcbN8y1KRQCv5Z46MawLz1Oqtxedh0sWCdBIRqQoteM+KAwkTc0yZjNFhbHQsq2M8PUZIp6
R5j4MAjehH2zHwwkDVBd4ESHHD+zV5wSrqjLGGtPXZdeLDHhX1DeRc0UT3iz5Y2bsUxIubbuEtkM
J6deUq6i834sFsnUmvX9Bzei4eS1+l960P1eWUNt4urnpvKhgifWZVwezmejmbV9aiziMjmPywmt
vMCn2Znikp6SIsFKZU/PmRxpIlS7V6Nt2OpgUbv3jX6YmhxRymNJ0o+ACFh5/nnkX735J5vNMC/7
WyrmyyiMf3VlYsCqp/aBSlKaAEPe8pbENnYhTPgITS1v3kfCVMWgwvOUbDAZ17tMkeoLcekjPzam
BVW+VvQx+ytfEjDcQLNmY76OuMRHqt/rHnME//C14JNXvBI5uj1DvqJdzq63KrykEDyWHZr942/O
ut+d2oDcRkSW+h2AIH0EyDLDZFknCzHnAlRZZY3GJSNb7g0ljR1ENzKksg2tZjIPtqxfuiEXJ/qF
lsgR1QZIpM6Skqpig5dy/ujxpdYov7XgxFj7jCQRJiyJSpO7fKsGnpBy/lvWMrK0pn/KBjIjD5Wi
ckwmkd2EwzEex41WsulX44RmXDHz2PdjYl845PMPV0fYy5gFOK8/h4UdbDJxf4EotO0sQU9T0S8X
bE3z21KK5Vsp1OQ3p4wzHi7QHDFxJqxNerElwhL7Q27VrNQYtjhMDwU5tVyxD2PxbmnM0XUcJI/V
loswPzhwZ/t5l0Op2tLaLWfz1xBoHznugZKW3rmuNka2bsY4YSCjNvGMteZDMdR9qXQvE19if2zT
F8k2xk9i65f4/fZxRzFsEHkwPrKjQgq6ZqNgWnKrdcXNNf7SUB0UoqDJwXjxqnEJy9Y4O8P0o08t
b9G23o9dfhROWez0NX7JHi4CXduqM9IUcAT8Lj2PPp2gXBIK8dJRgEhBzLxRYU3jGzbERxF/ymw+
6T055ZfWrnbJZG3KZtWuCFM2jFs/L7YNVghcoK32tdLByh7fqiK6f8KmLbAFzmcR/2kMuk0cyZYU
Ta4z7nS8d9ZdR5dD05thwLtjdhGzElB4ySicKqFSxZGJG5e7yHpH9Dg4GDM1DQnEMbSDU/P6Kyge
mrX2dYwVBjhhfSoqVhGyL7lvc0NHqMfV5OLwsVjK2l/LTD7CoFzV7tgbaj2+rSlrj5l1k4nDNsrZ
9LxjB8SEKiGMXGsH10btEShAkvrlRF0ChdueXtIoCQZtnzD2LB7762lc/H5xP+Y4A5GFC3lSTOqN
eds0uGHB1X5K5SpRpRcWSTAHbd48CzB+LuC+LdllO0S2cE1gmlOTebqnyXOpfNW9Dj5NopEkv48v
mD0CDqzardKp977gLJZTjly/XKbkdXbcg3QsWt5VX2HdmY3b0fvIeX7mWH0eyvorp7AAQ3cM5LzY
e7RVU9P0WnNcxMstg2tOWwpEXa7Nc89q0NwC/eSA9rbV/HfWii/ppeEa322ECVyZ0+L+y5hyFATQ
fCjDEm+Tvahb28GLAHQfmHY1RLn+ms7/9PK7cO8LHoA4/end8uh1Y6QNOhitTylwnh7UUmzZ60cq
HFV0hYssrI2UjA2ahqtB2dBhhKxWyWOZ/DbwvXOtPHckGuuEdtHB4zdYOh+QR6hCQwcOExDr9WOi
+vSqfTh2vmHQ5S9nJgc9/Up1MPYF/d7jU0FjbpDbw64rTZo0c9Di9pNVvbrGdzEYvs4ej9K5l7Jg
qO9MBTLByEa5y69S5MeYuc3PKiPSbGJ1xgMPi0rdKsOzvU5/SjP5qTXehBQ8PBWUwPLjPVmlelo5
9dpK7At3ZTlRptWhU/UPzKAAVz/a8VKxCYmnd80Qmyb5ndkntHnQ6R/VdJ1ANnrle73M/HFxYNlr
+bQqg3oAnbtXZiIrrCNmaW9twEBF7h5MMZ7UrkYUTsLRuAuQz6KZboX+VZCIzEbnZZTmNlsq36YS
W4uPifVpCndXNXipes95Gyz8/wscWKDfgKiLY91fY2+ob5pIH/0huzZj7Y/vrJRe6MSvIouPumHD
+lS2hr5sMiuJVnLFuU5VtekGffXUpixrQbLn5ctk3ipWwa6ul2dbREn/NegkcC4Y35QBVzkt8zlY
+VE9sOfRuhOzFPalsjmvUDzhjcTpIXf3Uqx7JTlQHMcrPsKk7oqoqt6L9VrY5cZSvxRe49mpqQ9z
4uwy7hDpfDPH7DyJCHcKLxGMS6zMsMCJHBxl24YFj8xjNKRFYyfWn5jibS+bnwuIIvRXu+aC70H6
YyHPaMz19JCe14tmMUZOxkatkidId1GhGdvM2KWmuHTt2crZYtVYpzKTqxLqmnDHkMjIniXyteXC
hPm7WP3YqSK1xWNxtIqzrb5LZVf3yEUbAydB3fybq3dDsviKhM47sHFe2pJ/VKuxNCCJ6MWuoI8b
fnfql8p7R1l9L1h2jFjBwYpELuXHDe7FqQno9mDBc+l0ntuE1trp08ieVwlh91GkgWieNaeq2hJd
oBd+3+OmSAXHlL4xvTU0Z+2PtrqvqVMlmAWeSO3jBANJ77kPS7VzVHSlDZOyZBFoYjQoAKekGDAX
irmieh12OSMYVyhIoeuenLjPtiB89EakfIhqemlmAPVZqTpRqov8NqbYc5CZHOZ1LkLpPo4LzW9V
jIfmIhnQilOjIdoWw0lSR7DDMHvt0/h7susvA0fx2g8fREPbj2wsqgP2Iq6FWt6cF6/7zOf7qq4S
97n8Wxfi1JVrYAwkJGyInUMTuWnYq+6mVK45UIqHSO4ty7aj6VeBQtws11jlV16+FDITDtWCQ1uL
NypLkTh2pjkoO1zjsw43ZWFr+5B8bznzBcZyKyozgswDa7XmtLRc+Kuo9N4X7b3NLgZ4O67o/oqD
qOb5xP+zifVTaYxPmvw7Gcpe1N1ed7+9XrxkqLC6eIpVCIpOFznrwl2m3XQoyXm9T4v9MkRpfNen
Y2W9onJfutLg/v1oGrZwUFi0RGM97l/X4mFu641Pj7rswvsEKn9q4Md7zYO1EgvfaV2OkhI/33qm
eeOnSv6YiMfhgE7p6YSQ6PYVm9apLugF2LUeCX+otGRg+CGlKoJqsnalJfNrFXf5p01tzSZfMBTz
yoky9iTRmm7pH/A95ZM5m6+TwxZIDp/5WgVpTn6pMJ6Tkl4D1Rb/Ytn6stBp+EzWgyDu0efJrsXR
gzDHLcVVmjDLeJJbDXUaOTSk82E3OorHYjlnw0vhMSjmS7Wyx1VU81Lknnt0RT/extX8tlW+4ZU3
v2ioQ7PX/Q59u18yalqWPOlZe6H442ib8U+xE5lJU3iZiklMsXeS3o4DDcoXSraC1vpeWLX7nqnN
SEVILMlol3vHW85yMNpIc8jNV3Eyowmm7bNixS/rwPQxWOmbpydGgBLZ4HeFI5kQHdplpWY805ca
ewCUHHGd0pZnS5kmbF3Gt5euAhkVK6vB+uPach6R51+mXU1amVNLFfEHg6HHI+Stx0xL+q07ecqh
bAfNiuwlyTcO0nuIPX/XOPNHMvNptJM5R2b3MU3ujlD9t2dYm9zGHEv69z1RV0YwfSOLieDKerXH
ds+GeJNg3u5kum909dR76gXigF9gy/MBVM2HbCV/PXjpac47NSxWRd16PElPED+PhMNHGuWrJNlX
uVVs1MZZ4L7Tc/qhD42ZRToqyVZKU4dxRAUsTdqlQYjHspMbiKhGh6OeIl5SI+OpIXj17WQXkWyM
/qAYlh2xxTGOg8nvJNk6oNH2eYzfzxXWJiaTspVq9WIBKHupNRak3hI71ybR2y0ElD7KbaG/ObI5
5xP+U0bNOiAY0Plaw2wzNuocljVSxZqq/WuL6hKh6GtPUwHXIpgXAiw4qtlVDxSp4prQxfLcji07
chNY6abRmY1VcvZ+afx3ys6kR3IkPaL/Ze4ccCcd0OgQ+x6Re2ZdiKysTCfp3Enn9uv1YiQIagES
JGAuNV1V3RlB+mKf2TPrSUXVlw61pS5FBGdmmcnS+RjyoP4huUDvrW0Ny2pAacpU3fxAtlYLIWf9
zTtIB2fk6OtMVdTaUQTFppziKFEZWFT5czgZpp5r1UxqnwuMdPsFAwqyayFyRTUBPI0z+0aC4LUX
SGTEt3aU1JLi14XzwcidwXRZ6au2Z2PtmsR6W4LI8KbMbOPNiXiXVMygSnTDLwh433FRu92u8Afv
VLeD89ng9T5K/A7fFfyxu0WTk71p4TkZjJ2gvKhYCABOB/xn+kRirdgNplucfAPRqYx2fBcda+Po
HQr6mrreqq6eoMSJEG7GfjtiXGVrQusxepdz3WDuYxD4rO9EFC3qhN57KgXI2LWt+AHg5ZQL1zT6
rZ01G2SPwVsnaTmtYm402yo20H0p6yPOKJlncQ/Opuy7cQP1pLuoeuyLsWWAQmNrMsy/uqjIN2Y+
Z9+C5vpm1SIWMYrtK4fdOCnSh1bj/TJmjm7kSMnSOPRuOH2oOBjk1C3UAxGlQtvXmqacj457zb5S
Xn62h7ne2o1Hbon7AyecihNViT/OXjmpZeGXAWGHAB4x/yRV7fNeW+UpTQXy4BADN6rHZO2GRcP3
RuEIhcuVvy3MsyL3ySRxdMM/FXCyNRNts8EBSmmJWRbid9YY1jadcX/3VeOdo8AzNybngwMKNYco
9tJr2xvjW9CPFC81tn+DSdtufBD2iJWV5x+bxhEXat+CVY958ICxqVo4wkDTGWtyD6z//e9skF6z
TQyi5hRvmEQtm8I8NG3oniZbWo9WJ/MFhzMAxJFgnMsFbFqViVGG/4RBLqTTtWcsIS6JV6ogbhoB
eK1dq78pf+Tn60KDqbQVDBuhu/jsWUyDSVWQjfMTrnJEarbKkZ6kKcp8C6NobjY1TcY7uhrCX73q
ZI8ZOZ/rFbuY8WgrbD+A2/7A0B+RGaboT95gDM8Lhk4e3ZfrBDtVgUQRiYuQqCYNoNxVlwYhX0vi
7a3Wu9FMk7NrFhYJzoqwWhH4REUqbKNvLmH9GwIPqbvWrzLrQiOlNqgkgbFCVgBYMSaStWGEKWUw
ll2e0DbQv1OvXxH+v+fOwGphPXwIKjltx2hIj2ZDvUY5YBmScPp3Ydl0j1E2Jg+wzn5qO8gvKQdJ
TB9D9JNUdKEuolqG56pMbqMATQUHjIhBY2504DDIjWZU4sq2l0lfyfdBBe4hHby3oSzqq9sV482+
py771HbW/Fg2n3UU7RCRumOtIuv9vhRuPMEdyq6K6WUwe74EnolHqWxvOzWEVKgq4ilyG3PvuuX0
7Gsf1WXMrXXoYKJJ0CcezMbWDyhVQMRAeSYUw5m98FfxkGJFTg3Xo7eky1/IxG6icKAwI8uHY6Sm
7hAOLayKWsK+C63w201IhaZe2G3Kiqkv7xBDlZqo64LU0fQnpfX8jCD3u9RMzNuw2oq5Z5LcKeSY
bJyLS0DXbrFIW473cMXcfdwoc+ePNo/w4GwngXOmFeGehCyKfxhQSmrWB+JH+UNVuPrM0NLdWPU4
nZ2JMieD5oeNmTYFJd3Cfxyjwj/b4aCvtMmNu7ys1WtYpihOFfgR2KfDqC8OU5J6QWESNVf8o9vY
UfoM1gMmmx0/TiT2rhPfrQbxBhCacVKwy+LxNUnD7IF+Tn3qiW68lcZkoripdwt1YUk/hLWax7Hc
NWW+Eb1LhKdvKOHg1PgiPP0Oui9cV8NdHC2nTL+GgxMH5HulPy5qv0NOmoOu2jX16C29Udlnkh1M
/uU94e7nzJGoS9uGLoNKsvH2lTIDbFk5KhCT5COuduictd8sG6JPCD3oM+Uw/o4iB+pjNuK9GMAZ
jiC+12PVzIQLmKRzY4CTta5GmGW1AVkwp9cEW0YRJGvYJ8WKA0PHpsFBpFBtRYK4h4tn+NmigxaH
+PLLlspyWbB9TEOCO8hKlkJ9WgVfHZCm7uDkwjMXKrn7L+pxoCJF4jnp6jz6LqQVniZkvxpvDRRG
AycPVeumKIOlaQ7mgQdU7XCCB79zJTBnMpS8YuIgdlU1wTabCccvBss2LqYd83OXCgY6dmYGT6O/
Nwcc3Mi6gKLmqYuuPG3cy5O2JjwIFOWxw9jIETPsy3Va2QlRcVQg/rXhW5Y17a7GWTctwqTna5E0
2fWrtrVjOoCDfLzaSndIRrjYLoGZoa0D7N+ndpRi+cSojdO7Td8q7gh4vurEBsskx58hr5MrUVGY
m37PlUzFIzxeqvcO+F+Z6MT8fQnn47m3TmFY1TflThFBvYCPrvQ16bXMqP9MXTn/qCwrD2KmEIO4
hcGkwOnvE9hR/sKB4V0NVvINjU7Zwe77hLof4cUPBpHo9Syt7jhoZPIh7qwdmcn2o5OzXEmKDpaW
k1WP0KOTMxpWuc4HKtriePwgQxPzJsLRQ+HA5PGso3H+yVSanwWstw0FXqApbftOR/QCHOwmzr+5
HJv1NCFZUKiAOzaLp3kFXBEfaz6EzXWUYjemKl9W8In3flhYBztgh1fDWJzrtipWSTpN17HEztMk
wWPEfHIzBk76EYeqvjdjzN1RG7pcGaNPJiuef9XRWD0Tl8GelRKzyoKxezVbHirIW2aDQNcFRz9k
qpQOD44v31HgMSOYU3PJ6tTZdoWtr6MZMZ9OVCBeGl9Xu9LPhm2fW/XaKHX7QBE5G8NILiuqgpyV
FCorXrawwL40T+FlJs204p0xTrFjub8byYcZO7Zk/5Q1Y3Y6VtYho6EF0N3hYU5Teq16UuEYfPy0
WI5gK9cQ/a03FpPfmqninrGwwD6fVuthMKZNkYzpOQIvHhAuTnkXBm8ePumkFA+hPGcRo4/4KLxb
lMf5wZey+ZMXDrtTdKrVvEXPBkjYdXgqo3kTWPfdfDaOtUSndHXBwOXo9bgOm24BJwRLbX50i4SY
QSM8rpMRTFVmJo4kqGYAnOOA4n0xk3A/2DkikhI6o+CqDLwvQaf6q86LeJchZDA9Z0Q/LoCvGxzs
U38VVGDkV3SHEFt262Zph/c27WYnVfJqIv9Rsz1b8kbFVuA2uyZCXq+a4U56bOZ9FiDeJ7JZVaZ7
hHObLDURA0PNpyjUrwZ5pJUT82+zUfK96fv/b/+nr5D//ctf8DD/+i9/4cqck68GDstP97/+ru13
efnMv9v//pv+8jfDubn/Wn6Xd9TLX36xLigZnB70dzM9frdMYf75X/Efv/P/+g//Ax7zPFXf//jb
V6mL7v63SYaA/5UhE+DO/5/DAcv5+yv+azjg/gf+nTdjhfBh7mwvy3JRtGznP3kzlv13Gl5o96UX
IWDK6gMcKjhMxf/4m2f9HdygF1LgEXoezBsiBW3JcfMff3PDv2PjD5HUTC6fLmVs/690QHAPGvwF
HYm8ClaR+gL6tSHZuP+NBsYVPiR2ggmJnp+QiXR6bcdZ7HzhvKSF0e7riXvBlJJxaZIIeq4OPh3S
1bfkLrdlhkhxtP4mefmQgAWUY06Lq9ueeoiUTGXc81x6xcVzxTHIecfVOGB2hoERaHYcry33jOSJ
BjsQ4NrxeN98qphJ6IxdzmNYLsoz17+zAScDIDkdQfkvXFVf5RDt3K75aQ1xDlrnwJX/MUbg1OSp
stdYfJfjsRev3YzbIjrIgVbe5GSFL6q+U7xJGNbo/ibVltFEJvpeQ8hbW/3mv27Zy7MJfQcD9LzO
k/zWUQ9r2grfFkWS9St3lf2kaL3UGyeSx9ZroYhNy3RGDTvbCWuDunMBjK9UmS8zwDiOPJeQ4eJY
5ztDPA8EPgmDXNPmYy4gqmMDr7CFz3DJJJOjsYTYsmz8ZBv4aGWrSb9KnDZ8lsADFmSlR+did4fa
pAk9ZP1ovW9DGqRYmY7kTOwz9zahlVtG+9zIz9C7o4iXMnsCI7fM8NFyctxMlo1aGd2GeF57McbL
xjzHLtQNExNzDpzoHMxqa3jNVzTKQ+swtO4pFZ3G4RSYwzVmdDJO8a5Pkt+KO7D6LCvlLJQJEwYr
U0EO2ba3NKM+TIW1E5jXHIODflot5ZB3e5u01IPkXxujVQE1R6Fs7NeU7lRN11U13LLucKcyFsxs
Jw12KKNQmqF/eeop3l3iW116UfNIVfcysG5RASg6cFZZ09yk3z81IdSY2pu2rVN4dE7wK2PKP5hn
YM/zpwdZhkenx9YfJARMwnljdrNYMjTfVAMODo8Pmc7SdwffGWJnuXRn68cyv13Ydyu77M9Tyqaa
b6nSWLZAcJr+rXJ8a98xwietvgJiQEf0ZL+0DJv6yEeEhlQw4ROemaD1DJVJppLOxsZTkgI/O77+
SYPxQgXfqmi4jnUlUmzC+egDxOmqp+qUEoljAuzJLY5T/NTUw6q2uQuiEurspeEcIcFCZUzUPLO/
tWlVLcrw1HbsIeTBfLaHIv4TW/PGtbK3ztZPRBn3NqO1fg5XE3l2QfxwJtgDEqkNqJZi1pe5jM2d
4TyV5pfIvI94sr7S5l3MuxaNNOK2JvJm75avMLgPPX6AvLg2XvCknQwwtkC8MHkM/X4Xqugh6vOf
GOvnou6YqbmDZfGUayLc3kXPffcZ2M2XaMoDCSW+DOjSMV7QhEHoeJ+I+gxa6BP5iI3oTYS8JIbn
/NB6+I3UBjAx7AVjE5aJKFnHc3rEaLXWTGRJStzEHK/NMXwYtVFvgBlVy1mZxcYaxifad9Cs1bwC
+n63ueF1MuZwH5cgCyeG7SsSrMSE4+xKtLVccZN5mXiPmpG1wcx25lCCCP+YK6JA3ruKCg7MUItq
BtbdlxVBteryGVPcvag5/m2F9SUO4IkOPf5XPSMkYB1fImCwBEUuUyft4aIlkrmygukEWYjya8v/
M3AaCjldLgL7aGdB/VTGxikBX7VnQWfaOr3oQi1ngI23WhLlwpe76Ev3CVcjGKQEBaeDkhJmuLPN
qH2aqDfI/ckmlluQYVTbGRsurW7hIWQyDBykmndRE+Tr8u4Jm2NeTWwB6XpQyS9lt8cyFDSQUfHS
lwbHjVNYutMz80ncs9ON7sFjGngXCwNJ5HIyBeVd9ck3U/nHeYjcRSL87wbQPw3AKZ7HiciSmGx3
PWAhOjQuJfC5N9567RkfTieYaIJDx9ZEtmXREi5njnMHmNScnSbeJteITtEwNxeImeMi76HdVC7d
k15UcwuasPBWU9FdutpNzkke2SSr8BHSrLkwHaNnDFJy8qqcFzQPhhP0a+5DDs5PRkPBcUDug/Xb
5JxJKqHT9E74WKFfm64a4GrF1QMPSLpuyTqcAnQf7L+Cht3WLXd+RlN0we2Fqk2EJNie8wq4ZsSu
CNwEHPs5aMSG4h6+PCNcMbLcSgCULGtf3t0pZaXUnWp02ScZRvW60U24lnFV7mEh4hsr/1SdfLIY
ojq1UWJTf2yBL50ishAru6n0umHFujVBwmuDuFFcGvqeNk7c9b9jQzAbyoC97CcQt2AnBWQUz0aO
GMJ5Ncx9Tf3qrNeT/2x4I6Bh9CdEX90sR4oN7tuftH+5hWmuGK2txODkB1V145YYOB8yoRG3Zug0
KrXvgsJd+5ohSTwpRMnY3HjDnUEn4re7e3kynZMcwQq4U/CUqKk4u0GqvjBiG3gfhvQQEYtflDm+
9DodqxUQE1anmoigTjJrO9Slv+Fz51jg27/zNK0XroQdNvt1tqEG8Oa5Rr+GARQt3croKMjOu01O
7nZZO5r4EszGK9mfT8fKxq1XMc4ijb0DUPo8OPbVM0PqlUoyy9rkoBC82hBUt7Mk3dykxBiMcvoN
wE7fo4/JMfSGCBxwOO1yO6D5na96iWI+jVvuNE0y/8gusVbiro9kfvM2F8UfEjgPyqvNNSRhVgM7
owE7fXGSdt/K6Rzn1gPy6cZxil3n6We7yUlNsqNE8xcQvF8lLMzEqLYNH3uSZFuKerc++LMEjdY9
jaO/su5t2iAgktbbCkW/HapOiteuzLE4kzHBA54wxtWkoEI2qvoMY+QgxvwqhV5mw7VuvV1RGJey
wt7r+GujR9mKOLi1rrU2mEQyeKgufPacIKiNSMWhyooApkzbH+d+lpIuEJ7/2Oyta2YYmi5L3Mz0
OZrtUuWNMJd4h6M98n24VZJwaFP046qLSwPmCq6EZN0RF8pX8yBot5lbWIFO23s7GVA7YSRlki69
xhKHGn33yCHZ/021PCw74onHvvHVMpaduS0hoT34VsDOGNtltml7bqugPLGbyExs7Nxld+47b01W
HHv7zMaExj8f+9g1Hq1YpFs9zN5Ox8o6UVGY/pqSuX4sufKsY4OSYLy+c/REgTcGT2diaB2aKQ73
gu6PK1FgtQfSYu4IjddvjYur2x3upb4m18DlZBTFrjIrLDTzZJ25WupD63beT27FJea7oXuAXfDp
gQDhNEfJ5iXsQEWMBLw8kiWmccECojY6LJJnUzOscPjRF1RTBg/cH4JViilxn1lBtRsFttzS6KGz
RkxATCd2Vv6AvDZYQ34Az8juQVR02rB+OM7OYc4/Zr489CJ5t1vcaEB4TO/NynA+IcvEjCd0ehP+
iAAt8ta5cxpBmaRVGL2g6Yi9axS04Ek6qWUTcUyZSK9beWuAFsY8MqfCeQOWSpml02YHxxnINxHv
5KhYTcEnRfQx/jELsQABSW+HINfnsTDS90ZgGhwJ2hPHGHISSQW21z9zVmE77Q3wsnH3y/M7kwXR
oVjP0C7mfSxcwtt6Y9mhPSSrxg83dUPzO4bsWpKg9ZIx3/JJGnAojDNVz5ewGV9dBexvGi72WGKq
jftxPHJ8b1d1X1DGM2EQ1ir6BQ13k1k+40xVnBLTOlGKelNTmO1NXT6HQ/7iAKpNCcdWLjNul4AS
5ySnDddm0XersRmztSfTD0MzWAOOviHaWBFtKWec/3Q86Ewua10sAw8KiGC9XKRpdOZCf8b0sxft
J88gYoAaqjUkllc8IosqR+OrDZsDoNnuKTmID2nIzFrZlMFBOScJI923eTCZdPREQkj6YbEJfwty
1OwDCFz+lCSHdHKrZ9uucViOs/tMIEkzJUWX8gdufsCU7E2ZWkgPafPCWFI8KqWwCkt86V3mHxDa
V8AaJWPRrLzWjQZJeHfWhVLRu0YGAfHVOMjA3diVeJysX+UdOEdMzOubLdDDJTvKOsgxKhVEYfx0
ZJpqVyQ5xy2NIZgT+PR60q5eyUgG3ZTIEAQWhtwXYfV/NBGQRcgJexVnZrPJEh51yzMNRl9dgrUa
2TjkDjCooznrfjX2eJzMQNGswjmUfcLIj9TIHTCfXqTR6kNh6lsVY1yFchduM+EwRWzjbWU0K691
ge2lfszYtGjHddbTBYnAQw8Gu0NwVr3H+cqWyc5LHOfNJJe2h0qCcmyp1t+4ueldYOBAbWqz+ho7
CfY2C2x9HsnwyFWOl8CK7Hxj39FWpZm5O0rf4oORZMULyQnBcM6Kb5kNiqOLneDNyfQdr3inABL0
uFNeR/FWh3K++b3fv6TU+DwFnrZ3ptd3G91EXYKfR3hvttdl57ivU4BdhngqMthsNSlNAsq0/nGd
Geq9ZSb521BNzbPMivwTSbb73XO+OHSzNg5YyK12o2urexF9wIxXFenBiMPsly8VSfte9f3WRfmD
6iNyRlyD3713nh09qSaVj5YG1EOLTMQ5146S/Fk7k/Nr9l0MvgB6IRqNNo1BDur6TqcqwkVZBM9e
U9twHtV4UV5lHmcr4QoW8GD6QW49EfI3GPg1xvmfpXt5E9SXSCWejQGuYqmnHKC7N0rVPsbueT7O
rsutLfSa4o2JTMRDM014yBr3SaAdv1Mf1Nw1tal908KjXttFCHxFQBj3jUzRUHMFDsFL9zNBv/0o
E/RDik/tx9HCV8U9VpMuKybFR9OzMYegRuwwiV+z1HXX+GPlTdh9/KPdnohqCzWVknksT3drVxxt
Z6/ul3ALrM2sA26GgVFNRyUke4LAsNeOmH8xCq8LjCyMd4pTzFObiHFvwXtw2hk3v3VPCyFKuJ3/
jHP4xj7b0jDP6SDygGBp98nMY64wihKuaEh29APlS46YMdXLs/VH5LRgkRBb1coB8Dum+fekk+6C
SWufRIxmCi7oaw1hR9JTs1ZCvZeRnW3tIN4Mwl0DfeW6TfFLSv/CgpIUjl3qgyQeCf3Jfm/y/FJ5
dcFrbspnJjwZzJg7BKDAupUHxPmrYu6P2cC1Mv6Z0UrcwFv02nzTcbQXOlsPLqREu+2pzCGCEGLP
AzvkHEbaZhaM2flz2XAq7WzTK2ZygguYU+UrbqP3++NDSK0A/ycZAD+CtDr1uDFfUti3U4bagJ4U
uvcqovjZvPuxZqcsV5xQ92ZQ7jz4MphiLcmFz6rOdvXd2XgoOGl5RH2zNL+gegTg+HwPC6EJw2FA
yQhItpOZEuKY1BvHZiSDOQmnmCm/QYlu0hyi25hkL0VunJlb4c+6I1JFHrk7y245ZdvcpxTgSG5S
ez7KPwY9CwuIxYyQWpq25fjpM1pnkWON76iAcqo/EyXxZvUOE2Za+sgladQPhCG5CTDS4FKW9iEL
gvK2/swcbLCI7PmG8drJdk3lGndSUR11QxLOVD651TjethGu6CaknWNWOaVIOSKhhwnPJHTghifs
ZzJNP2rosVJVXwagN2KQ7JnSuPsajShc5UXpbtl1yEplhQK3nGsSdYgoNZbDdV7mMIV5hZa5XbYP
csbsV7chS0sOwL99VuV4ijShdQVUiUkDprPw03Xpn+yKItlapjrf52caVaLDsmyr+UwinQxKfkc0
nGVkOlAxOoUhtZbLKsJe1zoVcouY6GMzT1pE/oU1mwJsbMT4YueF1ZRiXQAXWKD0YoGPT5jeszV8
i/RTzjBDGbiXb4x+fsCIUAx5v3iaTZauZWjDbnQPQooVYsZnlgA1dIGQ6pY8sTIt66oLGEvjQA5D
tYz3hrJikDIdS0DIOsHkGlrej+kXbDKBODMlbzHPP4mmKl+dgcobqLrFElzDwMeAr2rscZWbcQVs
KIOfbaA4PVFh1C9lPcAcaLsLc9Ktn2AaLzjSM0B7BVRkr+tZ4CQEZLcooAAgybSKg3+xyXvF0yJf
VMlAXxT0Efp2xIG9iPftXG5C4H3rJh5vVpZ7zznyYsLkfSNznPduFgfbsqyDjV3irCLCd28jK8MH
QDJf9SBv9kwGJJGv7Ilng2R3HmBSJPq5kxMcIxrS+jVlFHsvcZe2RUPMWBXMnY3yRnAaedETGORV
srWjjLrZoqvXkxseBSeeuhinX2xWFmf7hHDBGJ60wjXNJBoWIoOvWw+k9MrR4Gx12Bvv70U/uLB4
h/RBCSMALCy/rT5W696fv3yPejrfkuHTmM289qp8MBwmb6AC9Yaqp3twt6YsLStxaJZWH25aNduH
yqu805QJeS1Bj+1oik42wM/RZCagLrXrULho3TLCTcuk8l9xkm6xyncrO6iqGxsPbE1T7DAoedfu
HrooWIMDL71afv4UerBBewcL1vzPXYlvJIIyyCOKQ4ijDfiLGljJqHbSZUWdug1NXtS92atO16+O
/4vcoXeludW5xpqy2HIV2A99DHfM/DTQ4Z7C0oOi5oc10dmZnEJjuU/EB9Q27Ob+uQA2yEBs1FdM
7cbaKhUU3dk8e7GeMEWFH/S3cTBMmtcaSQyZnYVXF/cr00BcMhMQYOuJgWEwVqfUHEEeR/xDAv/q
GFfRCtRWb3tY/wzCfQ0JuDCAhtkbCKVQ8vzSXauYFyL1gYp3UNs5qCDK6npP5nNvWsZ5gEbRY9eq
QhKPyQuHXnvZN/YOKE669jwcpDMXYmTXNxM+6TluY2/h5oG3bDE3wrfotw1rrsLsQlY+rJc2t30n
J6GGKFL5zCveSbpTZ1yX3rEo79Rjgt67whUxigHHrrJr2zPbJXG4fmIfTKufGJfzWN4jSKEZMyiZ
041vawJlWWx4B1MxmYgYIm/aLv+i5elI0/hp9KWzV1q9N5M0jz3mloNSwz4HD7hLzRwOWTRj8Mgr
KBZkXRaDbq3v0My67WDrU3b/2I2ct8RpoUEkQIfB/K973DZ23/wWFpRdSDljtCQAfhpCHvIkCg6M
aZpNHrpQaRtbHnJMxDoLWpoufPx53qqX7kGjIAMcMja9jtmRpBjIrjHDIr1iWqtR5eTYQu9TVeQr
lOid5yocnnkMbjr34QQ68pvTj32qBEaJwfeOo2ccZQ/pHkMA+/SE3b5wKmCLY4QHE3KKBYQ61saw
J2lFxJvI6rLMnTNY1Rv1AFcGvm+GnpAc4CN7M/zLOrUPuYTd19ScBbI8PtnpcHBzsJWGDf0u5Gi7
QOnEGpI6LFVYrPMUXMggSKuRtjoE+S5Qz4WCSt5cuabilwo20RT47P2AMAIYwEWZL4vACO6ERyg2
3H7RDDdh1ZxdM77CrH+g3Qb2b6PWXTPjlffE1QlwvczDOG5E9m0AHMh58EuzNJblmKtlmbQ7x+ww
5qRPIEHl3tPD1WrqA0NgaprI78CRWVS1+SfyE1b6JPG2dQI4I+U3kPIlNKl8WIuzRxo+c6ZVFvwy
G/OHo/YuMAjwgW7YGFP4JCiiLKbk2kX6T+EmDmgSV4D+yKu1Lb3hOhny2Ezc4KpgfuskXhYaiNm4
L7mRPQgJxHBk2ZoFPtlpV3RuupqxqvijOAyCfAcfP6GpAfdEPT30oYkt1j8NgK8CXkwcgWk+bHPV
hkRf5Tpv2ie+1gUHpRwSJIekNhK3Sd1fYMHKjOlf5rjA3HI+6sleBXyb2AqKZTGzawQkhexYnq2C
W6+NO6e6k2CkJ94Ctk2cTCidGIdDefPv+rxlvGkvwdo7pQQf03kVOrz8Oi3na2LxSg0OjbSQ4L09
mso79s8H2DrsPaPYF5phFAGIO4c8JrWSe+LD4a+Epr8aoP8Ynf7Tgw0JalA/3ibzL0LkG+nHG6pE
z3V0R/jGm4xbY6V5762PzLbGZe7/HuLol2Rv86thPRdr27aep+bsF8bZHTU2GXcZmsZO9/BvkuhY
RmHNVpymHAGTZU5n9LpBa3vyS158twQsENc18hvp/gUMtCfBYPe5bkfvCXc0kWpg089OORAIbj0J
1xzBqjxyWT64RQhvWESgOjX3u8nF2+/wFKfcP1CoXdAzdWeARTD2sjQw0GOKEwVLIwgjDPCAtVZZ
ieUlJRl7J0UR2sJJaLsgbslXLYv7JajSRQaeLV2JXl9VQlrAMuknbbIMU1BpPCjdHIxMPoArQ093
r7FBrLqJQUoqgjyu6I4ULcUH4RrDZgzlm6ri69SovSUpKa6yMVgj32HBRUhapi0VV7k5EgULgpe0
rH9ME0l1Crh3pvM9wDCIp4AVcJXQPLZqi8zdGo5bEUnpdinFEGU/P+bEkbDz5g/En9KHuIsZoAmD
nwnIU3exhXGq4hbIc3eda3sRQ8w3knnbTV9dVF9N77HAh6xz4GF5xj2uYSKclRu7tbfuVDyGuLbs
TnCf+9N28YZj/a4D/bYsWLr2SZpuCt1vTUG1BnIb7UdMuf0NIA1OGVTV4vPHKJ1a/TIoj10B9Md9
9lV7dVjOZVxfEgzfY8cNzMF/xrfmfginaNcaYOiy08p+NTpfLnEEcZcZhijCMab56YDqbhL/mWTA
UjWvbjZtIk9dYlduZLNPaY4ZT14Qb135JbiG68lb1pwGDLzgbLFkj39sML33SJSgsdBTybsPAsLp
vugYM53qPUubz2gybuZw9xY4K0kH10z4uVL5uoF6BwPFTD6LOFtWXDdTlmGKZ1Mf3knKVocok/l0
42V3+lCy4kC/5Ax4CDy+fTxpBLuT6LmqS80UH+VOuVaw9HVm7ueQqzZBP998BHMjnxrZ1rciRxCs
5rrft40htlg5CGg6TfLbFJG7JXCWMaphHVo27WCtmdSX5P6QFpg/JmZ4VGHk3r0E/KgT5s+q0u0h
gmG+7XqvWpd54b5C7+TyNrYs9amNnigob18TQr66aWF9eNCh4LNOHcJtJn9aN5B7U7FEp65Zvmmr
I6U7mDF2+zSsHscsgtaQpdcMByHewjTnXXPD6TAG4ItTu70pjgPPI4f6pSyylWO1DPK891pEuyAv
n9LGeAk6ePdIqR8RodqqNJl6ZSyiJR7Z1iT8EjevDMzLbTnRBgZdKVrcvctFYiz9EPYz2nR0oEyy
Xqko+7JT/8aw7hW63N6O45/BU1wxqIromgxZkJu89h+7MDyICF23wqInArRcM3KuZsLb0goh19iI
FxWcRYtVVJUaTdhZYTL5N/LOZDlyo82yr1JW64YMgMMxLKrNOmbOY5LM3MDIJIl5crhjevo6UKr6
T+kvqUu9KrPaSCZTJiMYAcDd73fvuRv4pqjUK7Gss7lbxvSE6/acwmtotULfEb4nsNtUt4ABTktE
FWlJiEUG33Dw34vROs+FpvUFXpskc+H2BOUts1g4rfLbsvGhYGQkYe38vBL6xWN1hRm7sIJ7qQTM
Y4F2IMYfeelDNwkKjtJdaKFKNwKq+cS80TCmcYorinttVELzJotP5RjqYdjckyrocZIg8YoCryMn
UQLaK6EbEzIeZ5hCFNyH4NK388TmtISPkVrptSfwKWvoNtSmH8VUfDMR3Io2aT9MnL4Ju2F77Wfn
anJrAibWKU6kBsI5kWFzjsLrCGkk55HP2IcsPhPt5CKPoyc2htfCga2TK0zaNjVu6Qx6em1TkBP5
+eoyFyynAJC4+2i99FdOouNUOz8GozYSPwdUOZyajl+0iIuXdgmOYTqcO960DhTjTVtHO7tpCXbj
za9j/W1uq5s87lcPc/pgp7617Sgz8of43sBPsUmU1t585mlzo+v8kKBVxGn76XqWTZVw9Jg1eCf6
7qAJEyjbpczbdMewDsFozvV80NUk9hTiRNvU81iuS48WSco6K3E7VP2Zn1fAb/oEhjXDGdu3vjnU
PSEzOp+5M5Pnyn+deiMih+Y2nRwiqtO1ayc31hjv/F6/QDC7qQd1sIL5PojeCG1mpX3NuLDdBhqe
ui9Am0bRrhzXTgxrX9gwtfLsQzIOxZnfEU7JwUNsXYIylnNVMqD2eiSWyj2jsnKLO/V+Ng9hcDZn
7imsq7upenALa6f1CtSiwpoxmVSUioCamuPiLMGb2M1BsU9HoilTKpm71NlFsPQw8p34JsfPxpwP
1WoBQL1tONmiKLO5tSnrOLRdcMyDSNE2w8k9KuEO5CV2nMp/t5bqEuvHgzTZ3lroNW8MVWE2ap3u
SaFY+XxIJ3TzgTWNghL9QvfJeRl474nS537k3DNa2wV5eIXGcc5xdWYexlyT8yW2XdVQrgj0Q3Qz
6MyGKKmENdmHzIKUs8u1cY+14yKwW+TUGTOsnhVcCl0zXJrQfqdQfRN64kvXVm9xUF3M0fBhyu7d
suKjbWLIotgIYNmo7wATCcJ5aFFG3YeS3Ta8QILLOK2SyygnPlOV28lQipB+2pYe9l7wQUXzFzUV
10RQVsWrcq9V2V1qrW/SccHQvjZLDOAvoobnKIHFiyZFgmwmLC5tXr6wyT2zO0XsO30Z+1gwh4D6
NTpP89B91gxygRhVFvK39bhC5uEULcdl/lhox9kUDU/JxAXLGvqvyMcdbiTM+Vna3bIWn7vhfBvC
hmSDAVNiOQUllOisgvlYUQC0mIIENN+onN3LvK5ukOxg/xQpYZ2xvbQqnEtpQS946syfGX5sHvi0
tY+h2ZU2k9kSLmBiJZeqb4NdjWK26V0N76/P6MM0KHgNRPewG+yNj0OGS3k6z5Kq2dK8MR7xppA6
86MbB+zxZVykVLlEVfWl98tt41pvC8QU0kuPxgqOTjbwE4c8JVEWphdZOvPxtUzFElc0XI/ORc3g
Yau6BHLqGuOIuVdZHqwjEUDO3v7gbWM3+5R59DB7BnE6d9HtqmME31H7Zkfgp24ZwcyKDzrNs10w
qG+1mi4JIxbpocVBThQNS4Yvn4i97hiSSlSOftjPA27tuU5fLUUdyUTzST1F7q5wS/kmLPuTikye
qc7rOHLOqtr2q5vll9k8EUNyk3Ug9aZ79yvBjK1kcppTzgWVysFN1PGEe1kibBJjySYKfsllDPu0
y7MzL3Rv+bourAgrGiOl27z0dq3N1UTYd1vieSgB3MyY/PurKL3GvU13gLfTvo+5vj1PFnXquuE+
LMv2zG65taQDblT7mCPIFmxmB1NjNJ77YnqReedf25Mb7Jjg0twx0xFUXTjTcK2z4LGjJC8S7iFI
1cFDEduMlQ/wyWKXkwh483fKwuvWRsvBErHNJJJ5VpXed2jTSHIbArx3Dr5GnZD29Mtv3ZLiHh/z
h94qvg8YDuPgQ7Bt6BnyjlIw/5DnRKas8dgWZ7NscSswdS3Kq/W2yJtDmS7bJP9imOtF5h4gJsef
guoyxbnWZsgBKWdBERFQIqcZzUhXmXteSyAG4VhcpgGWsNDefyHS7NzIdcKOGS0p7rrUTx+zLo3v
lc0viiUVKMCss4+gAC5WGWF9FEFZ7Mt0qB8W7I+fguRbWLv64BSsRNWYpddZJcd550rHY9Q6AwPC
pHWNixZuM855HAUmv5gtHZ7NSycOYVr3RNDS9LIi3/AW11BgUotzq6D3mqPTRHtVbKuTFYQS7mQR
v4x+8koZ8pWS1L50zJJc3eCJV5pBD+y2PXbA9nJIF3VF0rq4DkRlkwcbnqCwEnuPUUH3wqqfAlJ/
DMddI86dMoRHYop3lagtz9x9mliHZYWeGNJOtXNDjcPzHA6Y2PynHrTSzsnqbj1E3Qa1C/AH0MWG
yCl83ty37kyE8CleKZfv4NkGm8LYV3lb3HaF3CQmPlkIECd0JOANgar2nbeIUzbo247MgkrD7H6k
VgM3Mn4pt57OFUbp3VT2oBpKc934zkuW6YvG/Q72jngYJxAmM5pps2YenxfHglToxIwqtrOX0L4a
V1TmeOn4cI2YuST+bRMMp5WE0bGxC5wPa2S2mFqn3Fi7WXTfRP62RBEa8hP3LYwJzphesnyzQJwd
jIXal/RgqdweC004L68iiC9gPiPp+XCIYwbs7BZBjgfJHqXkOsnbM+kyxJ0TDINu9qwIn66nFwLM
rEYLNEZvYtuU19ixrFty2FvFgw/youeeNVV12wUe9XSZ2YvSjl8K/I0HUtesspgdRwhx09I8p/Vx
aLOLhqBvvopJUw7UZrTC/mzuI064E70Bango4czFA+GIREc11NhsOnOhZe2TfMSPnZIsqfHNEvG3
wieUwfQgloh9f5vChRyJVNXrHADfWtHCkR08Apf0RO+hx7FnUeDgupCltZz8YFOW41bJ9Ioq38Mw
Oc+LVhe9xpsLASmbE8zKefQeuTwikVesr4FDl9OcyuQq96FUAES9sBpCJPT/EZ2CopoV4ZrGHdhn
UTlRE0fCGha/p5Q2GI3P1YqGq86kl4H+gHqIMcdji+TJednS6fnKksutM+J+a6aXGowAFHZm2Szp
jMqBv5IzBorExqxyvgf5d9VSAoXUdzWumWvDf0gsoxvJJhs0k962do/iSkqDB8kY7jOKb65x0tEM
xLpYBYRvY9Pskyh5nHUC2ioUwUeliOfY6G27xGnPGf9fqcx+YsKd0mlUjjiuZTXvi7KveBeMaf9+
AuMva3v/a0GM/4YZC6Y3fxWyeHit/+XqVWX178p9f/1LvwUt3F/IRThh5AlSFn7oUHv+o4aBoAW2
WEnVAoYwl+pfIhC/BS0o9o0ishnkyoXrufz7H0EL8QvHL5ueQ55KQSA87+8ELTx+0M8xC94orcPS
d6j19QJB3oP///31PquT/t/+1flfGsKV64/MX4IAtRDjbXaMQkQDKEXhruHmPropCAzaLm+sQR6d
ji0DHqID2YNHdj57U48PMqvxkE9pd6ka+URfJ90tFbAOHg/lPo06GhQHoc58xvgkAWIat7qhAXyM
7obC9VG6XJ3usBYxAvTcTHbwifSA2TqqTnTePwcJJIdhgmPsG+eBZBZLFdsdfEXgzCr+jOy/tok5
q7tvpkFkdkCk7eAkP1aAx//+Zf74PzBo5FLm/udBo81HmWSm+jmZtP6FH9e/z0VOaXXkuyGpojXm
8+Pq57bwPMdfs0eh7UhH/KPWmpiRtD3fYUoaihA/zU+11tEvXrReptwBrkdzyd+6+teL+0dP+dn7
v/1rYNt0nESEfKQbcjYO3LWh5KeL3/byqewqX24KSWoYRQnqhXk2pXeBIVcf0MSOP30utz9+9L/U
prptslpzA60fwz+/og8W2Qvt9eb/wytm6FdjTuyJ4K37xXMKqO8ArKz8EZ7jgxshsrSGud4oniMj
v9tC3edZ+zZXXb9RljgoIz9SwviFhu7a9S+NoBa6x7275xx//dfvla/nD2/WcSN6x6kV8Al7Eev6
w7PBzDAcsa24hHdHaEJVORHm75BbMyCnrCdsvXFE5cjC2n1EO1zuiqw4qlSN4BaWL3NT+5sy4dAy
UOVEmgohXkww6HzX7a9LkX7lwbHWcQJ86EUnvoFAu1NMuoWP2CUMkOglvEmyUO/x+Bz6cfI2SlMr
N5hk+MLEVuxkUAFRiNns2REhUIiEb5Orryei4EwXmTEEFvYr4dQW+4ec2Sh0MVe14I2U6I5MhUiP
uVNCq3Ue7GxmmFsVNN+qhVPpsJRAbvrUIQLj8yxMSYDedXqw7thVIXS7dXaIaMcGbgqlo1sYhJTG
3keWvg6YTR/iioQ2o+5ZfMSFVXz0YE4PBhPDTrsA16Sx9jZIB1BH2UMfKvD1Vf2cai86C8LgZfHa
B9mDgiAcvO0n5gwFEf8jG9LiGOAOozIvis7yMX5yJhRfe4qQIic+IDsiacmhDsibynhMN10PGds6
j4buSzJX9v0ycJKpFpw3jjVQeTKW7lvkmfwYz+LI9xeduqYxN4ndsdMaaklSwTur0vx9zKzqtiTS
cinxIDrM80V6zKCMbDiHFUcoekdmK6LY6Y4DLaMaLN0WUvUFLbIBZHwa4DqXegtM2Ug+IM40gINN
5sZs+QDlcAd6X7IC++tcRGfR4r5ScIHPvHEIvwAwohmrrujhE7ewWdTe6KXe1T1mrCxVzbW0QNQN
RYO1uF3RCwWAxLQ0MG7ngQaeMP7EFpm8wwF6pS0T/99QVmvVaKpPrV81dwttJ7sqYeTFkRlOReg0
uy5Q9EY7jA/ZRCUHYpHfaxIsr25oPY1pKW4E+LzLBaPh0W0tcZECkw+Wpnzp/N5+KGagSqkdoLkl
Mu7XwbJ3pQyqHOZ9DHgyT/E6BS3cvLi9jmCuf+sm8rsgPtC0w2QFcuPPtDK2ddbs0OGjIMWq1r9J
c0c8cmTO+XBkdVYpIMtMFfLrOGZhLjBQvgWUwNBwwfjDNhPn6Sm9bSQz9kASLsyrKALPkydfOnu6
B9uec4Mm5UHpmTKc+JSlDJpbX407hQNlF6u23IOsPSlVETAEwXCPE7O4lgbdzK295tqyo+Xr7Abj
V7PE3l05r3xo5mKIGQNeQTdrgUdHdz1xwAvlk9Or5DxeAXLymISk4a50g/ioDdunjbDMG96gG9+B
lt6WNOxgwodaMF9lY/DFm8W7J3qPmuQxOPZNaJjhrNQzmlX03VDFglBfexAq9I62T95mHAPED4Ex
ac+pEg3fTN37MMHOSpTnfyUe9YQwlZ3mtKbZImtRnZhbUvaCsfjJq83r4lbttVOE3ilQ/nMu3PwL
bIj+Dp95TO2ek1zxCMpQNntnXyRhve8dSduJjjhkNbN7G9Lh8g1zPdRBrtW7tmthkWV1eevmxToa
SzsaGuUMC6oA/Z3VjCTj9jUfq/7Y5I3+BNqDEDkHyY30Wps4XEAFOMfxl65Nv80VfdmV0fd6tp1j
2kvvopIDzgvLvtHJ+Gi53vMk7ScJ2dKHCdImV0XZpafCA3KzdfMBnVTY07lk1ktnXt7vSh6QH85U
Uy/ADcwZNjawouF9B0z0KqwJQ544ZxwfuBIHg9ILng4RFYjrSQQt93VfDR7EgU6cbFGDIMkt0Cl4
ONkSNnPX3rSd5KQopq7dNTTWfQ20crJDGRsPTS+ltmCLSm8/0vM68cmq+tNrTXVaNL4Qm86f/DJI
nKMOYkjaWfnuaibuWRc2F147NkQLvALGThAHb9JJmoOwsng3RFFKKWYJpKbSQp1D6cF6Vfp6FzeJ
vApF3t7FqmSCX5bzKZk8BsjwOQRCgvudvFo37WVo4kdiBg4kvXRw2Ba343XcTSle476+S3JDpHFW
ZxwCCFQVfYtULdV8sPDO0yg/uczZKeOGnhvIXRVBm9KpjG4bFTOH7qvy3BCyg2yNCSqF9CoiaguG
1M2vijaKP7vGI4sKvCU6ODVRf+6ag20saCG4RmgZ8GaSD01hwMkx5Y4uGch8jpB3nhrVR3tOmd6r
HhjCusZj1NqhDl0gBhXtdWv89jjiB90FDUo0RQxDddPmsffGvHStVBqX0+QND25Xx+fpHBiwmhQE
t6Bm9m1kPtIqKa/7qWr2fjA6KzntnAKhAmdtoW975pWHXlbPCgYIiJMGuc+KmvQ0Z7VN9JctfT2F
GLxtOwHWOPg8JmY8GZIKwjs8aSDKJot5XBHiOhNtt36H1vRVNvgGJDFjQ2AmqnCp90t2XYwAuIci
vsTRNNK9RpgbxXb1vg8skibPC5K45YjHoGoPFkXQuLiHpb+Oo+Jek7qhMMaNLy29RkHYdzB1resb
GXYeDbKQ/vAk4wrRIxhVbdnpqRmD8LIrhXPGCDf+NAG22pAV48Lqgb+jyik4dfln1ofijMq55qJz
yugp67lIeWRb08g839Doem7n7TDdw8GgAyRMbKg+wgtPs55MsqVEt9yWdQ94Z0lxsPT+dOV15Pdc
/9MtlQcIvFmiQ1lNt7Ps65Uh3Ac7bSdXKuUUFZZutOt90spWlSPG/kpfaiVNYLYvqVnGo1caq31Z
sik+URDZnHpvjC/SiXbhBDf1c4JV4NBTtMagfUgv1EArJlKumQ5hp/JzyKgt7TZYPsbC7z+saSU7
jRVqhFs1Iya32T8Kmap7D8K4Hk26q+vkYeyd+myABERAlMEpI3+Y53SSbeRIdagAYnUKefzsTaI7
5jdNfkHsU9zQfuKjpgjvEpWzP68RPXGgB7fw43C8Tg0w0rD4kIT9DhIvxilIaV0OIc9iFcnQokDc
12rmBnTmZmfEOG/HoatPQ545185UgheW2WXqgSysVfA4gnak4gjEpje473UzNmsUirlDJZ5a8ll3
ybCs6CEGWrZC0dS7ZkEjxLtc4Jot2L6n+V1gDd4+awdzZ8JV4BFLGKLhlPnTYFg8e5E0PB277kIH
K3N9TC7rKPc/YtG32KuV+5RlSfQcaqCZMmc2uCRjOJFwqZlqu/V4O9Iug10pgXe7MKNihjEagEBZ
3l5IRksbImkvAYmKLXIW03aQN+CpSnXtzJinE6vMeXY3t6RzH72eqjSX8m1YALk8CsqEXWvOHorW
v+rKHsCpq/Y6sMpLARk+x3y80UzrznAWg5lRPuWK9nCQbfDAkw7PT5DhrAhYyYY0/2yVWWBAiffC
+K9VrB/npr1bOItdwfX93iLiziOKeBNRh+skLiy36rFlk01TQfpSepP2YXZRfRI5pNixATJ9KtlN
Vlx8Y98nh6IbxrM8w74knbbdlqU0pyzG5lzNc7VrciynQTe1N0u1PKimDg9JqrE39RMFPAn8wMy7
5ZtckUvqCuhBe9+6LnD+ihXUM4TWvSZ+t/ws27TQJzCO0N4aYiUv5hSuu53k244FDCY3bQ0AwlBt
67599L0ivSzo3ztKALwJUrtMsHGAZq2uSgmyOWnR0xdDukDgCmQzyhDGzkoPxwRGlFET43cXfUpW
2lvejuEB2o+8H6f2nYw1BRiz7jk2BdQE5QNKNGVOoy+guWv72olwEWGThlqWBN+C1upPk8qmG68i
RzWWGv97uFzU7UrDry2VYgKWu3pkMiJ6JbdFadF+FTgwgnlGNr4Hjs3yLlslaI/OEOEdTTY1z6Eh
QEEygKmLsnnWvWVv62y5LKYppNQBu3lZv9ndgker44CzERCaNiPzszf0Wva+ENgeXL1m8kBKc6FO
UgFrVqGB8dp42wbqz24ucZisZfCA0GViTqaLMM5bp7leGR6BbaDzVfnYculxxFxi/ZkUttw7EFxh
SjU+8UAN9RNr7rxTvf2165luTrQoVGFY4pCavo7jEN1MqRt9h1Oz7LRqCGWxQ9pEPfwLB0AUGImm
OmbSu+8rn4r2VtypInqDIvdQ6jQ59xruhmzhGKnX2DDVDCdXCudlqkFlkAu4nir/i47CBiQQtYBl
N1/b65MuiEBSpDn1WVEUGOydXkgXccRplolZ0VxGlXMWzm25zd0AhhoZ657o8gPRVHo6a2ljcCpu
4O6QrC2jheSspIOoMjHxXt5ZZ6Jz3tNXf34q4QYcaqe54bDu3qtgWiGiEACqab6XDUjYMA/6r41b
cEoOEx8sXpEebQ1O1MvXo+ZEeE1HkEDVwnmJ9zccwAzwMYXcsG2r8p2b6Yobj19gT+7ovK2K6sAF
tPdTJiXRxBbYni5HMmGHnnM4ppn7aC6KK9w7LFkRhFdSIV+aoDx5ieZLj/3lMls4uS422fCQ5+JC
mvJBQBnAhU7pxSD8+YxCzPh7QPcIzp/SnAtb7pa26J8VFfJBgb2rbdJ5CyRBkJHBD2zJsT3PfaBi
W0+09pce6N+RPIV1taBvnEHf7A8B4uWm5Cz7sYi5/b4IlR+I98//H0r5/0QJEdn7zxXE/1O+vda/
RxXx538IiO4KHaIJwXZAxpLAdpChfhPQo19cf9UQeehFETIVatp/COjuLz7qILzuX1VCsYKPfiMV
iegX+ERwB21H+IET8r/+g9D0m4IH3OkH2+k/UfT+gClCmudlgM+glHmu77pIlT9LiB1ktq7Gt7aN
83S4K2rN4wN3gbVvynaqf1w7f/pirvinl4tsGAgoh6iivP8/KpadrHIvmQskE9V4jPQ1dsCgS7mV
etNchRZ8SopKaoA/oFjHt15UiFNl4lL5nc++OMH3jJdNZohqTPGccLCHSx3tItPmdx4GTmeXaj+z
2X0ymmfXg8OiqtvxjGBbTcgfOglFrD6l4kWcNPgYfjVqDb6rgDLHDtnwwM2rJ/Z9Fa5OlYu7ArvN
bTRWA+8Fv8EGmFgwbD1d4uG3vDB7Qf1IzpCXiRxJaaKIZE8+4rrI2hbaraoxU8Eucr9FwoI6CWYj
ferXgcYWYC8JvqmuKGuT0mIFWoB+oxj52N4xXrbDNb7b5rmf4uoCVHx+n9T4x065mD3KRpx1WK3H
zsBKGCi62lim626HIXCTvcMDcPjIA5h2dFEtVAs3kbxJ43QRh3lS8iXsjYVzWJUuIT3mF/7WWuru
yR6dKaMWtiL0txTJfBcg1Fa7enbpZwjBFn/lVBQ/k4Msm50tQ3YyaGn9SKHTQtWisMfxm2dnlPy4
qRM+u2hXAnyFrt6qCjroAbYJFjzTsfPZ9nYYDmAwIudutJJKAJ6SlHYGi2PucoL9FtNnkmRbYbLQ
2mhmvPYRW6KBrjKqkJBfjZ4Q0rT6yBCKs2NThfi0krplluPTd/UtnfwVCKtd7xVWreViBskpB/TZ
+1BEr+budman8oa533iUngKnZ9NpSDdXXk9XCDY+FG7OwRhdEUEOQ4cl44gssVaajuP8RbcjORlZ
g9Hb+J4/3FDLQ9wW55ZCFEkbOLRWFBxqv3Gmo9Ce+shaeL57zyVPVkCgLC9DhVSFshv67wkiukM4
crYfa0oNsh32CrXs53boKVuxFUVATjmYFw8fqL+hEYO8nADkRr9BEYzfkpRGxE08+QKhvVEg6BPi
AIT+8fTTA+uNEULb3HvlmY/pGHtRgK0ozP2AoJBl9Xq96mK56SGG8s2mca53YInZ9+Opa5uNIWHz
IJTk4SAAuYD7EZNX7t3Co/aMrgSmVn0HGTQkmQqSpSs4a7Xsu8l4LaLDuWdlPam9lpVzYwhr46CL
/PEzMjnS2hhiu514G49STGN38rO0D/au4wKhBIfagoPFxm6xepM6O7jRaB57rYgn8ehSWDVEWFwF
skG1KKwpvK7AG6Rgi2T3vogBp5YTOwY7K2DqeQ/GRb+2Pns6fmhC3SzB2fLbOGsNHci0sSJtRNQe
RkYiPkYhK40xYw76A3zTvjkilmbyPAJW8ZiWI0K0O9WqPsis099x3LDFMkNliys99wWI2WkImRgq
gg3sTheiXp5f+sSwafsGGa3cG+0H81PAQP6xRau+T6K06Lccp4dbGZUSV3QXuhQ6QW6udr+uT79B
/X63EHxHm1DUv+of68L//c///V/jCf7lWPy/4cA7ZBX985X6oF7r7x8/j/rWP/9jpY4Y6a1ja2bJ
EfTASDBs/rFSW/IXBnyhi1uDtTz0HfF7qGBoky+y5ToG/N20z/lFIKv7oecLR3iB7/+dpZodxE+z
N8bbnhcGtmA/yWPHC9aZ+s9LddEBaIuJaa70LsKHk5MvoDVkdF6rqr8sMBHZ258+mv9kc/BPryg9
4TqC8sIAmCJb+d+/os0xVfcNuKuSq3xLlicgmTiOzlrqrBQnFzdb7v76JVd3wu9/S5CJoeMxsft1
shnwQf/8WzaEDJrYLlas8FKpNe9SwUGl0ElsFncJWDHaAMHOj/M9hVvJi/EaxjA4Zj7p/infxtal
CyARYnqmW4mj51+/vfU3/sfElU9dApzEaOgy/BWBCNf56E8TV9FQKg3XBRB2M6Pb0+zmz7sYcYsD
Cr2HwKDGcFfLZjY/7tc/3To56+/9u1f2XY9ryCE7Gq1z3/Vz++mVSXkHearwNM0DBjWkm1Ack1Lw
UOGsYGyKSGxsPhlbmRuTtMq56DITdRxsesvZkuQmbjZ3sJ7upVMQNPrrj8X5/b6Oz4XJONUZns9o
LuLu+MM20ps8qk19+F9t3Exg39js3iqPWshGFeyaFCj34GSpNSUnfbJvK8ag+WxCj2upgHL9zUid
3VWg1ywSoxlY8Nm3wDv+v95mFP3uYwxc2xfk1DCssHOWwvb/gOWE0+RHE7LGJpexPMuSWLGAuPlF
UZTobuhhuOqWPUl09ZQmo/fW1TlkWq8M9A1E3vJyzhP51de0CW2ceujvLPDBMGxI1mxMqDowwZCC
XkRmdemuzTAL7/pBOq9Goflt8xFlJCrY/x67BMP4bgotvdyOlCpOd16UOW9LjGZxat14tQy3RtXF
LX582n3QnoW4yyPIPnucjIL0ZdWEuYthLm2ABOhETQP8HGfJb4nXZ9MxCWrwnjTzkS3TPNwS8A6s
N/ohULKltT2ewjewPuR6VNYBJDWlpQ/DjOxMxAbE4zYmJUDRlRO041YSF2aPqGm7UabtXUDodTyf
Id0FMGgabVFWoSRsDD8YLLWv9Ti9JkFK6+qC2ml24Ey87HLOAAsjJRYwpn2bn7i0M8mzgQ0sqmNb
uXeqn6m81NQtbDnYZ1cec2l1VWc9CQnXnvinNZWYDq3CT+jMaCDlsMkmDb+DYR13FChNVNg3i0u1
cjVgiDvOlm2/Jb6kNydivpDuEgkiDP0eLUyOSXfexsxID4xj0/Jx6Imsh7RjWJsRtPx8Y7AV4D1s
uvLJCfAo7IANhO/lTNkIuW2RbivHTOQMoyV4I1bQEwgjjlduEjgmt76neU7Dx5IX1qCnagMHht2Y
HfY80tomtL+zASyKQx5F8VWYhN7Bn1u8mVUyMKewZB3u+iZaSI6xUd1PMx4hb8FjPucuxs5RTwgh
cW7SO/DJ4XvGrpRWnMxH6+hxLvSV49zhwdLqPIafqXFQymh6NB6Eno1CkIgOVRrSRhDV3a1M2MhQ
i6TrZ4sny3BCvvcfSNk305m0hpAIVJWMdyFTfM4NE4B2jkdRJqk3HZqzTsI1swrtnIsyfK0qC7XM
t5riddGe5SKTxurQ20X+PudSdjQ9FzyqlJgnZy9NTWy7qs3FvPgXEO2Wd6c09qYzuj+KzB2+S2YR
V7bK7cdA0+qxFVgXeA/LpE96VOJaxwyRE9/0z5Lx9E6sISzqp1FPcaBv0143B6kHfv+Z/ie++BA7
Z592VGBazXCIirTKEeiwmCKPsb+cKk2ovw9znuPI/d+XJFTZRmex++zUKXtkp8C5wcQ0hyHNiY8R
MOvEwbGDD18n+SNFAtEncw6oq5q/z3mwLyE/t7ZwNoJ957mjKFecizDYeeSw91Qhtw+5R9IelGed
PxcNReOZCodkP3Yu2iMkO3cN3haJvbdhqm+qvuf5tYzzch4w33nwlly+ZdMMLXRiO+53MAMTUwdn
mCmby6bxOUu1tmwu2JGvQYSOYd620UWuD/DBJUwn44Hh7xzrAxqluuqCadkb5GiMBw3dbqM3p9QX
Nab4bJhWwT0TBa2VqYXlsxgtmg5UEkbHKeDI02dquWeGQEAZm9BFkdBqOeW9lV7N2jIRxblWsXWG
1ZpiNCJ279pq344Z9J7aZuWy7eVmhUSwqmk9voCj42KNiepfuX0aHHrTJbdg3bNjXjCqwEdK69MA
PeiuSBa945MhyURlydYzOPm6iPKMbTZnUHBB4S2HSLkD42jXbQ6mIw+ap0lQbM3oZeez6eaj3ZVS
Xzak3c5Ebc9H2MiAsmpr6LdpWZsHVv7yLfQzcZU7ajhUFVOjOw7YDMREFKoBG43b3XMAiLCjL8bc
zcJPbSKXsQ8DPQqLiwG4x36Yp+XWqjE1S3vMiJ3YmIERMsgwm375JpIeYwEYF/CLUbCuPknjhaR3
m8q6q7jS27MMfhpqsudY8dnArVDtxn5KD/RMkTdUhXfdB0wOgEKN+8G1xx3mERxERW52Fmjl86mU
txxNzqg4eiTx7F4WwzwfRksf6WE5doHz7+SdWXOkSJdt/1DThuM4w2vMoVlKKZWZL5hyYnRmcODX
90JfX+uSqjplX7/el7Qqs8oiIgD34+fsvfYPXSwPtR3+6kT9IOCzQPn6PsfxbbsYQE3pXQqD+qza
rrl1ZYtSvFjF3nKI11g48alg9NIDuDrQp9yoicHqpBv+KZd6SyyZ3LgRlk/B2/y0hhUcGkd5BwbI
2WkkIZh5iyPP7HQ+1ok0+xUhRd+7VoxTrRp8op8MpCy3AUXNJXx2nwpWf8Dv6Aay+VxlbQSGCk83
4QBTd7A5XRdIk/sSe5+aARm0MDIuB6y9+aa1MWwBGIAtwoTxJSOrlfGdnV57OgcSLCwwm35qWgzU
/KBR/ALFkw5EEAXWpzqN4wPrcxLjJvYkpRYKM3WKotgOrk2Qq2AP56p7rGwWVfhlgl8YGy4hQkP0
UDaS+D5GLpi5k5g4UYgR8YUuOSV3U6+uCKOCpd+nU3ek1DDbsJ1UspWpgc1lspB5bTiY9opG77RP
RxsKrycZpuzCZkQwBWd/PImgVTcNKruR2DoXYFJVaY/Z0OTPhFKQMfCQRfzmLIN0/LduotVXTClJ
yAAU/9ECC5vB0Np6OyBm9J54Z5urjAhkVD9WQHhwO5YesV66vltYgA6ZJA1iP3Zx8TOIe7n+Rv5+
bgWWeVnPivw3RnqPPrU9XBH0Ie52ltpzyD2zXKaNabQF6p//JtbCemqGGjl/XsBU7pI4JrvSBauV
+363DcmneaLNEXxJHFcPF00F+oLhdupWZzIWI3YOZujHBOHYyS2hKE8jeKCSTsEtXgGyA9hNitvA
CqevA9qYBzdT7QW6sgD5jS6vpRLPI0oSuvCucw2XJ/7szIRjIebrxTe00Ooy9DwoOiQf/s466T/h
seygLEXDD35Z9bUXkc1oMuWJ4evRT9CtY/XbtFDts9dUqKm8ieEWqAiSZ8sWuV817RfOckC7iYbo
mGTMm7yG3Mu7TxUANFqa0xAX4lud0zwLmN9ciKbyGZGPfM7cyLI85C6BqG1elSSmk1Iwy2m68DSo
lWG1cJi6Qlto6vQ5QwtDfrYXXBCn0YitX0/cySFccZWWAuo9idxcjZ68TONsvNCrwyZaPP6wjf99
toeMNiCvG4OMcySz+OgGy6zWJqy5qQgmN+AhHoZCIbfEzTGeYXHE+8YCa29ULx7zhEBN3YvmZvbr
+Q4zK3NpRm3hISe3CJW2x/nSns7WPObfOJom2y40RPqxaxwD1IbR3teQnRNZAt6sMwOSnCgidjR6
PaXjRlfk+gnSrqzuSXJWP2Wz21zokLgpx1TxXWPnl3HW3fpLVF7VUNAR38Rw7H3rXGZt/sWLKvOi
sCY8DRQ7x6Lw7rFsHiniZrBPVXfERtusvJziCiFrh81Bd5tEeA7JQWK4XixyjNXiZGxoBc1OqE2H
og0B4tgWB8ZG14/ScEavAnBP2G3rNaEiwe2ew9+d6yu/qMUe/MdwE+ZgWY2ncbn4RbvtmyDY0HHr
bmWeR2fjgVOXg5kv567uL+rRWI+UXGLXqtK6HMEjQ2PidnPfUTrskCX5+L5cYFRxUxwDWS+XdC5R
7Azqe1InmjpkaPZ0CMe9ztPxmEfyV+NC5TrgidT7NHKjS2Q3pIImXbgpk9m5xQ5J9mzSlde6tIGu
uHHq47yXVNMzmCvMlOYQ+El/Ode+R5bQPJPHbaldDUjmUrtl95gs+e/QBN1PbcIcTsEUVliGYlCS
Kf6VdDDRsY6z4ljYPWh6K8EI7ZXVFQkkP+eoig7U3uUlybvw5x2ajf2qv81XJW5MnBbrTtfdMPyz
NlWxjqpBwW0TOm5kJFB5RAsn9dHLuMXofbtV+DusEmB/FQNPUEkPhWlQCNdlE16TG4+vALgEadoM
05A0Z6AWGLCFVIa//JaW77CO31ah8Vl3EVyRwMuP9FqDp9CNODv1ZERfWgUk6WQsPgdLzJqrlMYg
UwL+C532WVT9zuqj7KKvCA8Ck8KIcBEjW3/R2MgQQ8aIVjuSajz09h5JF6kkeA2YtMefuCfTBtal
3EVJBDIyNJ+DiGCVGV/leZrtu84lckFabNKiwuONeeaYIGLay9fBZ7POQEePqD3bESwv64S0NPCA
85xjDGZT+zFNU3myKKXOAfUFB7pS/ig8Wx/0YB5kX6uZvQAMNblsdwjtMTg6wS/PVs4Fd5u0MLaW
c5jiy6gBWLVNfzMXk7lkLeDoZiyNethd0PShak0ch710Sq8cQgswx7+OlaN1whw2OJ1Gq4KEF7K9
x7zeJ1pf0YHi+Kv2TXJkyCafNX7s62YmNVmtk21FGPHBR7yz7Zh6k//1yRnJbqujrN3WtRi24EEr
UFHzyeIF2iAjkCRhBtnPEnvWs3kdtE/rzD0wLQ7spbwrsgLUnfFz/xOQh/pA/I8GUKdtihqVRCe1
LF9SlaA8Wuf+nHcHXKJxjIdvZBq+YDQYzsHkIXTWw0DPOe9HbiGTBeIPV42B+yo3CGKKDxsJQoQU
oVg1Cc3cZ5f8RX0LfCXxzlEzqGs3Rk8DVaJ1vyBFgPc2VuONVaj5JUc2fmdEDSEBzEADoFS9oL+k
P+2BRbkePc99KVy7vvMIILlokEhct04p79xVzmFXHC+MSO17DpTqIgry8liXQ31B+hDt+thKxLls
GVtbZWCu+7Sd7qsEaU6ThvyrhuKPbEl+AiZAMM/smm+tO4rv2vR6h0t8aI+qJK4OElg+n8K8JOSC
5IHwrDy/4w9OAkzazB4Vt/cEIAkak+Uu+3AI5p+SJ/xoVADf2q8MWE9mIpcaVuxWWUN9nAoOQfsw
ypk40EwV/c5+lRYRC5vCOuu0fPIdaYZ9VCmKzqUPnytU8pDfoOT9GqHT0r+Pmua+W3VOcuFKOxRu
w33kW4BAWkyxRZ6T39FM4SkXQn6pVnFVXKqfK0P2wp3DDv219B8p2z+BnkivmowT7caTy70JpP2c
eJSyST0NJ9u2k+/5Kvuq0f3QFwC/Tl/nWBV2dzHqJbwiTIwaqc/rx2BsgnsbNek+46E5hdlqhM5Q
TU51Nm7LoXdAisTWg2PK+4l5yc5VyLYqR/xAKASEZhW05aP5KuywkGxYNkFj1ap/C+11qsaK1KIb
qRCCcUqCgUAcZ4SXF3Uds8JmZ6ocgpiX5dA0V2negEYPcpm/8wrSlnEdZt6FLKEsbiaEIEDrV9Ff
hKMaAcuqBAxXUWA/t3P0UBdMgE6jDHvss+00HWtn9n75xlvgLZjsuo6rT1pGU/Uj6ZFukhrnqFKQ
Newjpaloa9yOeaFwbqrGiO3U2uJCDC3mEn9YHCAbLCzunkzpKfnc0H1aKXu1/V2EtQdohzyGbyGF
15op3oRHct0snkJ/cQjwEu49KknaS8FM+MBxdl0LoVJMEixgFshOeXqSrR+DXh0LqmM9F15wqZox
MozvgFSfwjIiLr1caLhcgb+nlVZZ0ehsRKMcBPhCWJAZAk5ZAkrfkZ0PTmplwuGO5bTMX5repLS5
ycLMNutDq76QeNiJmyQfC+83Hbi8bvkc46psIZCaxXNjFbj3D1JTcsMla2txy3QJfKQexi6Dkz3l
P0ch9aPDgQCnUjE8hGzV0aXvmuJzr9viM6enhpB7W7vfljb3wMOUzFBv7LFyUkRDdbJXyrg3A2/Z
CvdwVLJDNJzqPQy55Tqu5qk7a3qJWOT7qLtDgxqVF74z9M0GBVTKfLzUV2DFGTWHAUJw9OLFVGLy
TlJKzTG+T1QEt5IlARZLl6RQz8qyLtaxICYQIZSnnkgx74sj2GHW9EQ4BRN/zAoVpZMAStkZ2Epg
Cl1Z3Qh7KgvuZ+vRhqcxmZPn4DFBaAmRIz9iQSl67NCA25ulawjFWIDg7LzYc8eHJHVAzE5dx3/u
U3YSqEQr7zGqeTwPYrRxFtamg8aZLz1+liVOmMD7UUsbL8GlnW7KFWI+Ykq3D1W8dkcyx5quvazz
ceELf3hm4GFOY54U6sEj7RoogcI7I1VEpiaHRM7MqpTBNVU5luCYAQRz74nYtwqiob3teCBwclN9
+tsszg2iwMGF/y+CnLinwmR00XEbAhRaRL5ApJj6FEs/FdgurDAe3C8ydX3AfFHqneWIHxc5vDR3
xK1a/DJl05NhspAv6mW93bGs0O4Hx1FOj1lC1vwuhRwdb7xxZgNBHz955wU0GQp0h/xUhKT1z8Rt
hd4OHLi/mjZK7jqyFn722NE/e45ByDvW3S2sAIHVAa0USTyrQRluw2SOg4yUe1JeJDpC0r0pOFdt
S582aV1wRKNR3RUBi8iFKavuHEdiChnGskBNZTvPszMtN4Q7QhTBmxAyAu4r9aTsGWhlG6Lww3OZ
gMFvUJ9bdMrZpacyYBpc+6N+TvtVxRXozk9/jziMkp1I/CE/dcal5Kf/TJAwbZguvIrZb4+hahEa
pEE0Twc+uXwZR8jVeD6AxmEPUOl+mHyePnTASMmnJf3iEP38GMSyvxFtHh/pM/DI2Ghjgl1P/Rif
+l4t+eUy5zaatBqv2A56MFr21MUMAkhNS+eoJxLuCgsnwp1qfC0v56IsSMTylFOcoZ+Ww9YaMcET
exMTlunTjZ+3idDh5VR2tOqJF2Zh63OksAU0rAso0+SM2B5V4p6zGg+3yaj3d54a7G+pWsvO1Nbm
k9snpdwm1cBbYXNw550btIVhfmSpN4VPSYHcjcZgmuC34Qju7RHXdpSr0dRiemg1OuGgD51baSN0
oiEhKK3q2YMaY/kuX6HlrRy3Xm1xDHRen3c7iJNfhNk43t7lmHfj8CXlrh6ZcgYdieTgZtrqW6cM
OofGrHG9UdcXn+jnBi8M4fNvs9MkE2YuWXx2KDpJJ4pz+Zl0DGQhQwn6Hl4daC+Q+ONtwOv3Gps2
PYsZPOUOFIDJznZqSg7WncUn9LWTe/sE+h9UjTgCBebI2L5x21J9j8bVvYRbjHTKuOfWJStG4Ogb
RaxMCqKSk0EZEpEh3aik0z1L3E1BRfWaNZa+YoY517vQdd0bFxRijCXARuLSwwnZo72FokikjMQe
UkOP54gR9WfbgbUF3KeSZKGopWDHaBOmK2M5osaoTDF3W40/rkIUwtIIDHcp/P2gnea2DEPWPDbh
YUefY4oOHHB0eYVzw1x17hJwTvR7f/niubr6Mfu+6nCnwcS8VJyPpvsuKWPKU+I70TCR7IG3Kqia
J9P7KIMaXTHnmK0sGB9ep1izFlqf7SVFwVEyBPtewf68GTPkOocO7lHJ6d2JmdqGdfwpz0bHOa2L
597jZcP4mAzhZ4JKyYvVedA/hCl9k3PQwkfbp2H8qwuRacsqpqarUvyGyUi7aLPg4vysFHGSu3Zo
JaLSHDPRtmrY6jZEn5urqHHC+lB3ZXhUVkCTv6fLj4q+c9gZEo9cd+RD5VUknDICPxfCcRr8jhCK
LOyb+KaF/YmYXU9Lf2VPI8SEnkaJc9nlfracqrFnlMj5WRZ4B/uIiCIAQR03SLe/W4iOPeMzK/9c
y8aeLw1RvNFXhyC7Bq7mFBVn2Ym2f7FJKVo+O9FaHQQCmwb+sDH0iQnyEeC4UQbsJ8FLV4serJOH
itXd0QFKV4snfZ+RQOuEYz8qnnPIr8Tx0tQDzEPoz6BT3CVJIdlOptXDHV35rLsnP9Z5WuAw+fuu
CeWE4bKLMXM0alC3w5oQrkuCPoLRvsyBSj0McZkfWlqDz1Belh8xacfXaoFeBDZFXaJCWZ5dVZGn
XXXdAzSR6lTPYFkUnrOj7L3glFMu3TYk+sHCETYmmmjxryjmuJJTQ8xjKut/cqXX/8i1H/P4hKl/
tBMYTsyxi1+ibsff3UJMEG/VHO2WYmweMA1k4SVqseDSqxuv3VkYatKVRRtuTRzNwEqRtXXEnfYO
isNdniz+twkl29cOteKTRem783seBT9Pml1mxeoXEYUB4cN4rq/HOevP/gg3OXHxGJ8StAvOBQnV
BKQVFXFyaYVsmsVAnThWAZ2kVVJ9rxPMAaQAGGs6kDUC+H1okhe5uNnJKiY6AEilLj3p4l5DvbH1
hBVezAmRyfGU+zdJWDtYsvo+2JLGHOU7d1KuxSAkEkeN0OhTklqezRyrtF1iYWhwBYs7nQo6hC9O
T4C28MP8ljeIYG4/KSgqfXSSPwyZAfQNGUUx9B6zq36VhMJx5DFkLJ2WcE846R7GsAnzPerq5Hah
3xpv0rpjtKriudy4oh6B4jSR/rSoIvnNLJvFToyc2BJtE8tHS7km1kknZOKOSQ8S1AX3T11bXpi+
lqS+5PC2m2KouK2CfL8xjc5zaPAwBMHw1VswLA/N0F45yxKfCV5iOCaiZxXQ3AJ0FEHb80VVKTh1
pn2ejfgdpG6GGWx88pWY2QqrfD/T0cLmG5D1C5sFUyzm0wdSgNAXItIH/+Iz7muh01/05PnQO7eG
xwTC+ctcmOpKILG4o5nKg7+YpjwgArR3k2p4NsI4xU4OPwtZWYX8m/rKic6Fj/QXui7cVN+rvWoX
auzH30nkIcmDuMNgbGvIeVnaHpPFkLBicUFcziYDx8fpmPxO9QmSur5CSQLu07YDsg2ZJJ4cfjOm
1Rz075DygX6tlakQfdfhmQNy8ZmJA5kL+eDQZCsx5CpcyyCXDTEIWTlU36Z0ZBfD+VU9mTrwb9Il
m7+GdePsCS8FyEKD/rkUlqGj27OlplVLw0LmdpocBkMja9Pq4lJZ7OQznA0opbbT7oxV/4ajNJ5U
WffFbpUIbf8jMQCw3TyCK2WF9EUHF20iP7s/kwqEM2MAhH6RpTSlOgeMfBGYcv9ndcdbbQ7SjkA6
QBd8FAmYFDy5qpn+opBpWS9tyGWsuRlR4JtASnW5RMP4wyiHeRtM79sMIX/ygTLnrUjq9bIKPQnS
Lxsxta/eXbYcSMQhDZyBdgmCilSMmRSbgp43S6oOOBz45Rh8cE1hr3Kf/5EDcVW04eRKk2Qrwa/A
Tn33ZTsv7HXB9Lkf3bWbmVU2cyibxWuDgqhv4Quik5yiniGuoKZGDBFkJ4b+nPjG3Fv6fTJ79ve5
6EJi263U5vDqd1P9rJxeWWfPomNe0JjJKvWdcTM1NOa77LfOC4iF1RigUlF2SX0wZ6L/gVOBEdBA
jL1gZw5LfVJFVd5ntDUgVBaLvBlFPTwFnHLNVpOeIe8xfwhkQPZQ96cEiO+Anx4i5j43kd/sRK8Y
z2HWEs13fNargsSqiY+Fw0yj2EUb/xgi1iW8Iuutsx3NORphYxpAkt64nJUsvYdJZjCKc84K381k
2OuSCcN1Qml1kBbF5baJXekSamktlIWWjqBJIkvxAD0B/DgHqT2SFNuVM+QXmzPbpNRqTGyb+kLk
HnA4ijL5TJpyU+5qVVm/dBkgXC+nyfePTKzSr1hVHHBO2QgCwo3E/KMIJsTpFtkGzSYfp87eZ0ik
Bdbhxdv1NZ1oDprVxBJAdwzgaSaH5lzoNQe1DUHBYw5u20vs92wzwWJItp+CFsFL7FdzvqvrEGFp
YqXlMdYdgrnKk1LvM6/HWldh+actIPKQ5RvZjEJsDA+a/FKb8MSJJNWaUKzp+PpO/lsy0/8f3SLC
Z3X631WoN1VrXua/qlBf/8K/ZKhS/KdQuEVYoIiNdlZC0n/LUF2cH6TOMP9Gfwh3ZpXZ/bdhxOcv
+ZIlCDeJ779ilf6fYUT5/8moMCTgwBPo3tCv/jsq1LerLLgZlK7CQWRDyHboiBUH9ddVNvJEVwGS
W3bOlNs/PEvQRK6wusMDq/E797rXV/RHzQdS1Lfr3XpZD1U2QkN0r26IDvPtZRfJ1NppeUtcmo5P
tWLtwEfanf9yF+7+tX7+lW/zqi79n2X1X5eBJ+XjQ8SU47qrfPAve0hYDlZTJjGxzJGma9O51ic1
W8yO0wKNAIIn51H2xicGxea8sU107+KkozwCj9aRo1sldp8edaMClEis0fRoTFUxICZ97If9+gt5
JLv2tGim3tkilykAb5cEPm1KW4vrdC7QscRzS2qdRvQ2Mb4Yk8e8bYCfu3j2iBJGwxKj/8yrhWbG
gN4eN17Kqg57PrqhrB9+2mmqiYs21dDtkNOKl4wU38eQITbexI7O8aXp4F4lbTI2+yZJ7c99AKad
uKWKlFzfq5jzaWnQNGae0uNFxMDjkywyWu4iMhmWOm2HQIRmWejjwtHCPy0oOT1SKnNx0XYMz7cN
3cFij/ccLrFAqHuemzqt9qI27Y01MzHeZ4WqChL0emh3/0GbUOmQeTNzj8a9K3OUrAQzmuoS9wUp
ExlweHKn7CzNdrZM0+mDHfXtLv5641dYGa+HrWwZvnLG/nLj6fFVUqSW3DWyklRDFkl5qm12jUue
Y0qn9IMnzX1LUnq9IC9QwFlhfdxwgb190pKginJi8pxdsdRlD2inKvwrHxEnXVdZkxYfkxi47xfX
egjHHt98TGYoBpQhQsQxSHctotMpdndlPmdfEKIl3+USY8a2vcGYk4+S4TeN6T49WM0MHMUKajg7
9eg8jOB61lsVA8XIUUxtFk6E5xjfykrsjYhJtEgvYSpTWE14iLI6ocDFwczke5kK8A4N0e4SufPn
buzqaUOnKRx2DU7ii1w3hJoqZGkRk9c4/baQt/mRi+wfblUowkCEFHu4194rxMNZVIFWvthpMy6Q
d934mBaTdXBs3Z9goIjrPy8K76BX/7pVlBQUlaHvBq7zblEQOaD3Arv1DrCG/11XVgZNCXA9AmVz
08F1BNQQZ4T5Dmn8WLkyBs5e6IZo5LD+TDu43Pm5ap8W1QJcR+QAgxUliWG4LYrmi+QEDJVYVzbO
N/4WZr3yg4f71Vb3dlnzOTIgeUBc79MjfSeqxzgWxCW6vTUdjFZPF3fpJVY6/NDDNIZ4cvs5uitS
PXp7ldoLOPVlKQE34ibt9vihkKOUyaRrEs5ETibB0tNtALNEDyeuE/SG5OQh6VQMyy4J7sL1MtbR
QGAfMTe3DFRgpvR4zphKZ1bhfVD3v9Wer7fHF8JR7Hr0An1cGG/fJI8oLUG+HeoCvvp1T+LlPkdW
eqKhbX/wQ4q3SLH1WgGHC9dBqcm0jPnY22vlfIx2mBYL15TNEY6z5ULTPfcrAnS7DuTUYE3mp0ok
NCTgK5fUyYbDvixz8cGG+Pd9GCwme3Dg0C1e0XRvPwnxGXAspBXv/UY0dAIQFi8gBVkzA0dT4pPp
1RMi/MFVXzfAt08SB48AC8xKdVTCfaef78sYIYvfI8ijmUgQgXbnag1lrW/AB1CVkm2Z5zvF6Hxb
+TlBcgw9QlpluXKviqZFGDo4g5XvsqBDX7YkBRHubViN/jYnG+cWmV4WbErOQ2SBWSVIFFdJB8oM
6XwEeeYyfoZ8wSqX2Ij2ZYoDgqlGrrnaIMbbIcjHhhQYdq2LtpLps6J1G6O1XhD1+zYnnh2SWorv
OMRwuZnglXzGKFBWZxf8OfB5mMjpfUYQ40mQDDjtGdbV5zgWKarsLNO3ulYrlprkrWMXlpygvSFk
mJ/UA7H1f152/rbM4Rh2qWO4wbbrY614e4P7ZImjsCU2zNFj+CvtmwzOiUgvpyyJDnbuVv+n6ynB
beX20ld/e72JbcFx6M3v066GBNyC7t14Db479LXkNc6Faj54mP724gqcGJyZReAEHGTtd+sqeuzY
g3NU7GmDMS/IE4Fshng+y83N459/TPG37Xa9Fu3YQFE8eup9/agFIfI5dchecBa8Yj4mj4zQZhQY
jNSf63Ck95ii7oT9HtWQq+G0bHrQ9Bad/MH5/cGnWZeJN28RnwYbEbs+7QrPCf92bwmmc1YuGe+q
6M9FSPiUqZmLtRx7r+qYgWWV5ctPDqxoB9HZPqGQDfYL3uadnEV8VeHZIBCiKT64JeItT5UFjk/m
0B3kkfPZ8V7Llr/UQZZQkQFDne/llEaIo/JK3AdI0DMoXj1WiCifQYc3hv1ha5o0WgjkKPS3xWqZ
X1vgzSE8zxEANUdZPniRcUzv7CSticiCfaRp/FlFf1nMvtX+66j5vzqk/uFp4vZ6tEI41a7np7fP
L0B4/L0mDXe5NXun2k+bS95h+8G2murf3gYEPjx+HFewQlAuvruW13cebhRcSoXTdU8WNm8yjWL9
MscQeQKSv78l3uKdaz1Ad+5IhIa/6179+SH6h/VhPR/yEHG7qCHfvT0YY5C2el6EuDt208Nkk4g9
eDoD2oJqcoM6DR3gny8p1v/nu+eWL+1QIrNMgPd9t0Zktmxyi1TsXZEm0PP6ThP6WNguJBh6H/qp
lLq/RRtbMINGkrMNu7pptgN98RAoisYZZogz9nbx0IC2YF7VHObBYZeqZUqKFIMIDg61nT2Npfbq
wwefXv7Dp+cgTNmtPG91ZL59Qqq0n9cVx99VYInIZ1kqtFxodGHEGSaBw3Zpa3w97C+Y+10sH9XG
tiWOAXAd3o/OjS198G2D+68ODbroP388f/3x3v24FGcsT/xPpU2X7u3Hc+t4Ttt69Hfsj0t0Ydp2
tiCJR+bWkB9MSiZP451ySwVNGOEcA4/ALajFZN4ep2z1giXGotU/J2F3RfYsVBc1NnrN1Q7oFKEA
JLQ77dv6hjlh2hH8Xba/UPzSPwL/WL2CPfFd4QcV496GIbP2/xB+PckYqc5uGJLk0SP+lIRFrjB+
JQhySq7RBnBISFWW30ReYR6Hrnd+uDpAxlHbqBMa6viBUsTBMTfUzLMPNJxWn3xtAYAqYhXcziJc
iJcep18lSMruWsUJ55rRt3qelzGzV0dU2nibuiU5eX1U2js376OvS+aPDzR7Ew8RgxqZ8CARhaQT
668MPryfOZLZX0KVEcYZG0/5xl+G4iXpVkc7fb3VUs5onkwgmtw8zMhzgNdZCNmP5N5NX+I0dx88
F+z/B6/RP7y5Hvsemv61xYOK5e2NjmPJMAcVy45lrLtOI2mhX8OxlSOoPc+ecf4PyxW7K1Vy6OB+
ZO16e8G+Hom1AQq1GyPVfmoR5e0YmfaHZCaObGEAQRk/+xLJst/9UL1PYjC6pQ+2ln9YOzwWTGqL
deWgqnn7Iahm3MzyWnRQBr9dUa/SHFIszs7E/JL4oJ/TnCYPolPIibok+eA3+Fu5TPth3WjZ4Njc
5KuB9S/7WlAuOiSpPtq1Bt5lJgLypkux/OhVdXRFPJ+BLZoPVmjeDL7Tu1ca7RhTAbzCPv/wbr1U
LanyrBrWLonDnsBxd/TzaovlLWFKvRQcmThaDQQ4IRjHsZFpDJPadtvHMdOaaFaAqh5ScdtiHp0x
aOsrSrSd9oLJ3a/j9Udm5XlG6Ppkf4f8lNmYleauOynmHmwBbssaIJOMUFTEGOiEXSvxTvy4qUNI
eZg+5E0Wk/WThQCGGx10jDyLVdSu9EJTuyFdB81xIrpHoWg4bcpiCm5NjLy+agL3V5/3+r4v2uyu
y1OcF3GQIZrrgVKLI1EqERCusUYQYS3LT8XqCYpNmfzGHazk+0CAZrZflXpyN5B/OGxMv5LwTEQs
y2YiHe5aGJt9LUhzAhep6wJnh/sRGRj42SW8QOeOstQHnILRwrW/RSbIAK05OeS9JqkM+K6IvI9p
boOHeS4nDOVdtvATevXwsHQCPsMkq+ahytOeGXzTpd9qz61IWYBYRmiC9NJrwIgBdvssl0Bx6lQR
84FvbOvhUmt38YR1Hh1MOdAsm1H+IG2yrHTb9B4uD6SBLrlug4TygZ5p2ObKt76kUZr8JEiNNFJM
/t5NDgzsixpRsXGgqfpf9jhpYCTeVJ9wManfkFsRo6ER0XczYJuneqhCfNVD86mzfPN5DqWG8dZH
hpDSJC/hW4dM7TbGsUy21bUVP89EJJFhNVohmdMKLf2moNVFu5JR33NitV53SHsA2sRWLHD08BUH
jxkYfQyGWY2WXQ0MjMRC1cWcu7KPtcalc+F5s22fskpnt7nPRJL4mlKQxVPhAFf52quMjYmHlz/v
kH9fN2F+eD4VyHoGl++rZqzbpMKHJW6GNf6IndHbgFubbxRyPHThxuz/fL2/v724k1gyxIojYE9+
t2LppHLTbjV1DLr2WDPkggBrkfedEO0Hi+Pfv5q9HrogT9CfD2kLvl0c9UhKfJXmLE95G3xOCY2/
wRiFObcd4XxP9BD+3a/GeIH2Y4BTyllbW2+vJ0Y5YNckTLaqQ9CUMJgvyjhe1R6edfjzpf7eM3kd
ZVAzOowtQv54ey2yAFFYEDe1QyET8RoCeL6GnWqdTYY9wE9792khMiY/4jswl1S13b3JMXp+8JX/
YQcI0GdQ/jEk4cz5bhOUlatQX4xkxTsk1pw65sULBBuYp9sh6cdoL0gYlnvdzADJ//wT/NOlCcyT
dBCZS/MR3v4C0NGFxhMa7ZI51xcEQw3QZgX2DLwmF4tGoJ9YU/7BeegfTnKBS1xHQH8MWv/785DV
dkaRq8YjNSF6PybMENj4loyhadjgBCcDqvVuGbwS8YQq5oO97x8eaJ5nvisfgA/xujP+Zb91Kk8A
zq2gMfq++yNte8NBscc6WWXERA91V3/982/M+YNf8d1my2TKppOwSgGC92WVYyPdzpcm2lWxl6cH
stXtlzgfwFPh3mnn0xjOE4pfUpFBEk5BJA4iQWN8P+Il6hHiVTTu8rnyt7MzVC8LRy5sv2AKwkNg
rwt4yZQcQuq8xHpbGIfE+Dhekjt0wNl3smQ5J7S0SK8LyTa1g/off0mp9qu9ceMWJoGZ/PYAqsH7
YvsrQd8JJnY6Y2cdAAmK5GtNlT5t0Ezlz1UIcnbHChhKvAE9AFxTg00hFUnHl6NPR2YPiYM2awgs
FDugnONNh0mQldlkNlI8UeHCwnKREImu4L53M7yUEWvVN1N6AfOzqAC6ydfv+UIJ+x1yserF95lJ
44cZcM9bHZbFTSoHtjf8/nm0aeqgq1BMB+ZpSWYkhQkMJD5BEGGdB+owYA1xrMcizGHZJ9ibm61G
GM4gAXzUCzsIfpc6mTXu+mlxyEKYkVNvarv1CJ/Pk/5XZUb10EqR/aaQTWFONlhnPqWZ3Wc7Ypzr
38jiCNKF6ToQvl1JYpn7NLf201TPzRazvdtAoIaRvtF9gmUduFRqkVRs2pj4M9u+1xEepB3hQ93J
0COkVUGrkOMguXbFcRn97hcMDkizdjXZzyUjE9qXIMv6TUV1cRE10gk30pH/xdmZLMmJZFH0izBz
ZtgGEFMOUkpKKVMbTFMyz+AMX98HrRQRaRFWXdU7VYsAHB/eu/fcOgM/EGr07Bq9br6RwTH+YuYh
Rt0mn2jwEBrUB71mz8LBiuTTjcpOo0XnVxm/mXUwEGcGfokdzuUi/6DPsUSZVndW5APA528pkrA1
7un/LCrZy2lneTANQm1baBX4DMNdk+4FwA+sFr3hmEQEIoX4y2j9PhY5/A70zGB842mwXyaEYujU
EgVGiGQL3mxYWcE1q6LE8qC3y7S30Kj9TKKWrGZHUadfZOKavyKXr2lTY4N4Y3Nm2keHqN5qlziD
neyhlJnNEXpxSxgGgVxv+oLym0JEkd4DE4pJZG7XnX5bhng4ysWYX6XWTQAIRJk8xImuDV4VG+m3
3imNX+oqZ/LQxDITJRZZEcxP6JD2WtKY/XZ2ZmPxAZXgfNBr8ucBYUglaACU674RtjgyZTcir6Td
WS1eg5LO9MjeHjsfFbk0fSxG5Rd+Ccg6WCm4UlRlmfQDLhgjuWtTKufbmorNfz9wqJBwaElwpHeA
J52tsHPqkrvtKBYsh5LySNOrMxp1+qywwMhHP3RRFe+yqru13L43C+poA6ipUscz9LPSVIQue3Jw
A/k5Oyi6dTEMF1sa067q0RgrJs0Cu7GmJ1FIrD5GRaH++kR8uWsSkLNU92+Jkx3G2Q8A0oEkB/UK
pmuzPJqyUomXXEjKcOPv1690uaxyqAOuwZrKcRLl1+my2gOniuzJAMpSxOvBQ4ISUZMx+q2YCy6z
2tS3co7MG4v55f2xC1XBddIAUm3VPrs/AkkqQwy27Y9OuBxYGmZKBxMRHI7IbjzKyyWcS1ELgoUF
+Yuy5ukNzhOJdo2kYKUtJBSDvJl8raTa0/d69oHcBrDZRmwNL12a31hN37lJnT2SYZmA0GzilE+v
jFIxUtNW8GitUX1EFMx5IDacrwsP9MbJ/Iz4tZ7IV7aajqSE5t2qKjm9llnKSAxG7/pKn0fytZ6J
vBtkH830qPP+D8xLAztSaVuL13JO9tlWhGPA7+5jz1lqpfX0OgL6NRNa3B2yuGxvnDveeRjUPDWw
ZKvI7wL6ZVcV84hDaMOYpeODhsVmXwJL8pHt3+qvvTOk8bUTWoTKhv3i+ZCOU7NP5YKA0CYtZQPH
PFtzuwEoNqPyWPaaDPiDXr8xpC/nDBWlG1QzUqvYN5xDsaCU5MusGK6v0++KdoWjUc/OUfFznlaI
F4gcpTrQ7sX7pGm9eLJbgbPi+sf83kPm+EOPidHgXmwYaRYU6lSL0BeoN99KiimvYp7RPRQ0Cp+u
X+udp0wjXNeguXG+40M+HXEY+XTDyiocG4R6dEglXZzdMZN1ulWNCfeNFouvZh82NzbF71yX8jJz
FTxQ5g7HOL1uHYH4n2aIGC26yqC3RPpWcfQhzZvggU0Tjf0u6ZPlvx/2WIcEZ9i1PY7Q7OwcO61u
kob+KYumqTo7e2bYstfCTmGzKbuhlnhnzuIOKbaxZUWPeyGHFbbSYVdMg5TCeuCUwkF7As0wkNGc
/55nuDG6OdrGxnJxzgXXX+w7gwgrnKMKpmYe8nlT3M5krCLAiINodqLP8NkGcGWjeFCQud641Dvv
kmM66xwGHU4b5+1Zcj1AAOqoddRlrtR7CCtKEOYO58iCQnIZFCKzAyPtwv/8nWjcnkn1GAWCYG04
HUONWeaOCWkmUDudoEHRVN+E46QHFQfC/vrTXIfj6YHq9FJn40YfGyS5Gj3TBNk3/NwCCNzGRHx1
47O4PCsS46jBl0RQgJ3xr/7mn7MiZcpBE8RmBWkZl/eO45AST8frXikXxG2IzLbX72slbl/c2MrQ
RkePZYOg4dNniFEkTfGh5AGeP4mQJS3chGgZFpo6sIkuewyTdvzcuDFsIphD/VNG1fAbzbV2F9L4
Ie5DUZV0W1IzwhKrA9HCGRVWfj3n6YEAadq313+x9t4vRu29Sr0RUVP9Ov3FHHnAaTkr11aS5Ym8
NMqf47GO+w8NdTaas+jcEy9UDXAjIzvLt8EuevhJbQEDULp5me0iLbZfBAKeHlZeSlCtBkXme5vX
9Dv0rAs/y0KPvwuta54Ay6Hjb7OyGLeIhOQziXKGjXHMIBNNM8xCo37oznhEtZ5CwvV7vfyGKREh
9lQZfDZD4myAqzgcOQvFSWAQx7HJtIIUAif7EYaG9uX6ld7ZeSDkYdGhJ8gC757vr9JhtgtbyaJA
p2C8BUqkbjNdOh8JvtcfqWUvHwkjHz8NHJkejQoZS2YmIRa7uAbOn6llEGNhRfMa2jRzrv+2d164
gfQDQS+yLcoEZ09hqSWUqiThhZMkRiZhAb2shnaCD3r5oOIvO8BSjG8Ms7+iw7MvntTWVSLhsv1D
DHk6zBwSnNOpdhVflTMhjy5Yy4dE5Evj1+U4iQ0esMbwdCNT9W2eEZn2xYyi7jcqfkgpoSToD536
SAklnEcjx1nb2C+OqifFrhisyN1df0aX2xYOV2sCLPt/gWBFO/u1thrBvaDG0dlUN4x+xj7VNlMe
+UKGiXM09VRC6Rx0EqRJpwGGpbp/rv+Ed6ZIfgJ1RbTY/O/vCPtn6mKJdzJHjdBsLnGxxQEi/5i6
s3y7fpV3JkgYW6hS3fU8qetn81Uzg0jplzAOqmgBwZ1jlwuWbE582x5guTYRp/3rV7z8NFaJG/hV
Smloc9ac0hMhdDHXWtW0AB7FMGOPIwMv/2IudvOAQjrcKlWsghmFomDOdXtwKbi1GycyBS1jHPif
xzgS9/0CXSdR6WNd/20Xr52kAsqZSCRpZhqWpp/+tCYdBO5Lywwc3FKKT5hm9bKUcxsFAnKIuqum
xoFz1hvR26QQCuVrhYV+5fqPuPg++RFIhTV40HyeHHZPf8Qc9UpR4IMJqqkE8VMUywE5NWKdXgk3
hZyzIwCtNLh+Uf2dW9fpIvJlwhMESnE2EMiuGRUwamEwdAZx751hLM2WfSsgUE0nPjJwSyvVtxEc
iE/w6uI/qC27X1ZcjD/HLqyptpGk9AZ+sGF610m3xM2+Ristcx7+0CpRY05pFqvZTDCL3uwRiTzz
fd6SO5SG8mmURvvEJjZBKp7OUA/LAmWzZzFH75xkwh2dT/r007RwIwVdH6kfcyly21vIh1oO0kht
8kuieWVoWiCKCG0EFcBOWZrH3A5168b+5Z13BFsETRBf4bolPX9HBrb4Wm/bgKxJnKZz0QJc16Ot
YYg7zm/xlhO1e2tgXMwIbGSoPQMCX8+1rC5nA6ObzLmp6g6gSdztK6rGmPZwBI03BuBlW2XdMWkW
Pj3Bv6xhpxcaRgtyjLpwd46uPgwsqp4ymSDZ0tYIGqdc3YodhJ0YT1BkDpNHXU/9en1AvveE2QBT
3+cLYBI8u1kkYjrAIqMNWlCMFHySmcSCdvQmogMANRoN4XOMvhu3fnHE4MsTtOaoGTD10z84vXO4
5wOizakL4BvoMFcwoxRCSQ5WHJLXjX1hB//rR1t24vhfb3fVlSHYoAsJIf58eSQEQSuHTCWLgdfx
qtFN8jKC8Mi4cNNi8UOcjV6rEgt7Y12+mP+54XVAMSHzzwWHvV3SwjZDOC4FGInHyXXdncSkeZB9
od6NRTr8vH6fl2rJ9YLsP3i8FvWfc7VEawBWLZakw2+fCeKn0sL0SZgNm1U04bzZYDl9K20LIrxU
vek88NjzYzNOdOcTrRXDjRd+actZfw/WOwqbFioLax2H/yyzlWJjZ4xJfoMkVxF12oYtwE2UyENE
kIKSEka1tChoelwkbjDGJO95JvgwzauKhnA1aFDdnWgrmR+dRtezAI9KRzIoqwN0BwnIaMPMqdY7
UhbpZmvKQopSjp7oiNg7/TCyU/yuGEj92WJrCrWnvBWkSlPN9ZtJsB3OIBEs94Rcpa/KgBJjMya2
lKR8Ig+EBjLbRKMJflQ+JATgDnn4hWGjv4Cph6pkQpv7KpRsquGoLlKlPaBWJqR70Ry6CokhKLwm
fsFxYT4uI8lwPo7OcO8uQgcn2aDXDLBk6KFvNnk1/Q6hhhNgi5R3p9GbKBOwtCpdvzRr3ORL63bJ
DgQLOJ4yGeNqHyb63BzYHUdbNemm4qBzPHguR5X6PyagRd/jKkAcJPW+0XaZHOw9DV3hoCAp5rfZ
bdsmMJoE+dz1QbjuNU/2orxziyMAEzi1QTQ7p++8jugmjUldBS04yD2iJdsj9HfZm1Trb6yr1AYu
L0aFj0I9x08aYuJsYW1q0q3NSCuCjDNj/0JkV/maO6Wq0lxYtXLKqNg/OaKGeIMmotfYHena5xJG
yLxlayR+pWY3SfSOeQXgcZHtm6r1oeI7QlnmuyGM+ueMgqp9aFdt4jFXxKTdQ2EsEJO3aV3hArLl
F5dUJDCO1kxuXSoWwULZZ+XnNBeQxmtCVMYNMS9u7MNomZ7dzhpXw50xOx/bGsl7ANieACHiG0Xr
N0LHpjPYuHfk0GEilwIDlkeEKWhSmnsIoIxxIIsdqE3b7DnwkiVXZs1vqKvLhBp/yEALIXd8wtct
bJ+YoCgCOm4gPzTdQflcMRMIUvri6p4+Z7Tm+rhdcyTde03tIc6k8ibGnelFZlF9z5QeldnQk4bD
sSAeLM8cLXvvgpuQ22yiE82cY0J6RQUO0wyVoeG19FtHcvQQhfhWwblwG8KiMYJlaXCVk6Fc7pPC
ijQP44/6O7GBer8YkdRNf4L/Czczj8TBkhbBtzNBcPUGqSJimEyJld9sZ0AsmDCNH8gddL6NPZUq
/k41Acdi8HY9AxUOmCrDnMMnyJmAU8c+swk4Bu/xiv7ekPRw9OQPyNbG+TxlYQ9FZE47CykPcKQN
7lrwJwt9MPNY62NI0idJntG2jbuQFJyoH/MvDO0u+9DKfnzKI1vNgznE3uD3qbvQJJxqY9ulySj9
We2U8YEcu+zrpEeJsUOqUJt4okmfsMcVFMcesBshABmy9UDWWDj1cou6uWsqgKLA9nbprgsLGXth
Pa+Ac/4xd61LKwow4xpqyE59yPwiMdo3eo6ps8WGSb5vlcMOTDIC2ql8q7Q4w1hfHqPQXj51oG9e
WkQcnWfIiJiHUXOTF9Ip0sg3oWl9ydQJc5GaDfyoLqTX5OF5mx+Rt0Q/LdwT0cYdQrAyRIyQbU7s
mEurCvnVhmTsxN0Q59VXTxCF2/xJH6xFI0pUoqXu20z303ycX4ZkML9cn3bemQlWgwv2FmQx7LG1
02lHb1pWAq0DOala46fRDePDHJa/HQx3T9QQbmmM3tnLrKW8tUlIq4fF9vRykdmUcx7rQ1CGGqQN
uhyc5Salyag/ZMSDC63Z4vfMDyWKtQ/Xb/Vy92ZSrHFRRdprIXONu/l3VZ21fhKMmyKAQRdT6IoX
+BF5vy8bDeVRP2kveQpI5/pF33m+nJOpQvPT2c5oZxc1G84hspmqQHEKdHdVbQYZCsqtQ7nna9yM
5u769d65Sa7HPhyrBcvJOShhGIxpKAksDcjvXXa1pXPmseYh0NMOrEsoLYp7xS3tzXsbKN1cI/0Y
QGzZzsX5ColdQu+pECm90tsBe7vxbTbAy2MFHJUMeVyZHed6oaKDwrzPn2G1lc0e3Zf10mXG2P4f
T52TgsNhCgkuh/rTV92JwipnK2kDW3Hjrw0kxY2L+tfvk26BXj3d+oreWbzXEhI+cZqXtMzOhnXW
yVJJbWMItLpKPzVE2B4Q37j3KG6SGy/4sppLZ25ts9NsYNuNdfv03pI6tkcdkFXA8VUnPRdhVc1/
64OVswJpFn2QN4my7fsUGG0ZkSYMyvwz09/ocSIFP1qV4CEbSxv1TWM7tW/NbbEVWg8f8PpYfOfM
Zq7KZ1RFkDsYjudnNpIHTXMwZBCTCvEVH130AY/e/MWokwXw1RiNrw0W8iBWdPOzSxN0nwFmufXA
LqsIpsNz+iuDpgd2Phiw8LtWaScSZRI8053RW1HxpYiQJQQ5Gs8V0TM3n2O1GyyfDBVV4NrOiudB
B/sUsWyuJumifhwRbP9K60Qcl9QYbZT+OcUpiKjyG4roEFyVutyYnN/5mJGwcxJAyk4B6LwQViVR
AukKeEkF2+9uQMka9DKRd6Iu6yBF039cFhj719/aepw824hSGuY0xDnbpKl09u0oEfJIp6eZZTtp
5wMkbb+C6oOheP0y7w0O5mCNQx6lPqIxzwYHuokUtMMq7aoGgOzp5JSvbadFjwTSGOhs7bndF03d
b/PYaOrtukEHVhaW/8czphuMjok506Gddvo5gZEcMtOBVt24SBuMUUBUX+LWp0KZ3pcd+Sys3Df2
+peLAoc72uuUtqieUN07vSYiDdeNVkJ2Uqb5IR/i+WeCXdnxOO3FQR6H+t2Nh73+jacvlXMt0y62
YaqIIBdPr5jmljUUYmGZn5Jc9Y25MXZxvFSDzyONP6qxg+JtyTQkelVvgpojTEZ9bKg0f1eyQf1z
4+es8+H5zwFag7sctAUj/OzdU0UoQrjVI6S3OMZGxhShA0zeK6Sm760OTEBZCvmQEnriw0lIMC8Z
0ev1H3Hpc8dpylZEsBugveaeK1tcVxK/RNQw4S/g6IJ6QeDvaUXp3s2ulZF53yr8EAefs8LRuW2f
moWUcsiXjvFkR6Y2b8jElgAu27Z9Da2pyYNUrZXJn6hbvM5KiDHeArN7yJIhB4faZknGWTfWbmE8
LvsYzLG09Vxq7TQGcFSdvl1JISKJViYZhqOCLv/S7QuH5hz7K51nN6sTU2ybHjKqlgG5baqOdhEt
/ga/FLVOsswhRCbVwe7q4pjEog6E1Ov99ed9OQ1baB3WDuQ6rRjn7QsQlPA8imEKTPbutHhyTPJl
hbQN2ewnnALwGkuC3Qr0j4FG3NCN7/zdy1MaFJpN/U61zr456mTphCRsDqxY9rADU5I9N7M92MQo
2JXieF1LaxuNK3EOmxIAXbvKT0Plxib0b7P1bOizC6XTJ9gu6Or5Y1iIkaXYh7KFVah2HrpySeP7
RB0G9QNqVGxIEd2xjyHF3FdImLHyaGqjrNi5FO7RLfsy21uxroNkqMZh3oDUBgqRq0Ri+c3cTKCx
VE61G1cp3dabaLFqB4CzI/Ittt0Nvu9E+VHqKSXtUjTsSKfSIMWcbi6FbXVUMF0DoTQ2OSy7QJsG
VL5za8Z30ZgP5iZLcJlDkGqiPdmEXQg6H+SGZ7tRemhzQiUCBk/owqKMF7DevdX9cPqp/tqG0vgU
WYR/PY+hkR0ajgfNxprZFjtabtS72XGNe1tapetR1xY3hHOXuzP0NfiRwK66iCTOd0xy7qlgSYMP
3ZqTexJsMeJVHYNcq8rt9UH+97x09nrZCdMoWUU9LCrr6vpP6W4NKhJSrIItV2sM4OIqR1G/RrJF
clZqaG0QU90oHlUCfjiAR3B2MD1Oi/1L7dpGHEpr6OIvDEVaFtd/2juLDj1DjFlsGyldn5eRkScO
TddpfTAsifIKvZ+wGEdpfo6y+wYoZvGvX+6dfapNU81YJW4UrQGwnD4JIn3E0JdrjSnS8SRv8E8y
YMNR2CmSdZkTVZCLSj+GfV8Xvst60PqyqHIyyUZShQMXi4iE7ypRwlYjiU6bmpD3L0yonfwowyn8
KFF8Gzd+9uVYsXHLsVbSCqTebpyV4Ww3GS38mhlthpB+UQpLbDu043hXd3Fo/feLcSkmJQ1VhsMG
5PQRdawt0Qw0OVDVxj66y9wGjl1UdxFttRuXeme7xSLHJnidACn7WWfbOpdoIqalYgkqM5b3i6rW
3xSq0Fsjt6KawOmi2o9sM7csmhGO1yR+Rizp3BiDlxtaivWIpdaWOyclZ/3zf74OO3Q1OuPuEpjs
rn8hIrG/TG4FxgPStB0oqHMl4m+zsm+sPX8/8ZPPEmwgFU8VFRx2bhwTpxeGhK1Ci4WK0U44y45D
JMRj25HM+ADhVtTbuO3qdBdTjnlNY6m/EqWUfjGJbs52pJU5f2jwxh/rjK3c1sxoDLPGo8cEeFoD
xsvbpBs20l6BlUbIRK5g78aY3HQRtPZs7uvNvBRm6A0Af/ONFQ7mL0PpnZeqnaPBr1HeLcekENOn
Fl7e5JGaUaPP4Zf9sajcy80UykFuKE5G2aHr7Pj5xqd6sR1jyCM/Wc/LmCys834DpqsJg5xjBDLm
0NpGrrayp2pSVbs0TsJAL+ZyLxxsYOpo1GAtBxHfGQhyXq7/kIvhwVviBdGGxxBuu+cfHwrM2NCI
VAnWsmAGcaeoD20PCBtM4qDaIA+VaOtIWLA3vo518J8PD/ThGk5kngTfwenwmEsz5ORuiGDSxrg8
TqHWsqzhnEHUP5jZcx1bQDxRxarkecbTfOO+LyYd7huJG8pM+rcmx/vTy2cRtnSisDl45pDfZ8eE
RF+m6nZxqIRdf8Tv3CkFML51PgZ8fhcWXSNCGFUStR4BWZakqdAL30TWBM+2Ha372eBUMru4WNw4
jHbXr/1XjH/2mJHdgtGDyUSt6LzHkcBZb+qI2CfISRhLMYeQVqSQd3VfhSrxnxPt49IHVm3u80QW
CmTXkuItAJw0hr/pEqHDKUZMBxlGWOfgfc8+BX4iqOLJCOUG1pzxWeHnO/4MAq6HfpOG2wKA7hqR
V2lz4FSjBiS9r+oPizab35OSvLlNpjbRWx3KzAWS6UToP9qiu/WRvfOSCVFG2L5qcMlrWDeo/8x9
5qjW+hCScu46w1gfhaKqvyfdjlsSJyI6GyCxqmgLD3r5KUt3Ae2EcZ4oPGFPddA2s70rutaIVkvZ
sp/Yn4ZeW+ZUtq6/pHe+wVU6SyA9hyMHtfrpz8QoT9KtvjYLuhhYAPSBZWXkOM70QHHWGncRFrp4
42hLmNz4Ci83T3z2lgkhh+djG5bQTq+NZaxklgakq46lQqbanDjPUvbz26AOzItZQg2c9CTsxnNn
P1LM7WrPlFb2Sprh5GH3TW58LZerJr8IoSYFawiJjNizicHRoyp1BCNWp5n4qSolSVWsFJpvl6m7
5+BYHXt2DP5S1tmTKxfNXzp2eTfeyaU8CeEr7hb0kGuR0TxXGau4ZHkYswgyRL7KsRZgFz0kVLL2
6aSHv2obColnmEj1Zdma2T7uUaBuBMZD4Kph3H9kSoMIoTd4x72W/rBx4yde7C51znZQN3Udc4N9
UdjXBitxiso2AkK9jccKS47HZ6t+GpqlfCZ+OP95fZi+cz0QizY7GnZpbDDPviYM+AOqTqkHTkPc
gBcZXXiXKkr2akcyJswCUri4cYuXUyeyXQpW63vQUVxoZ6OzMpMYXLkRtIMael3nJiR6FRl4O33G
rJESDumHKUGWDp6G5b+WjJgweSsIQdbzvXXeR2iyoTadxDSCesAq2WOC/0EYAswSMg+E9KZEW/Qb
g/9ywsIIT1GBjomNB/1iA7+4o240kRlMNL2OlPKG0q/yVrkjcsbIbhyc3nmflDjNlQy5yh7+ul3/
mR0zuOKJPhVczBmoS3eVAlQwjx7mpPiNIKS+Ids/vxyB8qz0q/uC9whLan3X/1yOwKpJHZIm2qZE
Kn5y4UAecYTMna+OoXmMUbXdGj3n8+rfK4Kuw5OwLvFQaU+uWFYRs6cplIAp27rHHd9DImiqJwHx
BVu6Vnlkyt6SjFJp56/9d8ldL2vR4KcxA8oRwfnpZSXhDsDfIyeAnqk9soslEyKfmulFHRDBbWq3
138bYsXMIwqgOAPhTz26tIFJvwpDdzXDqOIjvA+MfNLqdEFTu8oOpZbGTx3/B47xpW7WpGTM0acG
zPRnC30AWE6RDb9HGIjjNqyi1UJaxt2PPhHDt2LqIecS6GHZG+ZOIrNAbBBgM/cJhpCKKuTjQtrG
n6XICfGJCLTZksmVi2OXTsNRKxsbSIVM4u8xgTUmzdOatCzRkRHquUQ1/UorpWXr4HRRunGUellz
ik0cGI7SyR8Rgv52bZhH0l93G/xVyN7/MEqG0CsWNtdeUtF6nytMZ15s9NWfLG5RraTMoqSqEYaT
BmSlc+MEb4aGj05J+ejS+I2DcLbT+5lEmcUbk7I/uIJ3HaSZQVyPpejpLw4IsDJKBlq4mVyrfQ7Z
9VUBSR3ASlVzVocN7W3qduOgZw+KSLB24PuNMfHmGmbcpCtQExKdEWkQfZRueYT+ky7eoDWSU4Kh
Ky1sbKO9b/mzp5DMU8ylmiRRcirLdbdXJA053Th7n5YRccJWVrX8Y3UOm7EpNbqXin7sn15WnF44
9Dro2fqoetGKligEnWS9O1yVYe6jVRmhuKRq/MahQi39dLJqzRuGyZ2RlIfA5GaSS2vIJCE0JAK8
7G/2INRon5Yi3YeaPcLGVFGxbdhl1ChIW7Gi54ghQshUVX3pscpP84b+bEykgIh0rkbLcAPWRTG/
znTEEXtIejN4fdccLHLq6S2m2tBHB31QSTEbXaW1kTnJyfZg7c6/FxHiSydGPDKIWkzyhwGpNgix
YXlLw9D87SASyT0sFJTcMNRPPjOjjO+p4mbfUzPjy1WL0Zq9gcOxtSFM1/q1hiCJYNYkmR6Vm/7k
weE7NknHy2+sPRclXiB+VE0dOsn4IViEzkoFw9rASAkt3WLWnxDKzGvy0ELkRHlMpEauscDQTE/Q
tOo3UG1TzFI0F78wfEQkr3dj8TFpEly/c105+7pepamx4ywgRWSpKTd+7eVch2aNs/B6mOK8f96E
NrOuIJuYvEgagCqZNGh0EyShP4Y8+SZj44WbFF+u7wf+urpOJzqmcXhPEBGoOXHAOZ3oKqIH2O60
9VZYA0wYvQqr/ZQ1ogrqtOOQ3pJcW3oaR70iMJSSAGFyHqbZL7W+M71u1ki4gRGcf0FrUkIfG3sr
/GA10tqN4cT0SBBwih7Qzp3nBI1w4VuT2tScMyw6iA5StI8JCvH+QZ/dhT7GVLV+B/xk+TRUxJV+
0GJ9xuFj2KhF4wSLTaFMENhEmIE/MaI/0RCZ30ykOQl2PHeaj5mW1z8W2lFgV4lbyje201PYBdJP
/8ZJo/IxUab+Z7HISNlSWKDQL8gm+IIQ3MgJTbKtT1a+1itcNSu6Q9iV9jcW+1EeyRolfmug/fo6
jJIKmp2OyYNroGrkcyzKtzaOBYVkMM4QcElB8bumrKgb4vTZFQiHFPRhS0wVj8CzyssbxD0eX7F8
qSd1Gv1Yz4b2oLZEkaGHz0E6RI2bP/cLhIwdWVOYHImNLm6d4S8HHfkx7JPp+1NXZwE9HQDmbMzl
SKd27RSK7aKCCqo6WuJmTzZ8C1tpl09G+x/3SCyvPIa1V7q2l5EanF7U6LClabAAt0Kv6p3T0Vkg
f2zGDCCm1+sjfB3ApwMcRiUVXDqG7Fyg4J5eqo2iLI9igYy7aYkPqg1T3iu11Txev8zlYzRoS0LZ
xWy3FuvONtYOzaLFyvtoq6NiUAMlysIPKB5sYmNytDNybpIPrUrk7/XLvrNPwcLPGYJDJ3L/82Mn
/BqF3g05LCTEloGIFnUPZUp/pBDTPWphbN6aUS9Etrw60Pq2YyKxpQ957jGz9WYuScQIkbdqdvdz
WKb+lepb3QZuoqTundNE8b7QS3h8LdCHF5g52MKFCrHD65swzL/anYWgsaB585iVWEv3JryTxgOF
5Zq+FnVK7XW9qj6rbqH1Xkc/8VeC4KLalvWE7InIcAG8KsG4vwkT6L+bmXTYO4VPQxLNtcwfKA8b
Lflyml5undkU93FWyxWLkhuE6uDVUtA9FuWWvT951UURygoNIwo2ll+hWh6JIPrzoGicmLGWD9+s
bCaHsGoUW/HpJdY0DIXse9qAxMwHOXj1xkvJ+f08EJM37CZQYcsW270KM2eu1Z91ZbcxRCONXVI6
k64OfVBPOh8ipjpyACpttgIRzJY2Q8tG5G0MK7yutPIxVKNJ+oJpBH5HWSwpyd8o2nYsmO7v1qUz
sllMuiDk17nZL+IMy4e8dsWwvz7KLoyFLKN/MRGspNRiOKqefkR2Y06hKmS2XfRYMz1mDIICHFJb
isgES5Kbuea14PC3Q0wIW7cMiucOGbGneeWAg7XaURC11iT9H2KhZ7zF9QiMnrpD0SfzZz007DuX
2DdKUaJKfGJGnI3bRroHbar0WsuYHkFAlrMPfB63TjVsr9/fX0XI6STBKkhPAWENLS/Oiaf31xaL
7vTSTbd6qgEVzCJN54QhDIKRrQbxpJwaG1KOzPfMlzp5rZNlPldIYMudFluT7jWI/r/3OSEP91Jv
teJxWpcEVFts8zmRycp8wBOatR4Dj72OTu62RsBKgXWS9yXZTouwrD64MuofiEcgOc+p9XT2igkm
O9+1Yv/p21z5WLit9Vu3CtiU1x/B5UQCVRS6DpMk5RKCFk+fwISt0y6NOduaU1Ue5wW0WxpRQSa4
3d1R14turACX0zLXWx3uOBYwSZyX9eSYt1LWTbbVijhWoRqpZffg5vlyY4I8P40zcpkWKVFzMSpA
57xqU41GGPVmupXQkx5Su60gi7bdh7nVZv/6I3znUnSn9VUxQqcIs+jpI0TaSnnOnPJth4hzB1wR
xXtnOR+pwyg3LCYXJWFuC9vFWsih5k9D/Gy5CbUIU6qTJNvQiIf6rhys+BjR/XcfRznRd7GYUzlY
9OjtnXSwOMXlSQ3lSJgz/szFSvekHTf5Y5iS6+wLs9c/ulk+MAsPSOF8RkobH/u+aaEQKGp0MCxp
vknNHTDwqQMMIOo4w9fGNFZja7HQ2ZlpSPeeMLv2ea463cLkReHzPuysm6kYl2PV4sP525RFrUkD
8PRBN0qF3rbuiy10/an0JAHJ7mfSt5U7wjg5gSuOJMPt+su9QF5TnFv7jX+JNahFzgVPSZGrgrTM
cpsqmetuut7UdmQjmndEYIsj1mhzXyRVuQErNvwxlGievZagJ3KtS3PvwnHbmFA9Hwgz1QaIuys5
3C1ylNGqGMqN1unRjUn7ckeC4RWEKts7m63B+R4rJvzDWqSTb3l39m7sdZBRPRlUjUlL2G6Lu96O
+xsT6eUn4AKHWMMj1PXf8xNMWDtZwRa33eLDaFNy0E3zubRzFGE1rbDrb2Rdc07nbAyVmI5QgjlM
2udwQgPPINigrtouS+0G7CgDt8q3mPZNdluF+1hFYvawYogbG8qLe6QPzJ0RqWCq7K3OkQ4z4ZFZ
PY3Ntp2dZ+oLKVV9wgu3s9SbT9dv8WKgcym6vaZtQStnoj37yhVnwiY2qfUWklr2Ry86Y0cxqfhJ
75/qDMGZt/Ru5x1NZF1g5egzadAqXA6Gp1+WwZTstF1Vb3von5/jsOhWKTKGwLprxl1hkpzoxnHP
n7NgHGk5llvgac6N2e2ifcDPMNlCk6CB0IwD/FkzpchlDZkgJp4uTZRfqSoJuMS/GswmBi9qZKNx
Z1SpouMgdPLNIJBDzU5Z3/jkL58+nT6+G6R/Dl2Ec3nYTLNHLOYybEWuzg9D6y4+D885qHk0Cn4F
cOYbi/DFkGY4cyhYyQ2siAzu08evSlwxYZJ025DYpn2uUdjELJPuimhaHky3IF9lgG1Niy6/Ade4
HNRQi2ikIvWhBoD6+PTKctCNdoGUtU2sIVNxyGnDsTI5XLMBSsMbt3kxM3GbKx+eb4c3TVn39GJ8
s8qMf7jbOp2u/0BeoO67TlR+Y2ij7+LIPExYo29c9N07RMgJ6g6BDTu904u2UqdFTjbW1qGA4wsN
N35Tu9o+r7P/cXZevXEb4Rr+RQTYy+2SuyvJslzkfkPYccxehp389ecZnQMcL5dYQkGQ5MJIZmc4
5Stv6XZim62heJ08eiWUF8HpXg5VZmg/RrrXngw1tg99P/xEem/4arZO9P61FwQVagf1LWQmCd7W
mijQUPKiHnWCyFhxHuZx6j7Ae/8Vp7HbgdKj8HF7vOsNCjZJPoLcuAYqpasLCX6wAoezA9qgjPk/
TpjFvrOELvbe0p/2oE+F0cBMa9CRny33+fbg1+cRIi/EN5WgR+rWreKrOG29DsQhIaqWu+eYY/8F
PfriQeGmeA8l8j8Mx6nXoNJK4Nca+0IihM2WVuSnpV3Mt+bSzodJ0LuyIif7PqItcLw9vetTQTmA
zwgI7iVkXe0aGdEN2AEzvRaejd3b04Na9mEg+r4+aK2mvCknYw9KJT/YxSOKMB6JjwSPAASAWnS5
VQuijwnYIe9mP9snzLuLwzwqkGbxr/SpxlnkcbRIW7PKH208fXfmfH1SGJ7NRHdQqsit/dRqZ/bc
2mxz0EF69k66ofohGyzwaKLs3OZby4toCUmeTY4OtO5yplHj6CN1u/w0TtrwWGbkX2FeoKcaF+4v
1JJGgJS7AspXrXkAfIABCL/ot9IPXyO3AOE4i4IF8smOxupDJDWzz0tBFwQwlH5vLQZ+CoiW0sBA
Uextkqf9oS4865eLzZGP37r68/Ymuz7AYNko9krxODgE0hry7wYecK6o7JH/POE9XL0vZ8invUFK
oJkFYlRuGx+d1lDwK27cV39qWURAJRvOAlvcW23vWCkxWsYK5KTWWfZlaKnoWnrV3yeJu+cYdMWr
QpCMjwwoiF7+y766nKXV4dFHQulgOeV4dxYCPk/0jpb3Uqj7Lh8sozmkVe+extSAJGKF0JwyLf+S
l+oefOXqzuKXsAc8KZFCULN+0ZH/cWoM5h3Q4mBxKn36RJc7+TC3Ef5VhWntPONXn9eDwCZ5iUBQ
iBfXuIs8LY0xMuwJj7hJfASh8TgPmvktG7PiDlWC8L1Z9c2v3tGVu9v76nqe4IspoejkY3RpLfnD
/moMs9j4JKWLehJ9ZQF/IxEykXN+52TRz6zU91CyW8NpIBgIWbi+OGKXwyXIvepVWmunDhW5QwXr
+Iw9B22pkSbP0NfKP7endx2RUs2EQMxLgBw6GKzVPZl4pTrbyoKDPQWY96Y3pu/6yE7OWCXHMR65
gziEnk2enGbFNxzaJ79VTdT6bv+MK+6FtIEywTKA35AJyPq6jmrFKvBlVE8tXoPl5xYFaPtJrVPt
G7QQIGjeaMVjQMbVmQgxl+4JZ6a5fqQR2BEn58byRXc49EcRGtpyUIQ6Wj6uMQLA9Qzh5tCWwu78
EnHeAt3nEKupMoKqhdNCivb77clc71UKxJLJxKKSabirYBcNmC632lE7VeDLZ1BLjvN5BuL1LlPs
8M5Q8vSYIKwV5Pa0hwqRkcLfrx7OIrDOibFpB4BNWfMOOxADPW5Vi5+Nhu5HlWs/pPVQ7YAl1i+O
HEWKx/HFQCFdfSyMn3SzidUFa219+Sd1kh/lZOdPXeIpbyk206yNmz3tn6sH538HpdsJFwqe2Fq/
fnRNKAiDufgRcbygDwEqtwpdEUxmpH/SGhTT8hoGpA8oLHmuOrDKizeXTyYOwucmGcTOxbC5CARP
RN68uahEXZ5Uc8IVHA8RFZxEyT3rvPjhsl4zOAkXWYliMM4CEMvOSXmpH64+MV06ZN6JVsllX6Qc
/rqQrCJsqjLsFl/BV/IQGoV3VprM+1SaVfQ7FUA20hpxg3bAzBqmb0kDUET3uU5+iejQ/ATkS5y8
EOSw6WBUjm4iyKyiy79NEQYaUe7GO+/ji6/U+he/GL1xLfM8r93C0qqdUHkHr9eYnfNoGzTDI9T5
0EpTIkgmduPAv8g9FVmGeDw1ZmYH2Lk6R0dPlU+AJwlounSv0HhFR2A/0TV/YcFx7XABXn4/Tako
GkW6hAl24w89bwc8WObB+zIulftQJaGiBkivahGO4j2lRBNlF+VQ1Gp/P1H3pKVCoo7dkqqo7xQE
Br/UdmK8pzSYDIfSAu5xun2rrCNK+Xs52mR5pM/E7quLegDqU3ZDNgOjS9r3KH4nDz3uKEFv23vB
69Wj8DIWjCyUACQZYe0UNuY2UVoONATdve6TrjjlJ0UBfBXlQ/9LRKp5AJqVsr3r5DgrTntaentP
EHf9EsrfQKIpYUoyxFgTZ+yo5eLqUN+tjOW3oiU0/Bq8kf0G7O93q8zUvW0qr+XVNpVRFaUv+QbB
CbjcEA2ZM5Rn7k5j6Wnvt3PsK5QV7uh74tSFTRHmCVXm3HPk9HMB4PaQTdMsDrURjh9uf+uNuUud
M0mKA2x3FQUMHlKTVSQWv6Dxwoy7JYhSs3xQ1XZG1HIxdlKIF5LZeu4a3QoSbbgQ9EEv564gIhYy
3uJ3iBzd6yOY6iermlr6/RBB+4PbhqAMc6UlwO/LPrX9COj6z96CRngwcTVC7spIG4RGQmX+NaQK
eihlHyMu6hiLcp64bpQzgiDNDwywzQ9RPhVsmqju7i27s8adq3lr+cANsnkpZHI3r4KoaG49CyWg
GWRFqRza0c6eZtdpDyMYeH/JQvOVLXK2KkgDOuRwGYmg1jGi6LHiQaF89oWT/ey9UT3hamkBhBAF
4ns5l0QulvvbW+TqOqD+Qjhq07Uk+kYr6PKLiSUCF4ZMD16CpvtmWAoYgG4WoSij7zmxXr10cihZ
FLboypDvrUJgES3jEiouQ+mt8ohvx4gceTlDXLNsRNYq+7hUbbezppvzI5mS6ovSu0z++V/PXIh5
tGlkXhkAZBE/aU3HQduoyONKqfPbS3kVNDE/hPIk2hSMO5/xcqgmZftPqGMFTmVX31J0Zn07ARS3
93JvjgPkH11ozjbti8txapx9EM+Fu1mE4fJAMYS6i8fCBtmShJ+MMCt9VFDqH/ZQDO9ibQa5hj2a
X9oF+ihh51j/dGIwTxnKLDsrcHVgMGGHDwWSmfoBT/Uqlml0MeohuvJUDw3vmaRvOkJ1maF6zkit
oXS0U47f+LgAiV0bQyCTvuKa1zNgvmQnFUAiUTkOikAaODQ8ePxo8fY+7tbU2LQv0+OIrm/1LEln
QFOcE/y4AaOnYDbbKK79rmrzcz1rys5Sbk2N/FyKf0BlB9x++ZH1UM1yC95C0NOWfI4LXOtKpxZv
esfdK/yuS1w8DRYiK8wJjD094FWe4dKgV00kVAJoSIihjgjHozo+Gb84LMZjiwvLEypWg3ISipUe
1azrgtsHZ53oyB/ANLnyIBEC7ltdDFWnhk5YYotuO2J6C65DeVc2hbiTpp1PyzwlDyOybjHtwKk4
3R76OnyTYxMCyzIUx2ktHEQuW3WaDWd1TLuqOtpmnw5n+BqYZRN5h3dCJfd6oBJBYzdG58k5h2Yx
YrMM/Nb8ky2lODkaqvtvxZKbn8VMafbQLkr8I0JyER1TKDc7r9LGNXrxi1efKypKJWrI7QNMZdpn
x56He7hlKaxXE8AgEtPPg0lofnudtgal0cRBI2VgU8rj8dc1ajv4XZELV8HghcmfuWnQ3tIy9HaK
dnwHnqc/RSAWjrcHvaKnyI3BtqStzKUKTWZ1n6DmQClQKaogFpoXf088BFl9te3C9I1VogkKFhUw
V1A3g3mfx232o12sLjlCcp+m9yN6+QhLdgIPP2MuwZm7kMOeb//Era3LehDqkP1zSlcfo8pTUG0x
8c0wFs4J577p6A7oDWq0v/8MPdB4VZjFya3zPRverQsJYIRUcZRSRNbqFdDSRDXzOa9xBjM69AtV
VGb4ENYXl0o4XrDi56tnKg3U+f4uyipXOBGBkVceA4YO2kzoQeuaKf6BVehjv6keiyn+XalG+g01
xj2HgI2J0tFA5YcyhNQZWd2EaOwkqUUxNigiPPY0syvu+zzrA11RzHOkmXvC6RvPq81LLsMF+Dj8
dbnVR8cUYRVGLCwBn37qXauM79Fb2dVOkV/oIliGMEl4TgJOiwpg6WqgGnmY0B3pyoaGRLouc2qf
hz5sH8emHdGtmZSzUOrMD2Maqoex7Lu39tTD/S+jwj5QqYgPo6anH25/542TDiBCpoj8iy29Sl/S
2UNSr9eQNQT8/9TrXeYrQGPvyiZsP4LzNR6btPp8e8ytJScagMEl2yw8d6slX7JcL/FCwdO2LYM8
yu23jhKLnXra1UYCxE0milCBvFDIgC9HSWtTGwukSv0+StMnTQtStKJSCUnWB63fuRg2BkN+Bm0/
8JB84pcK/F8XZpJSFlTo7PBZy8QHFo69bFhBRZ169aEHnrTzhm6Nxw0k5f4hdFFVu5ycU+utrg6O
61cYtYMjHbwzfVH7reqWwhfJuIt4vNq9AKskM48NDBYfvNPlgAsNCkefdAbUFeg8Sh47/wA0maJj
i5ksVsRjU8WBtdSoN+sR8mAxLAzd1+AZeEfq0dSXKr0xjgrGtECAuctOVtLH5QlX1/jPBKTTw4ss
EkdhIGp9qJM6exyTpB7OuKO23kGJnHpPZeNq7zMnEiFEQcBca+a6O2Agwl+WdeH6rqVAftOB7CPX
A9PwWM61ftaQtTwZ1q623lWsx7AEP1QoaDlxQa5uuNzobVfpwXBos9GCgJxsLM260gBOoY/eTsJ3
ddbkYEjqWcQf4IXX11sxqwiIWwxmSueyOzd18LBoyynaU9beGgg5EAqMWIrxjq8e71oheRdK4flD
Cc7V7OzxY1VZxZfbV8fWvqeTI82huUdZxsttONqVoebzDJBYd7qP2ogPW9Xnlb8gqHbfCbSvbo+3
8a0gS8Lwo3rMXbXOl5u4H2CfFXC6yox6Y1+21WOH9LF2qPSq+XV7sI39yP3B2r3sSW+t4zHCAEpS
bLrQk9Tat5ox/1mMMT2Yddbfe2VePOZs2Z3wcmNBpRI6vqDAekjkVnfxjEAayY3l+ZU7QJibMIzP
ALv6Ck6dv5ZB34MWXxfk6XeCWKD/S7tDskIvv+BkZRhyAODwFxSkIMUUBbYXJOeiLwjwMiTwoxzH
lq6hITA1joCZu3hne2yGO6QQ90TRN6dPMCd/Dhf3GgWDgFFY9XocSthGfy6GCtKcLOwWsfONWD45
3f7CV/Ejk5cxHIUfkg8KTZeTd3D8yJeYW1QpQ0t/IM52njJvHB5T5DR+Leai3onWcHEp0XpjZ+yt
3QXB0sRcVoY769jVRDClGxww+GmIRbKF/vKjSGDhlUXTPvdFOn7ESHjaI3S/tOAuwh6mDGOUHQaI
mk776rZr6SDgjJaHftlE1vwGSZqs/w51CIHtvlKmtvLhzs7oBLhe/sFtgZ3746B1/yhLi/NuayrO
BKkQiubZdRDe8vUpdD+GoT42fkL2U56TmPb2weuiTviYsHhFwNrC8RPhFOu/lkKNP6VDV1JeB0Iy
+OZgI7drogp0rO0KJWAAHV75JlOmJj+kC8TCU6e7bfIB0bPhrkzUajw0bVF8tkML9e/ZcMN8pzG2
eSYIsaWKHzkFr9HltpjVMGmrdEK1qpltNDNQa/xjh1XxIIDyBq2+FD/Qt0HTq/fqe21J20Nae+Nz
rtCaOeTRXO+ZhWwcCzAD8LUJL1AUucL69O6c9u2k+0lY9l8XMdrySUyHNynCxlJiOYp2ajtXVQmq
W/8HYiYUhdl8uQSirEU1eqnud1Nr+v1iTz6Ace08F0AtD4PSUWVOawFHkyCkob6XwKu9fTg3Jk3K
QRRMdI7189ooPUNauhkiofsFq3JXG9HMkG2uekckqfunvpih1dwe8vp5ARqPGQvHju4k0IjLWVf4
r9Bcrg2/SqvlcTRFccD/Iocz2u9Vfq9nBzCeUjOD4PV25Yagx3pPZkOjM09H8iq1nE9On/5K3TQ5
6lr6WgEsLlTo99x1mH6axKira95WRtVI+NsHNoq6wjTE59rNqy+zRsH79YsoY9P/BcfiTXi5iPOg
N1FV27qPiY6XHaYq6X/1fWk7J9pUkBhvj3a9UUkSETZBQoPngo72ajRnTsgrYoOgMaOCXqX5L7v3
sHDIUk09L0nstUGXKXCEtayufun5qOw9WtehluQnophOAwH7z3X+5DWm00fmCNy3btQ3S74Yz2ya
fmeiWxtGmgECO4bAYenyz/9KaUYLN9M6h3SUThW6VPYcGkFmwF8uqTp9Xjwu3dsrewVTkntGCioY
sk8JB2Y1otoI9LKSAvZQ7bnVSZv0/tj1LZZUiL+/B74AZTS3s8IXxSC+hjQ6SDvK8HuUC/397d+y
dTBhSCOSQq+OdG61fdu5G8Q0Qjrt7BgrxqqI75LOVs/ScmFnnTeG0tBsoiAACZQFX6Vy02wYigMl
xQ9TLX9npu4zmXj42EbTp9tzevEfuXyKyXNk7ZO8EZrpWvwDNzfMldLG9J2pKT9Saqs/hcQ/NRHB
nCBfBBT6PeAEcz5mImqnw5Q0DvbkLbSlQ2y3WDTFTtkfo15U9sGy4fb5moCl//rzLI1ViRIpiOs0
Fy83nqsrapsPoNlprAr8yIEonNCeKEaUI/Qq2FkU+bauF4U9RxeDariEXl6OllpoonRtb/gFjiQG
OhC11i8YPGlL/NHNZhPORBo136fcoweAhs/4b+HSkFxM/jtfNccq2jsG8oOvfxEbASk/IO+UjFa/
iP5VoxZNquKYF+dHBBSM3z0mGyeskZR/OriXLQSLAlsI0BAJXhelepqXrt1ZGPn0rH4FgH6ubsJ1
IA9r2Za4XKQGZYQvxzhARJxII++RJ0rFIfKUJCbsGPLvdGWLnQ7e1i6VkRCoPQCiUFdXkUCCsqcS
OoXqh2U+Pqhml77JU7X5bHXR/EAVFC+tYqr8WCyEgLkS6T8GVa3u8ikZzmXT5s8gfaofY6XmD1Zl
pf/e3i8bdy+6+OxOyh2khWsAo2sigFpUmerbNSZSBjLkaJA0dryj73qNpZCqn6BUyHUhYHLyLrfl
7IaVmCOcxWqh26j4jSAlmg5WxyGaagF/3pw+1WRuutSXUN+lC5Q+JGCjndB04xGgIYULmNQilfXg
y58x2ubgOEmjEowV8Sc9S8RXU0+SL4g12G8m8Ko7m39r1/HeIPzEs8Mzu3pdNemnXLtYj1iQpd+V
rhMd+zEvHnRvrO87owG3RZ/z/vY33dxyMNg4dGA1UQ6Sv+rvp47Z1AsZk2/z5P2UfbCHesznT0Cx
y3PpLnmCVEEY/rHtuflW0BcwAfVL8xbyc/XJjCZ7PnSRWoAScLsPY1FhsHT7J259BxBscETo3YNR
kNvyr19YLbSbeDswOVLU6NTPtfcehhyaewhMiA+OuTQ7+3xrQDYfnS8Q4tyNq5Qkybx+xMlU8we9
ivCTFXPyIYOxZyBZaSfC14cBDZrbk9w6WyAQJVXEJu94ad79NUmlddTaFLPmq7O5PGM19wXPzPH7
7UE2nltC4P8fZHW9ZGXs1hN9L39uoFAFENoWtPS8qCxQxuym/7KMAGSxeqPTSrXx8ruFS8OrX2JO
hfKsURxJAvvxyP6f0SQUtNfaeE93/7rEIOs40NZgD8DVWpOJlMXUlLJOiIYTvbivezwVp6y1Tj1e
PPeYG/2m5FE/lOC7716/sPA1oC9R4AATIRf+r6/ndemSOS1CLSCCIYAaOKF2WTM8QaBrdzbK5hw5
BzxL0kxyrbOZApJQbG5+v/WiqfmuFVo4Pk4phtI0lksDHSxkpE6RgSGVr2tT9Fo3aQJV4gXYC0DM
gHmvq5BpleRj7JKs6qhdnaIZ/ZdGXcr3AlmH4+1VvW6KMhaMFCzckPXCB311I9b0yiosmnR/se1p
emMP6Ti9Q7FtjHxUYFhkPMoBM5dq1ihvs8lE+7xpS5LYfNYVEP6G8is0Z607O13cf4nVxtzTW9y6
KhAEpmNLP53MfXVVAGJKME8O8XiKoJPVWoJXyBK3jxgW/YbutuwECFtPhKR2IS+iyvhodaS6HsiJ
NVHCQvQanmNhfBlwcbsL+zw/u6NwAijg3c7e3kpNqBHS9uBDkGd6qzmWjpUYg8bVVC5NX351syl+
MBtPTEeAqTW4zxTl9HlYlP7QJ6ViPIxtNpYHJQameCBTjqv/sC9IRAFZktGT/a7ZXwAPtIrdp/qx
MlXKWY0srTsBbxbZNwDNjndqhNPmx642lvEcRwkEOKL6lOUZcvNbqhX6QG4OPvqgTnj8AHvXor3N
u3Ghcw/wiuDPAt1nzVvtdKUgW25VyngCt4gk1DHGdufT7SMiL5ZVpMr/HYlRVA1wd18729JW7Qds
3DHyJJm4n6rF+lL0/Qc1Fcr5tSNxsbIDZPcfC6j1K+x5YdN0UW2jGzAW5yRykSCiUP4zFUP5fHuo
613OUPSk+IxyxPVbGANgMFqjtf3C4cF3E0U9sZmwYlCgH8yKNp4ma552VnJzUJCBss8HgG6toiAW
04Ekicscz1JHAcOmEE8NwD15KFg/JoU53XtC3ZMlvb4/CFyoY4Ak45Xkirt8OHLsaQxdOHjbJfBP
eYMRg5pU64zSWHF2Khzxbi/tRmwNEZVOvwQIarKzczkgmjhjn1Hf8Zt5Xj7HRU2THbBX/gzfuD2C
IA7faij7HdNGN96GkzN/aqt577m84q5I7CD1cGnJI4uA6zwnxjtyRIvOJsKqNSdDwUfq4UTpNCBK
ALNbHDS9Mx6i3pl+dFWsv8sXqRlkhfCIDnpqiz9qZbs/rDKtu7dWMYqvKCcgqBlb01wd2kGZfgvh
Cu/k5ab7kJhWYzxAMVE+315NuViXp49pUDFlOQHNXnWitXg2OwNFH9/RxKie7UJLXPz/9IqafIzf
HkjvaTr1XGHZMeuNpPIrahTm/e1fcX3TUC6g90hpA2FkRFsuP2mj260aGnAE9bSBOGmlyYcWuY+d
uOP6ppH5MJx2CZ6jPLEaZcFislYW1/TVadSqj2KocyUwpXlzvZBG7zw6m6NRBSPrkqow1mqb4l7a
Z5Htmb6HV2nzQOdoTN8uOjpsvmO36BHeXsKt4ShCIXaAXKuUs7pcQpTGJKkL55ClS9wftpuWxz6M
k2+VvushsfG1UO6WLsxQtblHVyWvDic5aWjhkEQ38T8aAmFf6ijZiRM2rhUpD07Qzcagz766VgAf
u6AqGWRRa8XAfaHKThT1Ygg+U7PY9wVqEj9uL+HWzXIxpgxc/46BdYAg7lA6OHLAoQLVEB8RJ5pO
HWT7j1Q2o+dl1twUx8lxOqdTrL4Z2mn8evtXbHzIix+x2jdW2CzmMHMiZ0Qpjxkus1ir1w2yfdGe
FPvWUAje0z8FzkBmuhoK7GBbUFN0ffgrjY7yzBI+KIvgglKmZa82IP9nq5sG/DPwOyIemSOuFrem
aVh7eQ1uQhly41zHufHetNrFOHtaIbLAS3QUZO0uW8Y73R4h1AKrDYtXt2yozGnAkMmLwVOYq22l
hpHZ0Jdm72at/RuiZ/GTpH0aDqmhj3sZ8dYe5oCQfoPZpS6yGmygbV9CpWCwHOHBYTHKJ20k6o0z
tfV1d+53+LJb3xOHPcYiLeVZWi2xGSVJOmipAzTFUbQAVQN3PGiJmoRAAIfq5+2N+lLEWn9Rhy4j
BS7yVdAjl8cFsTTA+T1HlHSdf5rj2He+6JIejFae68/JkszmgfsKqx3YNOV5aAxKLyUAzLwb4g9K
OA7B7d+0tQI4PhJHQlyA5yW/yF8neEGFLYrR+YXEY/afi6gZ/JpmOrRsSzvfHmrrFkSOiKVmN5ve
mi7lIs6f5NRA/SQdmx8pVfWHGgW1eOdel4u4WmTK/rK9ShYJrna1yKEz41tZgoyJLQvPbSyT1d8o
+iJm2SmGcWiUQv2R4ve981ZunFYAeMAWSNFkTW31nJiVMReEAa4/1qZbIhoRi1NMXGmecMNbosM8
27jI6GodfeqaKcfEe+wcbedHbAVZXBcejD242JKIffk5xTJVPbJbnl+HqYM496BoS9A4wIYPdb8o
H2OlKBJ/sp0I22aQKREy99YyBlbSJZ/UcVn+nfO8+g7GlgXsbQ0vaLN3nOiAI6/R+q7aQjBz5rS+
V0Q8Alsxaux40waI5+uPpkXAKiV4pBXmuiuiJInRDkIq/0yGF9D+x+shV5ffdiq0neLz9RnAO4SR
gGzQ4iSeuly0djSmagi7OKAz0D06CSo0SLfmPCVxubM5ry84hnK52SDLOxAUV5tT65ysnqMG5ODQ
i3NmS7Fm1yjP2Yx7MUiNPRDM9ZmjiiqDbaqlwELXAByFnAp/pFTxSw+1xgiz+oPbp3sgp+sFlF6b
0sCWNBEZD/kr/rpExJKUedtBElFQdaVUnPHiU6J6MurOe/W2YCiqAPDwZQq1Bqh50+BigzbRGK1A
tDR13wNikQolrlGdbt9Xm7OSA7F8YDXW8PxwMDAQ92ZoTqEdnvKiEj5ieepRr5E2uz3U9bZA0e4l
74X1RB/EuFzAtIdWmcaZ4ut6jqJe6lnzMVHCGcSS865QzT+3h7uSxSbtVAEKEyxSX4datLomVIRU
US8D5rdkXCcH2iooJXchfqx4CCBQica72sm2YAz9F/Ja4/WHrrPU7y5C0LibOMbcHby2sQTkp7Qf
n0Y8r/UzOmi44RyWSmA5s/OTr7uEdAFIvGjMy17hukAfEkj2NEQUfwor+9lupuk5q5LpIHoMCflp
QxB5TnVnp8aDjhjr2yhBMPn2b7i+4iVFAA0i3i/S2DWiLJ6t0aS6hOrpaGNMWUmEeiz0U9oUFWWw
Wr93uHaPyPymj3kLmer28BttG8antMT8iY9AJl/uEifGzB4YKCL9mSshYLBz/BRZ/N+6oWD5gGZ0
eyiitPoez1rzMTaX5ERZd/iNp0ADyt3ozxaatKcqH4bwmHoY6d3+gdcvL78PsA0KcuSNV53Ml5Jc
qjoKPTzPPZpZmJEXaDHmQHF/RmxiDrS2aHYGlSHa5XNP70xDkpjPwhFad+zypG0wC0einSzL+hrW
VcX71AyBXjtdMKv2ct8nyeynyhDvAO637gepXYG6Io0qQtbLzyEgA4PXzJGL1TSUDVLdCbwidB8M
q9wrnmwMJRvTBKrobsnddzmUEutJOZusLCRnYjVnzIBqTdU4BWPVFHv7bOOoMRgRGixMPG281T7D
oTnhbx6NSHdm93tSV11Am7IP1H5W02Ou59EfVHO88DSaaFPBCLe8QzyVe5JNW7OWQoSwGZg9t/3l
rD1tyXA2g2eKDV0S+Z42abhBxqHzpnWt4nx7824NxuallYSIDVn6arCqdbSw74so8PLewcpPxSfn
MOCvChoPYes91MPWcPIq4yxLfOq6pTJUuiqqBraG8EagMEpefStUILmIVHRfXz8z7gyCe8puxDir
JIcSbh95AF98xSRnzU2nuEvbBAuOCdX3/zAU7T+pdSURxvrlFwvbsUbhygj9aEo9rCYWI/LbdCj+
VVJ7783cWkH6L3jVI3TEIso//yvogNTeFZjChr5pRkMflBDKmzOyytgiFm7RvT5RolILkhmBNkBo
7JPL4TJD8MFGJfR1jNPexvaY+VWO5wGRsRHtLOPW+6wDRJV4PUpUsIYuB0t0RHn6Ngn91KSS8Yb3
sPsSWrbybNRa+WcJM9Gi2CPMJ1JVh0o5GrMYuGlujaLNMv3To5cecgNGEwYOBBOYxNhG9q7H+OL3
7Q+++UslN9lFaItb31wdG+zU5hgFEnlsihodg9yFi62EdXdMhWN+JILrtUO0xPW7WqjxHMyoMB6V
XhsOSdj2T1aCsmWC6TM3NLaFR7wflzuHMsYeoGDj7eZY8xewOWR/1oSlqEXlrJwtgrnIUY6tlzmP
8B88xDJG40j50wzQEsTfWQytdchbSCO3F2ojwoN/i/AaB56VWtMAoqQYPTMF0Fe2RX9qemUA+c6z
GE7TE7SR1+pxEeCBRuVZgusHt3CdZzTWTN3W4+rEovhBRyvKxxScEKnNx7M2vV4URA4nB8IXgHHX
j3CxqHo7qjgPpl2XnBrqZ0c4D/G9N2GYIoysLrFesfpPy5DXXyPHK+/jdrDvm2FxdvIDeQxX4QCg
SkSBKY+D+LvCVaMd0KM/rfjGoC8P0u8WhVqzvbv9NTd2E0k+9zahMwd1rVFA7KN4UajHQY9t4l22
xNF7JR09pCiL2i8ACp46fvRh7lAMS7T+tUYxfF1kOIl45FtFi3x1PZSG0rvGDOgGw0HtVCD+j6W0
hqJcE5uBJSz14CI5shMWbNy3cLfod7/A1Jj25Z3UaZNU9SF1FVroHEGHZgH+dM4xHPfvv40IBDEC
Kp9gFDkt61JRwyXucRLjQFuaJfHBfthfTDFOD42pxkfdy6ZHc0qWAzLFlAXGDFpDFyV7eg8bMybj
t0mdXQJLSqCXM05aT6DYZ0dBsozauasIKCmc5L96ArW9G19meKt9a0pVDSAs9PrVtZp1ggWUQ0c/
hhOXV/c1feRPja105zLJ8ruhaMW3POs8+bCWWJND4L03mxqmSG6FP3sBJXrqoJvsJDwblxZcFolz
kD+JYtrlAjSAHEwjBUCheMkfowVdYkSxe7SLIT1XXjvt3JFb601+Q2ZKSRZWyCqgXoQJArLWMYCY
Slq/I1ZI3M8CEkxMa/Q/zI2SJ8gr6r40Z1aDUVNtEY/vGaxqVTLXyXv08tS9r0r4tX5jdMvOgFvp
G9UREOYWPS7uptV2AlajFBaKHsFoxNp56Azn7MBqDUIrPGNy8g4MrC1NhfL7iADkUGP0+a5tBi1o
kWV7SA20KoeoRrxvNL/fvs62Fp48BtISPU1C0tUjnmJcOruZkQSVWrmndLG/NmiyBW0fRjufWM5x
vc3RKyZaw+kKALs8Bn8FbVQV1cWxuESoSb+z46741WGsS0Gh6h69UrM/WA5sf89R8vevniINDCpg
0Hz46uuzHCq2GYZhGQVKiSzeNC0o9bcJrHtj+A+RIih6QCo0ZyU5erWawI68vqtFFFRDuZwtzNnf
2DHEpawt98QDNl476lMGR/Ol7beu3s8havyFnJUbaeFbI46Mt1W1xK9PjdDrlpKJlF8Axq4mBDso
zoU1R0GZDBHmN03viWM6Yj/fJupel2DjzuFY8vlZQboE69DXGDpQOgmRC5Vr69ErBl60uZySQyK8
oQlCxex2dv/WiMQM0iBWMufXlOGsnAq9NLjmZ1GFZ6deRACd8U9sG9EbcEN7tI+t4Uj6UNWQTjO4
BV8egSZSl0E4VhS0QihBJzTzyD3UHeIldj9nrZv8h68nswhUD6BDQXq4HG9BzCdsKzMK7JEoNwup
wNgzjvVYC/2HpBYUJqanKoEgKftqo5QCD8PBlLZAol6CJKwa3ykS60PI4/T6aIQ98mJly5UFpfdy
Vs7SQbkqjRz5Yn05RGGv3KkR/g8x1j2vr/NQXmIw6SID1mI1lEgSzykXMw/mUbTvDL2wHzB8Hx/T
RRl33oiNi5i2gE1SCx2At2n1RBTCLcDWJ1mgxzW6AVmHBJMpmlIcsmGYdpZQ/u7VXSwZF9IeF/7B
FdLSGHp3cWiMBZmlii+gWsSbNtrVN5Hv6NUo6FdR1UZY5YqHB6iJhlTSZEELwfM8py52GQI5q3Fx
MeSDVX5wGg0l1mwqnuPGea1BGqEy5D9JYZN7X1v7sgk+Z+2lYxbMdjyeQa1+6MOk+IQAaHdfTWm4
s1euVTxRH6CqbjoMR8K3BkBP9CJyQxNpkBUNwYXdhSa1YTscgyn0ircd9cQ7pSudY28m4h0YwvK5
BYD3GJWmmfhVIYyfpjUm/9x+/TY+NdU8fJ0ASlDQW79+Wql7jVFUabAkgwomUYFeEmd7VJaNx51t
RHcbGD0iE+uWXTgTRPVYlvCpZ+ChQPex3dNJStC3WDL7PI2O/cYeiWjcyRF7heCNs0MdjcuA1Ihq
8Dq0gBEyA5HI8iDP5/Tf0lGix2gU9kPiljsFta150jIHdUUhAUmS1TWn985Q8qFBYJSN/UBekt0T
C6hHavbGcUSv/zG0uvRMEGDe3f6OG28H7y99G41yCwA0uQZ/hU99G6u1lTJH+pjJn86y2uM4GwMe
w5Zo7/pi3EOAbU2VijPlHWYAmV7++V8DdvFiwzsC4Zz16nCi7zsc2jT5H87Oa1duI1vDT0SAOdyS
nXZUsqxwQ4wtmzkX49Ofr/a5UbOJJrYxM/AAglVdxQor/AF6XJzjqJg27qdwWGpfR+v603+YKhw1
jagUONMa806yk6DEwyKbiET4yFiPXzt3/jmr03R2S895uD/c1u6hbEAXmNxacglWE52B/JjphDzA
YJXfp9aKAsrNWGPFQv/3/lBbH1G6dRNqyAhnrSJal8gFlouaH/SxtOGYldr/SpEXHweNDqph594O
Suv28FNlozwDsYqCPg/Y9dSSdmm7IVOwXk2WLMBZp3rthmVP3fN2Aa9HWYUZONllZZWjRtDqufZ1
KEtqa1opPk4jLYP3LiBXDCg3XhQ+FOny9YQ0pZ27OF8kbDR2vqDU+lNZKvvigVp/ysthD697+4LJ
bj2NF7I3QMLr0qE5WlqTqVF5cKVRRkWS2vkZJLVXdVpalF/wLfatUeZuE3a0PGdZ0u7EBbdbhp/g
URugjw+w8g2H99sxrEMsf1QEgQ4g3NzuoJdm/Yc1df1jaHjKOUeh5t0CjVjkSNEM2XuB8rGOUofS
pM/iMqJKN+2Y1Yl2XtzYowFl7kkhbO0cBsOclcY3EAw5+d8m15l1S32nKQ+Izwj6zPQrXmDetb2f
h5a3g/XYOgyoHchkBj8tEqfrwUCCCTfyRgQRTQiv9INKH9vnZC8MkE/AddQjZyTjOG4v2nar05Ah
pYh2D2pfSdOZ1Kbswc/twaY9veiH1Ji80zzr+bHWxXx245Buf6iH/9w/Jrd3N68AfTwADBQqb3SX
VCeL3crVi8NQDZ5vjGRSJVCQB0zp0yA0p/mBTT8f1LkYdoqwW9tVKmITXJF0AOG5XmR84xcnrLkL
RObOr1Y6/5tb+lD4yIzaAcYn4/H+TGXKtF5tdBCkxA6PP+C66/HSHIxypDKe6iy/Rm0xe78qx/J5
ioUTIMRc+30s4h2q6NbySgzKm9kdtOXVoBXiJE0ukvLgmXSFupBwCkkEBFcKK3vpey07Z4mX/Kkp
ffT++q+DaIDUGUYVSpZjr+dbJrWgRYQwrFL3cWAoZfc6x3gDCZSiDnlpVYFtp/NOmrzBCeIxptNO
N4QtRT30elSldGt78BDJpDiLYlLpKbkZJLlt/OSKiMQxAkBSPigohwq/dUKshHDkbcEjD1JstRv1
PXCT3Earzw4cBKM0yVAG8LdeBoLAPlXR8lusVvObzFkekdVHu0oX4b/3d9jm5D2T3h9CDTBv1hBu
q446y8TX5JBn9nio0yKr/RjhgtonkuVBtZLhuRrj5RuIc6IwEsbh02xF/bkxUy/Y+TEbt4vs7fDy
eXQf8By9/hJzJgrKaGhZF06MgKJYih+D/BWTFiYXF0N7om63eLBQIDlUnp6dWtvcY5VsXKQywwGe
TJFLxk3Xv0ETIZLlCr8BtMCIIcKAG3NXXd4/U/yTGOjNwxXpuutRuC0LJcxI8yOCP/Wlia3xxXRn
D92CNmOdiZPjyrcIRNtnxU7iP8M8bUekV0zyzPu/ZSMMoNUs/TxYeLgQq0WfUmXGKDrKDovW1Y/9
qLuXTCvGx7ICIqYYofFYiSEPUHrov05wlXeum9vNDjKRhjANEUIAyjnXKzEnptbUA3JWy1yAhcYS
MJgMJfaHXmkP92d6e52+kUrovOAQhfKc/PPfH+S8r6cEh9sAJJ8Hk1er/xzqbD6EzVQ8KLi2fDMn
W83fv6up56CAARGalJ3/ez2sqFptwrTBwy9F6JcObs8hg5D+AnlrPOCtytW22PoX+BWXeXSrJ23q
ip3fcPONWVhbttV4OQGDvIl7/TZzJe+6XBjaGMxaAqwsSwCFogdQ5fClBsXxNXexPsfVnAgK9e1U
Him/5g/vXH1+A21qWpekISS0qw89KsArdLA9SBBY0WM2i+rsmE16jFPF+TT2ued7866Z6s2L/TYo
fVnED6TM4Cr96bRORENdI2SoVDVaJ3F/CWuzP3Zz8U2JwuF8f463ZRI5nlTagVYIqmIdwsPQHgyk
nUeENQvvzyq368fWi7vHelnmg4Ea1EV49vhIwOB8bPs0/IQPqnXphdc/V5Nq/GwiMVs7H//mQZf1
RIB1tOhl3LIGRXKdZKgtttK0XHFPZVXrfhyVIjDbfPItLxuDzEGUTB+wYb2/HDdnW46M/MNbfYZg
fbXzLVw/vR6EQCByLzo2bdMeoM+nwey0exjGzUnKAq305JFjXh+ygg6xibneEDh2q7wiv6j6kHm1
S1uk9Wn0POXU6k3rq3R7d2LizZEZUubzRPlr4RnPXkrFq5mkaw3Q9tqp0V5KUGN/zfpSnSvNbT9h
YtmG+Kyrxk7Uv7XA8tuCUaCfy1tyPWu9q0VrV4xN/DK0QZUYxt/9nNK9rkwv2+v03dyfJKU8EDiF
QdoBnLg6wUgrTGU3waRwi7o4L0MMEDPBWPfLOHbjuTKK5pMz95hk3t9Fm8MSm5B50Ka/kdNEQ97w
2ikboNAWyzk0RvuilxNmrumSHL03o5YiaXe27sZXRdgRHWDQCMCw1jcm+GsSSRsRwy5rU+yW2/6A
i7zhN9CyYBUM4S/DGaMHsaTD6f50N74pNBL0bN+UWuCFX39TWuTaAIMAHdtSLR9g/GcfXGPM/9Fq
Td/Zuhu3I7Vc3kPYK7JDtDo02dwYgmh3CAgB0aYZsF3CZqPunvPeMF/KKmq/3p/b1qdELpfCL/Gt
BLZez03XI/RwumbADTM2j1E65w+54aGnoZbtMWlDFAOnpHwv04tt+4Z2oATGDbG+k7mPXQ0Y/wAS
K55OITJzj2PdRU8wvuP/8O3oxMLSQWOW5s2qgqOynDYHcQhaZFDPSdqqL+7YFkHi9uGP+0v5tlZX
WYKcFnQym0otrdJ1VVp0FuYOTjQESqr1H3olS0HN8qZYAaRWL/YRVkza02xqve03ihf+8KIh+5yb
Xjj6aZT2MNCaDBpKaOjzAZHN/KOh6IoVlKMaO48i7xzvoOSh+d0jJH9Jyzz62aD5jwOgoMvgz5SB
3w0mox5LEMqJg+/JQ7W6zrSsq9V48LhK+9R87g3RnTtvyI6d5nVPwML3uvZvFhWrNZSSynJTyJO+
xlra2hwtRkPI2YKmcLEGwTv+H4pmueWneThGj4sYsx8OK7lchrIoik9pM+fjgeIpopq9EyYf3SEs
PN/SS6Q9KMGK+duUTxM6FhZSxv7SL8OXfNDGnah54+SCI5EcSs4vN/FqpWjD5nYcKlNAwgbnHCe6
6FfbWw3OlIkXRz5aHomzkyjcZEZ8HfY1NXpyRWJ2+Zt+CyI1/MbasdOwTKvn+lPkeX8JvdJ3tvXW
IFi5UpGXCgLUWq4HKbol0USnEzLEee/HpWlDhimz4/3Ds3EPUfUE3waSAVDTGmi21LWbqEIhFtWG
5cInHR7MRUj1gGi+LAUa5lnseTtPysbFbtDAoRwo3XpJB66nlpqz8IqFOCxr2/LfYV7i5RQqjkG/
AQW4naBva4aA6NC2YZ8Q/a6qOOqwdEYaEfHXdYJtWjGb9SeB8Ny3FulHdC/S9uS2kf3p/rpuvJrU
k8G001BGMXSN9kq7URsr6CTBVKlCBFFpJ5/SGfnHAXNeJM5yK3tWzSx5ycWo7HzTreUFxQd8EUIv
Fb7V9gStl2ilx+Uhu4LHvp3V6EzPo1skIVAZdx6VrX3KBpUse3D8N/SMUvUmMEvxFDhlaf/gm+u6
r6b2XsVxa1LSeRZmDPBe2NnXe2bxvKa16McHuOHNmC3X3dMw1cYjYhtIOt7/eFtjSdl3hx4vtc11
k37idVbnHphzT43rYMUT4U6nqe1zmrXdfzgLUl2eh4tYx1lLd5RIRoJrxICg1VAPD9kewUyn93FW
tXTnJGx8KdIxLm26txJ7uTp2/biM6JByEgwVAfKuNsOnrGzrnf2wcSFTQMQRBD6dhN3JX/Hb5WiY
pTCKeWT3NTGdjLHWHLqHlih8a4ir5nHObXsn+L+t3eHUBx6YCBUFQ2rhq0eA0knDk+QO6KzViXLk
dKv/QJkyX9Bxmv/Fyw98hZZ2NSgLbyrUQ5ZExVltlE6HDVchNvXu/SOzX4gm8mYlsLxegriIAFqV
KVc3ZRQ/nWYHbEBfnUf0UHamvrFVQW7x8pF0URhfk5LTcdJT6hwDlr6VfbY6YX/tm9SAKpflO0Nt
XGkWVTqTziaHHcjF9axsym5922NJBITfPHl98Uto1viqOPr0wVoy9eI2+BagsWt8fPdy0qGWgiFY
Cko5j+uBE8EyhgZztKw5fo3y2iCcSMY699XCmHdENrYWlHxGKsrzaKBMeD1Y70BL7mekFkqny75m
KeRnVTGsZ2C66cP9eW2cFKlrR9BKWQZ82moos7HsWsWQAI6mMr7Onaaf3tCjHTv8YLTjHi5t4yVk
PEc2rBCGBQ16PbXM0zuv1iw0bst+OEVUyHxlaL7aWmxcnNybHkp113dLnrxVXMm1xrcjXMI0cQ08
tRUVAdNk6IPZMrPCj+gRdr45e/ZrhKZH7VfGUHzL+XdtP6qb6g/dzao938aNT0q1DegIJwVSpyM3
9m83Uu+FGtQ91jmysuLv2FSyz7PqzS+2K5K9wH1rjSl60eOkt4r802qN7dZyk8iMyeswMH/ojck6
QpEaXlJcuQ9SbA5Ad76nF761yL8PutpIQku1JbJJgGq7xDFsceaHfIlgGceZg2t5mjwpdvmrIPmV
am//4QWjEUq/lc41wjQ3qWymWl0sR0fcxzxUo1afoNsrOMWW3en+idn6krA+6EqQNfO0rL5ka0YR
tSRWd4qH+aKV5F05LJSDSG1tZ6g3As1650o1LXrWcARuAg48f8pWoD4YOIPdHZe2Tp8WRU+fWi3O
flYO2gW+lzbN56bXAyvtL31d2I1fmG0ChyG3zjJ4J4Je7F84ISwpOXdv/S/u0VS9vyby465/J1Q8
yTiSfE579fa506LbwLjRvptL5ZczxZPu4wrcfO5q6N9oj2hf7g+48RFgS3Bl8SFYmnUYAWa8FFnK
cYKZhlWlm3cvBTXlk9NGy7f/MBTcJglNoiWzNjAwRup97aD2KFa3ymejzMBBZXPBvdUMxk4iufG8
8biA3GcVCZDWKTftgqYorbkPGhf9acWg4dhxzv/oy1RBEbOsLzVgSr+dMOi7P8uNuIyRicqkCg/1
y1Vcps8dBW9r6oPcsJUL9qd24EEg2Nknt1JOgCKoKUi4hydZv/Lq+u0abGoyjcVkQyuFXjzabfbR
cZrxOLqRcjQjJfw8Dl7qTyp8p6g2kXp0yj3vps2tIz2qpLqmrKBe/wRvNsyOheA1UDm1ZuSaB8Ul
xQU3OB/uL+rmULLGj6QGBO61FVYXqdCkUpdd6s3uBTeBDA3PTDtxq7wbnCAXljY9LCIpoL1G0rhq
lMcLTcHAq53wmAyUi0SsR+coFn0gyJ+RFq/2qDS3vMy3UQFGI24oHSZXu2aJbbWIS6MPBrTUT0vh
ZEdkB5dXFzW6C81jZz7VldmcMjc1sFes8gowbjg8h2o+ngw9Hc+DMqLM50R9fMzBcRxK0AV7wrIb
76EMzGXHiX9wsK6/eNO6URrlGqeqi4YPfTKnPBOV9wgvMP2CEKN3sOk0Xu5/+433kC4fCRURHOdp
jRYx0UkASsU2a/tpeIBv0v7I0mV+UZclPQ99kVm+Hvbhc9oiI6DEvb7nI741a06ZRK0b1DnX79SU
Cso6MVGPoUzuOe/c6amNyPEiM+kPjYLXxqIr+Q4mZ+sakfsApQJqUuzF66VOhN7pFeX5YLAq9yXC
r8Tvo3HPLWTrXNFzp1okbxLqk9ejTKZeIxzOZWU2TXfU6rL8uym6f8K0ETuJ5K2YlkRxkW3Q8ZAK
LWsAQh+yZyDm9UHdha6PuKTyoS7Fd9sW5auuRCW9S1M/qJEyo/VagtlXqw5X+MZ8LrMi/nF/T23O
W2IEZaGM/ssq9KiGMR4yXT4PVihOhlD+QnV2+IMGSLXTi9jYPDxBFkobVFoBIa+OTNllOrF5KILM
q9TI78peeSj1tDN9NMyXD0lbGZ8wudgDk21MUKLoqQHicYMYzmqCS+r1Q7U0fTBRnvuphY3rT5aw
P0zFtMt+35oimvIgVqk3I1qwilliZP1D7mEyn141T3UdT18RM6EwoY92L0muzsFpyi70R9EJjK9Q
PjxlidM8gD8vz55ZzZPvlmlqHgez9x68hA7UIVIq5ThazfQftjzwOmhzEltP5i5n89vDWedaWyej
hxlyTBE29+LkkKdh+mwP7R43ausjmNwXVLnemvTyz38balLmqleamoVpIM0lUx3+Ffd18mQ7lbOz
zTauC5njyoiATX0jv9UmiVJEDEfXhBXzOrs4aqHQ/7h/bDaiU6AOUmEYMDvwPfnnv02omUecMXuM
pIWqz4j9joX3nAOb/1FPwn1Nlaz99/6AWytI8iUZZgRNMIuvBzRnqx3nyuD0oAt3MU3xh6YoeN0k
3Z4U2+bUqBDC58HemSLLaqQ4r5tmZCT01QgOIa8FSRSiV5Sr00OflvHOq7ZV5ZLRoYyDqRjg7HA9
4Bybke40rCUdlhDAoxp/m1CwfDTMAeeGFmjNEWcH9bvaW8Zz1ofKq8LrexmyplffX+Ei9idYlfQi
0rHVZ+2asR3wdETbcGybD3lYGIcGJ/vYt/t0z89464u6YLOJzeFkIMh/PW1A8wYpLetcF1FcBGgP
WI9dhXCibyjZ9Pn+9tm6magRULMHtALefVXkmpQ2VxaaV0GFENSPJOuz7w2glE8VnC1xGO1lLn2d
LtzO67J1GD0NBXhZNoCBufq0ptPxN1umCIopxEdWZOFJ6Sv1dH9yG3GRNGUD+sL06A6szoaR9I6d
tIySemI8hGOq+tD5ICLPhRVAMM2eQ5Enz2OFO3VoDXt1mO3haUyQvdNmXEf/SjQpIdJe3AUFzOhy
smpIb7NxNBYhHhZHLI/CMsTZmzyFPq0Z7pyf208LqJNTQ6AOyO5GyKQdpyYVJnCCTFuWH9OQu8cQ
tb70UE0eleEidEbFHypH3bkCb/cv2Q7/pRxMVAae93r/lq5dVWUcjwEmO5Ro5kL92Nnth9biqN7/
vm8R0XUtgIYhp5IECyQhlb7roWYln4y0oz6CZW1rHUdULD5qCXarfjy32Q+1tfVzqDvKz2lJyw+0
MfVHL0njJ1kD/15rg/KM9K37pVTDPam9rcWn9YD8KOmYrI9d/zIwJKWROWFPqSSE7dOpGC612D1X
OFB1MQaRruUn3bKH+LrdchxmSqsSascNsjagFZhbOyaeX4HnZUXjV4s7A1Lv7O4HmEPNDpBZSM/G
UA8/4wWtzFNmLJhR3f8qt+8EvwG5KQpk3JY3DbKl6GoHNtwQxNXQnDs1H16TSNR/6jSu/6BP824Z
D1nk5N+DngfuDgr+9VIvTlzpbkKZdywoO2FwlB3iFmczkC32zpHa2NrMCHwHqC922xqh06OW7LQ5
f3fOcxw08RCBZ3FtpJrKPYLM5lCIo8G7J7ejQn89KyUVpd2YlIJUL36tXOmoVHha+WTr/a4d4eZY
XFPggdAjJnS5HksfnDwqa1JrKiVa+zRZY+1dqgxTe9Ur5z/fvT1g5kpGKSBo+rWrkxHHXqIOHoPV
DR4IYWy+psYSJod4dIqDNo/ZHgX59q1BTY9yFkEmPp08Btez4xVIDMyIKWwC4HiF5QjCu+YmuD+t
jQMvN7zUE6CrCTjjehSzzRRLTKQTM6LA0yF20b3w67jJLvPkeH8kdqsf0zqs9tr9m7OzwTQQnxCz
3xT7I92eMbLmogkVdwy8pErOYDjUPZjl1h7hiqVkx6UG3lH+jt8CW7WHjkPlmAKP0YKi7QDxFsh+
BAmlt8P9pdwcSv5taHrK+G81VFbnYTrSlQqMWo0CoiTtsRiGv82+dHdqoBs1QrTq6JKQcHPSCNiv
Z6WgDyGLiFwWbtcErdlVv6pycQ95Y2YP1aLYz6YwP0fDqP2VJsnyDWekPTLe1gckSOFMoHrB/bya
LarYlvBQ6gtiWFRBZC/LCaXudGdNNx4GWnx0EBy012hMrY44jmhF1eYFCM45XngGxvBhsObiaFRu
/yIar8OsT1CHRbX73BjensPQ1icFOUprGAw65e1VvGfUrRFbA82afknS06RkzQFdAFqr9iSO7989
ADcBzcvYgyfo+pN28aS4RVlhQl2mVtA1c3oYLOz+JrN5N6WQv53ogz4QNHTus9WniwSd50YF9Ifq
eveXOnT1Vy9Oi4cYaNjOTt1YQHYHpDcTWxfoSqvrpZiFWSpLTZ+NLORgFnFzVCZn9Iux897/fqOy
ZhOcoz7KnbbaKqMaDsijUE1UF16ARBcD+tpS/9al3hYFdYaJzP1PtlH5krQf1EoQXAPYuMYztIWV
D6p8V8sUWzO/yJfK+tgr46gdq25q/raFmQjA431pQftLnU9N4WjQK7vQ+TBl2IYcI7vU+v/t/KyN
owlYFQaeJ3nxNCuut1I6WZFiu9wOeTk1J2W0s+bUixFXNi6N+h/bAk4SQECM9T+7eLRfMiyZ+iDN
4/LVTHE4eJ6s2KE5mBfqF2FMWb0Tjmwcalk3QRSeHgfxyOpUIZQzWWqSUj0BDH2wKRAF6MKbR6/J
PiQNLos8U9plmJueArhh7jRYtrakrptYNlH5NYDYXq9O5Vhk5DYTrmO8Z8GhK09JpP2l9ra2U+nd
GsmQSBfgVlAKvNU5S708UhqSNPYedvFVRdkT1E0cWMs07tyTG8+4TBZZVsndBRBxPSmDaCtG6Ilg
Mm7mp7qNZsLY1gV6kRjRudFnnLcbquj3d5r8W1d5DO47Jo8rDx45wyomciiqdhDcBtTIkjEY9Sn/
YVtVuQNo2dgujOJITCAXIwSN67lhT6SlgwmgRcMg91AsQn+Ku8z4n5emzkkRZnxCtMo+JF6k+5Xa
mZ/vT/INA7iepeZxs4DGkHW41YZJBs/MIdUPgRhwwL7oIYScwJjDcIZop8VhEDYQY45OXyvmMYwr
Mfm4TnT/pDB74dv26s+mjJtzhQfRaQjD+GFE+fVrp2SJfYyy0exOxhjrip/kcUd9aOQaPSZVZ9en
mWoYPEIrH/NHx1LKY25EXrUzv9tslBBCYtxluYFyyrrckOH2JWwiI2zMvD+Tejh7oS0buDId9RSP
zlSBSdQ8Q0cqQGJp8qpDL/97kdifSoH+nSU+3V/ym90sdxSqam88f4Kp1auRWkOW0DKklBTN1pNA
DSrz1cZVnyLqTidHuFCpCfj2NDbkh7z60G/D0gIjmqG4vpYGrR18yHIejiCaPY/c3OtOZgfQdQln
B0Bo1u28Hzf3w9vBAUzCWMAk1oe2oGxVo2VOwbpxvHPdDOMlD/siEK4+7YT5W0NBV5MCIi4x9xr8
QXKbAkynWSGtmw/CMluSiX7Ge1rbQ13L23u9ikAB6OuRAEoQ6PVx7Uvd6pJigK7ltmEFVUuY/ysy
LfwGKbM74JWJqmKaTq/9vJg70cbm0KifSogLUIR169ywxipVzZEPuNgxure66bt1OpzdaYyeJyld
XTRt7ndT/W4/Ij4lBHv+R9WXea/uqEzpMDnpQBCnEOd8kesL2uD2eAzzdk/aeWuX6iBD4WeiIAT3
/Hp9M6O1UsubBa6XXe5TSJwPk4cEZ2FZ+WEZbH2nv7c5HiVdm9EIwtcdNSqRfGTaAIGqKuqxSMG2
N6aJEY6L1SZNvj06/+Z4ZISsJRwR7qPr+RFxpdO4JNLiPRs/i77xDrAiq4fWjgCYtPOeE8hth55v
ZzigckDmkM+sF1RXqoZyeEEEJFDXOKkKpjSnWIHTFBi9Y30oUrtwD4bn9Lw7nhJ9qFRTjB/VuF9Y
/zQeR7/sjNL13ax3sUAooWryh/oX+PfWuzMS+WMRu38z9SUfXq0OueekoVNB34Tn/uhNbvoaJmTN
JLb59/u38G2WyVgAh0jQUfcm0Vyd5GhMymKpFToniqp858zW3zNzMS9OP2t/ibaEAasVLV0vLoHP
puIu/2hq27s78drWfiCpZjdQfkE0Z5XrhjM8hBTZ9EDNw+WQxcn8Ygrd/qaGSfK9dtX8z/vT3hoP
fxbQydJDCBWt6/2HdGMOma2l/N0b/YcpzARa98vQ4XoTptlBJPUeDOEmjGKdubAgCxpUXCl1Xo/Y
RFmtOW3DjdlVyh/QILVPcRzuRFFb00LZFIwnX1Q2ra8Hwa9lWUanFsHozfZj1xRf0g4ImpUpJADT
oF/ur+LWg/P7cPLn/FZ30TTwpKpbiQDl/uIQJ7oXxMi6HroutY/3h9qcGQUPiVYy6F6uogW3Lwan
oAEdKG47P1OTVD9VhOPfa+K5yldmrmD//SNSDZAKFFyIwGWuJ6eGnh2Sx4vAdZvx4rmi86lR2H4Z
WfZRB1a4cwRuqXPsEMQVifzAjJDhrqYIn82yJoM3NR4mIz5aojM+6dR07BNd7vaLMtYixTqtmZIj
psxzciTCiRzfakvxFdO62fHRndDyIKYBbz1wfcCYL3V9iP0qr23DT9Rc+5jGHUAoK9ezhxSvN9Mf
jCL9NZp4CPsD0pX6znfb2iLUybjD0POXYuzXq9jxYezKYhU9Z8E2mnLuSRiZevZoN+8kKltbhJot
pRwVlUWqEddDOW5ZO6VFS6ucsvnYDoX1FwWyLBhtS0EFWN/LcLemJok9dLa5R8gAr8eL1cVItHBh
PJ3iZqn0RiCQCTmbZri3F7eGQngF8BwKeHCcV0NpUW5SdKTF6+Rhgj7z2Dyn8wwRpiuTnXx2I7yi
qEAuCakZUOm6kz5Yij2Yc9wHPQbn/4So2Vd+bc5DYKtK8wj2sjiOtVodRqtvop0jtzFNcnYA8Qbd
Es7e6o5sOzdLqrqkZqAXtW83lrhkwCR9Rxuz0/3TvTmURAmCC6cZtfZ4cbS5NZqSYCNJon8HURkn
ve4H2lFjujOS/DarUBkWM641dL6QxVyXF+ssho6t8sBGpVIdU8n8N616zxRgaz4W9wZlVF6zmzSD
+9eDmc18hIV2qR837fi9Efo4kGvW+V/vXzyeMfq2oM4AR62+0+x1qoVlXB+gcZcESj92jzn+CK+I
e2tf7w8l/6qb1ZPsRO4Q+AhrmvSEZaKd5pRXNA+bSF2vvLOxDP0py0YrQH9aozQ9vrvKKKWJKTES
j1CRIJW6PtlI+LZL3TMo2JbwuecZQPh21E9zCM90AHi2k7htTZKUjVyGvS/zmuvx9BiSi4PMVNDb
ojmOZj9+xg3cvLCdnBIeVVs9JOjv7iRSG/elVOfmTuGBk83J61GXyewsCnG8N03rHPNydB88hGew
eEZRDyDqcLz/Kbe2KJ0TmlA835QFV7smS5OoQla6C6p+KY+Z06uXShn/Bsi911DYWE8Y2zRccTGi
BrgmvMsug+gcpeOdA9Uch7X+LTNzxN8rVYUq4KitguWn0M2f92e4cXdK7VvJH2J0Wm3XK8plGjat
jPGm1pgObqpYvjbl1UtVmIs0DzD8tLJiGjhFs5O/3Uq8oHZKWiqfIUo8N44GLeY4XttjcGq3ovqc
QYFuqDgM4wcxUIHGBcUInFQtTmkvqoO+tOJT542I3aMf/Xc9q+0xUtLqP9RauJL4WWgCyOdktR61
MRm9VZEwA38Zj4rV6A+RYYR+6Yn5wY4s9Xx//W9RWXIVPP5DEAVJYR0lGq0bU3OmNqAplOmDTqkI
kDK9SNyLMvTLZ20uO/PUp170SH220g6jkg1pYNZz++/gDsQO93/Qxpbn93CqUa+VIYL8898D5CZx
I13l98RTT/hYlxbOr/oPShX/IT6WmgG0yKW5LJiD65EM0NzUWlIKBohWxOelIbv0Z8cQQDqtIn5N
PSPfg71vXCB0JSkaQIwnPl43rx2tsGpIcl0AUbY5DT3eQ7PUXi54qD4vOcJo91dzczzeUNmI4dle
kx4R3rSj2dW7wJkq+6cQUx0IJddpeET0FKbi3Ur87CYpckg5GnGQGxSuK+Kmz4XVIfFihr45dmpg
UOs560L5L0NxmXv4sEjmwvqZUxYnj61G62AmGbRA0yZ5mWbvl+mN0ef3LyLhMYLxPHLUueUi/7Yl
9XDJxxZ7dEQG7PhidQg34kb9XbE7XKUEucD94bZOABeh5KQDzATHcT1cgm7j3JFXBFNk9T7sGi8w
q0T49rhbntsItPhUEuFAAIQc0OoI9K1nwWeOKSi7Zofdc6JdUHdvd27arU0owZYgukBP8cJcT6he
EjzxNDp+eqkbHxoF+xIdQJnv1JXq09Utd+LxzTuN+BEsOBh/yU29HtBLrC7NXU4ZZJaSO4SiYFIJ
76i0WnJYsrE/zcJVDlDeSqmxYvu9XnTnqHXMnV+yNXNJyUKyjaYyuL3rHyLcFraEzvutuWUWNAve
5HrttP5EV+rQNKhj3986W98T+wuOHguN69nqeyY0ekWS8D2bPNJOWeRYQet59sf7o2xtUAlHwxQQ
TQqCvutZJeQWmisyEbT4nx8ph/2q3aj5XIPy2Fm/rehANkOxEpWWh2tcKWXFdjQM4i0b/ekgwdz+
Rzi21TPljoLiU7I8eRliMsQO0Zf7c9xcSQ49V6dEba17sfaUIS4sqNPEQ6F9K6ukBssBD+b+KPJ7
rEJ1UmFJ8SH/QGpjFU+KAZSTXVOigU2gXOj9Jz8So6yRhxynozF2KAIg+HRRi0ENtKlPdoKvzQ8p
sXb/P/xaJ76tx8QuPCZZGLVN53uyPiLe0AbQ3JLL/ZlufkmbVguhOkJVbwI+v92hmh4ruqawM1ty
h0OlReqZPYpWpZsS3ISLEdBta0/CXfZ4OJtnkDkSR0s74XXaqqRJvzB/vMGVKAWgNqsHM1atICbC
C+YGGv5/mKkcDTyhvL9XmUlqNZKXxXhVEeevXlyE53mQ1E+3yKfsGHam8jldevF50dxq5+l4gzCs
NxSBHIBNCvbAoOQX/22ZbSEALbgR5UVaLfPD2BiDhl7dkv0J8kHVH8hAHQTXdCX+OKZ9bPNO59kx
H+IQKQk8gexApI3qQXQADOmHmddV/jRN6uh3jaMrx9ns1G9uOowtvuyDYe6s3daGtKlBStwiIuJr
Eo8y60aXYjAaoN7fH4nItdif1AVhsxpd/HezVQhWfh9tdVvOVaqVqS73JPJbpynPVNrMSZE8Jotj
7tWjtrYh6T/KE1gsYi21egRHcG/d6FFt0EWzBGRhxUVFHzVw87k6eV0d71zSW1cLXxRmDI87j+Fq
J0RLkRazQtMWgLTyZKARqfqmPc8qbM55qIMGFbzx0Gt9/GeaW+7f02zCab1/FLYuUSh2svoMZB6W
/fVuzJI4VuyspTCWx+rTUrfWF9su9virt0AEviNpnATwQsaC8349jM7XS8POhfRQxUt2TvA//RW1
Iyr4Cjsf2V87/KMo8UlCezkvDomWx/84odskNIswuqRCGNFGGaepeFFKIxQH9HOH2R8VY+l9ty2W
n3VfiyJwjaJ2/LRTQlTFbGuKfV3Rivo16XQNJnnelPlhdEXzbmQOe4MeKrUOSkfopK8CQqeps7aQ
zMipL+wPgxvWUHXV7CSEuvPebpw/nnXJE6NpC+VJftDfro9mafDbqamqZI1l+ghaWBdCrNDXU1DR
9/fGrUCBRHri/sk3oyZ2Q6ZGTZRAxiXz98I0LQOnrmHvLsij/ExSXflEczV1/ChFfvUBvlBvfRF1
ZbOHrWgs/MSyMTVY5lR7cSmCtf7/cXZdTXbi3PYXqYqMeAVO6uhut+OLyh7bIJICQgj9+ruYp+lQ
7vruzKttDgKJvddeoQvkwm/0rNeHecNSHmWDROh3etM3QJK9IgDJeR+7QafwfHk8WMHb3AHoTcAZ
OPItlQdKoqnKfDT/2kQreSlHkaXvnIpv1bNwRgCat8/wd/rH8+vKfMgUb9Fq63hI7si8pjXmG+1Y
CsAikAnDFBrK/tX2Fe0hibcbKcpMU3HAFn8vHOSNVwTNZASoBsDbHg/9/LeA32587gtVwRYi/slb
Gx1CRcF3ne3Wv/ctfWPBoQ4HYQ/fbggXX1KMKAHkEFKLbylT0w3tTVzZ2TZHtHywuRyi8TuyzJd3
nvIbd4iLAuPGeYIK8OVgFRFP8HbRHhTaVcGefFmiS7IEAeK9zf9j1LMnKAMJwOca4P3+0fjvfoO7
WzRTPVdzYscDlRih2sFFB3ijvoervLWU+64GJRkElFfkVk+pS8cBXZ6NYAgB3stQzRAtnTIJirCE
1+B1nrTv1V5vLeW+hOgW0D9D0vj8/vxKsyZCKBl8IFVYJV1njonJwQXgs3mnwHzzUijw8B++Bq/0
oMMa8NTyaa7aMWpPTTHFJ1PItZ6W6T1631sEAExVoU+BHAZChJc0c84Dgck/oIeJY6f1kAlXmP+0
BxdtCLEZ4CuZLgIB01y6uigwIQ/Wfn6ndfjX0vJFqQfUA/S7f83KwBd9vrZJLgNpYcJa7X7r6ijw
WJ8AVDSfvJY5DP57inNS9mRoznS20Da6QEpZjsYMFCdW3lznocOsD1BfdlknjbJcw+vr09+P+TfK
HiSSoxD9d5YPlPX5r7StErAFiXRF4aSMeU7rD/ESf5p1OFyxIm3eAejfeAugkkOgCZA91AQvqaUi
2EBayYA/gZ0zINGbCagsWXMjpQ/e+4DtC/ziAeyyOBiB7DJwRMo/vzUUe5bFDiiDVI5lh3jLlxpD
7hhGX1ZNZzchjr0MGUOgdbyRU4c85LHMSEqO//MSQza31whQPSB048WLIIHf5NwBXgnshkBiJNzX
bcS3Q1os+lpMqvn89+u9ucbgy+0SnABjiReHlgzQIDiPpjwulgyUMkQAAuYwVxaQwP9cj6CXKWKc
W3BswPnxomgWbgsjk8UIMWqG4oxQEeR8hW1wHJV5L+D49V3tl8JFdn9BYDUvXtQZ4fCIbs50tQST
O6ZQB5eBZctxYO9qwV7vCUDtIIFg6ogvKahqz1+cTeV9wkSz44keTuaJbS8YgrcHn0WqxFhAXf7+
wP6FQp+/qVjA3UQURdM+5Nnv/T+fGZiv5gITMtwbwPy4mixNxdEStOKlxR6576YE9GvE2/YoYFKT
XIs+KZAdkNBmhsX8itYhXpGgUbJ8GvsDnKLiq25k9ldHx+jIGDd9rZ0Lb7B2SDKU8GP+0MDBoz38
/UbeOHiBUuLjBV41Rvvor5/fCBNky4Ke6KpPkvU3APzxIuBzd5lGaM7KnBhz6B0pTgoxvpeCsuAL
4HbdvLPz33p+e6rIrnXGq/JSPc7h6dSrtschQ7LoQJqcHIN5SU+WRRHy7N8NXHij/oPNBHA9kBoh
+EHR9fy2C93GMdlPNeSIp7eTW4EmxKYjZzkgrHLojm2WrDc9Tr7KNC6vDd7bMH3X/uh1CYGfAeO9
CHRz3PtL/USyIT11MfjExk2yIlwmX05uaC3MqmdU7kAez33SvQfzv7HYqDZBxQYAiLnJS1sYicbI
DXOqq0JTqH5ysd2wmM93a9H3C6TfFu7Cf3/LXkNVMGsEvxISWmyZV0XLmgeTYHtymhoIuAAq2Kph
jWBrrjD34oSkyKlbgzq3kXr6+5X32vnFPt29aRBqgtlJiLLw+XMGHOjkKgHAba1LKjmJ7pb6940Y
3rwMNFX4H20FTGGeX0Ytc++ZK3QVJAq2EizbxIXO21YaFvVzaWCM1h4IrA0PzQbYteOke1pHHtZB
0bcPhtpBHDVr26NvY/rOWfXW44Yed4fLQTrFeOf5byMzfCojjr3lOxE9xQnkL3rN+2PegOVShwwY
X/33RX/rrd4dniAOgeMSshWfX1GxLABKhiuSwEyHsU2SqjU0vzdFD/85gs93CnTsnYu+dZv/veiL
lj5Vwo9Z0GLcvvQZhhOdqguCyiHJWHRvmfuf3eGwonsZhlHnHj76srEPgrVbmx7JEtlWbBeQy3Sp
mCYHhBT5csndegBomZwQ/fxeAvirO8UcAvIboEDAQlGbv7hTyfMtw4AfWhjC8/mcJLqBCcYegQFz
vyHoT5N3zXvxLfsb/GwjoS9FQYQmDipJ0L9e4OrMt92wYXpWLVBXj6doieebVLPwespC9p4r3Kvt
tF8MEpjd3QPY67+F+n++rtvcGxkJgQ648dH9uLjoWKgpf/r7a/rqVMJVIIaHgc+OoL8e7QRQMKGg
A8Fmte0DlxgQgGopgWDnvkQdAYEkEMx6Ftt7kuTXRAlcGucgEDy0qCnM6J7vkN1IUggCiGzTNPyx
RKL9jao222CECmoASrF4D5yO+S9Ed/vP8DxqirJxsrhjnU63gxwQlgkqONOPf1+SVzt3/134IgBc
BG0Ja//8d+V0DB0x8LTSnSniSkkWHvPV8rqxqNn0LFNAISFSEv5+2TeeN7yRMcuEhgBt4MtqKt+Z
z8VONc9G1n+ZJtqGwAqTd+nPb9wecI996AzkFCS1fWf9571C9ak0XgZcxwXdaUha2pchdTyuVrXR
T8CN0dQRstiff7+/N960fSIcQX+DPDNICp9ft4fhIGQquK5vMKSdZm2OlIukFG3oD4UPC2Rd0aQE
Jvkexfz1ysK0F20bUIq9An85KFYOFCh8e+B02+XLbcjI9lFxM7+D77w+kVA8otIHvwYFxatqeGm7
DTeO7n3umqLqZpuckY73w3tjz60Dzvv35Xz9GMEWw8sCEhd8rsHWf76cSAgtljjBOJ9DxzxUCNaZ
j31kmnMXp+yRpWt0pUkn/9dGeOeoAQ35NwoQ7+mL7+goLTrTFHwuDz+2YyNGV4sx5hXvnXxnP7w+
bHEpnEg7Zwl98Etqo0ls2nEKHs0Cm++frXDsl+uG8L4D/Pvl/7GWu/riXwgStdLztSRhu2KpMbBM
YaKdfxqjpmkPWcPRrExBv+Yg/g38hDye6b1IwzdvEgXoPkuB+/zLqd5GYqUB/2IzBoqdZJb013Qc
81MMcPadF+b1/kNjCL4f9jwYhij4n98kXNNSQiIAO1D105NMIPo7FdrbUxwr+jtvAkHLbUvz22Rq
s3cmwq87LLw3EKntL2qAEcBLUhQqEWTcE+y5RuuoL0camB5zo0XB4b+R/gtPsnU8Nt7qp5RO/k8B
sgoMhIfFhR///qzfOAwAiu6wIWqH/ah9vgyEtf3qGOao/TiPiMWBsLQKh4nG7yz3W9eBnwjkf3uX
8SqWvQnBJAUvG+9UMurrJiLquEX8Pevntw6d/15l/xX/OcyB4HdWwjcHRKylh2IXCbd0ZqCDCyPN
ER7f9vffl++1CH9nvoO58C+wjKlO/PyKAgAgmWCqWWEEHT0hAzNpazZE+d2EIfs3izP4CoBNCMtc
usYX2I6Ym6GI+ePIpvEqb2OI6P7+i95cArgdILkBrQ1OxBc/CEYOvN/JHKIf5s8ZEcPV1ufhN0XH
vKaIjH4P8n5rz6IG2qEq8JvgPPL8guliRm08gDHWE35eMc2umdz6w26r9E7b8ualdtARJBWcTq8m
Qyb3a0ZBEVPQhR19Pg0XEA1M3YVrev77Mr51PGDYCdkhcDFg0C/2RTaSpTMNnQFU5UNep7RbfpuW
LQau0sluF4u05EDz4AixRXf6+7XfuM1/lZw4I9CkgbP7fEX9rqCY4PFRWbhV3i6bCh6aNYdyFMKZ
498vBW/dN3YmcCuUAig+0Z69BDaTGZkYSoMznyOySV8T11MEJSvMbJEEE4tH3RLcZpO1kT/pcFme
IIF3QLGpJqZM2rznxxBU2o+kz8iPbXPso9CMZSW8Ccaw3gKm1nqmKixKpGlu22kL08bWfMh5cJJL
Kn8pHSfyqPVi/smmyblSe5215Wz5/LAFEKdVPJPJL6pc/ys0rhNnZAElQ6lm6T4gVmYRJZC0vUjv
4uEf1PTh54lqnWFGIOnXdc7tfNq86L7uOboCbONkzqBcZf0jT2LUrTpCLhVi5ue2KyEXDm7nzhby
DMgVoiqUnGBhdIHXv6zV2XA3ZACiwCZFd46qFcleBUKuWe0GrrMTcjnhnhIjqfbYFp7yMytYgd6e
Trmt4W05tdUmtnk4YI4y+ZqIkLsjDEKGcyGHFbCaJDQux3FTzYO2jfgKumzzY9LT8hVZnKkAWWOU
M2SfcN+rE+vTW0TRIj4Tal97B2woJDVhy+IqUkQuvGbdKJMSh0T3z5SaltzSvA0fwSdTCN/iOfsY
aolCc4HFEhwp2wHk8zmY8u7RIgSmO1ALOl85pNP2BTKAlpdRZJYNf0R1n73zNkZHBGfWFL4jQMps
O99OniDdw4cTftOShszt6ir+u5jyBtFp0O43VeJ6N99LAzkgHMDgoHVsYJwFrJHw6I4g+4VfweFt
uuN5znCnbdFfNSkZ0+NI8fpX+EAlX4Xt2h8rhLBfQUAskGIOZ/8A84BuO434oMYHHqaYDQyug4sc
Sxp0wcPUYU4wIY7wNgmSbT00Ilcwh+Shm8qm1chYBal2G09Gxkjrmhr2xY4+TEE1gDlOrdewS475
IooBwpxJ9rewJQhBehhte6XCAMQ13EV4bEzaJlckcYC4QRBK+nKOx1aW1MKG5ZzaPCC1WeYIuarA
gq5Iy+hvWCQh5Uq2QIuwoKZYL5CVdAjFaYL8R7IWKj1mDPKfckBqEi2jENbYj4ub+u3Ei8HRy7Sl
YVfDrVKkp5gx/GOEuO1qTXhKYBjRiQcaKXGPTGRpyiHQ803H2vhxXXkAf/VlXL9nGUb9VbSCCXxC
GtfQg5BnsvQqpIzFoCahxUQ0PWj8Rz9THyKkJ53BYuMUtznk1g2XIIOd6jVq7SkucySIPKakIfCL
DBojjsOmFcxOFsX+WbJ868+JYuYfwaLpi0sR1QC2+5oAGEPesDhuzRb+abusu9kCx3EUZa2yZeJy
DT193iR5OSldfJwbgtdVbApYGta4Pzu8ixBcZsvwwBoJS2uHluDKwTE4PyExGJ3kJKLpz9xhvgE6
uDXwH0DgbF+SRc2XPB/itNQovKfjADgKeE07jMt5HXJWF6DnJ4e+pSy6gJsg+n1T2H8AE8dLuQKv
eywQrUFrq8f10qR0/aQtAet2S3r2LXN4VeoJSa76YhvX/ka7vX1LE5Wp2o7xii/lljpY+uNJB7Wk
BRmrgS7Fo8nsOh2ipu2bC2n96mCJSeBjFE1SNYeYrkFYx+kS+BJ8jCQ49zGG3Aeje6ZKISCLrtYN
1tsHHU4ESZw+8EgPZrKh9RyIKSj11HZgxwdi6e7adoHX+8yXzdZbP432zFnn2HUxiVVf8QBq/7LN
kYtYNcZZexGUDEiHMjMQvc3BseJMNidVmbcBcd9b3rjhCR1u8iuka4uQEdlqcQsGQwQovfdC+4cZ
P2c90HgDIAbfeTfehCrO3Qkp5g29xuLDoD7bwDwnVaGGztxv1MX8mnli2UHBKE78ymKbjV+bdphw
Jm6bIg1ysDMKz4dTluoi/5nxZqY/m3AzEQfsavUGN0/Y4+Zfoj6FtWa5pn4hH1WSdsXvDeWirGm/
TZqcgpa5kJTpxjAALV0YzVBZEUl7uUFnq9ctqETQZ/0JFvpz+wMWycFQmthT/4uE1qoUwSaZVGfW
pPDpvma0wJlVhbwwwZNxS+g+g5bIYB0WinC9g28iN7/6JWqjLyTp5uGa4KsSV/BibNgfHSNRfjlK
ujN4TuiPtu4BzNlovXWu3RKFvqAA0bqcx5CIrtZAHMVvXvhomuCHbsTyEU7nXFz3blU5RnvUI79b
j6b5Cte2NJB4fYKluetWJROE+zVO3DRA7EGwWcZ0jp9oBL9bAPHJYkEiXWPZPZIhm/vmIKI+7vC9
UoZRCV8G0E8/Yt2CuAYdKZrvKeaXDSn9DHdL2NX4pEm2Cu1lKuyXIYbw6dAFE91k5QBIO15uDV3Z
2WS9ae/MWFj5e+R+d4lcY7z6d4lat/QYYm+AiBPA/xaONwEQm+43RiZzo2sbI5L70qKDbuqIZeOd
jZwxZ414PYFRfWLlNRVwmG3KYoRfT1xlSgp2DytACYvBMPdbQstJrgWsfLo2WTCnS8RgbhO/yeK2
HfK8KbdxmRmIP/EGw6gSaaVF9jTOHA8F3DSy9n1pXLHIk+uLzp37cUmis6DpnFx64VIoxANRdEeZ
gR5XJsNezAoSD1Plx2UJGgQNFE37i+beNncSHMeo9OkIB7pG2S0pg2WBa9RMWswXo3jb7ufdhqP2
bEBhKodYIBwqWiVSLOBQOx4XJ+KkUiscrxRCTA0vasQJjpiP9zwMoLCekO8xIdlp/0p61taIHoOZ
fBouwz0Y4DBp9kvYfW4NmN+VsCYlpxiMxvtiypq4jAQpltrayHwJfGhsOUALiKyOoFkvmNHBTnrS
ucPMiiN5puZ9Ft9vg5u/Ypq/+mpJSKhL9ELMXU2yyLYakpYFPA+uIn6A5wWsjbLcDOCfsQh/PliH
5ueYwmKlkoVtpvOW+uEGUaNjV8dOimtDwqC9ZdAAbAdvWXtvce5h4UCp/ZTu1Lq29FGfUXywMP+r
zKQGTCNy/N1q7BYUB3mXg2VmW2CqVadhyAcDIMRQlFMwz8F32c8jxnGm0LJEqUhVWbBcxkck6dni
RGGAkZbrPEla50bgZNZSwYdahcuM4IFg2cyTHM2qTpyPfv2J0jFKSkz4hu53S9YOjBFEJawnNkMO
5u6atY37o2/86km5FtOqvtJpMEF+9IjPjuD1xlJ9UHO2DgcVNgX5GVodfJMa+v0IpvdquwSrXmmZ
gX+NfcU7nh8CJNWTcoOcZ8Tch0bmeprT7hywlE9XFrlttAzhjrY8hMEaBKi/003WTcAmf8jQ0enr
zbjNnZxTkUFhmy8jXvXOJDVy8hCgG44FwNlsdB4imtCuMEtOqb8g36n1dSGmNDxYrlGXleimdXOH
wzjs76I1a/sHbqZwut8E/IEOXSy0gH6Kuo8w7GPDGUy9/MLV0MpKMi79KeEA2W4KPMdTMvgU70aC
qvcAM1HXP4hsi+NDKxW9mjvif+cSNEen9rp0Gvh016ej/jIgmmsucxWgRFEOAwcQddcxK2nMQUbN
fTz8xK4xP1NoMIIyUl5mN9IbuRxEMGZ/Mro08yHOVjVexb3I/1ibzG3d4PC8ERoWb3WT9aBtjyhw
xypMxcBrp4rx44pj4jGZlYHAEdRBfKdHPrE75BXEupyXHk4v8ACO2hruJtGjk7wTJcpj8cGP+Lpd
5jbCl1ZOnWdX+A5rOBm2E6pYo5vdfSzf8CNo2ip3WyBg7LaXu4mU1sT2JY5UJaqWqAnhF3ycv1M5
9g84y6nHkHsaP7u+B6iHndB+ZDLFP7pkkGRWDoxeVGaWbPqwdhwWYbZBzOAhMxsuP8Mx+QzJwZqX
GC1Da9f3xTTVeiZox+DNVlSzSgdIoR0LHlrepR3KqhCZdYbO4rpxNhi/AJ6bfzCmBFiHNpT6Cnsy
P5EF1KNvWTs0LebdY9eVyA5hn63trCpBsvNzXTSDDkoUePy7yZQ5ElVMsowsGO9PPqOjv5kTSXgF
FNiYq8Et8qeNC48fDNEgSK9xS9ezSXAKjJ0olqPKtR2uMp77S6/xtB4Fo+1NaHEyHjYd+fAKW5NN
F6AdYiwThUyRm3Xxaj7RBCOEY68mRD2QgmcKhYOx8cHkSLr/OkdrP30N1yCbSlixTd3ndSRZUREv
kq7su0nBomSKCwaKkzI/GjKA34HOp+NJNa6LzCtXoL4Dfh2hwIWZROSPthtWetXquO+rUbaB/gpT
zY2WTc7Z1whnKzw3hsZ+SjrTfgt6v36hPlGf1ZZPd9so/Q+Mt7rhQnF0uJJbvMl1NKZ2PDHRTp/y
1jBAoByLN8Hvx/wgSx6vZaxB8V4zRT+rNivsuTFz8ZMy4+dT2jCbPBa6S9KD2qLkH0ZCl9VFN6X0
gmMcR2rKUalq3w/hTZoLcdNmKKpKfCgoWK5KBo92RMN+hv1NGN+1qzbzeUX8OQ6ZnInpdpj90p/X
RHbhp9EvUn/oQ9S7N9Jyd+pG10kQBiy5wpN0/yReWXlKiFinDyMK0/gmWZLlTwtqpq71AElwmdDd
i6ynYhbVIjpk4JkUxJfblg8QnYewSwzvWURJD4e5lP4KAlc8DciVMxeAGTwq126YgtsFwVGXlfeU
1SlJqD3ZOWYoxUw6nMZ4WpszFwH/QOy4uutsisx6nmnIji0gGXMzrV16yWwo0qpZIx9cj1gdxI3v
bnuwvg+nC4avWXdppjh+ihs1oLiITQ9GvabxlzDwCFQzAsBtSQyQxF31MwAjmOOox9VBRC2hykZT
IRBo+nVZmeoQTIN3tJMBiw4qCuUjeKPxVOGbSa6VVrqr1zxGaEKicOESdh76dzQShqqNGZ6ADz3w
BaWtSb6lzvXjJdISXkUs0/EVJB5dXln0vvEHNy/0qKOcslPqx2gotfadOViELK6lHfEy1ThBcbih
/nP/hEnLp1ooS4KSNpT/Fp3emsOSZe6Kr/Bxc+UQNjGwY0S2uptBMKHLZDGAimLOU3xQRDeJY7CB
UnFCk2fgPEmJb1dRhhMShxC/Q8VdlJLenZGbAiQtgN07DhPIsvSerTxcR75Lr7duzIMyAFYdPnRi
Vv4I0CtKjxaj9S+xK6KtUh1sO48BkILmKuom42twb2FEwiLe/Z4YLPFLGAaS8IRtHYUnixplPLsE
TrCXpPEbv+42tyfWQI+VlIOBWTJ6QNLSiuIZqbOK2/y0bDEElDh1Qkgr4JyUHhu2tKoCiz/0tzDX
tOYwFSJaPhuCOvHg8XMOqFmhX2/AoRCVlXHfAn9Do4M9WjQpzMwCYCczLq1KTvL8YxOyKS9524xt
2YgFSAttGwW5UT8xUkWwwb/nBBn2ZQ+5tr5P2i0/98HQ6Rq4VfgBh/jwFSSHNikjl0w/W5KMV3SJ
QMIlIw/6i1xRJ8KsMV2zuut98thBM/Udv3ZPk+iRT3/qgFF8gwVI/DRi99nTECk1HOCLk36Zio2r
Mo5XfWsSfJz+rCZIPsHgOpwPYOJ3d0tjqUdHkgH7AYS2fYfQJ0FiqHVRW61dFPAborFYZWvFepEi
ngWsMaPwYen6gJxbjQi2mxTTgKWGw3N2PUF90tdi4oU8gs8WP9KR6AK846jTZZYRptH0/fts/VqQ
X0DppPzoaSjn+zxBsuVBLUmzHpJkpkO96HD+mOKQ+O0tKtUKpmJjeomH2X4KNFzODxLM9+JA8bkJ
cfpTe+OgTcSbj31y6l0xkE9i6pefPspXUZuhjdUxTNZhl2sl/t4oOQ8XC6WjKfH9jD+PYeqbmo5L
y87xlrAHHwmH7RQQ1MgrCVQtbAsTJbiEQqXTzi1UBbFxjSsXb1SMx9rgsS3M5/dgNAM7xOtjonJQ
ILLUG+iV59XCrKaMJOjyBzcFga6THqIVVGPLBPeGXmw/LAi3surYsPYlzwUHbDia9hHG9KyHCRcK
6DMciIHj9OncPxgJUdsRaK1+0mkPahnIiEZX0DFhvslbTX+ht3GXnKB/LIElyNPII2APhRnE8tMU
kZqPYg5ieT2ljSY/PDID/xSaG1bNQ5vcMD3IXxTAcH/otjX5tCyMX3zEmuGAkiHlZbq2yJmlgBD/
xD3As0O7aJhfazWvcKeYGKbxJZ5+vzxqETl/NBAw2drjpLgkKKaHA5SFyVPBhMPAriXz5yKe3KPL
8OkZNuBElWp0+CS21iZXo5PDg9tWFjxmKAqWIwlWDDc3aAX0CRPP+X6AOmEocbRO98SjeTwkSk8X
iiFgVDmPGvI2daM/rTABRJ/gw2E8RG1nvkTgPs8X2LMOd3KY2VTmTWrsKSTzcKZORPxq3AkkaHLS
UQDsGgRKJ3wjoIxm6/hrA5i+AXLWY1RZE6OcX9kKudWYecPqLaLuC0VY61D2NI8/kIy36AcdDW4V
YijNIY8K9wO16dBVgUHrVueo8YcKlkbuqyxY+gHOht14avo8+aRpArDOZlnnkf2wFYCBBe1+LJbv
jzry6SEjbvq2jz3aSvqpS6AWXPzDlIxo4eBhAetdH7DWlrNv1AdIXJFaOq75go0gx/xI14StdzZT
RQMqhTcH3y3ZfLdQgoqpoaq/RVmz8XrmPLK1y7M1LAtA50+iQZjZ5171I5YJsUjzxwAN2DcYv1Jf
yRjpy3dy48tNAkOYFLsB4vIOR55M4rJHXsafQWDMdto2Le+gGMs8pgGI1biPeYYXDmCzLLuo24vp
ZlXi1EzzfEApB7pdFI8Ivo3g3P3RgFE2XacNZ+cZX5SPwk/RjYj2+LKILgIM4bFg/oEUbQRJDmKd
Sgc8E8ZDAZHRbbOQ9CfAwVRe0Ment16JrDmvXkFmCfVX/B00+f4nw4kFFBsat5stHLgoUXDNn4eY
DwQzHLLeZqsg2PoI5oDT8KaSuEpGyueasibooKwYsT+xVYv1kBPcC4BXl99stMmTQwizcZCbkZt8
H6Yp8ImtWAYFnsJMgxKIU0LKqKX+SeoUlYXaNvAIGIkxj5nJymBun/iwakIpmxKoBzYPOi1goKg5
Yfqbx4hjQfmAQcYl7TYZAEP1UXcGSG0/4htNwrrfQFc9ZK23/CYLZ3x3HOo2dQeEcuturCjQ/sB3
OJKXMWzauE67aLtnnR+/dyqHVMamiFGNKaIQ75K5w7LBm46Tqpdm8LdujMcvNkUF9nkYM/NjsDxN
H4c4nhEqaNIlvKFIhL3aXMLtYUVSDHYUi3kCLHXKfg190YQlhmaivW1lsN6aecYcZdbF8jVqeN4B
gYSZHlLgfV5qCEyuZQa4th7H1t0J1tnlo7aG0wMMJPRUJnEjMblBHM1V4/p2+FRsRbTsjzWDX/+6
im9xrsb2YtEJk0MMB/8n5ZzFG4t4n+JnrAHGIV8paD6v60C/QIyKH81H+AaW8BR0rF6EW0SduZjJ
sxpd7q4H2k8PG17Q7SqWkn2iyLlLniYx5qpqMYJ23zLZ6Su4DoIA44N4JNWoIwd8zuoC2ZI48w3q
JdwKTpQBVvxQjpDizAATk/M0k5jcDhwchNsdSvyRdXHmYBGRoSyxco58vU2BXuvVpnY7ENLF3+PF
zKQMSTHNJXNW8aNaMU2rfRLrz4B0CnI2/aZ/hhPGGXcyHvWvzATdvRlsDOUeqK1RZaINws4+dKus
cl6oBwziodTKm7a4bHAOi576lGOYFMaw1Kphb5EXXxymaP0ZiLKzN5Rn88dhxNTs55wsS1fJ0Agc
9Nm41QO6gA39Hxrw0nqXpddRgf10biwiv2+4l6kE7Ahh4WWDQ/fwNLet5iWKGNViwOMBp85o8Iqq
b23MsYr5BjA76+/WdE2mh2I14g/SwxOkYoHghdN0bIg+G8wJ5RlppbghfPdnLA1oZOkZ9JN8q4RO
+XkjLBF1AXerfYTE2DVGPin6AT4Vt7DQyTj4ZkUHK4RCqT9xgo6jjqcZqa+ZXzK/q1DEA4Q47l51
g3aVhOEhwxdUIvUiw4gK6DcO1aVuqIjOO/ML/v8yX/gHjFzhV4ahOfsnQMcOk44xJ5jumkz7imah
vuOI6tRlG3L/A+NfjAgRHJqyEm6kqFTAJ0XNuhtQ/h9H57Udp5KF4SdiLXK4pemsnCz5hnVk2UAV
FEUqwtPP13M7x2OrW1C19x+vbWha7zRoKX6FccLJ0Yit+DM0bd7s2bn5wzPCXoJw8eZtqZ5Azw+i
ifOfLWz6v37VMWzP0qmY01Xw7JP22D10hKZMh0F71p5x0ioPXdWp8Tkwsz45zHcb6GMdtGlZsjEd
wN4DfeSzRC7QV7O+egal9EvH/t0dzTJbH0k9roQNmS5xjmR5d/osyYgfUmmXy1MM6yL2o7u1KK2r
fJ3JKtlYWUCTRpuCM4dzcBsGZ/301qWDTEzUwnIa15gBFqrFl90WLfbLVC7Rf1NXOmK3/f/5UJhA
6mxBWA0Hvs2OJJ/cTT7tfisdmIyh/qOcnDjo1mqxdpaNHR5NPIgq468Ur0Vndc5roigaSWd3qIdD
0nfeQJhQtILwTB40gqSHLTxAl/kCmN/GGDEj09rSoM21ukA/kYpIl9jSH2Jd+XYmi7ZY73NiNx83
b0WKw+Fk/1NDVN/ViL2nY20L2uNkuIR7wZFygyKbrkazwmteJpitdrqfXUE2mQeEpacxvpNBrK2z
p51W7KkEUvqe1bOYUvZ9FnmvCWUGm7foSyJj6GeX1RSuOnZNuzdcAgDIhQUwR67cf73nSVjfWI16
Xyq3Y1OZXN2kyujli9SFgXtv8eojss9i43ht/OqUVIUYLj78Jt+Dc3tga70UWVgwep0D1LfVzotm
8LGhzUksAkchhYBMMeWTreaGLZkYZbKksi0T+tS4oFCSeBsvvaVw/uzrbtIPnazgI9GWlHHKYqK/
mJ/FmrKo12HqRIxkmUKP+qIqum6vYo7YgqwhoM+BCG7vgAmn6bNNRbO4C4JON/ukyGMAlGAprkli
yfXOogTyrh1mHFH96ELh+UuJg38ouqk9cU3Z763b2H8Dd6WiorwpVEFy2oYm8NqRPG9Wvsjd//O1
9kPhDYfcSKW+FlUzxBsZ2A/DWDTo3xeF3dZ3ewd81VqHPo3xba9pRJ3MmaQQmAV/Dmo/RbNZvsrK
r53DOOVwWYw30xUqey6Pg+ND221OwZ8uBnQ45wURr4W43h91upEA3cNwrualgIwadnVTTPwPuYGL
9zaiENcmEtWBmXkmG9em6y5lz5rPySqDaAfNJrtbZsf2YiSi/qzAERSf6hIHxrkiE+qjg5+8zNu4
trsWrr5gZJrm+rBqZVlpzTJxK7Vw9HsDrvKhtnUjQm2+SRRMHNZjllcDEUS4yEV3sSCoXzvGJv+d
bXDQT763dNFfcPcSmUBUQd40AEJLVs+lA8aDFpGpt5jbbzn1g8ZnO+BZw8+Sn/NGkBw3rNKvzp6z
DGuGjpOzGtY8X/+F1sYfNCxBryg1auZ1b9i8FPGPzWrUJcmhissg4jxtVvdU11q+iqKrfhcTPDJZ
LW2BYMFJzIazU4m/cBoOBMMGF1dxnC/xcFg3PboZWAFCCOZxZItwVSG5nsmYXNXaU4wXUQKCQqoJ
0BSZVutvNgVGgS2O6j8tvJlJlwoUau80jtmuq5TefqXf3WB0cbssQPSuz+wa07CvC5wFGV2E4cX1
b+oDU3KW75BfrNxwQbnAlOtA2bu69bf+sV0JhwAbo2cubTVHW1ejOTiZqeW8jvtQPaHm6fxn2+X3
9DvUW72dJs7yOB1sU4avItZuhNNMQGEvpLWUD/AenHUwy4Bw7uC7CVZfgtbSApiLtzWsFTBL48wg
b7X3AXPE1d+Moug/wplj/1ftVzUr6O3O53731t2UjMMbUv9c7m+RWGXG16x/dfMUTfeVsl1xBmWB
9W/+/1E2O659fsHMOs9F5SE2WPQmfq16LbtUNgueu0QXgszdqhIeJuxNn5eFkecmtZbxzu1yol0G
glc+faAMnizEIc1uofZDHZzG56qK+I//dXMQzKDqsf0Wtkv1Y6+lKFJEJ/Z3O0Rhec37jp45yLtw
PDir1m9zvzZ/Y133255UJzHf6amZEnrN4o6cUK8klnebSAa+OM5Q/GusIS53ZEcT5IiZ0X5hB0J/
PoJ3F3z3LFnGjVFiicAZub8HjvSdouhk3hMJV/yZkEa9jSjpZz6AcMIs9jtgyN73LTfrE1XMv3U0
tK9U1SeIlLahqA/0U7voCsoqzJqWeHpSRLqOUCLb6dEPbF0yUp7nb2V1N9SRu6RCkrWVecUAeN8B
Td5tCAFQFq1L8K+LDDG/RK937/S49YST9PH62oTacVLuHg/mWhKneLdpjsQs2saQklLg4fy+6wcg
/qFbrGivSbScf09G2f7OiH6y76HfnW7vK6Lb9q6V14/xoNwFpKrmFsuHaTPP4WyFYdb369xdxGIx
MvSy9+/D3JvWPVFXY5lti0jsPcebttMyDuii6aBr9m2s+y0bSyRuN3x2vVPx4IQHsxrHxwrV6XWv
LBGG8Hxr/WEZ5IFABBPfuZxRAD7nVZRwYE86vObMCa+55yP48hJkqwacBsNJ3oXzIUn66JExpP2C
8PL6h3iQ4jTa7jKf2o6/mnCMWj44fmvIMOu0frSUjP6FW82UAOEaqwM8vP/YM/p+QRa0QYo/BoEN
QeAEhXZ6ieI0KBFAnHMfhMkqiLT+K71yW1OBOgR2dNaLzJgykb4MGxSIbga/2nedMjaJsaR5BXYh
YggPm5UpRXfDDGprpN97im65r2nSGZlEa8iavQqaAgUYdP5Lh9ko2I2zN/zkK8fYVYzIM7LcqR2T
6dsmySorJgbrvKgep2Fp+rdKove7s2jge7uJSrc09tftFIIqD1+ss8M3VG3jPYx1vjQZqpk82FtM
rndbC4+6c2Zru6uGZfFT9BBJkJbg+9MdwVD9axkEdInxJHMErWPA8Uclr35ot5CqUvQXa52aeW1+
h80UyAv3WfA951P1sBKg85YMXUja+BqgdkcuId/J9zf5zrdBXFEy2fETGL8/3pchF0+q+zIhq28K
zc9W+UDyJPQU26l2S3m/2qJCJQWXD7DRD8gh4q6OLwzpXpmVDgxItoZF8zYbCrEPKKJ7+1GUhpOH
XbL/UesiHps+t3gkFaf9bsxreXBGGlkgEEFif62qGYfUWHQ5o4fP14d23ub+T9Buy+PkeiY+Mtzn
zn7MR5OgYbSS35uWAQshef+gSqiKnD+Rh1ZwL43XHm9dGfjTGq9k9JuTpNxxFM3DVXjFMsIeEHO3
M2HlPWormP7j2p1XOmO8dtm7o9P+KsQm0R8N5HueVGIvxUXLaYDx7JrkwdFT6O/WPIZaJgisdk9F
Mqp3du8GSnqpikcOgS7KSjS+33qNxJdnCsD4Gzj2y2+68k3krRftCjAjPjPZPTyMUsaHPKZnYh9t
dvFe22VLWuSI5Aj1UJ0XiORaDtRiGboXqI8kzWeKg1GSDh7g04CqlfEhLj/rqaqHvYwT/ZZXOYcC
ioHgCXEsQi6Hz/fcDEEScFQUokmnvvOH+6mxii8AVkp37apqCRZNNMdsWMjh4vnbsu6WtiLVkcC8
5S+oHsZNIvu3ejcJCO49kWiExzpdmPS3XSSyX+RUty5ytcUpCU63moctkd7nhL/CvZjYmS8sbS53
GreKObr+5m3PEvDrPxGvi7XTU8RWwZpZhIdqMtHHRmK0eFiqzS3YYGv1FaxWNO2XkK+EM7ba2Eqq
obX30RqNAD9lLaaTmJIWC23hFWewaKEOygnFNfRQHsOJ11yp9bqC8m9b7f5nLX5iHYu6Lvg4Sefe
C0Bmi6d07nW2lbHHv7O67uc6eHV4RNc/n1yWgNu633dP8Wy55X4IAp7MGBHWFylxwKJz4Smk43X5
UvVRUey6aQr+NGGE4qihmu/daZTzWknLWKjkQsJ95oRq2V0XMXocrGYMviIz1n+qyjEfZGTgPg9b
vl7mNGsDwRKJSacg2v4ZpCbT0Q07i61NTd5djWbws0LF1x1maJwIdceNdoaUm/Ay0p2tEXgztVXK
1+sOcVbBWKx0fR3zaFa7fnDFu597zrqbSZOxjltzo/zp/jHPDdoouJM8qj9Q8PgtagSHL8qtwgDK
mD3iqQrGgirXKpn/M7bgtCHBKb7LbRSWh3md4zkFqy2+cjnZqGitwCFtyqubNbUEzDvDI7FSuqi0
2IORNp8NQkakWaNT0zfktyTODLdcnRMA6cAp7wwuqKEonnMea8TllQVQMfQqRtLih4qM68lzT+Xk
2OrUOcHyGEJpiN2I2CdKyU5ZRErQTN/f4kQikxbBCuli+wCvT5HMrRfkUogyimEU78bA0anUsLVe
SEqQCn3VXCF6xtDNysSoCHFkaf9IlLW/ZmMfJR1/YYGcDv1Du6UtIuIxLftcHwD/ewjDZC19dglT
mN8JGVR/hJ9Hf9EDRVevDwCSnZm5Hp1OFSZZnEzluC+8xXWPEd/BW5RUrr9HBDedJ9JyxgeatuSf
ubNK+wExRmAuQ7vU02Pp6PgZvrNVO21690nMZJBdTOs0vxWibyRXvk13XGPN0wMFhuGcysmr7hCZ
jB0F8I31AUNYojtGqL5zdchN4c5N/dxqK/qeSc5N/iA29MaDQHXuw2fO4h7BPOCjnvzkpzUxsJKH
smzfYyml+sOVbbWLzehbJ7kasaFfXTd1CcZ8WY7N4DRN1qMu9O8gQ/KnKYb/Pyy90sDwXpHbh2UQ
kPtW10lqC7wKOIit9dVG/1ofWCzCQ7+W9nK4dZHgENl0bFCsTRCLEtJN7ZcYKciL6ablqxha8ziF
caEPUz51EARh3+U4CW3YdBn4PkiAsbyeAEE3uBYz0r/UHpKWsP+a0+djVr7sv4l1555bm05Y2Yas
Td578aq6l6Cp5iW1NcMCwn0jnXSSy5SFHUvurQCnctJwhNEm/RvdxQF7bQQTo4P6oYhv7Z6I4uwD
bSkuPohpXK+FMhz1JEIgDevbpvipMEaHDN3AM1eeC2+vZsVZCAGrXXTHHVc44e/1Sup20H3Pbozn
KG/n3t+FGNYBfWIzldwanezendEF1mFRhV2cb14DpOTd2ByprGvlKafx+qWge1fe9X41KWZqMV/R
uOiPlRD161oXngNgVXGs2R2WSCipdV6czPfm2NlbOon8+3iabXUcnWlWJ91W9pqpkUkYpAkgOHVo
ReLCxj136gJk3BiMPYkwq3XkN0uRj7mod+Zh71RoX5Dil/SsorQsr0FtwQmVUSl4EmJvuW8UOW57
hGhqb1dh27LuxpofpV76L39Y0fto07TnxNWwyjwR8OEzv43hedAFQsy+9vV9orkt0sJayzBFONrn
j7FxKgRD+eonT2VCzc1eTvQS3EeGXWhHeUfince6aBTjRlibrFxCtlGJeOkOurltj2yw03Mw+ejT
Ch/DderksdufObaGkVWtbf/GEcAWovtx5CDfkljtAtRM+SGg0AjdSW23znkCnaD1IeYkMTSBvfVV
LX+iCJ5sT1kaL2/UDdOnBczucRqy8KWoMIv10CI1o5FOC7KspGPqd7cq5/LQSM92yFnkct1bpQ4g
pjszc9Oognb4UOj4Y0M5wUCehCXoh1iQ9s/oBtgnWoS5FfJcILN8gv8vY1tmq8mbYDcHq3kk5UEv
e9zpVb/btmmFIDCjqu8V5JFOq8QVbSY3amHTje994b2W65JBvqLFGK3QOhpONXMYKMopD+Xm3zQG
y5w/+IvRoNOWLvO0s2fzi4jr/nlu+5G1kaLTaqeR3gdQlhhl0qCR1bLz5NRs55mnGTC3WfPPgH/y
yfOi8bUZ6IraK74IGMPIIDTu66jXFw+k5B4kayJT1L8lLLhcHY/9vElxiEsdEeO/VgsWHNSP/a5Y
bFtkNx8/tCmn5neEacDbh3qcJUHOrmAdnxb6cuKW0tm08lvEs4nPoYDIsMtZsQ2iqA4NzkTcTCNe
LVNF/XnKA/tOuVMMtObgZBzQPYIdBK0XXu0IExbehlm80Nk+wLBFargu0kS81KBU3zK32/AAAM1/
yyWX6g5wYnwdmTvy1BuT6hFAIYj31RJ48jEK9PQ6K89efgmvLNzzSPVk8q1MuJzrwestyPq8tH9W
mLL+QfVEYmWo330i7x1Zj8fcXeTRRawv/jr0U4X/bG0vbYowgIBU4Q4OjeFxZz9RiQBQp7cheN16
r2k+QtbkHji26m+P+nZ7ZPTaAL1bfXzkp/TWE06I6VJ7TRGeQq92EdlGW7N3QMSWPS7dpoZ7Ip/x
XGBzWvg8PWx7Dmj3WRSKs8VCWf9PFb79Q+Yg4iPyecPHHA8TUPta4GAUQE3JcZqBtXcTGTQjNG09
ISO3hf8L9Mzp95o49QUa1gQ/yaixkyCbRD3tIIj+GrW2f+d9n4T3fW226dfMRffJNbIlmR8SW7dD
zVFoSJ0m/MYZA0zbz0FfPRg21mIvnK5ed1R+WzG/FjmffA1dhCKqlGGmug7cQw3afu1LOM4jPwxK
SBYW/atGEjxkoLnusHdpYxJ7FoH674BdUfyzwlz9SIWC4yiGyBuzlsLgl6CCbRP9xv7vAZsEI1Rz
uX7YPNYUBldUOO+SZNseBTLf9cLb3emPaokQcaWzac1vYJJuPPoQ5AsLqj9SRYixZ3yvp8IVL6MO
yNSfghBtvb8lzX954zt3Xj8DEcmIwTVrYpLh82IGTXZW21mvSBDrbSe2enoZI4XRg7tzvijfKML5
rQaJJIwh72qf+JzI3lRz9vTTGD6VYb0gZbeK+H7w2jG+PTAjTI8dbkLuCq9Pys9GrIVIGSFpY4C9
ccgXqvhtkAVVXCskhf15NFGHln0IWQjyWDGHUpbVMybrZp0zy8ehksaT069MLB6zBT+E+7TALo1H
U9nLGy9Xb05CjMI+Flx8J5gyhFRjN7r3xJw667eBPsj3fMkIRX3SqdE6TZO+SyTBJpkTsQ+dF6yG
Poofam3TpV1c1GLC2bb/Rp8SwkeXiqv8aGDp/Du9NPGhFsZ1Di5RqT8zbvV7oCbE2AsI0D4QN6aH
r9eGNI7m/x/FwpRgze30b7Tj7V32SFlTp5+qV5+8qzmz66F/tFZ/bY8qrIH/lDU3pPEGBRidt/Gi
0+KNXiCji75ddtLxA/WtoqEDg3S6/B8gi8Rc4nZGHroBx8hOVjxkTDiy+CxrGxKNmXVOdo3awFtE
BO68K1oEK5d5BSeamgGUdnGEDc2gweXZC0VTnwRclvfUW/P2iMkCd9k8huu1ZkfnSrbHklt7sMsx
3XBZM635DWbKCjQxfFgMJg/cdhwIcefaLwgjljpzuJ2je6N71Z1XGiyxlvk8knv2q+WRmVTIVFTg
xizWuBHBfsk5RsOVeFOG/tb2M5LbIjeTY2HeYsHIfHFkyaLkzVZ+1dyXZ9sLp196yOHkPFpH8PGL
BgHaGHNSHHLLtX/NPSNa2ohueg1w5T3hhAc/USavv6zR5G82EDI43DrKdtd1ffEDtsc2JUdiSN5t
ZoI/tge6CnTHJA/lWq9P3bYaHnqJOeYY28oOM8nd9AzsEgBvT9h3j3GcB++rJ5T1nggvZxxuovhX
2+rts2VuRGWxVUxdJlgI7bAVAcuWsZEW9k4zPNQ8qPU+KrBAspfNYXVXFMMKZ8TPBChBYekFlCSw
D/4U29N7HTRRcbbrsbj9fpoSy0i5eAywTHaQIoFHiXMXVa+AkXl1IlWi/MIeYy/gcKqHPwywLB04
I5R6VI0dPNCdU6EfJarwrZHK+uRXo9YdMrnmvb1xurvWK6K/hprkf21vM95PnvaCbNzivv6Z1CiC
2wnqzi2ksbbfe5cSvgva5k29wr8HBSfPGIPdCOKpfnreTJi6POwYf0XpMKhJ290RR2YQZK0WjfEm
lvKaR8ZbXpDeepepJ62R4DiUBSeltNWd3AEgnuk1nvwDKEKFYnxGMQSVKhIY6d7/Hm2v5p4hLYtI
t3IenwhAwuUpsKW/DZVt//GGYr0MhSMBNWu4cySC2/KE9Vc/I1crWmAN8mWe/dLv3qvWtT6mpu69
3cTc8egMtpWf9GBZ92g88/HdVfjuMoJKzYnee0BsqzHihSnR6/j1FcZNMXjb17hrI2S5CU9Q6oI+
ERkQLPYpaqaoPXpVsXZHf+3Msi/EhDw01mMgnhJ6Sqsvr0365BFgYDH3fc9wmeklPCYWaR7j5P72
N+G+QuvYAzP3sAbHMrfd6jRgbGhvZJf7j1KNHAxVi/EZeEyWJ0SN1aNcN1M+AT7EZVpt4fyXfH+O
pxK3+mKlxPRV08GvnKgFp1PVthvyiBtaKdxhO+1XfnRcF4CmU9AEkd7Xq+cfm5Gy9ENZ0Kfx5RId
WRKSJXo4Z4F2DHwLKCCb1hiXNwoHVsRsndtSnms9dX85uou3zRsts3dqAVWlvQGfjKCd+Z/FFH5F
Nr/O1zZi69351UzI2+Rs3n52dSCzrolFfNiIgMRNsYDY15LvlcYUbuAgWBsDzds4GF2d3PHOONWr
X2hIYonJMoYrZADKuzdrtdQ3ng3oHw0wSjDAOmkPo0iPz7Nq2/ZaF51DStNIoeFxHvBqf5DWPY9Q
YWDYcPdtFTLEBz6Dcr0iD2p82lMQ3I1/CtDzhZVdSfTlmJaBx10LcSIeAyS5nePyo/RLXB0oJtAB
ymuTFGBlNj4txtHpE2Kx/u1xCTg8YCzUiJBFcQg6YnFvCoHoDRqifFgw5ZSpqju/PcaBRnxrws2D
+o61f+cwmf9zVbQ6hy2GX0g7gmL+DKz35RlyTv51qwBVYmGM+eYQ0Qsae8bQAza59r/KqaIYnwuH
TorHze3TdcMQm9XshTh5ApVDLPtJ9BubbEMuSNXEDkxS035HEZ7pHrw12gkGvmtejDGVaL3f/2EU
QEPWzn6QkHKhWnX2UEq8KErqeSnrZQnAKWX7z0x2/OVPWB4IRoLUdYuF9z6xfG5GPQw6PvarjaS1
CNXyDa0tuhPiufAB/3m1Pm4j0pMTyzwEI6Hz24SLcrR/8J0BjuFTKC6NjZcEIaRT17ul9BZnj4EV
U2Y0hvHVAX2rD/WWYDUkgQCNn+/E7l+9OdGvqdfTAzwtELmKlXkfeY8b3vKwuWKGQeymJlxSovHg
LOxVVo/z4Pn2YR0Kn6Ok6FHal4i7L1bAjZPRFtY/khCuv+PK8f+tupPXbcUPAF3mtzB6mB7/Uezm
vXnspbCl1B5ZhyoaKd+SBpTR9dTWZGYi/xu9YoH4hh+Q3RbJxPbEW93/QfFI/P+gYKJO0tHhiQGA
IAXVWriRrEGhQyQtUmRl57nBV8IaNWWiCJS781VSridv3FxznmupLiqwq3JXWCryT3DfbbMriBok
PqK1t+EzoA3DOSMnh3cn3aBBvIRgbkAKwoOfzpFa7tjyquTisCIN9wYJ8nO7+E1IEkFTcZ/HzLb7
2CaSLxXCrPfefINgHDEnUTYPvs9fYkVK/q42fCxHgHEe81g6Vv9CJpHf7vxcJNfSsm6AWx6Kx4A+
xb82IhKb/3sVXe0yLn6zCSRbGs15HZ6JalP1Vdeg2S9O1VnVWW19tWU5in4Erko5QETYXCIhtHzq
5SycFJim/d0kCbSTrxQs4uzQQLgfC8eUmcRt/oAJFLsia6WPWTuclzs8lnDvEYOHm2q3mZCkThHB
lINs/CVznUUGXJqUle70MJk7Nx+qHzce/fYrKhfnvwVeSInMbrpc7fEelQ8x8FZ9nNs1QdVHAUKy
GzmoHxFjeO4f3qcmvzZl6z5wTpYczm0wj3ctBwKGxprP59zVQGveRRJEJc4BnODjXI7mvwg10o/N
Lvkykq3o75dNDJ/xUBVmX/qjml8Ugu+sxHaLa7+jdVHFU5RcKMssTnbbzLCeRV/uK5es4CxCUV0c
vNyPmzOYq+po3U44ffn5+4Vxa5bvUzLY42MtK3GNeHZWeKsOrCE31F4cJ0BgAqNqWe8cFPV48giE
/3Dmm/ARJXryrmJ8vGk4R93vwpT+jYMWlI61ITV4uwQWuUr9QBb/tQpKBvUE2Cd9GtAVGZfK8tqK
kPerEtgxU4tzrT/nIjefAfPqU+HULdOD784/gdPPb4ugfIMhc/IOCRat36KvhiZDPGadbDXI/+J+
ZCGXnhpT2CyXDHWky15WQmKbQ+5XZZtR3mx/onhq/7MCMVx5IjpuxFJEL42u7PzqUnxwJdZk8c5F
TBr3AeUslkhigqYX0pD1lmHcw5CiyRPJr2xPSG6iBsI/XSEehrR3w8ljD2qDL0i5pDw5PPZcgTJq
PoCRBnNXIM+rDyFFo4a4R1v9Y3APPIoKEtfmlnJJncftEPunng0IG93QtVhC3KVwd0Lc1GptJZzm
jvQ5Mx9kMnowuKpunxtYSKAhR8TI+pc82O6VYIRmnplC76w6N2mZWlyZH9YAoGI/R457ILMrZi+G
g0AclzfdTmL3pbVTjisuz9W1zvPMgLKfR+ip1AYfQVFAYQVBE2Zu2bZISuqvo7kJwl2X24Yk6SFC
TpVjA0OfKR4plYXL8sTSE0UzG5rSGho6D+Ryb9y1NbkvKZFz/e95Huq3fFBrc6lXtT4OMp8emIMh
Kz3fXZFNDn53l6MbxWJt5QNDuGdNjy5OfxdfVWCug2qT7QP3//YQ2aMuWf1dlNMMsz2A2xZjJOeV
eFkigpAOVriRBcy3EkdEvHAKXUTMbX8MxqaeDxZUI5ctQjqxJ8egeaTzl5eWq89/YVf21SnXpJqQ
wdWpz77Oo+vmcNynDLbNR+eJ5t4Qu9xmRZ2PB7awGCMbIM+ZQRcFk2xbkvRpL4sPAWN4yILbhtDW
UdRtP7r1UU3oLeiyscrzBwJNxuIOqDAoxa5v7ISP1ZkPSxbBRWPy5luFQjsu9eqb/YCIcEpb4FKA
+Spymx93pmDgOgkMbya1Kn9pf9VErPxpOg/1mDU6i4unncj72fjBkqrWa6MDIx3DjyBEQKZkE3bQ
ZXJFlwhB7xT7xuT2tXXCm1UIo59AUG95yBBuqsedXJCd44FzfVDakaTBtNfLGmTRDYYBmPFz/HP4
1Le0Q4k0PlgrWpFHLaPwW4/aQ6PPgNDvN39J7F/ccDq+LBTvbVDnHL5pubQ99rAltNBDBGK7hBI+
RqXWbEbroDsmwmy0O05whaZzZ+PtL3YJ8kXsw9yNu6WKzQN4ecKL1THXHXqJT/WWYL54V+RUlIsD
DnRIDivR/+ThNBbvKEfL4RDwHOW7se1IF4phtzD3y6nHeYuBsHyacle/ICMy+GHZBeMdWR3JH3+e
YnmO2tL8NMta3k+xCQn10U3waHlB4P4nyUFCHV2iVEk17MaU3YZ2loJSYjzszRrOJAbMNxfZWoTP
oU0VAJe6pQFC3WkYnhuJe55/TGEbi8OlGvZx1fkv+c0Ky8Rt+82eHdbHnTwgzcDBVLb2M+IKpHHG
LtqHm+/ovDRIPYBWGhCOpi+xN3VJ1Q2s3iqqjoxN+Bq8cH0NNfmov9cCB5gxSdw8ra1fqnOZl736
O1ug/ikWCsj9Fp56OKHPje7Rs48wY52LtyEBVgMGyhPe/Abp4DPsP4NN707k/oQE8vzqI9wjqbcG
6xtYuP/cT/3yXcGCfoX5pr0HT4qNMBs2YMAZrRqmgKj+5xTF+teGw8nTcZuGV8kPdENFYH8zWeJO
ZBer7M+hjXLXS6loiXk1BZ/WQJnpJoEoHdsA0T5zEvQtccc7QWQGjARIxt4pKA8qEe2OB5xD9qXY
Qqdqj5wZfXnhKLk1wiFiDvcuOkJuTdvbvtEUmS2jgDmOL1ICQe58v1+uXcP9tZeuLDrCqdzWew3r
ruwvscqn/1qYD7xQBKp83BytFVEK1fLAici8FVVczoe+bICd+4FtnbQNdBZ71Fbl/zg7k+W2lTVb
v8qJGm/ETSCBBFBR9w7YU6LVWJZle4JwI6Hvezx9fdh3skkxyNA+UaNzKpxKAsjm/9f6Vvoj0ArW
3FZElbuP6l5/DEawizud78Zf+GPc3WmtO7ZLF/QClwyr5uRfl1XbLbnXYx2lJ9Bj3dSBD6P1z7NX
PQA5uEjd2GrWMiOrCpS3jy+MmXiUvwzlHxpEX99tGho0BcIA8rjZ2IG78mGlhMsojoaHnMSAFy0d
p/pLI3lDeEv54lGFFmn7zAU+al9shTQdC+zUPGtgel4o9cze/TLIHzw/Zja0SdsDZI6SEB2iyoqF
mzXWE1xCGAR9GE3sClzu0UNiPHCWbiSce1dvKgzgA2rfjr5BmNcH05YOSg3dbx6kZ6tqo8OoeCGM
Uv3k55bWzvQmwYW9xre6EVU8qB0S2+hGJ300X8ra0imaURwADNWg9l1OxMzTAOfa63xyk4HrcJc7
/LOjUqNzW+Zjf8h9v6xv+tCz6aA5YGKWFJEcSiNUHrDA8t9QIqJHn2/wAeAS6sieCpdYQFpcXLGY
+hUnWNAdwWjwtY2d75mruA4Q6LaVjwSAUipH1gJsMloBeGn6esAPtEVtUaq1hpWPQwFVPrHCYGmk
iykzMZPL3BCPZe3hxGaJzNd4XwNt2bZoFJZhPU0GPiInqnZ9r1hfoiT3o98pd6sG5g6Rs4tu7Ivv
wTi5+Q5tn6kWoin9L6Hq/OcOEzy9S8ttrLUfZtVPSlX8Xk4Q19/rRAi6Q5hK7AU+oupAW56uQFON
gLgMOQTOFm9h+TtuwVQD83BGb9GGGb4PD6fouGnzrn+cyJj1FiJDsQvzJI2foMpM+hY8O4Y0T/EY
bhKvM/qEdU3MeGPocwm6JM26cXAHFzdhYoMgyDjN11tu7dHTWLO8L300bA3/AKXktY2Vv98kGdCV
hRMCg1vJwPWe2lRE+r2ep2qPGqANl3B2/A0E5jjZjVnQhLeI7tjQapSs4sYFapsv6Jw1+DNc+IGI
ktSWbmRVHXQAa/rSqbr8S92b7hcdE7W5qfhwZtN7rm3bIiz9La/nvMq3WsUq3Rbxhq5ui3poMOyX
WqXIDOtBQ8DUmXyTbmuY275s0WskoZE62y6vW7XqsZRu5nYtPhfsp3OF0qQUisFRFJuh6Z3PWpUj
+gjNrElWLlr97yPkLnuVoBX+jBKdbpOH4xgpOtGN1aItDCsFiBKgYR6qCk+PRqfERWSKLYvjV8hF
bbBQEGIvGuCyzWLCoNTLaNGAY/vTsac+D/kEawABklHe94x1p0/4J9bAMzSfcZN6N2KZ0m4p0Uq1
HHCh90hzY2vvYVBtV0kWUDBl5ejdBe61v9fg0gkf0sig8FnSnVro9Bq9235sM7FpEwMmAnwcab7W
tuncOWVT9bTjoeegmYvqQl/gXrbFMvTc9pGH1yU0M7L8l0sO8LcCQY99Y0svEjvdFaPLsdkwsoMc
2knxtVnGD+xd9ld2+Fhftyg+ue2GuvtLrzT9CTgAt98676lzpCh7K4yLf9yynoxlCk6mvZk8X/e3
FLHd10IVRbDXpfABn1OE15a9bItpXRJANByATshwxYGKc3Cad9XLVHlmsKg0J8fArAU6AhbH4swe
o8Ho9rpKGz4fN0mHjcwxEawKn+r+WllQPeDtEbxL99/T7CdIDZgvlI/6djNRWqSoZw3mXqcEXNCI
MQGvWbAUb1oSv60lvDE4B8NQD4T6CdNhCUGw+BiVQ2TSj26pcwfIhG+lg7EdHiyf6CqiYwS4z9CG
nxBWvGeptCzc4SYzftEsAszJ8awHw9kaxnqk9qYvlVPXOX0uC/Nw3MXw5gJ8MuzloiNwyupmBjXC
YQ58NnrvbAECOHszsXflN7bF2WwZpWz9a9K+7JniF+DT5LtyufTDH2mfOWzxlHICG6eVOdp69F2U
qh4QrRUAUfxgSh+kSyTkduAUzBtOXSD9DKMzp1Y5mdQSYpaFb1qC5nyHPLaGJ5naFBRJH8nQYWeG
8vAa24KH3uv81PdJRWtiz8GE5HRuU0N8g2hHzInRXQx61EoCB1+vAzgBUzbtvykt2clZLKbp1k7a
DK9IOiXOHdbZJrujAK2+2yUtuS8aFBhnPVK3Y0ANWRdgi6nAGiWTaNoqHKrUytrQL3+5yB5vUsxb
4wGZm5i2ssc3vO2cquru6ad6922u4l8ia+rwMyJwdIu8gyMlSpzG3CJKSYyJaDvL/iEp+Uc3OObC
aFWnPieKmAeYY/A0kIKVdd5oN4Hhia/xSHznLm6H6IvIGxAHXZ732AhiH5+Q44TJLT9M9+DWeR6u
2X7y9FdUc+ZZ11o4ldvWCsdP6MlBj496pb4FMfLCge+bz9av6gAJrO0P99msrqQC5XwW4Kmw+xoy
2pRU+3taLjQQPme+QnyBjyBuD7ErB3sjtDTbToIbEB5dUYKk4Gnc6nrRlUt4aK5ad5HZOZsOlip6
fQtaP7aLqM32vXSq79A/C1oUkv7VLhsgQ677movNLgIKsR4jt8nvXavJvlnhFL84IAO5A+ne+GWc
oig/GANyujXHGsdY+wb65ZU/TL63apwRFWYAkIlvw0erRWVZp1PERZD+/uAYyAhTwqoD8EHT7QBA
qN3mrh+bS36/uMPb6w+8rHmVfU60qNeekReTvutGZLUdbDIxvTXq48ClZya4JOl9nyU77nBx9anW
yvpBDLLo1l3TdyEqhSiw1jr4y28xyqxwY9du025prgSE27pcuIbCQOVBkyRlI5y0qFu3blkcpMwL
E46MPSXb2hsMvmILFS/3Di1tfzbugPqqsGAAYkF3ne2EnDFYcJ8wuE9OeiqBP8ZN/jKwJyH30LUm
XWAQyuieUZMfcFmZUQr2wm6LBZJWOTxwHjSKJUxICrlOnFs3RoTAe99VeR/uC54FZQKkr8UBJWjf
rydUTJ9ip/Ot+76J3fhTP4QDzei4HrbIR8M/vabZgtCuiIemG5Oxp3oG7MlQ2fyB15r1lgVdOdzR
+7WrTZ2ktXszaDgBaR70mMBprTX+Wgf3CQirNsVXLbdaKiGTatj+7ZFiD9ycCNuoCh3cClY6e9Q0
oomcJhPwAie6kVTeDF+/rwvX7+GUKdtaF3C+WRIaTl0bvaBmBLEIMN8ktf4Pag3rLc4r/NdOGmE7
lnk+fsL3FvzhFFKks+29Wbn9gP5vXstXXH0GurLB4H/Oq4j6LuINKoKiEjKiyZZVr/DKwl9csmgg
eZz3tjY1gOCAW6wmfBv1WUsqR5O0T2Gfc69rAuk9xqWe/+kb/MeQHDAWrmO9Jvo1SCeKGrqjw4S3
qXa6sBwMMFsOiwYbEfaGr0Fa5s6N5+ft1ymbpicgGvAXOI2/YpbKWXxs8o2BMNTuTtaot4D1TOMX
EZfWLGYYUQQq3q7HWgbRjkgt/4FrEw0o1WCcv0msmnvSTB3Ll+DBwCiYla5FC6fpdHtfNHH1py17
LJJGha0eHm2Jd8mh+jDuBG6E4muRAKHdzAFhP614aNqbjG93i1vZa26HJovfqCjWAnEZuWcWMo0G
/CgelDe3wy1FJQ+lL9+vz8G7c1JZroHS5e6ikl66dSPXJyYqpRByM0RRotP0mwzqthZOBVQzRXwH
q8xP7oDUsBTnXcwpV0lKvqsy4co4X2I778YRNBbXwpjsfC0qF2atleGjW5jgZNFn4m5v7nK+tB9m
5TZ/Sjv3DoB/BKrmvkEPUhelPnPkudlwtlfxtJ6cQH+EA430qXKT4hF1BC3umse8q0GB0cDnjvhD
oH+PV8h4ATtDjgW/PnmFHq+1WKo3HlalLzMY3MHeDAeDak0BBnHpWUls3bLVtf4WHpEZbHFR8gj4
/+x2TpQl7EyWtOuDhyS6pi0/eryCdea8BJxRqp0vwFjrWaa9WsKLp92UtaGxGaJ2ymc3TfqI4pVa
rNlrzU8BIUgi02imtzQFs/cJfEslN0Enmt+A7INX7jPDXYi08dHsc2x/WaIXX2NHl88seu5d2KbN
NxefZLv2NdfBIp+auLV648XnIPnVmqa+X/hwEBquaVNEujkc7H2MqglFXChMtnMxNvUq5p6Bq91x
UP03RQuW2TM96z5BZq+xhEbtb+7LdC+TPtR/hmg0f3SttL+LoiMvQo+AHXHZ9q2nxGgRRuVk+LJN
xaq/hY+l5DKhMJGL77TEUm+f577Tr1PKXuYywrxcbahyaU+TF04/DFFV1YqAaus7ZXJec0KJuCkB
nq0eRjgGIAwAttD6Ro50b/oUwhccYgyOSpke3mklesyF2/h5v3Y1lVA5oxe0qqvQaWmo04FArmr0
r+YYJQ+E+3qonNnCIFV5Zo1wziNxeWnZ/RAdYHGK56bjXKB1iUeQbDdQuhQOfbbesjNt6bnSVXfO
5OpQN2tLfFf4HB5R7wTBMkaOSgBpRoo8LCyv3dERwcaflZrzQpKqra80zoAbipmwiNqkAzZCyNMQ
bDJ2PHQDaPGWuKOqaI0njDqmlYJi+4zcXuCVgyaC+6xo6VwPcysio8mL1SLBX9RPht5sA2QFMxGg
TrhzhfSAF7VFbxByGOKxG/CFxlYS4Fre13YE8AF5jmZsE30gX8mjAClRhxcq/doq0Flomhn7sVL1
jM5N+YvGsmr++CEAHRp3vV7ccJbKD1Hf6AA2hr54HZUmDgY1Gkr5NMg/ydgo2o0zuiirYz5YeaBM
OEUrSxYuq65kx77TRyQT6ykNtXRTJK3zwt2AWDZRgVtc0FhiLw3HCYRfGVUNsBhOgP0mdSaO3Z50
8mruLfvhyupxNKzMyJjbvJrlPY9qTN6ajFP6m6Vz3ttAItXb27QEcLMA8gcjvyvpIi7MaMrVOiM2
sqfHQOlkEYSm9dwHRU6/wTGo7UdliIWcflDxZ1RTOkBnjOt+FWJ27RbQyEqLHHpDvaZo/G6rsRZv
s7DIX+gddwJWH6oPixa64Ow5QrIPEnZ0n/TU7+KHXnPa4DasC4WRDxM/n2OF6bXM8whbVOU325TY
V4Cipptw/9Sm6VdISQf4XV7pm9xXjUlJxzHRBzaAlD95JRydBentdbLrbYuKFn40US28RrOeQnDB
fxoFExmEi9vfx27l+UtL1qywXsj3u7ECpAqbpLJGazHKIr+Dtkv/XoPPAj92EC+qlvWvBgw5ihqD
Y+jWUZ14jUgzSu7YbfM7zExEd9ee0Nu1VnkCoXSCQZEJ+BH1TyjdN07fRF/An9CPAplXPRdmSUAn
dqDuN4SuMl90BDS+VmYuvBXYCRoZEM+chyZRAacDVltYdqUZvbl8gtB/jS6i62T26tBzAMajFLT2
7xSEbQdvCnbOIuEqaC+gMLEIZInoexz3FX46l7brzVRy3ODqNXAygM2j/qgaiXcdVZW3NBKP3SOX
lf0J9TkGF5RI7gua8mBnVCE0nirtsSJHFkDuNc8DSQjA8gbBzuDYc5stQG2hyzLO7kVaGL9zNAHF
3gUYmcIor8Ufkj00uRz9TGIZzVQTbQVq9TvTGdJm6xre1C2Tit7meiRJR2xR3Y13yhlabCuDrw+r
NLaKn4nvh989hIzPpnIHQG9Dxcf0hzRDkW5hP7X1QqXCF4ht2vYxJC/C20VVHId7tA6cqRHZNXvH
zHUgUsjHX4YsdF4c0PqcX7puQPaSdlCm9an7GaaS0/rU1Kj3EpMrJ4JI68vkmDbFTLBc2BAtolbo
wTRxcK9puvWsuQleYC02kznNkxp3C8FAoZVIK4WemJLTfAwg3zl/spqJRbEocNrR7ay7eqO6zPre
+oXCXm5M8ouaEBSSmOCLdUSfGqUGbA2D3rPJ7ZRvKLDgjWK0WCFHtjFdFvgDF4KGaLjWR5syk9mB
vF34KUvrKqAGtu7hM7WsNnTql52N6PsOHUgDr4wmEGRrgQnCCJeM5ZZr0fZx8sWHNOKBuR5oPqKd
dLs1vF18B56KB9pxnjOmOzbk0F9RDjGTnZSo6daF0clfsH+rcFeIADF2YDfyAM2+i1ctCn5Wd5M8
CF42TX7TK1998bjbOmuZ6lOCRAl720raaDlWqHY4puJgzA8DcSlfU/QQv9q80jJaf475nNZjByUD
7zXlCb/Qv8GeTz47XTUyfVRen1xQFBU5yrdxMt6UQs0hOhTh3zLW1hHFWx44wBS7gpo7CGxyNWxn
eE67dvhWTojdNSeKkSDXU3dbhQM1ZmmKEBYu+u7nBB2ecTuQQYAvjDPWjBXAZrUlk6l60DuDF6RH
UvdlLGROXGHOr4RmCPsykMYePRVscSwYCiWntkFgBFeqIQTxCfycb/ywVE3NvCf66y5gFf9t6r4x
blQEnPqThruEWvHoOhHLK4R3ioGpdB7MJMB+0GLgKNeTEWCrjIJRjisfCeaeHaVNAJLmKKdrzbQ+
t6nVspMlbE4FHtJ2ERqlFnOeVNWN6kLXXUVZYHNIgRAj1/bQdD8me5Rf9WDMjFVNV5aMrq50eK19
Au1W/NIj1eMMU41EdpTejpaQgiKL6zXfgx779oHzyniDf9loNpWkpu+zJGCxp30PDxw7b/6A9pMr
Kq3b4LkjKxTFd+vLaEU7yKEw71HzWHGlir9p8D7KJcjK0d4U9Hi/ZUGtBuAz2nDzV8nFhNsQXSY7
sdhlRA6oo6tKIOZ/lYHb92WWkETjyFQcKnJEfkk9iKgCp4LeSefhTQDNXcrffoPpFBsa8jU4Bb3/
ubDo6JDqElHuy1IYDZRhRIPQpYUL+IPSeOs8lFWQtZ9oZRuc4fPK977o7SCmlRFO5h6vUZjitCmD
bPGX20s5ZpztVmhrolv6Ci7ccF71ePOXXlCxKCgQrgLbU3/o1TXPmYzC+QCFDEvgTH75a5owM4pO
4v5VteFxrBWIFTXUrdRCilRt/sI82bjC9pJ1roxALgWb542ICeHZRWiYxyuxUGfyjIw5V41/xRaA
KubMoX8kY+nCB+4ii2aJJmmENGUhctkMfTPI3dD6yWFCY/dj9OJx71A4WP3Xf/7P//uf38N/+6/5
w/+PBP1P1qYPeUjl6//+17mIIZPeN4d50xSufpJ12HOmsVnruPrg7kC6BJKWcp57e3mUc7FJoPJM
RI0oTFznJALQj8aKyCBuT5pBcxUK45vWNtUd94zh5vJIc4bWUfAp6wSqc1NI7j4WP+jxj9lHgZ/D
1CJSttLC235qjS2bab80NXIhrFT+rFQP4JyAjdvaan9fHnyexsng8zPUbZOoV0VX+njwMuj8GB8+
2RFZFe0LEZJXCapjU/sNDkGzC2DwxMn68qDvflu6fnT+GE4gqDPckyc4jUXfBBaqt6lui69CAsbO
ilK7B4cffjRTkYm5likdCd+H/LKTx0izbGjIN8BgVhT1JrPdbIVVtVkNHqlKH52VqVNT0S3bhEyo
xEnIl+kZXQEDH9ikrZ4qN0o+DbJ8M9Muvfv4QNwlTVLodX5GcRLKlujKQtgELQBObr0YqAjcG6yq
G3rguDMvj/UuAI7JmA4hkC45ew5W3eP3A4ctgSupay5taKOwpEdjEcuchgUq4QWBGN1HP+55PHd+
XKwrBl654/GiovEBnTFehRp/C/NRW5vtlD5+eFbkehouTQpBacM8eVRp6U/s5g4HTuLIll4euRsM
o5BxGwH8RPbqSi7i+xcetLaNt9c1bDpCp5+4ruGDTQUavES09dKwFM3cEjyR2TvT1w9PDXelYfG+
2/yG5skD6+bSQBoSNzFliXqOipaGg12Ybw2Awi161eCj66RtknyOlo/yAB+YMU/9H1uBRh4AGyQq
Og0Y727yc07kSKiW7N7X8hjP/Iq8FkTYgWgyccecPDUYB81sXAA4Awd0R6ALXwDVmSXetfZKwOT5
oSDRzv/n8uYfz8rwcKbgIZq/ZbNcaEYo9h4CwkqLzCsL1JkPTLJmsBYitWX1P3lehYHIcAiYSoWO
AYcuF+zeH6JtYPUQ16Yy+vgqxXiuMJWyXH7Kk7WXrI8+6VxexYwU5O3QS39lkhm2bero7fKbePY3
NFwJasQRNhv28W+IyZ/sHBtjeFzRlp9a31tXOQH10eBX/2ZSEjul4CdUljwZyudIb+rhwCrVG3Dy
IAXsLQ/bBeAH+0pq5PvdmnxnsJ701RAokml7PCuk5IhuPJDCsHAyxMw91JyNz3mchjxxoW99VSHX
awyNLsiELvlmdCUX3n/x0zrCcU3dcaRzGtCec3nPqgHOg+FpJRlIuM0pVlY74fTRlQX573/r+ISA
f1kQYqEE3V9DPzmeCD9tchpicplNWfBNq+jgLJqBaKMCldm9CJL4Iawq85bmWH0gDE/cs+VOa1rt
zh4pjv06xkX3iiw7c7jfo82iux/volCnuKthf7myYc1f5qU/9+T5aBoy1Vg5chnTr/CzgA6sNxB9
QNDFGly7WKZjE8IaBhRy+Zn8fe68NLJx/GZARsHi0jNyDbwRwQNkudS5VxTOlqWuult3lgRQJHjz
KlkdRJgGu7L1rvwV5z46Fn+el5oXLmf+3/+xHGMeMiOJugenH2xJL4QxXiP33wMJL68MNX9U7+YL
QIEvHBmwUicfHSWXqMW6Zy695oeFRnNLUyajrQtHtgAidPnXPTeYnINFUXpgfzBOzjxuETfmzL+l
7Zj5+jLXzeKg2VG1tfohoRZv4jq7Mj/93G/pUCngRGIo2zhNM3bxWHOKIIMTgEsN25csAhTYXrG3
Oa7vR9K+EKMYagMusH8o2CnocJEJsKY0Ej1rhqtuR1Tf5Qr/jNiUFMu3l3+TeWs4eQCYinXwKQ61
PraQ42edzT9/DkILVRzGSqdEb2/SeltfHuXMr8C25HKgZYMyhDh5rb1poPsK9mBZjwKkrgkgxbaM
Bd77cXN5pDNLK8u3zsZu8ItLdfLuJr3sUNtx9qM7VO2nIPP2Bd2dJWWUuQWhsm1X6wEsSFc7kBxS
fXxR5UDNWqeoebOqnrxi6YDzM+wDa+lqufbYKIG3QoxFfsBynXy7PNUzr7NFxLHJTYEXSz+9QKOQ
xANcMhZC4TkFQJJTS50ONfVUYiwj+uzKb3vmKSp2Rh4hAd0W3bzjd4UQHWCeFiV9RGv1TdnHsP+K
xjlUhuNeGWr+p05eS4ZydYNjDTfn0whnUnpqgoE8NuPEpgWU1GELojQMgIATqrbuTWF8IhlLu7JC
nJ2hYzjKQnNjWfr8tfxj5UPEWUXQmSCiYbrYUOdERVLARMfVke8+/PToTMAj5xt2bHCjx0MpDZY8
9lIOuZMnnsyyiOgboDve4aqMXXR4XWlcWYzOzs5V3CrZ83XbOZmdJRudNZAXRvh+U641oGKfIJtY
0SrEWv7x6wq/Io9QOcqQnICP59dwcYIGx08JWUWhNOKcY5PXva4K5J2Xf8pz82LlclzDJA7Wlifz
isFo5+iPrSWGM4uAIejDWkJGbYv48MoLcm6Dnr8ALg+UdPB6nkwLr75Qbcu0CHmy/WXh5J2FTMDO
d4D1NRjGAcjhpHeznnva2L9WVdntyfKpbqZW53D+8Zkr9jKa5yyqlnWy3NQJqVB2DyeT0F171+KA
2gxu/dz2mGL/xUiuCw8LfQ+7xbwY/ePL4PZGQCl/AadFg0AB7GGgjgx0ryTiXfmNz3379nw/I1WN
vq9zslnUQ4VEq0ZOUSD33cNjpMtGetWqoodzAzha22NNdP7F58j9Av8tKzc1Cnk8P9+G8zgCzkZR
nPg4bZFhpIHSv49muism17ty4z07R9pHtskRC57lyYPL8Tg4xgi3yQvz9tEOzWhJBs+0g6gRH3AJ
EjkBq/Dj10TWbjlLq3SOdepkjhMIOvR1oNsTtKr6ejaNohNsbOPOZexfVhiE3y+/Neem6dgO7yZv
qGK1O/5VIaGZ3gDHY6lGq34eJkDjVY6cNSKR9GsfOMmh7bXxz+VBzy0H1JUhirpc50zrZDkQVWaX
Zg8pASvMsMpHbVyqRMMgQLd4++GhqHtSk6EqOBeBTn5RUrZnpxm9A+y/+iqgWnmgrBxvktLrruyI
Z2ZFmRybk7C5M3LGOf4pW+xLmLJqSLGuEJsYZSW9kESBv3beLk9q/pdO9l5sfryUnJ+oxoiThzYI
z6vjQq+XElnJXUVo9YDXMyOj8/I48zv+bhzJJRirnGBKJ0upY5dZHIG2Re9SuTu+lXyrhlqROy4B
Tk3KfpYdmoWC7ZAQBDv+dXn4ecU6Hd4WCmEJjTJFUej4B3WqrLV8W/LFC6t/sj0xfUbVDbLU6bJN
OWbalYrrmW/BJuuUCjk1LumcrqAt2kQ7iGkpOpOP8yjN7ddc1P4ypL0PwGSOp0QC+fnDk2TNBv8i
pRSCi8TxJEEfA+1Hq73sXOB0OZSIe0V3egMPEqYJN8orz/TvX+3kV2VT5P10pMU3aJ8s3m7Sj7RJ
a8BqbRz/soLU/j0v8b+EjaUT71QFn10PhgAL04TpAzWX/yWlAqlWlyf+/te2bOVyopCcskgWP/lc
MHOAbwoplAqlGY+EJiZvtCRIQMWAcAsqwbIXIwYbc3F52PcvlWXzmTJ/bCFAG+av+B/bpIIvHDqE
KpFfSOJYnM0oE2Im9/hZXnkJwyuzPDuc7sw9Jld32TSPhwNZqGNdQuQ0MwC/oOMx91WCL37QBkzZ
QQ5m7sPzm39Rcr4wwevM8XhAR81U4ryvsf9otCUjmTZPU2uqfWR5PQGaeXNlhmeeI4FujGmzj3Bs
PdkoZdmFKSlLWD/dtN6FsoBeT7TDSvO8eBcEmrefNM24vzzLeeU5fomp6bOec8XhFsf16niWFGhz
2kh8qmR6oG6qBkIGY048tl4Uf1RQln+ipiY/AJPRle/n/So/j6w4GXAfV8ivjkc2IQuNVWmxYcIv
XdN6tveVdIwDnJ/8SsvwzLtDBVeXVOUo5bIIHg+leUZUBKaJxKGA2VgN47TGW43YeSqeco8k78u/
6dmZ8QSpK6GuM62TXSVO7UCbQqQnWJyzTc4JEpm/p21A5yRXfsRzj0+nwOMql7aTsE9e0sgY8Hik
Mz9mwgDYVZq/NuHuQPiWX2n8GluARnNMwqBdOdXNi8rxe8P5iiEdl2Mkv+jJyxr3I8lEadVgAaG+
pJFStAkpfFz5JN4/OO4flI95L1lq3n2DnQ6TBON3s6zrCKQOpoAVEJpiA6kT4hDJMFd+Tn1+E06n
Zc+XMzpPBqfjk8+hEgWQ5EY2NJ1K8y5KuEEGUUaomSnLkNQWr9qKosYsoES6K8sUVGnoNuum8yVY
j778JICqPV9+nd4/YwW/z6CUR+eZHeTkdUJ57WPB4xnXaQIdomOR/ebHzbCFE6RemgYn5i4acBeu
0HEjsrw8+plH4HLP5NTHf/BtnCzzrq0GfLkljf16+uGDP6bxQsj0iKWJJXBzebD35yRWIZ02Ld+N
JY3T9vMcigsQkXQKgbR7RyAXkB176ndeSmQuhTV7n/spMMm2aaK1hRTh4/Vgm4+I8fkrFED2k+8p
oUQqADy1SyeO/nAhqj+R0O4Bko3Nx8tTff8BMRIHMiyk7N3M93hNakui+WILvY0xZDiOy6DZhrQ7
r7zQZ0bhBMYFcz4a0JM4eXql5oLRFh4/6ORi+yX850YzQKVensv7Bc+eS5DzbLC38LoczyWHWQtJ
egDPOuO8xkB2e6VH32Q/Tdt/MZLihCe52VE1OznJdkDLcK/0BLsiRibP1LdvUuDD8D5ksr881Jl3
kdo5lxAdSjWd9dMHFDjE0qiZHUPuY41LorU25mD0n3SDev0ilXX8JR3x7dV2V77Uvfp4JRn6HJIh
A4GCotN58t0D6KW+kyKjIrwwO9AOn9Z5D5cyFoO5vjzXcw/wb9GC+/fjO20IwoDpWrs1enA8JTap
GDMZ3vfoAdrhtc7E/LMdr7Ck4zKjWcgiAEqfvJGOR0iVPuK2LOUkn+DdFS+FpowXQ0Pfu+gax12l
eZZ/eLtiVJRrXCh1amenDxNczzAkvtktB6SUtwQrFSu9d61/8R0QcEcdcNYT0Mg9/g76kWBoYYJo
x3EIF3SSsFrlVC3J8vt4kYqpcJ9k/aCxSkXweCjdwLGMyBrZk01kiQ2kdU0SnrXwJTiWj78ccy1l
FhHQAbdOvjmjqgkF6mS3LL163E4uZOyARvEm6YZfl0c6t1rRiGObmeVVNKePJ6UambpTQtpGWRXt
vqm4IWcOSv/Lo5x72dlQpYW3FiqmdbJaFdKj9BfhvSwdYkOg8oOCrqxyNzV5d2XzfDcUk+BUzU2Y
kC8UJienpAnOUq1asl2F1dlb4lHGXdm31BhwIa0vz+rddzUPxS+nKJJy0jVPdi6NIG98ReCO4iz1
d8iffRBETfBAJlv93e1MLKkRiR35lRmeGVZxyiVeiC4C28zpKkkrm/egIAuTLYBTdfON2ER9m6Sx
8Qpy1cmBQFnlR78zLgz/HPTk5bdA4aR+MEyw7HLMaQYBO1A5ms0Y9t3u8s965gnSyXOZoURCI95J
kUKuQAbMhGUBePMGxTJkTps8NwTg5pXv7N05b54V0knatfyWCCaO334PcUkoh3gO5kwGotlAu5oS
AA/yBW1bdIb6wTksfhrs+spn926nOxn45NWB6YKs3gymZdPo/YZ7IPSi0MKqqU9RcQNtPVhB8sKB
T/jwgcZyeuWDPPsOsRnw4dNBoTJ9PHEge1NTuUSdiIAQqkUowFqu/CDJDh6IgAiLRgkZZARxcWWL
Pz+wtOBO0UXjxHk8cGXrIFhJ2qLLF3dfoX6UPw1iiLZYYexVKexpGxMC+fEPde6RUw1k+0MIdvJr
94Xm6pmXz7NFxL+kZFWnh7bJsv731GXaQxfUkUYFN69+X36V362uyIq4BVO9pYAikdcdz1blk1mO
EHCW4Be0CTdJiyqexGL7y8fH4dApOW66iElPe29sF0bpVPinFWWoOVFnrLzbIMC3cuXxnZsQSyuV
Cz45AhhPJhQ2k20mXixmJjLhrTn5C1PdXevPnlkB7H+OcvJZBjGMdsAfYgkOpNnayoPiHrgzhcj+
cEmEJ8RhnR4J5kwaNCfbBRypMu0CA9GNyo3vgTbqj0Zr0+1CT7S6/JDOvPo2h1pS69Xcez7V0RGU
47hZ4oklxDdoezAroYL3477qhLPzSdZddMDZrzywMysc5xWlaB/owDfVyUlC2IGtEbKlg5hLq99U
Xn5CRJzuetaEWyz42cqa5mw51wYqf3m65x6imitcVBOo95++KoTd+U0a85a0qRq32NIJYoxw+Rmw
dq5sTufeSk7tyN6ojKh3YlmXXk/lWyBCKIDn21zk5cqmqHBlzZxXiaNjNK8KxUIkfDbuRee0c2ib
ID/LiRQ35NUj9Ei73M95t5tyjrvsy9G40lA79wPOFZFZ3GlzOz5Zo92ByDhivoxlZWXpOg/acUPy
17jF13itDnp2KJsFRHBct7hOHq9TosQJRbPJWJaYEtesloAJCSiDO2lfk8ie/RXZ/agrUhqkVXE8
VByi1k/txFjWZGLuMTGY+4L0lJsB5+J9b0l/e/k1PPfV8chYGQ1OarS3jscjOSFqGsXUpKxeY+yK
u7DBNReTkLtqCIwgvHrKr4x5bo5cef4um1NTOZUMFAje/Wxg2R/dRiwnvYyj1Vj2aYaHnhxGINTZ
4fIs33dGeDldtjbUMywu+GWPp2nlikCA0WVhjtw2XCTh38jrwdU3MfhkwHVQw1jnnE0YWNDo8Bvq
Gy8X2Mwu/yHn1hvmzRUe2RdNmpP1NLZ1cqKCEP1b5BgPGoEsAo2G6v+Xs/NaltvI0vWrdOgePfAm
YmYuqoCqbalNJ5obBCmR8N4kgKc/X1Kac1goROFwLmai1WwqKxOZK1eu9Zsz5TTxZ1n1FtQlZOnH
rjX24HDXY3P+CbAY+VHOp5Z0uQa1EtnTOIfYdVVp4w+mOWXo5B107wQ3qfMbMxZBX3RKcHvK19GH
YS2NvWxKTNb6oQthn7qWvNjxVjcDZ07D5wztu7vbo1wfUTkAaG9e0twU6npymbvMGMlNYGlDi8AT
YaaF3MtpqpsPvzySYxIF5JuaHG2dTOCLTpFucnTYiYYeeNkSn4XrNWdtEfbOpK4PJ410Cdx1bcAY
VyCzyE4spewSoPkesupGWaEerirIUpVueAIQqyA10O0Bla5PJ31nQKG8d3mM0ga53CaDA5l7sADx
wd1M7swGb9sWm7m7qYd52yXgiH91PWU5iec870R6Tev1LMcs6/CfQiYrXga4vlNLZKh4eDwV4Gt2
NuP1GbgcTG6jn1qE9RDGQkgEkdP2CFG7HVoR0WD46mIJrHrh7TsVIb7A1Xun3rMRgnRgX4gpgD2X
ic4q0laq1VsRvU867qnzjI3heFRi82OpWLgV1cieIkyKfeyEhGnT4nhsFfq4EwavP63NhQmhSrJL
CAByv/00+yrx3LhXtdmfW8V7UMQcnefcCe+yollQGJr3UrrrQ8l49KGhsTAgFZjL8XIkHJEA8mac
dHTvmYrzhBlabPiROewVG64/rKMSZHRNt3kWQ8S4HAo1mWlBK0P4Vt2OqBqOXf8+8dBs14Y+G6AM
T9ZnjFfaxwg39p1Ndb2sjM1HBdlsUllZU6zyWUNPdaqE72IV/ixg0NyVFGTRvdK7c6xqw06mfL2s
Mm+kEUz644JhNC7nimPOpNiJIzBEbAjeXjodkNPA6FRtP94+mz9anpdJnSMBrlydtNZkz+tyqDxu
PSr20exjHYtMoyjAEx1aE6tUoH7G8MeIZtaLjdLO76ByZ7T+U5ojBykQjUcBBrsHkRf2Tu/0+kJx
dAKwStIsr7I1ChDxqEEFRoyKSqhiOoicT3w0RDl/vz13eRWvpg6Py5KJCiWAqzgITxzXLc1EXSHq
UBCC6q4eAf00yVnDdxRsmgHAAaaU6yPX2RuHYkY37/ZP2PjQFF3k6BTrEIOQm/6n82p6Idqxmcum
ttTsiRShv1NbS30AMG/sPIQ2h6KfBgWHmA/y93KoLjXIQjpN+Pqi9HihlbFmHuOuQ/HZMcSw8/jZ
CIYUi3lwGSDh5HtvNbN45EuoSJaghCSU8jjoGnxpNHUeDCirx7HX4K0bc3KGJey+6pY2eokWbY/v
ufWFobHSIXKBccMIWs8ZDUFdqyb8hTTtadYNfGISKndlsaBXiBssSpe64uc5/H6ymOHd7a+7OTzn
iuBhsZ/XD14z78I4I3D4mpZZaFBqNJSzEVq0m1oTeong4wFZD6g81NjEKs4v461dvgGNZUkKkq/D
1TfobaAdw9ROfjQW9dcax8KzEQ7WQQzNsHNkNyIkFw97GU4oVZE1qSXSBrfXFzEhk5IhpYGD8p2Y
AHkjdZOgeqP359tLu7WbAR7RuaWTqZE8XX7ZFFPMzHTYXs3oTe9sBvBhOPaPaZ3sITm2opEsjsh0
CazXeif3g4pxZALWMTNqvbqPSxe5JYzQMB64PScZalfxiBoF9zacVxi2a8qrk89jHVXccFVjuI+Y
o1pBWCFDVA398ra3EL1GbssLbg+6sZBc3LIeI5EV+g90wk8RCJ1TR0QZgnp2VAtMxPAK8mtDmgS1
HeJfO2HhByJuPUd67MCNYJFI/sHld5sBHhelOmPZDPpYaOidlx6Gf0upOqelGbUlEGHSV+guF/NX
RBkstOWRW0Xwt5FyNIIKqTj0aoocaIarxSvw2f18pieqRScxICW/oLXxeVAdDGaRbuMbYRtjL68V
LVLCg9VGoxug1D71D6meVM9MPMpRZtZ/mTPKXjHId0iPPJgO+qrsVMZVmzvWgCgfqphv1Uo8RAK5
RTy0nIfcxErhl78idDhem4BkLQom8iv/9BUR9hu7PM9NnriD99HtneipQqDgk6GPy06au7FhYNC7
MEYBE0AfWQ3ViQadpXgw/cYo3LfIxBSPvWqVd/aE0OHtWW0cCNnIoipjk5xcZbNDF8MnGxiKRvj0
SHLt+lq/xA9pToMO3qX+pGN+tDO/jUhGckmfk5WkhWauvpyx6K0TIknmF6Vdvk6c5B4bC5KwVoCM
7/s9jOHWHH8ebnUgylw+qalr+At+V95d70YIrqkLZokHr+OqGumQ4kRj1mpwe3G3viMSmWgG8Pqk
RLrKMROkU5EbpMgr5kn9lFGt+dioUfM+z4rl5fZQ8p5ZHXo6LLwQTGBVoHpWc+w0VE8iWnR+My9q
QBERM+/B+I7JDiZek6IfKwxgvjcdDYrbA28sLgM7QDf5mBqknMtjYaXoaI1hp/lZ76DDI3TlHaip
79Wgjq+mHlylPWvlzrpu7B+Pwg8VX/ruxLjVZIVbI53sMOYYti4XBQIlzwUgwPTQ6bg0lbPrnG7P
cuNLQhNXJWCEbgsF2stZdsiCecOCgKlAC+mTpvbdq9lMsfCllbfzvtxaUEni5msSxClzXQ6l5NDD
CiQfkB3tVdRB+1a4/WunLx36IL2uH/XWdV9EDVvo1+cItdEw0GAik7Lkqv8U4JKG0o9BEum3YYiF
UI9K6rsmV1rk1byi3UlmthaUzUpBUWbLRILLwVpH77OE5rpflqH7wajmCmOJBNMI203mnRxx62xY
8joEoQ9YZI24ybDv67GA0XzHC9sOHzhtfBxz10Kti4co5RgZCWh66QGqAMMOaH4jQfUA/JBrUB1m
9FWCSGxd0qY1sTawamW8n508unNCtOaPzRyBE+tz3XxThIb9rhit4XvZUZ+6/V23pk+lUqLo6Uzy
Qy6XGl9QxxJdY/h2ViDTnndWOp3NKre+5Fmr3luYjgcxyD+/m3mk7Qy+NX3qNaCdJKP0Cr9g6NMw
VbYwEAuLyzyYHSNqELvUm7eZB5TWrMLsEcMA2+e5OgZQ4ffwXlsbjectCgxSVYjL9HL2GV33VkF1
CESnUSKE26uHpPbMOwV5jv9FkIAhLNHz5AdXCXqsZWnsoFfuFyJGzzF2h3OBx+t9UeN0cvubbkVA
hgD0xAOezHJ1fPSo1JA5Sw0fv3ojOgrKJ99KAST5gLeLeByxa/71IZFa4PxQYwSXjDbN5UJGVlWj
FdYuxCUxvgxwJgN8OzGv4b+dvtQhumW353gdCF10rVCXkDpJUuLnckAExlsbocDFzzU9/QheA5Wr
UNEOmYqdU4Ff4gEZ5mkn+v64Oy4vUsjGBl0cKfZAaWR1WiZdxQM6G2cUQCO18qdx0h6FaYVfBKzy
t3k4x0991KGIPdelfdcXqXjOcDw+z6On/nV7Aa63LlkgaQM9fehuV33VEZVTRCIUKn+YAbxToRF/
LcELPtdlU364PdT1MSULlGAmrlReRev0QTfoDadtuvgDatvBVOheEONXG9RFZ73zwqEIVJG0B25X
564rpjC4Pfz1dpZJKBGCDiu50hp2HsGUtimHoYqBiGKJakOGRF4KqoHkTG+bp3H02p0PvbG7NEMi
JyiDgUJ3V7edC0t6xLBw9jVJyxhzuw2MQfECbFqWr3ggNedMd17fnuZ1JEbBmSq9yy1LprkuHWNS
pk1Dg0Rh2yXJ+7zQX7rQrd4QCZU7TcRojvL4912S4Z1wsbWTCH5ghUFh8wZdTTYqMO304kzFehX9
o37So0clB9uf9Vm0c7FfY+1dl8wFaAV+P+ykdWG164c2FxYGFwagUAC1IkVhPsNI0G3D6hWbRxxy
LGb9VBfTvaNF85uEvOsdcqt4ofZ59qw3TnR3e+G3PjZNS6r1wLDIAFaHGnexFDMDQkmyQDbAFNQF
jI5xU3QMsbfAXAmh4fvSs9B9uz3w1hcnlaJaA18OBLV+GcPSCjOvdBKL39W1eMIwSP8Dt9b83u2M
4q95atVTheDBSctMsbO/t44U4QuEuM77mBL35chahT5W2KCbTL2/fzV1WsVcNeUDulj9QxtH4U4E
2dpiHGLOlAUWl87X5XgFQF3hJNhTQh8dThOq1EdSP4wiJrfauRjk11qFaGIVq0nHnXi1ruhWBUa8
0iETidypf02DwkRwvhfvf/nTUa+RbyrqUuTDqzPTIAI4u106495ZTM0Rv0LnvikRzNGUrD4huUkV
qUt63EVheSg7+2Zjw5Kpwf4lR+ZptcYBU85txo5qlb9ES417VtPcW7XQXw1Ykz1SLh8OkzZVvx6F
SSe42yVYib2z+oQWLX8rSUqpoNrh6WqaWG7gC31SR+u9myX6+fYC/8ALrL8jaF3yF2QPLG7dyy1j
oGarZ5g7+jRKsyPiz1mAVeV8WoRlv66Nofqsofzsz3imBJOKK2LQtqp9xkMze5cMNbr1KEqaR6/h
UbTz0zZ2M+12oi1VfNzY1wVJUjn6mF0/+3bl6C+Zpyz3zjg0b4G+lV8jXOECdUZONRNt/LHm1fhn
iuWPimikWZ1wvEyCBf+Ap55YdKdmqdjZHRuVf4on9K3kK9ik+r+KZxDC68UxxskXVtUhrVMLkfsJ
MjufOtVQnJOj4JP6YKOS8acA+x8dq6hUn9BmRolgZ6U24gwnUFNp3NGUBUR0+RGLlOJwXFH/t0Zc
KnHXy6LTgMLzo+y0LwFqLsbDjN3anY1HMoLnXvnnMM91ElRolfmNo5TP4GLNc+LUxVPWCkz4hkyx
drb2Rn5DFCSRQpNSNgvkn//8th0bB76XOvlpWE2U6BczedTnqnjkrvQ+I+2OvG6F2jtLWc71Qe3n
8I/bC7VxoiV5gGYBaHuDiHz5CyzE+nCMVDlciYW1X4Rd9gO+BuN7O3dp3ow9wtsBbn3ur98DMK4Y
UtIWAa6s7oG0b/SRjj1efcpQYzfaYhP9LW4NBQq1DvwBo3en0O9/ebL0xzUTuhUoNmP96LVCDXOs
RKg+jkNt/TlS5vgupevZnF28ApJD1OEW9YDTzfzLlUWqiYRtKicEMY7b5SoDQjSxRSqpDLVZ3eCD
4+HUYmRNDos5VJY7HOuNai9YyLi4imOgzKSSKz160p7VJQ/9U4cynaFfX9mo3mmhyLAYHOpHb5y/
GmCQTqk6vExeNp4ndFaONICHt7cX/DpeUZ6AYMc9D+oEObzLeZtGuoiYSq0P0kz/QLHIgk1nIeDU
lWh53x5rI/qAa1FJYyUKg+bu6sjHHu8ddeGwLLroqseCAFX6Rh47n8yh7drnYpln9+SZ7WziCw/J
8diFaHDjWVNUe3Tu61wAMIjzg9BFfosu5uXERWIgbQIZA2t2wsqha7T4vGCZs3N6r6Pc5TDyz3+K
H72o4Za4xuADb3MjnEnd4bGrcTbA06P74qWjebq9yFsDcmCpHIEboCG22lN9ag/WVGQjXnRQJt0K
xyCsTCFR4YB4CIHb7GTIW+sIYl5+TgoKqNldThCTTQ1AQjf6xthGz9XSle90a9q78q/DMKUK1DIM
pJvIErXVMoKZ80RZDCNWAk13goyZ2QcPC5oXOlXty2J54UuTKcZzVUeFb4+q+XJ7VTeOCWOT3ZCg
WhJvcjlLShuxKVLGj4uu9PHewmm877rneZmb4PZQ15k/VS8DyAeBiMxpzX5AzHrQF0g0PrZOGRYp
dap8SAvdeYg0DWtv2vE4gZR6+I2XQbZXdbsW7ZM1N0pD6A/Rr7pqBzQKVgOR3jPRBHOLI44g4aMj
uuyxVHu7QfgIxdofloofY7ySj6FZD3/0zfBnEffGuy5Z8iCr4wmBwdF5okfUv7m9OFv7ADIukFnJ
L4VtfvkdqngysRQqRlrZQ01FG5GhN4pdxedZqQ0D32jXQe9uFEgYpYb6FlF3ayf53Nrv5AGopBLE
eCatfkHolmbYevwCYeHAeojDAsBu6nY71d+tYwzHE+g/fFP49KvwlGGtN+q4zPmKoo7vm0rNcJrE
hHU+e8vSnEbaxve3l3ZzYhTO7B8cjeuufdKZOAmUHGQu5g/qpIevDJtHyu1Rtg4SAiFoMBE0YPis
wgV07rKqYuJhmfdq0Cuh4yfFiDlYpfw6foeiBah4KiZozfF8v9wrYRITbWMHwYzRTc+VEJ5vx2oc
hJFX7+RKW7NCOIgaCaUoBl1tiqHSqjwxvMEHUYrS6zD0gR7rGJvH8V5FZmtjOMR1KbKoU4BaL2Df
t25tEd9nDM4edbVPfYy/S8yeU1u6XIhfBvqTFYD1kjgVwPfre5LGRlkP+BH5ISQitL6L9txOTeRr
2Lidbu+NjcinqyTZYCx4oJAEXn4wAFBGSj1t9HvHRXI2XLxjVCop4JGxu9Mjj0eCYgLXFFm4c6g3
XpQoExHywCLJ+tNasDrWwTfRBhp8U4m792U2O4mPKadz0BKAeXdN7WmfkJnGAVvFQ20+xoJyKq9Q
s5QG65hSsZsH3Mq4we6iGjKif3tpNjaYxK9S4aSqK3VLLpemmt26o5kmfBOng/PS5J9q7IHQC7d3
AuxGFLgYaBV3upAnvIhBUy7gBiYfFREsS4ze6naqfdevGp6gcBtJG8BB0ZG4nNCAAbcYFLaxvizq
2RvHlpevpgStiZKgq5bqKwU9wZ1Bt243uJQ2nQHeU1DuVjtMpy0wGB1GpUNqx9VxUWaMgA00Q4+u
KPWvSl2o6FioveGnvDQFVi+G+bo06vpN3cwoUhM5howsKoweU56dZ07M9OH2l95aGFD0sutGRDHX
AjwZdoS2WaOckmqK/S7HlDUwkkEJosyjtJJOjo+Ztr0TlbcGlThAuqrUb64UOVHVx3/VCUffZTPf
pXH1OQfmFPTYk95jHobfawj98/ZEZUy8fPzQmeAWsAgvGiF6tdPCtFtg2yhkGl5UfrKr8WOGQOY5
qfvySenH8D7RHKSy5rZ6zMLs2+3BN7o1ZMccR/CP0gdlTa6tXRH2mi3vVygFnV90bfUqmZ3IO8zV
bJ2Tqs+PRaiK05Rotbhrc+BCoisBu9JE32M4bcR0+QajXwPkVWIyLw8DPpd5NOYa37zo8ntC7PRK
RPqX3mnnB3tquvPtyW/FWbQ5sH6RGR4QqNVwGc6JSoP3xLJY/XecfuAv90VtBZZo8GXHwTR5jJCI
e7VYtbdznWxN1aXuQ0ubhhFZyuXYi6GmFZbava81s3f2YhWnaAudk4PntUXQNmKncyLnst5laAFz
mcirBebP5XhZUceaNzAeqekU5AWex4rdVqfMcoadN8LWskKmpewLDJ7/sMo30nKZswIzVT9xdJEE
nWvhQ0cxFPuurrvjodJ/Q/UZD1Ng2vqH25904wBLHqME9QJSvPZp0aMqKyLGHkrFPg1KLx3IsA9+
dvlvm6NZpv3DZDducHvYjTMMeIemJ8FDVhBWXzO2mpyj3cKAjRK7vMtUVWBZplBDSEJlejM5hmjO
o64Yb2ew7OgqdObei2Vj1UGDUAS2ZVMOGe/LD2xj5ucuStj5ittnJ2/O3zr1iL31og8ntfbqe8T3
Y7/j8t45RRs7C1yEhLgS5dEIWhW9w8RpPdHnva+kifsZb1rznM96TZOq3JMy1DcnCU2WFABFYWhP
l5Ms1cUNFxXfHTE51tcWA+MHOlP6uR3z8X7ph9iPIzs+OlpS/jFgiWhDhgCmsagmHkiZG47RAXqC
uB+nyfDLCDgigbVE3RnkefexqY0Yz6TS/l2ES2IguL6MnwvY3IL1XMTDkCfNkTBhuQeKUrjupXZz
F8/JnrfG5izRTZTFP1isa1ym68ZY2naix49Kqd4pk3jIUWWboZjq7YHe+qzgWzktz9Rcm53Hz0ZY
Ar3E04fQBHR5vZF13A3j1ul6v8eu6hOR821jVFEH+BV0ghXr72+fm40siwqY5HbIeH8lOTI0qRuT
R/a+3dW8ouErDvqhKPf0U7a2KAAi5gWPDbW01RZ1mi4cy1jpfbUZMNgosyLBQK7u5ofaxd3z9py2
YgGQWnmLofBJl/pyj+L6mlr5uPCyU8z5feuabfl66UMo5YPojGdBPWrG8qgf8bbkdR2IDIu+2z9h
gzAD7gIhBTqXCIxT1Lz8DQpeC+NoaPArNauZEPZHORa9iLoLn+ylBO/SRkb7ByohZvHsxLMuLcHH
CMWQXvszq+fsm5YU4s/bP2ojNJPj0g4icQfruA5QceflTW7gYgzUUjwVKfbVY2/1pyIq5yBpOz0+
oKazJ1y2MSp8Yole8sit6EddrkSsZx7ek0rjj3Vnf/DgmOE52ITmW7XWzflA08R7zOKh+vXJ0jcG
skoBy+DOXV23rduO4FbRxR5TV+2OGWyhp6yigXP0cEIJ0JYGqsFNtXN8t2Yr5QCBPVMe5Eq6nK2h
Jlpshwt+5aXlfbAafeIhYYYptIA2qk9qXw4ne4qmnWF/lB1X2QWoE3Io2WvFpnH1ilFLrc1cXQGV
n3G2ng2tw5N+NLz860wN/U3qtUZ2yKF53w2zWdoHLaOj4IcibXSQ7jFGsy7SuL6G6jeqjNAW0DDr
sSY7LJUSfbu9DzeCwY+3o2x+82nWmZBmZbGoPYHQVVvqOBCbuZfML7aBMkeBbePQ7gWErQEJ47QZ
eVgTWlc3Mwi2mqI6ylqqU4P1J43OH9u8Th6KHkGE4+3ZbewADhd1CrkF2PKrHTBMbufGXPd+GKbW
h66131f1Ujy7OAr7UzPWp6SJ9jKAjUsDnTsyvR/Vbzb85a6baVSaWe00/lwp2MOkeefgJ67m6M/a
jfjQeOJ/UQaHkgyNXD4UZCngckTckc2l74uWQlYsMvgT6dLfxe5EEzdLPPTSFk2Jn53IFMWDWBpT
SQ9lq+tfbq/1xoeF5Y1ANn1umVOv1jqh+xAWbdP4WgHAeHZa46BEDnEsxtDudHusrTVGjocmOPon
pHirTeTlFAQ4zo0fp+34JtLy+X2mjsWBod1zudTxTiVvYx9BncQnAsUl0oC1Cq1jUuoAg8KLMNea
18j94RQ6qWk8IW/Zp783dUiG547jHvlmIyOQijUQDUmk0SFb3Z5GrqWW3tEaS0DfBDGaEL7m8ji+
vZobXw5pScrX9BYM5ExX4TlRvcTxsrrz82yooJib80OK6/sx9rLm1xeSzhdNBHIqOeZqQks198Vo
DL3vlVbTHKIMYFdWRe4bVuAbnCLnBMMhCn55fh7WjtC06C+ieraaH4BptdJdlJjDsl1exhmXW6RC
FbCAWroT+zc2JhIhUinr76t9NZSbZcj5NzUp3NDH30VRtIGWquoTFCDnTVnpe2TgrfHoNvC8k1kE
lfPLoz/kZdsied37zWQ6fcDFmi53rLH3SEqlv526wdqLb9eEMJoPkM8gHsOWokW6miPEyCQf55Ei
nZ4jdyAcRB5Ogjp4kR6SUatSv+lU472WOEt2r40UdU/R3PTnaFRJNM1GDQ3EuipL/9pak9OeI9VK
v7mh1c6nAg1L8gHRpsXrhfMoBSOM8CXqyuivuK977OAUrwK/ubgf8sotiqMXlnp0dnMagTtp49WZ
5yRwg4MkAmdO9XkVVXm6TYOVtEwT3MvrlCvKn4xWPeS1udyl1vgn6/D+9ka9HhJCPmUJqe4GF2Wt
iBIvICCzsrL8Ju3c8RFQEs83M8e7/kCNoF1OSkaa8zAA5dnLDK8iDd1Tei88XblBaKStoneX4nI3
z5HldykaE0Ekne6TkA3wq2dRjkMg5T1Aox0PjMsN27khHgoNNjQom4j5MCMlfhRKbjzNk1t8vb2c
V4eDsWC8gEiUZF5vLa6CTkfpDOiz+6kRhmfXqJ2PbWu8DEocBlUxcA3+8ngy0wQDzHtRpVR7OTfd
KVpMLVlDCkqFMhwaO/S+x3EyYr6ds4XfekaJ7sHtQa+exxKDS2uf7jMI2atKB0bVrYY5FIOqEdro
atr5S50Wftsmgz8D1zlaeA39rkfGnkOM3BIXaS4jw0SRfDQ2HMrBl9OtcBgeuiS1/S5ulPdjBFDt
LkU646hH9a4Z5Y9UbT0a3xI5U1Ir9udqcTt9yFX84KGdeOiyHro+Np8aDMrFgawjfa26kBwPoR7p
PM8bHZlrK06V37XKct9gJlN815sC6QNGLAwfjswiQZ7lEN9naUva62Ed9qxmsYZMRRhPD0MKaeqg
9ypwSSfsq/SgKgjxHfl+6We7yuZPt7/ideWZhodqA/ehbiahZas3qhlbJGx4pPl1lKhPUAV0cfAm
q6j4mW3aHsTkDlbA065+HKwWrUxnttr0oEyJ0+NLYjjF3e1fdF1dkr9IUuGpZvFUXTfV1c6MW8qT
FbJhZiICPmrWnRIjWpQAFUadhsey8CYpO5AJB/zh828m7x3kISPs845LqtrdscWrvT2oYODLg40o
d+Uvk2qqpwQaQnZMujR9KRs1RzPdsOdP1Lut+tCjVp8FFSYn72bdQQUrz0zcMTBo7u+TRXgJNgOW
BrkHov6ft+d8vaMR7kBCHf4qkixUoi939Jw3MK7msvZh/9nHudLzu7bowTssYq/TdR2bYCDRzuEp
RCv/irPatPBCIhRJfN1th0/xaNoQuGwNYx60/Q4qj8GdOLG5w+hy8UaQqQKCLJeTw5MuKiQK1tf7
VATc8GBk8zYLSIzgdI5l6yuNqx7idLGCBQDHXTmH4TF2quRvwNd/XHjNdz+85/+s6rlN0Htf/eN/
/15/K9/27bdv/fOX+j/lX/2//9PLv/jfz8mfbdVV3/v1/+riL/Hv/2d8/0v/5eIfgrJP+vn18K2d
33zDcLr/MUD0rZL/y//fP/zXtx//lndz/e2/fvuzGspe/tuipCp/++eP7v/6r9+kFMt//Pyv/+fP
Xn0p+GtYG+Rfyr/Wf+Hbl67/r98M7d8UyMAIILXIu5jm52//Et/kn+jqv3l1wKjGkoKMhGL+b/8q
q7aPGU/9N3k0L3cIPRACeFD/9q8ObQH+yPL+zdaSiArIaDzKAGr+zw97+Tus/v1JWId//vlf5VC8
VJD4O/72RajHTwCrTrYqpTMuOCnZebl3DCNN4O9YcWBPWETSmnHFQ29H8XuvMvr7nxZlY6zLC02O
JVv9dIFombAOay5aakV5Bmk7CShkmV9RFejsA4I1pi8KjVjHrU6LdnEWOkQl9I7/xeD0LdAjpQsI
xfFyoqoZ9SlWqHHAKzl5LIHmn1HbwQJ0DCu/LRi6d8PiwRbo+9weeVWl/GfeyH8gZEZH3163eI1u
VBqlMuKgNpIZFWYtCeZ2Vs5pVYtXk6id8WBPZvnYRQ3ApmKIeT05+r1eZfZxKMS850S7Chj//CDi
IKkoy8Evu1wLRWvVTIvcOEjLcHzKzSp+WFILuRtPX07h0lTfCw/yMJ1xHsZVkmUn3cq81zyOtJ1X
4wqI8eOnwLWkOw8YF0f0NdBvCbW2WKoqCfpZSZ/TsrQ9GpKNd2+r8ZAfyOiKF0VQ6zkpZlN98vJh
+d4bSWQfKGBRAHHUuX2yY5jufupleJ3sfDtZN/1/ycnfv4/HAhk7GuucuFVddSKn72Z7ToPGFckb
Ux2nYAG2erRb1wraMu7OOS3rRyNvy1PXKADVo2oPG7b1vWT3Vj5XXJrnaxFqVyGHCEM3DWKznX5v
ktr0jaXNX2H6pNw73G3AJCPPPsxRmz1lcYbm4mSX4xcHyLh/e0Gu4wVgJBIZkCkkxOTgl1sHKMHg
lV2UBWWX6n+1Of62QJX7cx+1eyCdy4v076X/aah1SbsO4zBqYFoFutqAv5wdZXhoMEP6bBXz/DKg
v3u6PTcZAlbfWq4uoRqUgAf/7XJuiealSl53aYDStHrsqNE+mma5p/10+RT8MS0OCoR2REkgDazz
wRKlOUVFNSVoRB36PUI2BD3A5yaApANqIl8cxHR2vtoKCPM/g0p1LRmCeFVcTi1VZiWhHp4GdpEX
p6HI5pcUVa+gyJX+s9kM8QlubnniAHjHwV3q5CgiDpPIVOclKyodFa7URr1y8Kz3yzh1ezLy19uK
AABGgbSUUscVHos4hdTXUOVBV/X6uWxq158QFjkbjbn3Hr7eVrzjeDhKdp+E761uPLpWvaCUI7+y
hShgnSQAfBz1XdSAwV0cJ/olNyi59IxHFZenDYknldzLpS8mMNIUetIgw3T7VDa2dQ4Hdbq3a/XX
9IP+HooUF0gbO4uFXG3gIWuJolWUB+7oOYHZ1rlvpHF+mmgjH2+flR9yHZeHRYowoWNFgiJlklZF
lMzsnESNG05nxmvmWJjK/FCNYrIOHkIfyC7W84C/d2S80qp2fhoys36OlD72w463c1Now4dkML2X
JpnFx7zT66BS+skOzGIwdmBg1ydOlu2k5hgfA+DR6rpzhCzqY6IW4LpQnURvA/MbovxEeEOL0u7V
U1/ifXJ7gbYHZYGkCamEkV9+9iUrQo1GGEy1ruqig1Fk7muLQ3XXKkv5vZ6d+FVmGMrX26NunSNZ
g/lnVHd1zhtXX3CgHDJI2b35mLjj6zzO7Ttlmdydm/E6WLKoSPaxywCCAu27nJ9rz5kW8v8Co0pB
QnSe+Zyai7tHIdmc0E/DrJZRWHXSai6PmSxs8gfKEZSWjSi50yJVC1wjHfpj41TDcXYH5UNthdZy
SKapQIPSzOIHNc6a18pUhn4lhvrJErPzcnvBt6IJHVDuRJvGPlTZy2UYnQTgdlxlAWTd7M4Ypiio
e9d+O8Re9UEIPby7Pd5GwsS6y24QbXeJzF5t5kqte1rbWhYsVuN87TE1/TaPDtj4ceot+yg6T3xE
TK98KYXlvnZ7c5juYy2hB4zCBDWPWA/VL2JcbPVgJ6bV7dw0W+vhERTk2cE8ea2bJiKPrRaPRYBK
o3gLmkRRDlbVKH8QbCEV2HO186jYOGeksQARCK3gltd5/SB6Az7xVARppKHqXmjcH4nuZB96h//U
px5lyHQsvde3v4Pcd6vwJ0WW6fJD++T/VvuSepIm5qIvoD9Y4cFV5jBoJr06qa1b/W6BIj4supYf
NSOaDlXkaDvbYONYMDxviR9hzVwnEXozN9hGVEWgu2VM4Uxt/QJ6yDE35mknkG0NhfUJO05KEnCz
XO5wqyIvznvB1exUio/HTPeIJaRzKGokjnaCytbHRNaP64QqBsp7Muj8xJ5yhtCuBjvLA/R36MCV
mnvKUGjzcVPWfC0J8bwbxF4reWOC4CK5otH1lFyT1aCj0S3hWCcR2jZD/KYLndBPxDI/Dpnanm7v
GhkUV7vGBrYnQdAo/MFvupxf5lqRJvQoCtB6N+4nWMuHEH4LFc24R2/Hjf0E7tv9Emfff31gSfGX
eQ88sbV7OttVhIRyxdftaPqYa3H3sYz1+GyQBB26YdCD1HWz9zL73XtCbUQEMgVov0BEwCWtrRdy
02zNKqmjQDG9+Pe8ib4vXQJmcY4wVa0MEdye6dZwjEZRg2hAKr9aYp7ZvFFCTfGj3IufI212PmTL
Uv/RoCr0RgtDfWdlN8eDU0mtjxc+d/3lJ21spTF0RSh+PfXdU8llhUAc2WU0LnGgFv0OT+h6B0mp
BlrHDCa/p/w5P52Q1LEiZAXHOACpn8vXb//QZ10eLGBqz0rcvmSx+rYEqLmzrKuiscwtGZjWDhpc
CKFQqb8cOCmycho86DSdluqjTzVz+D2bans6O+nkva4MbAyDKeJUH1xXSSqwQFSCH2vHRryDztN8
7Cw1hsAyRcOhjdX2r7wK28oXRur9gUCR9/uAgsF8gJotEl6yPSTNGBkF6zBllvoyC69DplXLS8VP
IkP9rNVh6oJSnN1Aq71oz91448X0A0EnoVT0wnA/u5xvaw6WXi7getG6zI95PdUBZJ/az6cJmJGr
hcdx6cegVNXcH2cEljJXKQ4K6iEnPW+wRM2K+TFWNDtQ9F2q00ZFAIQNe1yqDgB8W2tO6IlIE+HF
SVBLD5De+j+cndeO3Ei2rp+IAL25pUlTRiXXcjeE1C0FvfdPvz9qH+AoWUQS2higMUD1TGQEwyzz
m0V9Xyo92E9AiBcZcJQLZjlxuwxleRUN9jPasxI9DvMI3/368gQ+CRQLGxKw5WBVb5cp15QZ5UBD
BKYyWp6Y8sLrykVc86HSD968vU8CGnZNmQk4AaJsjnbrgL5V8IQN2nmQWleZteZhoPeHYzF9A9eh
/P0PaA7ZcetaDP9KUqR1tFdGnKvMxX7AOLL2siWXTwN41FNC0+KI4/D6/aLAuwoxIU4E3W1L1hqW
KouqTkRBlvBZylpNEQGNm6fKqOxAxa/PTfPmKBbYHXRdFcLktfWwOZmChrKsj6EIesRbEkpmVQQy
20GiplmK9MtocxiX3Dr68q8TgLWY/f+H3TybpiSPkxQhAiUjsX9FOrOhJFfMp/vX+d7kwHUQ29Eh
B1+4ibOErpZR1XLtxKVmXo0lbbCvGofADrHmbZLCCKZJrg7CkA1x/fdlt+rgreK4ZDgghG93tYoN
UaaAIw+UAnekrBCpp4k+801DWt47Q0zuuIb2aaFzF5RT6VLRsI62+/rdboOF1QuR8jxiDAS224a6
U4UkLuuPKONce8FABD1AkTVvkNTv3vFph89WM0YPBjfNtYtFfkWpr3wa00J6AK6pPhvGjG/p/c/x
OuzFBhLxAmw/UJxBGvl2YRSTDLOxKBwRiFdBOzXFo+RY4wkFU8utkqp76pI8P3fxaAc9ZVn//vA7
pXTGB0LBnccjSO36dvxemcQghYzfmvDCBxLsE81f48lpsMJcJHV6LLElkT2AY8mPFrHD52JprQZe
G24oJZzhg+d47/oDR0KcoUHeoqJ++3sUp6uHummiAHmf+aIMPQQiYX+yhXF0teyuPBvid2Vy5SLf
jkSGl2voknAQ0tS4zMBdvwI8lc+VM7cIpktp6Mn9qF2UQonehMOkfr2/9DuBB10iSB9ArdFQ3iJ9
FS0GspIReGQ61b+5Dn9qdNk/Ts3YX6wqSq6qGSfe2DTi+/2B9+4ZuAEryhjBMFKe24nnSzRZ48IS
gxIYz0XhZI9WSAX8/ijr8m0PG704FHLWLh1M29tRzJJ2la20UdBXqNnFcoHtbms0voP210etKfKD
wsbevQZxiIDYZOfwlt+OJy2tEg854y2xOj8YS4NeVBHWcuJWtSP9Q2yTneQ8yY7oM3vjrnwHkDr0
i+3tamJBv4BulOJAKRH8H1TrBzZz8os5xr80KVYutan9ur+yexuHVwJhM8qFjLu5wSPJCm1ByA9C
W46BHNQdMeoM9RaQnvlZMeOBJlfmvG3z5vDQ7B3PlbSPDZuBG9X2PY7hFacAIOPATorc7/NS88uy
iS4AMvWDm2BvA/051OY5LIpsyoc+jwPJzgfAo43hwUxwINoV3QkqgHmwYXc/JKkMWHQiDtDotxuI
IosUO0odByEuq16z2PZzFaqa1094tcepHGKRkY3n+99ybz0Zit4IoecK9rodVG/bdgxVJrnogk4m
lkUe6CPtRI5+JF21d+y5VrlT4XWAftqsJ2ic1CFsojFIie0E+mc5zZVIgvsT+t3T2Z57VKmoDYPB
pYC32Z3oGtadzhIGVh43D7PahCc61zTQpLiuLpktngY5ab5C1KreW3qpnBwwoL+6eunPKrSkC0Hg
6GtDpQWppNCfUsPYR+p5DLC2qw6u4L1Pvmr2AOdFJRce3u3qW0ueon1ZJxi3ybEn1YXhVw3MmkaO
bW+oyuWs56b24WCF1gh+s0JAA2A4YmQMxHab4M6TVRYpmLMArc/iSVX7z1oXL59mVJI8HCodT+lr
0DQKEpz4uF4HUz1SKNyZN61qQAPwGFbz0s0jK7VdJrqC/rkaF32gyyCL8a2KL44m6T40nBhn5XI6
WOy9FIsiDTp3K5cUYPj6q/7ItFutNETUkG1Ug92co4o2mD/gYOlRfu3oTg3pCVRn/qx03fBGUgow
j0sNRy6mVasdhF07547fYgAqQrWdRdisQK+r+ZQLXQSFKeSTzt39YiGe7mvaPBy0q9YNv/3cgCop
MaPAQ9K/OeJCZKqTzakIlNWP5yEPu+irlpu5EtT0WM6FiNKfCdSVcyQcJ/dGYMrX+ztu73NTAuTD
EeLB1d7ebHoluqkvo2DVXHws+lK7jmYfXzOh/KolQ3MRQ+tP98fcub2pijFtAm4Vkt7mY6O2OklJ
lK66gnF61hIxXKW4t68Iw8DlqdLo0/3xdh7F1XBSXqnRa09/e5QnPawKY9UxBL8QCMA7J7NTJA/m
6r99pU9P6YIl5P0xdzYRbwUHiLIYQfTWH8wxpCmZClopPMazV+ujcc5gUp20yUjf3R/q1XKSsODI
C9qOpYSct1nOmj7bQhafBomk92uG1p7xQa0vhS5JmJ/LRxb1rw8rW5WHSSFAhO3EkLeHVZEzNa+z
VPIjvW+v1CKwa5GcrHArOa0/xOjoXDvEEAJhDtj+9EX5MUqcPKjzPDs4PztTp5EN+Ry6DszE7VFt
R6Me4J9JfikvlYdeYBHUGSB60HjNkXH2qzdynTVwfeiGaylo6zSS1NxaQmasXA6HVVQynwE3VtB7
D+6f3UmBX/o9ELaP69//uAsFLqkkZZ2EEpZkU5wLa08qcFEKlcFxoxlrjPv75/WzTIbDVmWTQknA
EW1TViplpetnerY+QnHV2UACx2/GJn4GGRf9rFs6uImaIBQnT9NXcGPdi45S1NdcroyTaAf1ZBXO
5AK4FZe6touvdWE18BKl8ifCI/3BZn91ltffSkBEO3x1pNveV46YMiesYskP46l4gPwe/VgGuf+q
pELg7200zdcS6GlgN7l0sE6vjvQ6tIba+npbkyRttr2R18NY2DQs5K6br0NSqx9byTFODS51B+/h
zl77LffqUAfGbtjebIFpcVJz1KW1kzoLKOLJ5FFljz/d//B7o9DN+t3LA5FrbF6fJRxLEDeJ5Nsh
9k4kC/1jX1VHvfmdUWgy0YCB+cUB2pKvEgVtRwrMoT/luvZYYynjqoNxVMDZG+V31YqsHc7gtlYR
OyBobGsMfUd09qWopeRkA8Y9yDt2tgCpFfkxjBaa0FupAKmXempY3dqzivMrgF18vgw785uqVw5u
gVdD4fcBfnHtcsDyIhu/vQXMyrJzakKGLxCkDiZdiz+n0VJQhsvFv/f3waszBYWdmh/XKKkGLbPN
UKOO9FImRoZqEuWhUfQwaFIjIiBXTA/52OhlDo2P+dip/v2Bd+aIAxAJDuk+h3rLuGy6Pu0SYJGw
lu34JStC4etVbwfJotoHcc7OUObaVSH752QR198uZyVkYYtWcXxDngDMdEO5Uhtm67F3knQO7s9r
Z0Hp79H4A7qH4NUWNjCYZi2MCEk0ewIB7SFIMD02IRgeV2pb63tftNVnAwlyr9czXLjuD743U8pG
0EnglxGAbGaahlpR5Uoa+k1nf4tDipa5yGfOOPiU+yPtTXOlIFPgJIR8FTui3qCPXFCAQSfV7OGS
TKtufxe91/tF2F4+RfqDnjvFZxFWycENuTdLuOGAQCgGkqysf//jkYyNQUqcwXQgCZEA5I1lBdrQ
Gb6mREd4vldXC9oVK4sBGRYCDfA3t0OFAE+1Igsdvx0d5TrJy/DQS2Z7MKFXr/7aYgJ2qlFh0BEy
2IxiT4oYc8AePoF+8YCcg/AmSNBvQGupFzG15t9vEzTXmBo8UnDiW2SeAaKgKWEz+HlcgeyNQGLS
LZcuTlkZB+/M3tRA3K/Kc/CZXyHl0jFWI1nqbR8PJecBFlCO7HCOz2oJc0b19bEb4sv9rbnxO6Cp
wHKu1n58Np5Q/vvtR+sLimMrSNC3OspB7oCq9OJmc6YE5SyG97mCtg2k8nnBnl2zG9hPkv0gYQXg
pVqqB45ZaoHZykfUxJ1ty89C+JnzAll1e9UOUqNhn5jbPOxR8U3miR98IYb5PNvTkfnYzlhgANZ1
p5a8ik3fLoFR6uE8FcKhY1eCO4DchD9LHrqRlqun+8u9cxP8Rv0REYIqRRHydqgmwjsp70IbC40h
P0WJ0rvc4ZgbIDaXepHWDJ/sfnnXOnn58/7Iu5PkW4K1AP/EXXs7cl+qSWXPTHJJOsWth7C+VIB+
XUQc66M99ao4Qw1OJh7n05EwQy69HStN0DdUhckRzQFZ1nqrXBs9H89YRypX067z06wN4bnWAWOq
VjKfhKMXf/+O2aTNKwaCWwme2+1vSBYloump2P48A3sallF/yApF8Y1i0L/cX9q9j7qqNXLnrfWo
bXIlRhSY5ri2fTjv0ssQz7bX032GWp4IX04S+E2tWrh6kqZ/jVBmpSG2Qt9BrReg0Hqj/HG7N2oH
0MxpbD/Mq5/5Yo1noTEyjZblgBOxt3+I5amyAhQCOrpe/n+MVOsOhl99ZxN44Pm5mDQah7T8YY6j
c/DlXt+CoABQtOL+W0VjttrReALUE40yGx06AIRlbBW+MTa6a2el+dTNw99ZbK03IOPho71eNatV
+fp5/5hZv9Irq0ay/G5sfzahnV2GPn6Zan06398nr5eQzJduA0Jhaw91S/cryfeMrjJMXwEJc5EF
d2oBUsOvraOHZHckcq/fhx2m7mZbFLOjocahmABiFNVlLxoXUefTWheT/g+T4s0i5UfNAQ2azVlP
lCqZlawx/WjISPYA8QNvHHIv7pz+r19i2nwkSOx03mOKOLcfClLWWhetTF8Lk8hPIYx6kyS1gBlU
M/jrTwWpgGwM2yqymG2WVEFNVJQlM32jpp/g9n2oXCq1KF/62Rh/3B9rZ7+vRTc6+uu0gKTdTquX
Q6OFI2T61WB9ATo7vQyYJfsLmpA0tDXj4HZ+HaWBDl110pGapXW5VYLKrELUhYIxCQZ2YZDIgxMk
Vhb/bcGJi59P9b/ILE7WZlIOKexMCdqk/EDTMm/DFXPStNcw6coLcEB6GfdXcS3e3VSINwNutjyU
mJbvyD5U0jlyFV2yA4octYuVnP4mHjWkEB3sIu4PugZH20GBQKDkyvfjRG8ih2UKwwn9PRPBw9x8
dpxJCjp9zi72hG9pRjHVq5fJusJC0q85+lOf7g+/t3MgalL3IJSQUYG93TmkgWi4xbrpS9MSeqOS
Zl6pd/kp56viEm8rB2zF9aO9mi76GfQ7qIYAtL8dbyxRCEu0mQOIBf3XJOwk05Xq0Xiwc7s8qu7t
DoY4KxCutdG+LSPWJKip1jK5qcjo6YzoZmVWOV+AUSZ/2/Zm73AmkAAG47sSXG/nhWrDmEdLbfqj
HHewjzQI5svY+nJmN+95wJO3WV3+H565lX6zPjy8O5RLbwfthDS0dsIJqec2vdArQqRmEi3/aBRv
6LAdu79Z9tYT+Bf4QdqWlKM3e1W3uZvVmElWqKyeBtOqwT7q0tWRy+gg331d+F4XdCVOUQCmOrO9
YwqtzqiLslFMXXImb1D6TPeaYQkfdCDNbywLAYepITCSgW1cJqXpgiY29fNMhnEw7b3rjs2zSqrA
QCKouF1m8tU0HAaNaVdzQsfWwDzdirSD6Gjv9sGj9TfukbTF2ZwMqW5RUmwGVDEsLKjJqFI3jTTk
zYp5OJmhMeC1VVgHT+/ruHPFONIdplVD8LnFMOi13QDzN8nlqyk/64kKQn2czNOCaLPXzdXoi3QY
rjjnHV22exfPmkkgBAoWjTr/7aLOOW9jU2uGb9hR/pImRa2TOeKE7dJlHjrXpMp45EW39yFJUWn6
kquhibW57EodI61WW70ztVmcZrWUPAu98wNW1t4p+XOU9e9/BIMhyOy4iRdKfIXcB7PUDm43OIsX
i+EI3LM3FOV5gAQEGir9vduhRq2W7SVWDMrkGlgwOVy8iN5AUFRGHNw/+6+hg6wXjGayTu43GyWc
27GWKcvQ5ZUNvzEjTPWmKVVtVxih/SXV4iK5JmmknvNecVYzDarBoTmC3BhtMfn3f8neV6QRBt9+
FQogRLj9IdhpYVOgUEI1NCgTQ9dZz1FuL5/vj7L3Lq8hIs1TYNKEprejNHmIvYIsTL/sEJp0s8EM
H6HZjZE7dqOExlEd9T+mos4KL1nC9mFyKmK7+79hHWP7WBIXrKR+KPbY0tz+Bt7FrEqX1PQzRyr8
opuWk2kNY4OjoVmdW1WJfxlmoR3ZJe8dTXBC/ytpsNqr3Q6rJUbZCZty+DQtMndu03tK5NRUrgZt
OlUqisgHkdfeiEDTwBUj5catsLkMUBmbYjPuTb8oZfNtK0uyO5bc40Lvw6CLoX4eDLi3h1ZYMSwy
g8tnq3ksSQM6kXFn+qS5iTfronwzOlP47f732zueq8oQGTb4Zb7h7ULWmdCtWeO9BNSoeZku7GDI
UACzS5Ri7g+1t4JULB1A61CGCJxvh9JUPCGHkYvcjEIYuYakwsNFLsquQPA3U35kev8asMp18OeA
m+eqVCNlhn1m+F2dDo+KXTu+1uu5Z/Z2hn1t7Xi6M6YnWWnt57pKv9ljYwamEwrP7Pr4fH/2e7+G
95lC/G9FUGBjt9M3G6kpHJNka6mL+lsMSrbxpKaSRi+WjPxnOWoY+kSmQMVrSZVcYhfH+ROyFRKF
iEKqpsu8dO1fo1to8IDuIapfY1CMfm5/VdlqvYKmJQaOUBuDqaMW2jUmumHlkUbZzn6+GWlzgOpE
V0OzYSRFUj5XTVqcp0UyD1KVne3MIIQoazuYCW1eG2VGulvLJhKyxsguejMTbmYhHqAiPgq5docC
34i4I3wI0oXblVuMohz6XuZ7IvjupnRZHqq0/rho05Hjzc7B4YKntWKtqTppwu1IY+KUMOepCFiN
3p2yUbVOMrC3i40/UqAZSfL3Yd6qNUoVgrbVKk1zO16fSHal5dw8owXpJm4tVKSVQsaXz64jLyvT
9B9LjkDe3z8hu9OEOWavZly83pthldHprKkgnDZKDBaBt8xvKU+QXKZL+EZvjOXgRO48n7QbVzsM
Kjow8zYfMKnnptDFQuqlJCM1lnIJjKZHiIcTUXg2wj7nRsz28xjrLaqdWX8w/nrgN0/nzfjrBvsj
CEuGvqsWLkR/1NE+VFP0udpMtR+6BlC/BpbcM+bkiESwE03T1oVVQXRC22EbM9iymAp9ynB2Ltvq
EqEQ76WlDJ6gdqILDoDZVVPSykOrSQ3uf9696RITEcdz1fAArH//Y7pzUjWZxbXiQw6PzrxEoav1
sebFc9m8WdK+vvR5/de4K643whMKZvQ/+dib6w0AR8ojzSFNbAqDJAu532VF8sRFeqRgsncfUCKB
MMIWVknnb+eXz02mDTN1z8UUMJAHo0PrLE5PA12Eg6XcOyl/DrW55ebBVAYjswj8FpbSrhPlkimh
4s6VrrkGgdDp/qfbnhSEECkQYuxFLoSGyTbIq5JpWN81yZ9HzfoxYwJ+LqpRbiEd1T0Md92+KLXR
G+5CTj65oTaPB7HD9vH4/QsAttHZpTqPKPPt4haKpGID5Ui+QsV39ahUHpLCOmqCbtf1f0fRfisD
UzrY8jy0oZvbpMlgI9O/8kDY5F/BkwFQjupK+gjOFKXg+yu73TS/R6Q4AnWMM/mqbx3O1dBEaSeC
fGmca7LEoVd2tR5EHN6/fBq3Q202DZxfHB/0RgRNmWZ+ZxTdUxWGmUsLK3x/f1a7X2vlHbBpVkDn
NtLDZ9xOIhSHW6DyZ0lp2w+ycI60FPfWDiw29X9UUGh9bXKAnmZNAc1JwNFqnHNkVP+KXAyn2NKP
so3dkSz68CuHAmjMZumaUFs0bVpZfnMsQDiG8vuiilGRlOPyCHu/N9aa0QGB4enFS+J2pyt2nMhT
B1QTyC9OpgPV3BaWEXFpGf9lFWDdESDvKQ6tmnava2W5VkUzsjBBhYY5/maaAEqOZv5oTH/nBk+F
jKFQ0JKRMVgrKluMqGyOQil7FRg5PpVB107KuVTa+uCe2ls7sgsa6kyG+u1mR+ii4FWJ6ygYm9Ry
Q8ekRqPW4qrVovXub/Gdq4LW9iqVAEKd9slmSwyTE41NB0Vi4WA9ddm4nDRptH6jWs+2NZlv74+3
c6TARa0vGO82dPf173+8nlSoUgiAaAUanT6+qGou3qRlph3MavtG85kInVdVb+B/MLI2kSYIYVFj
UoDvNzA9r2+0wQNYoXtpkUhv1UTEQezU4UG4ubOUN4NubguBXwa8eisO8IoqT3NWDG/TKW0erXwZ
f9hQ+w9QeztLSbRnWSS84HYRRr1dyn5UwdAIbvW8bTWkWxznqpf0sO9/sFfFqHUtST9hDRKAsO03
OyQpQye0U2S/Fhlx19CxW2+yGjSSuU08MyH7HYpCnHGB1h9WfQNkdtMjQYadAwHiHNImRJ7VAHQT
UjtJnFdQKdJgNqrIz5ZyONv4gJ5N0uIv9+e7NxSa0NzFvM+ouG2+In4MuoMqdBKEct5cq0lCUVap
Fq/Fw+1gl67H+M/AmRFWpfQVeEs8QeXi9gOunJEcQ9w0MAd7fmCbNO/ysqYjy2v6Ussq8NgBj1B/
svIyPBh7Z7MyNl1t/gPYfftVp5kcTRh5GkhCMgNtIQvq6UF7Ws0jrlZjcrCNdpf1j/E2gU8twnw2
dMbDbqr17GQERCP05lHttSOEwM7hp5lOIQ/zHFTat6UAe8xRW9AQS4OCLX/H17r1cQBO3tWxbhWY
btbZN5T78vP/Yd8AqMOKj0uHt/z2Y/aceSOBKhjURjY+8O9ll6wCd+ogjHf9+6G4PsF1IJtDD39z
GuSWsJ0iEN9ujEc/FEn8CXmI+tzEaX8w1N5aEvvAhgBCC21qc11DN8iaNjaYlR0VrmrX5UnIYx1E
86C/LGNanlchg4Owa29v/jnoupf+eCOszsBQOjM5F5ZcPZidULwqzsqHsu/jB3vo7IP4YXeSq8De
mmLxJG3OoR4hF56GURboU/mc5yNveh+dCb/Mc1g6gFoc+yiO2BuS54me2/pkvEpfB3WWTbxeEHEd
cRHD4t1R/bozQMbrA054JVfQOW7s6ODU751CRPzpytAIAkK3ucvNVBaSo84QIou2D4ZmECeo9xDu
e+O/v9+j+tpWRMQLoaKt3KiUlKqThDI6vepiXJIwjTy8h3uvKqUja8rdSVEoI3whq6KwdLtd1D5s
BquGHJwhNv1iiCK7AlGcL/OgHTnLrNv99sZe0dbQZMgIgH9sa599Ati6W6wkgFNbvIVsVz7p3WGy
/3r/s2o0mlbc0e/m/e2EUEKiZL6EmLhGtIDkER8qu8fXuJR/1DNee/e/1OukmPqYAc8IXBVVje11
2SpL4cRVWwdWEeXnesnsUyWkF6NPa/Czw3hZNVNckXXhWdOn+aBY9vogYJ+3dpdw2ly5GpsLJqKX
jyBD16LNFxrIyw24l9IU+aA7feeGCDR4Rek07+5P+fWOAcIO45nVXZGA2wq+nSaWXthOi+BMOHhp
2rZnR04lL+1w3frroWi6kgQxHmSUrXPGFDrRIDlo2aFH0w9u0gs1dHEscUqXQnZyAPl4HVGg9YGF
jgyrEeLjFt7Fl4pSs0H7bA61+mFEVhPVClF6wDYdP7eL96DKtWtkTQez3BuXgwd+FH1jtBw3R7Bo
ciPs1DwLtCS3ngfU619Gk4qkGKUPUa525yJRmfDMVv775YXLvFIgSGDAStwelVhuloGFzbAkwapS
GdLlqlp9TzPGzmT5YK/uzhKeJTwcc5Xg3qS0nTbVZt9OqNgtgCqltFda12rRAkr7+SWtx/pj4dD9
SQfzbzlaQLrBxq61FRzDeKg2wYU+DaraSBRWKwP9A0QCtHMdLtO1aOT8YAvtnA1gsWwjwI+/L6Db
Fe0Sg1s0Rg1MNLb2MEt9ERhSI17wLSoOjuHeeqI+AB4KyhFNUPV2qLZOnCyREOzFbVRxS9tsz5U0
lEEbqsonRJnU86wavZ+qw3CwX9dsk//z26vcIPIlyf5/jefNxdMOIwrU4QT8A2TPoLnkHthbjlVK
KamNlLz71odyGHmhNs1cQuwGHCJFXerAtxLVx7DdmlytWybTrXFG/qBImRW6ianVpTuOIwgyqTdr
Dz0O/EgshId+NRLvb1DQAf0BbIHSvOVMTg6C3cEWLXNakIuVbuEYHvZFOHpzPPOyqHkUMw7+yiMc
4gUKYG102rchS+v8Og2hPfpq12ud11f8mwyUStjL50mvu2NTgVQy0rz18kqoX+IaCTW/66L5jRk3
Ijn3ope+GbPhXKCEp4hhTXFsY7gUUt7oY91GhWvqVY9qVNQG+nq3+LCKOp9mZzu7/GDl0hss4VVu
ce9wa1vEoTs6Rl+67RDidR9H+q8kjUXjdfDl8HpLhqpm06pK5Nq1RM80i+XlcYgjSfOsPEnkq9Qn
Y465JRkfrtqULs/hbGcfwFgONbAOYZ2RQA5Tr7Ur5z9dldp/67yBaY6/bYYvS2fpj1Vtx0AHVHMY
gUdIwzWttFp5Y8+m/JSa8qg9RtMiPpENqO+GJR6/F3mcfdVL0XxHNq4aYDPh3+NGtpY+OeWYRUHY
GmXhhYZkflcskgqvsexRnGQk6L7jzjy/8MxAMeVxjt/JrUTjFRRTfdGtCRNLvYvNDDexIcfhssYB
x5XLnphvwQ/o31oqkt6NOmQ3fIL55VpXyMC7ztwg6S31svq200ZVvyxLmI1el/WaFUyaBV23HxNb
wjh5Mie3NTLNdsfM7D6hyhi+Uea0i2Hv6d0XdFqmyUW/xBKePQ3Zc02e8lNNiALduLLBsg1hnP6Q
+xHthbqcNO1Z7UWCo4rIiso1cJzqUc0s889D44SlNzvwhJpWdJVf5Xl5HbQCmxdJhrzqVktf/JMN
Qq7dtg6nzgu7mi8hshq7Gvxq9Z9UtrLOBSEoN67Zi+mzGdZp+JAz2L+jY2k5Mi6io28t4/jlWo00
/4ApujymSF7/Zys9rxgepUsV5HlCkSEFQoN4sNWXb1uEHCy3lR08uISJSHZLmRuGb2j0v1Sqnv9F
sjM+jEaYZmdZWtSPnZUL1ZPKwmxZExxnq9LWixObOOxYVqSYPAtHIQGaWIrbk4iGqcFkIlfi0ywP
WD3kuprmXgGWcn63xMliBtkozNwntTWfmmzsbZc6lPxdjJBF3Aabl+uoqXAKVIxw/h1qO6XRkefS
I8gz8SN0pPmD0anUVPRkmhUgDI7+1LbtXHoaNEL9X9mKHevtnA5LUFGDH3zdqrsR7Gw11d4SQlsr
/Cktq+g0J2oU8TVIub1CDGl36nu8GZ8X/ndf9UpS9HehOmmT27RdzKXRWeOYXZHSqaIPkdTW6IiW
Vm98z/vOsk6oL2blrwxbO+E22tLJQUVs/9IrSS8XmMREoe7xI8LyQWAKgV+31UXjG5Eqy+DiVzs+
WU0q6W5Xla15GaWmSb4Ykj6l50kpABs3lgTkFiu8gX6l3LbAxMKw/ThADZ3PZSP61B2lxfjpdIZ4
1hGijjRXCGV+K1JCIK8eW0kAvRgnQbia5el3B3eQxgU82ScvnSoXsKDK2oqU96lNKcBbzCT+B16r
5CDvHA+p60TK0LuhDYk8iIExDCzL1JW4Y2ea5tozptVnRxv6z4YhQtO1UmGrF1r+RHC8+VZ0yud4
Uk7LAqPwNCtlqT7NWpzkP4dFEeEHrYmK9n2JCNsHkH48G7jbdeUbI1HV+Lmz07H/L0ONrHhEPMqJ
3ljylKlfOpGo9rM9VKniU2GT3ldVVGVcCEI3EQdptczTzAmlHn1Ok/jcymb608msHnXqdOwutcJ1
c7IqY7AujlXWhPVxH9VeM9bl4hVmYvIRYwkQBnyx7qxFGAqdjLSKsbAMrf4nWs+y9jyaef5riktj
8aXKRPcwDYtefU7yJfunkqYufDAF+vN+Zcb2e6uXlTygl5Y3p1nvy19mb2FeKy3R/I/U9UPm9QSD
8VPUxWAeHX6P5i+9syRXfVYq8SCb4WC7U1ZL8SWT9GV87G3BvbmItn3UdNQhv8+wWxO/KTDB9vUs
qypX7tpUfd/WcRG9ZQPWKYAXLZNqL5fZbm8sIrHyjNOg2nyGI6c6Z7NKTUxXGx1RxyYUlvW+U3BS
qD2z7fPwhNeRNPnDOJdgI9u0mdtTxmTq56oVkHjlGGJvDgyuHTU3bnrzkXLpkF+cYbGcUyznM9cm
voBU0UKgOXpgizru/ou1RXztwDe0nihq2wrK3tD+ySx5bJ4Sodpx5iJ/Jz7EUmMmfqGbMdoLqNRo
bRfYatQvk5f0TrsQndiAQ8XzYFW5pJ0ctD8cZICVaHJ+KVoWyS9ZpsjDZyVEJTJIsiWsTxPtRkM7
mUW+2KemNdFg7oGrNIE225IKuVXAcThhnjPXX2SxjIvkRmOkpSeplYZ+elPodT3CEUnSytUFZbSf
BI2A9HifqWrXeTfW5z4tx+4jYo6rQGtVR9yKerUowC6K0vZlnNF487S5dzjySqmdEru3ahe2WVO5
Zdrmo2stViV/c2I7KV04RqbmjdFUOdQJLbXwuL2K0RU2iBRvAgxJAVoLLcsDLMwN0Mm5Ya4llG5+
6hq8sv15CKOXfkDJIoj6cI6e1akqHxspyxI/xorsSXFSKb/kVh/LnjJm4scA6RbUqGynmctWi0Iv
iWuVMknW9Y7bSKEx+1GfO9NDp3PJocstxsWbsqn9MgOzfxng8Agfuu4Uen0R97IbymK8TkKMut+m
ccflho35Z0R3nd6HPSI0N5m6+aWA3CuRfMqq8Gau1E/O2GAelEVp9qJYEVduDqI48hWugtQ1el2N
38ZyR2qj6Gmeu6noYgdpUqU3au6wTgW4ratLfupauUz9ThoL9TSHGcl0igITXg7aPL+0SLhoaC71
+FaUEb5BbkF7ePCoOZsqm3EZxBuB9kD0X5sn3QRPYQjTwquoyhUe9k4ExOik5+zSPrWTU1ZOxvxU
2UarX6H5aOolK6Z4uhit0lVnIYUdv73H/3dOvKnJHfNjXc1mnRIC9Rg5uFlYW1h/JkbhPNd6mXXP
VYIGC7+tGh0VzuEy6yiG/A9n57Ect9G27SNCFXLYIswwSVQO3qBEmS9y7EY8+u+C/n+hAVGcohe2
F7Ld040OT7gDdL3uB+Fq1353uraJH+PKS7gDVeL4KfEVqxja+3HSV0rZ+izlDd4C1fsEHEcSOl2R
ylszdkXSh/xNyZ77NKksKt+1GMOxt5M6spUCW+IcFWu8AhOnMv0E7aYqmC3UbvzFq1AdnsfBbW4o
zLRK6C2lMX1yq8b8qvF/W8/rhD+VPyt630cV56A96eri/mrstY19TdqNc9OJJC19UslMRIYXx+P9
ZHrii7NS5oxMZ0IJLKmTSvVzS8j+sZUlAM3ZdqC6Zqu01dDhgkih+FqCm0iRi/duJnzO/ZSnZcSn
O85+W7PjLpyX3PpHn2LcACfHSz4KYhIdiL9t3ii2muOuWXo03khvUhmCbI51pH5N8cD+ixXki/IW
I1YaFI/C8Jr5XAv+rHZTswgLRer/W4tcJ+SjV4qD4jT/lFOVv8e0njJxVrhL+VC0pUn80cWJRT1z
AheTqgJGq9IUcC8x5kEAWitQ5FpouYCFb0ftK37jTu9DyumaqB/L+rHsdTEFSmn2XiAI2z50s45n
YL4anjyTgnX/rqus7jFodNubuSqnH0rtee/yxctNjpyhrUQPGv+FPaJxeZMVzkkUhvJYm/XAFZwa
7u2Q6+u/hb3E9Ud3GvRHNqbRkzgkymfwDk5KiFcWd0Ae4q9mBajdL8gmPsVFnKihmfWoAG1miPdO
WicMk7nq46wsnhbUiibfefas6gS8yMPf281sfhcqUSxTiRd5ky/QsUNhWBPRJ5SW75aGTadveBi/
n0W/9PFt53al488V3yd00bp+zJeud3yU7ZKByhgeDb7KW3evTrr6GxQYnKKhXMTTwMP4L1hetzkv
0svfzbLjZXMHTHY3fHViRBwF80dedhJtoUQd0TWQllUGGRmP5S9Zjtyz6crV15JMu3V7fasigTA/
rbFRisCb1VEPDFMOTlQYo/bQZOxRnwJtXPm5QCEZMLMT1zceoLA6ZKFtO7L0XLkjn1CSk9309u90
UGInWMe+ysin17LghWl5Q1aj9sR7IrGh9hPMS7WT4AVwQxK79FkuzVz61Vjm9bmwivhJrkNOroAY
vhVZCYoA8O+X5qNBnpuEo5nqWzql2MtnQ7ga8SbK6PetLvh/F8Wklj5bobaDYl3K8zrE0+zXSOXm
n4ZRU39DALSHIOmcoj5V1h/VcVJpNLGNzBa8C7b2G23IMgkbSyPIL2K71kjoLdAUDXXLOZB2qZdh
bqJj5WtNmk1+OkNpBnyo2GTrYqTIak+T/W1VanMNPWSJfqHN3s8Rz3YieJjRAfcRxOjMM9hJHc+s
ucvHaLCc+rbNGukhojTGCx+YMgvIRhszUq3vBzewTaTn3s9x2b6v8NiUftK2nvsuJtm9ARptfFc1
PR78ZsJbxl8Tz/icp1JtqfZka5iW29tgDLqxBKraE9brOXWxYB6c4ZNtCozbkeY187u6o+nn27lp
fsmaWCw3os297yvx40PeJ9o/SLDU5cOa2f32pq5dC6u1ND7qtWErH/Labn/lplLWp5Wo9nleeYyD
kp/4vwYbKm6SZXXeTRUdJ58oUWY3EEmQUM6RGW38zUVcgoluMs8X7mA7oZ6ZRCz1av/T1vOY3GGr
W5BMTq45BihgQCaKTatyfK+dBdt0KLno+ZCl935Aes+hnEO55XF1DHx4gZqLj3pSxetpUufmuSrm
ZQxca/aIpmZIoEGtmenTlpHwuHFjTyfS3fFfHgItCxWrzhRu2IEFsd05O1ndLH+t1APWsEoaxbvH
yEl/bMBIfK5bJPEDdVyGWzqaKVmT4+Qfa9NaRr/VbQVnP9lujGqrFF+12MyedKM3n+UsPXrTcduc
Z2nwTJGykYqbZL9IQAivuyvcdRS+rN2c0knTljH3ubY8c/e7SOv3w/SP0ahKydoP2EnosnAfK/QQ
HKBUafW7QcBiQg3SEx3E5zXOfTux9U/x2uiaD10BLoTSLJ16NkpiAZ817n+1al6jkTDaw+wDy2i+
OPiHPlj5lDRYwXKf901efs+WRX/OUgtOukPC5c9xlRN7CPu2mNbuxzQWIy9LhyGJDzcNaYcEh2Y6
t45EHR/UrnYnszLLzgg+JNTWekrcvlJpM0hsL+Gay6d+ylAuKPU2oC8EjqaRKpmAignZe1k5i+JL
/A96Jm5qNyxGnYQC5g/q/BzOz3aq0oLLK6MrUCmaGna9l/YzYYBsnyi4OCqxSDJ/ygne61M6mQ17
abLVfy1a24mftnnpYsJWiqeqMwvbb9F2Nvy5n933fd83VuBVufbZUFTtH69MJy2YZa//lqXXfMzZ
8Gtgdfp4h/pD6wSKJAK5Rbmw16lNWs1dv4DACJRcmqd0Ia/1F+L3yS8Av9uR08aTQoA2VQuXU5v9
QNeh/N5h5voDC29KD0LFxPsk43Z6EjgOffLyhvql8Gyhh1Zr2T9xNy5ZNIpNK41lQ33KzMJ4mIDB
TYGKE0Hrr4hG/utODfHgQO7EPQDN+6dtpMitrMm42SxPnXiwM61RSNSL9UFfqJkF0LLAZeleY3/R
RG7e6sVY/KitPmkiRJLtZ8ItmMCZ0tmfhaPNbZiqS/GdEm7+pJXWMoQNkfYvbSXtpaywEgPZncuY
Uh1AednT2jwtWkewJKU3fwPAWeF8PHk2u9RRKj1K2kYjeoorcrdWzOO5+iNCi965edM5WYJ1e9Es
1ERc/CLDIu63Gxu77seuRDCcWpnl/p7TTjyPDf7rfo3ViRkYkmJ54Jh68mklJSmDBT3X36rg1kWr
r7aeF67lb+YwNt8yS+hUHzKLCCJW4HT4Zdm1feDgdjxFq6FJ9raT86uLXqguRQi6db6ie6MSzp7d
bU+h2962cJIo7Q5G9ugpSZ4GtiOnEOLggJmEmfEITSREz5okiAqxvbduqwFhBp80x/wmc4A77y1w
6B1KDbZ0OB6y6uFMpOUcVNw9zq2aZbP+oTYd9tA6oiITYMVuPdL2tNXAQCkD9zGqvWR3jW2mdwZF
xjKSaV7etcY8jqdKVaTna5VqzcFgj62GWIrS0rmYTXv0dWT3fgG+6PksS4w1tIMw/o2rUWI+e7k2
GUFCX2NC5yQt7ksjNpR3Rk6WH46Gp7S+Kw3qNl5imaAdCkMjKh/dhpq4yLvP06gWWTg05ix9WXlD
+kjtPvlH6qme+GVXyA+ysjSgdGttP1Z1Wya3Ja/8p6bBYNnvUoL/qNPTBsmnep5FmPDge2GtNWYf
rO6inaUY8jLqlrH63Ev8SPxhdgjmY6KOHqQOvhiNt9Q1bUQ5ve+WnDqRV1fD6uuDzbtmlZbTETwb
a+FXYupaX6Pa+Fmv4bjdeLhd/yQeIg9U4tZZ7qW3uTw7SSW4kOhJf0xqo/mZuWb8dVggumxV5Ka9
l/Ql3GDKyWiCVQjrzqmLdgyqpKMp5tXe0uB9YozVea4sd75tqNT9LCmAfEwUp8iCjtfeg1rYWmWo
ThoCN9DAhneJMTvl/ULxRfNRGaXCVruW8hPqb/yYrpb80o1L8aEpWoKr2m3cLxwrPlLrxsV9M8Vk
9ygTufon1VOU7LbAXh58rmzrLa+w8fBqlBGnWvotiFGY1K+lSU5okkTkI1HcYpFVhgh7gdhD77vN
A/pE1tlMRn0+l3VhNjyRdvOR26P+0CCanfMqKFMa9rGlQSTpaoM61qi9I3wbOUqpllvuQ99SI33o
ydnusK3G/s2a5hE7PW35Z6gHmd15UnANJoPQb0RlI9I70cSAQhBb7rPSWdpjwlXDEUZatoigAHhf
WywIqcPCFf65xB0gQ6gfLhssHpzPhejrPIgL28r9uupbx8+w00DVu2id9JxN+qCdVJd6AK9blwC4
rJH8op4Hys03emcQWxjrnsuG8l045532ZTDN8quVDOb7qVOXnH9LpfLbJPNyBpdg0ocy6rwNvAH1
Rl96afoDJbpY3ICHTT5mtCx/L1mBO063OiRECgqv1cnt41KNbMhlj7UcOBzpnNPEsRNzprBJrKmG
o522Hx3aYv8z9W7MfSozBCZJQp3VxzQcYEK5JtZTacr8CdP4LvHXNh9uknWui4emHsg0dZ4AUhfb
me8ovVWW3yeOyD7WBtVtfJr75grI9CWAwgOqCICCviLY1hfSZmrXd01n044eTEIvL1VPrSo0HExS
60ueiPnr613oA4wkA5qQmlwkcCxtD8UUpUQ7XlfLyMnq5b0RYzNUCK7ORCAjF2uYH4PBN26rUkxh
qozeaahy5Uor/AWNf9P9QjYOZDf21IA2N6jFX7ApNrtMyZAq0N1xf7+yRz4Pniz+zdbWkVHd50SS
adJBL8dWivcHL7MuCS1cve4Q9KdC+/qivMTK0GAFULXpr/Id9iRmiU5WlXYYiepJXD+QwjdfOqPK
roBuX7ZxaQsBm99kARED24u8isVEf9Bbq0jFjv2eruXEBWBb90m9pue3TgjkD+afWBZvKiL7XZXS
HIVm6tWRV6JYO6TtdE+XQ73Sfz8AxGDPQYPRA4yDpuO2t//6ik0lV8OdKyYkeu6Ayimfm7XrvyAd
MKNPsmRBr3Tz59endrSKNDgsaHKbSt8LUZuN3k14UUVr2k1B487Gjek18UmkzTWlr8Oz8gfG4LGQ
bNPdBJXStVcQ9HVkpsm3dgDKa4yjCOjk1Q9St+MbHQ7UqbE18a0x1j4oSwi3b96bbMoNSvH/f8Pu
qCTYKBmTRLx5nXOVfv1Q1g+pUupvBziwTUAUIgqOHuFe/FB1EHhfqIVEjEVZQqj5E3XiLpTraD7R
jCEcyIsx/Qmmxr4C3Dy6ApkcguSwAoH77bAVjjes3Ed5HdWlOTxkDm5i7ZL2oAra9h+p0EB+fQcd
jgehCaYlIHFs+i63bdZqnq1gYB71arlEVOqnAFMhGx1ZmnFDKa/C0o0X+A0+IYRynhT2rLYHjqFX
m6iLVdZRXJVtelssjBQ0uhU/LJOdv+9nQ34SgvZcnTQmDsMTXWOjUFbb183RRS69su6qodC/v74O
L289fhbiJZqBfreGzu3lOgy1ZSBOmmFjJ5ziH2Uo1l9KPF9T1zhcbXzNQW8DnCEnvxwlHWZJBqiD
KlupAWSe0jwW2kRnmizvXU9UceW8HFxKmxMibwv4LkrEO/xRanedNZISYFWnebf6MMgTbU2LqhmY
LzWW1sfV6ZvxCt7qxSwBskF/YQvDGobYvcNbrR3mAUStdSTqNn52rLz4Bilqed9q83q7mGXbXZnm
y7vpz4h4Bmx+y3hVbPfkX5dvWs0eQjhpEzmWzG9pa5hfzNKjdOauTpCB8Q7qku29LJKyneYAoajA
w7y+g16gorbfsKnwgJ4FF7mHXMt+NPN8UdjYqmMjjI7rXGFuTLeRentdJvrJVVu0frtyuCKsdLTe
MDRYcuSi+AG7XUUbzZBxLpooriGdD7JLIoAowm+XaYry0ayi12d6OB6ELXTNuKdeRE28oAuqelUT
IRWX/3JTG69xhzTqaUWnowv0tZdXbsUX+/gPNBLwHkcGPNeeRjtXHk1AUN7QWMbVjx1bPCJHN1F2
MKt7oA3Oe/ATzpUr4cXjug0KDB4xYVCKlEMvN1U2jLXbDWYTDa1b+56H+FdD5xKcYHktRDma3/Z8
M8qGV9iLktOz0E26JHWUOWrZ+ZZSddVNmkAE941VlWcSh+IfNGS78+tf8oWtIsr9iNGqQOg5qJt1
/OUcmxEgCXCgNlKgjH2SpLHUxBAyDsocPQhYoYX4Rq0vj7o2cb+DR67pNo1x8pCCxaIlAbArSsFz
fE5TLXb9Uqfh+R9uE6hSW4xIG+IF+ZfY0xhTO24it23qG4ViGjIRoj27HrWfdL1qgnK0u6mn/rG9
2bCxu8+eeJ2sTLL8qJ26BQp8mZ7wOjTvzXKzVk/ya7zYF8Ic2zfgNdwIbxCL+MflN2jtik5oJdso
nkzKzigUfSC4SOb7GKmJR2exV3S7ltT4KRXdeZ+rdfXB1scek6d+NT+2AtD725dcQ3+UeGDjZSKn
efmLRtl2o6jjNkpKYktPNO0NdZc0qupSOzmgHa7c3wcnTUNbC/iqaW6spi1m+Ov6plph1Ik6seS5
kd0MvXyyFjuJXAf13tc3/ItnnnBO5ekFtc4j/8IUbDXxAkx0uiU5wbLwbTUznj3s2q8s4Mu3YNs/
mBTySTd4847il0z4PYx10UXIcqgnED617xqGcueu5eQbFviMLnaMWzKGay7TL7PJjSYCOJebBHqY
ug8gkbbxGmcyusigE0n6XIDJcJw0lOhijlE7mPatbKYh0lPiHFN67WPaDeIHGdL0/Ppav/yq2iZQ
TtRh/XHV2/78r69aoPaHp13WRavmxjfKPM3/82DsfJik1Q1XFvxwLOJKkngK/ihiXo5Fz9EF/8xY
bqfipj0b6qnT8tWfl6WI3j4tSJUEixhTETDvopt6sHDbcjFZVhdhhmyx8laPq6+F1uVXbueXm3U7
hVAvN/VwYGS7i4FWiQHO1eNTzsUqfKrCQEJTkbTXpJ62n3yBqWbP2BZLtymXbe/B5erBFusmc8j7
aOiXb0LaXxTYD+E65iKy7HYOV2MzZ96wB53SFVeO5NGnY4qUPjY5ax7cy8FFA8QoXZnlpJTeqadD
cwsYKbsp+rW9MtTLZxZNNvpXnAsyOyLjy6FgHWjYRad95OQWQjatan9YiJwiFVNJcDXkSBatNq+/
Uus4PJN/j7sLw3W7S9XCZdwGcg4d4hGP5MrVTnrdilNtZYBPNae/rXLP44WR/efV7N1ftQ1k+e3n
hESPChExIcWQPYMG676+SosaB49usAMQ6eqdU0HN7XrvGlXuYPduphOEa4hC8ml3i10llkjJz3vk
/aw6pNok7xvK22/UD/vjUQC/gmPPQNRdLj+pTQOG97HrI6ws6nM7LmlUQ/T351qbr7xSLwMDyMWb
DhJyqZSR9oY7DX7zidvpnJKu7CO3zFoIQUb9PHOofHdeq7fqP/6ZG/LuKnPQNx3Iy7mlmDCAB3F6
ukz4Z0ywqcOysP4FTQD7wCrKK6fj4CBulyei+ShdAmvevcIx3tUaoCiBRkKCLE5tqb5FlTlYWNQr
J+Job1g4rcA05HXAY+JyZsClHYyTehH1rPZHZJLjOvTsHFLX63f10ThE1eQNqLYg1re7W5YBM4mi
SPoola4bebF8DxGkv0JKOVo3tCWxyqCsAcFwNwimKTRa4qmPptSrQiR3xlPiDOumgZ+8OQ8CTAyf
F7efzSdpf3yFZsmxn1sRIfxMauelySnOBBiXMZvflciRBEM2tleeoYP5MehWX9wqsM5e479RirQd
80lEWkXm7vVTfwNN5UO7CO2/jOQgwIWgCvHTXi5Ag1VYT14tsGxVxztceBgJ2nAwuTTd3rwzWEaU
gTan9s1b8nIHio3yTfwkonKZug90oRzflNZ4ZZ8fXBk8axqBCRXLze3nchS7ju11Xk32eYmrT542
6U1N7y1MbNp+lJL/QxgEIZRyMO5pXIZ7kX09FoZWLoOMmhTG96DOjt/VhIF5lc5Xig4vUkcycRJG
5LA3iUOU6Xcr6CRQDkDEIvkbx8pzN9nmnVf0XuR0cDWCeAVGGai9cIYgX8bxvjEUN7QLBGxCNhP3
dWb234vEsmhO5+tnY1KcH2/7xJvWOy58Bvr8iGhzWi4X3zWWrtRXzQkBAw0PqJX+npKuu3Ii94fj
zyCbrOIfZXDqbJeDmGo3tM40OGFM9ZKWspKfZxq5fps5V0P7/W22H2sXeWaLnL0BzG1oL73TcBJX
RwsVu15+66knnjOgStojRs7U+/A9Ln7akzCToKV1BEU2tXHvc7B8cKJqhuMiW9Dkb7wJWWYUiraY
f7MCo3JyuRiOp6hDzN0VIi8i7+CMzAHcbi0Cy+5e4f6/XAuEIlAJRIkD9ihX++VQyrAWqguaNhwV
S38/5fZ623qrvHJLbF/v78B405WFNI5bBbJLFB92gZsCLSFdlRzxYIQzTy5w9FsUMsEHFuW8RGJp
6y9imoxQxwXiikrMy421De1QTcQuh3tqd7x6aQOCxcIijCXqfELT2xC/4vm0yLIIXz8oh0OR0XBz
oKSL4OvlWsbAhgwQpVboeHX5rkgpcazxUAWwKr79h5FME+Vci/iCnXI50uaRC4C64at5Cq1Ne4iZ
lEBqdNbeKiX059PBjydH2+L2vbmz2jQQV8vYBDpU5zeJyH5yn8mTM+c5KqzFtCFLrjlK76/73Zj7
R6VbyGAKwZiTpYyhCq8ywBIZEN8MuysjIX5jeLMfb7c919mTE6UlxuuUJlpp4sN3M7wrp/pwVkCm
t2IGvcZ9RWHtHYC91KIgM0wFUAlwK2U70hcr1hlIuptciQIOx6PL523amExxd4vAaUMeqLNNkGR5
+UlbhHty9dnyuwogKFnFNXW1w0NOVIVEEUU49IouN+UgqzIbR4OdAtPspFpwBuJ0mR/Ldk4DXQeS
qyh2edZ7I7/yeBzNlBxsixCovrwQ87F7QViVe1QRkOC7AcCPNrAi65t+VvtbbVF+vn76XrRJtv1C
m2CTheJGoQJ2OdOuH3WQ/uiT66kSQ9l1m7vYAiue5xMME6scYMxCx+PtVp5co/6hFeo1OfajKYN2
2EzMeSyoOV/+BF7SpdecGU3k1tk0d3IYJJmrWLcCHbPbRSmuWa8dXW7Ek8hw0uSkEbab89B6AF86
0woHkFrh6gJ0lHa7RH3c/Hp9eQ+nxgKDMqB7jH/O5dS6MrOHrkVfGqZzG6ljVvujMzug6ebyvtH0
a8nAi7LCn8+JdjJiQlvQt1c0NfR+BuXK1BxQaJGWjOqpqijO0jjQfR1xkNtSSexAWybz0fZyca5A
1ASGjbrE6zPfTsj+meSl0knzEeIh1L2cuQ5IR+IAY6Fy6sTIAif8TaoatOnNdK1DC+0GR3XlWsft
eD9vgvsu4hkEo7vNVBZDWST6wLftpYe4fy/0T5NFQU7qWfXbGBTlX2uZlaB0MvOD7sTDeZ6U8Vr1
7HCH/cHuoFuF/tHuFrYzYcBLb9GC94rhpmqK9CfErc9JuWqn19f5cKQNHUVBEH2sfV1ey0aaVTHh
SCVd41MMM+9hMBVxuyI6feWTHg1FUL+dULRX6fRdftJOtZNFURlKX2hKZKUL0Z8K4WnJror+HQ61
3b4YdxJB7pviSauYYsq4lXKUcYPUafUfa1EAJLTH7PfrC7htxP1G3fJnYg8KjS8SzLKUbr/S0Qzx
r+9/IZbA+2Km9pW1O7gI0IhCTRWLzs03brd2/apJCjdcnflEzc8eeuenO/fjgwIMXw7JcmVSB+tn
siEgk1ikYtysl59KL8FDaopphuXSaue6gFDBMXR/Kc0wXStJHY4FUgIqJ0Na+5NuCjGZVZ2xLYYe
2H2jO3fSMp8Mby2+vv6pDl5l3mPSt01yErfI3W0qazxdHIdYqhxawzxBvU0+2hq4dL8c1t6A0u9m
WEl6NFVQdb/yBY9uFqAgJLd4EfPXPgahuqa3YiEmmFQnP0252aOKIdEQcRX5pSzK6gyQWOR+wr10
V+djG9F1Kb6/vgRHi70dij+wMjSzd0swN0ho9DPRslRMqQYQW9u73LXQozBUCsevD3a0adEzQyEV
RCQFx10U5DiIPahxRapTeIRZKCmAr7ImACPDOBahtXbKNQ2pw/n9NeS2Bf5qEM0pIHAUj63QM0d5
K7RqjqSWuo8x1O/g9dkd7iZamWBvHHLTvVemMTdqWnaki3ODcm5AutWdZ7zjIyDLDoQfaRdf49np
vyn2pF0Ju47Gpung8kBSl0G+93KauE5MTceFETZVpj143jRGia5VgWcDXEdvfoqgIf3KkvatBV3i
A5PNw9OEyC4t7V1eN6/g1dDMN8O6d9Szk4F5H0sDQtq8rNHr63v0KQ0sSLl9SMspVFzOEdKTUqw2
FgF2I/+tncL6UNmlOFtuaf2HfUrZWKVRjgYRwfPlSAp8/EZzGzusuFzDUYzmBxQ+lFBZVPSRZ+fp
9YkdBVm4lmG+pG0gBNxrL8ebsXOFkY9BidvF6a+Sa+827XLrfo71+slDQP/LAvwUdmymhJkyWR+r
BTufosnEFaebPwCi3eOFBwqu8jzy2+R310HmjfARKJiHLtmCryCy8tA2WAqvvfazbdcW3r6d3XdI
bN/WMUabnlqpbDK7RXe+gLSblJjUWGj5vb5CB8EfVyT9JIQtqdbvcaFxY1nQL3m+C2WYTsA4nFBV
4ckLiP+o2y7JnbfO4kp15OAhvxh0d1u1ZTOKGJTq5p8+Bo2jizOoIOvKM3B0J27OamAC+fpUtC6/
fYWCbjZNmR1mrf5tcDLrvEq8myw1f0CD+5qs1nYc99+XegVyiNxPCPjvztCiwNNFEcAO1bjRkPZO
dL+v7Ol9pqFVkajtHCX5pPoGLIhggmv54fXveHSEtx4w7XOaXIDRLydrefnooHSCUx6yHGEssk1e
H1qLlaX1+b8MBUhu68GCdtqt65rQZTIpmYVtk843qQWomIy/e8w181pwfvgJcfqm4oSmLJXC3azi
oqWtiiEL1EJMNupEf+yGSQtV6mih3TbXEJ6Hq/jXeLuNuQkMiElgIoISKAxNUJIBlcU18hT3mpXG
4dRwMzI2mDFPy/ZT/no+XRf9GkFBL0zEFCPI65azn3fQo/yy7sZ3lpld64AeTY5i2gZroTaDnuXl
iHZFwS6VlPwr2O1BNWS639Hh8FEMfStQZ3u7/h5q99064WUDU8J9aoUzlaF5EYquHq9UkY+OHAUm
+j9UkamK7DaiEKPW5xwoxORQlTRSzx0gg2veXakn6tlKCQDL1ovvG7gYv3RvFuuVAvPhD+BW58Xc
OqH7JrmI40WkAN/CQpbu5OcFJljGOHrPiFMoUV5z3m1jVE4Io5eh5mbFx7efRPq96JzxlMJ12b0p
jTmkHgHedsMNNdpwbYuqi4uE2mfgffk18erD2W7u76w28sf7w9jnWllbMaPpQkPcLJ6GxxWwf5jK
abixs6w66VQsHpxWs9+t1nytV3MUiNEpAClA34qC0G5PQU/QQO9wnWseSnu+OtU/BzVXPmuIYJ70
iY9bjK0MenTZr1x4h/kECEvCFofkCU/gy5MzO2JQ+xn3Nk8b1t8jVMcThfjmxm1GD9mnmUkrTe9v
pY5AWD2yW6vVXutmbLt5/8BsWPCt6w5/Y9/INRQY8zEo+5AaFvTYGFY2feulu7Knj+4lbGjUjZIC
s2lfeS/zoaGFgEewpYr/maXQTmnb5mhEmTKiUnFNY/NwVn8eEkBE9Gr2W7gu3SyWOFYKs8+Ddabz
ZK/LtdLL0dbdIoBNuHsrn+5eRyURXjEPJL6dnszGxu9e3tHUxQUeaYAe1SkBpz3ioLuWT4qsJeHg
lPN/cJjkeVapZFJk28ptu8kiceNOmUalLdbW5IfKS+OP01TfKY1ThlAK0Ryxh/akuo3hm1WJ4k07
xFeYTkff9+/fsL801bzLCoGjJoh73FXWtH/QRKXfoKta+ComxTev31FHH5gbCjYagsdsqd3So0lg
2k5CydhsmummQWzvxsuW6fProxy9bZQagIpgfc44uxM6pVQtN9xUCOEk+40kBC4ublWiaOCN8fhW
gOj2vLmoa+vw3zbY/m4NtcGRS70SvypG3iP7AObors3QrAzc1BC2L5FuTP3alnniS6Dp1yq2h7Ml
bgBty2UAce3yPjL7aSwV0VNasCZ0oysEQFZ85O7cap6u5C3bwu1vHbYluxVSJ5HlbmGLabHrld5N
uFpqlfhagfaJoyx1KJGWjbJyM5lf0KR6/XMejvqnMwyUmztot2m6GrZvtXVuC1QQbxu7+NLAWTir
U1bdI65V3dcJJ/X1MY8WlSIcYIA/pl/79ndjkoz+KY6l6K++6xN1/aqNmUSps7t6yR4dii2gpexu
aNTh9h9QN+YpcWqskPu8OTXgfN9NWpNcOXrbKu2/3Zax4U+3cUH3MxrL3hy0hQ5D2ujG/6xa1FPY
l8iLLFlthhCpsjspuxULt3K6gi85XEyPXHfDEXDwdo+1OSR6apUV7nhDOt6KtMSghNW4S/pkCv7D
d+NVxhMU6Aw3zeVh8LQOL8WEMrDXtVW0OPIXQhBjBB9Mvn0k8klQ7gZlNkreu5H6adY8OEE4KcJ4
Dcapju/GCX0Y37QH4/zmWVlwwel4wSihQ7S7YqDpj7PR5HYolyQLpakpEZI2y7u0ILt8faiDF4Gh
sOthi9BnM3ffyjYxqTdyaiRJMyjPue5Ahdf19J+h75Cq6KprpqEHjzHtru3+3CBptIovP5ijTUWm
2lwpWuPWyuNUKeqXNvbKxS8n0U53edaihj+7vfk4oESE5vc8LT9en/PBAWSzcATJH3gx9mUPt0wM
gmUqPyDq868jvM0I9QH9+fVRDk4B4Hm6IlthhZbC7r0HAl3lOvIIodDi7L6WU/a7G5TGjwlDruRC
R0OZhIUIKoF0eWFeVTaeMPJsNkMX1Zwbw+3sDyijZXAkxreqv/P6EUlhdgLCji7WvpK1qFSXgejT
cR/bNUq8GB7o0LuETEl2JVg5+ExbnwJG+3YQcMu63Cq23SObOZoGQiTZfEqz0jlnDlWN1z/TwQEg
GOPqp4NFYc7eFSXNwQVSsr02pMgy0vSh/e6OU/XbU8STq2fy6fXhDj7Vxkvm3lex+CZ+uJxU76K1
21BaDctKtI+1Pk3n2humSNema4HK0fppXIwsnkMddA9D4vGRlrbSXELJSLtxu3GIOhR8r6zf8Sgb
bQVWISCM3fohJo1SFvEAkQAcL0IS/QHV6Ld6OrDtSLOh5293lUcaeLlshSdtZNnopySlIlF2GFey
+1FFlzX/9fYPhBk5lzzPM2oAu/nU6iZrXtG8Qn3RfK/WC8rDS5oFhU2H8/WhDu5CGxkZKGQwT0m6
dkNVdU0vRxBJ1lqp+UbSIg4cI0yjpM4PQylT0zfEqt70w5ydR0sQz74+/tFe/H/GmNzFW2v6clGJ
sRzXq4nO68pWz97cf22QZNf91FiXb68PdbRLGMPkodZw/9j3VdW4Rjq148o1u14EfV4vtW92nl5e
mdLRkv49jn45JdRxpi5bSQXsRQw/HUQDb9fFRevfyctT56zyPFatFaVKE/vzhAPL69M8XNEt18E1
dtNM2K2ozP+PszNrktoItvAvUoT25VVSd8/GMGDAhheFMbb2pbRLv/5+NTduXFqjaAUQNi88ZFep
KiuXk+c09tR3+PwVyr0nPXchtFTXBTC+9unXLYFPlmEk00z6dqJhXle6JqlOA27I87uqbr2PSUeW
rkepfbCn8m5tIknWI/uKoK5pv8tv+1OxcvZmty46en350hQ/vMFUH6xezf+OATQ8gJ4un63ZOJKL
2NtJmhL0bz0aFDyk10Y7YBJFZnA2lyw3YOunKTJWUX/ngTQIb2/lTqQs3xdZWUHLiCN6bWo2tKZd
jdEMRT+TzOTR0F/Sui5giXeic9tbzUujl8p/6NUclXX2Hh9eNxpDgKqAs29Mt7rejEqS0NvMdf1S
1jR8KgeuKt4I49SpVXsQWO4tlTCPWoYqBx62ZTQFArLFJjhHSFm37tGPhXhwjtqwMuJO9hZ1v+4Z
+0mTfji4GXsOQM4S8UURjmFg9HqTRzSixcrVC7HHJMI8J6WPoJM48N57ZohlZa2Oghs942szojT/
V7cQbGpp/l23jnZpCm05iEz2bgQhAzVXaAvAGGy8TJsg7o1mAdfcFC91mVuXpiuVC9PWMJHRRggy
6Obubp/S3ZXxHHFOGfFh3PZ6ZX1jMC0MM3xIVxCdVb3tT+Pq/bhtZG9hPEaMzSMiK2Ufr42MtZJA
RZ05ISz+tFzgGIe6A95N4vPOT4uy8Yc6PZp82FmZfPwk2heyH3cLF1EWTa1V6GJhdB2G0XcytXls
IbP+9b4jZiScmJAfROFmbWkSK0IpqNe7Wqf820Bk8llrnKNu+u5i6BqD+8adgFm43sEEHlsjyQ3S
xMZW7uxYgTVMDIN5cALlj934ZEZYNVWXhVrgZJvFmOVYq9lAG85yMvMZjevvEcPZ75rIgIF1St9D
afFNnb3iUR8hXL19SHZcMyNT9JIQn6KWuW0laQ2giBKy7tDpY++x6uCExJ+gidJqs+n8jjEdKBZE
N7xB286qkDycZirbPOXivcB74px0q6RdrA5NPR84qd2VySkcqRFKcrhJhscujhcwlk5Yiwayckf8
sRK2hMOaHim+7x0TjeEACAQcXtYteYPZKbDxehH9jFK0sNgq0+ova4Oawe1v9VpCf3NQKDIRNUvW
mu2wRTGp1O4guwvVdkI3YtGTp7FhTCtdnPGuqJkpDiEeNUIBe2gRwOCrv4yO25xTavNx0E6wVfu5
bRxq3O4eYLDEFFJUML5bVWdN74SyDkz4oEesfMvbZHggRW4GX8xDdGY/XO+d5OvSfGHAMRnYuZxg
u705e5+bEiMoG1nJhcDj+q7WmRBTkbfALUgE3sHHNUCgbM/ndtIPY+0dzyql2uX/eAdzG2trqRUN
BgUNqraJe1/3tXJZrKENbI7cn1NSzYGOBNhvnGdydAlCI5LnQF0vUM3sDiJWQIV5Zy9f9GmGJFcr
hm8lCc3BQdvbS+rRVOBcyLeASl2bagE5F5ZS4RR0l25YpEfOf7lelNVlEK1qnm9/ub3rYzBYS07I
iBhghGtroxkvGYo0DsVNTc9fCrdprLMpnOU3xjRIOKG7AkDEAdl6hKEdV4X+KzNia/PeaTX3H2F0
5n+3VyN/7faOMtNOLZ+B4bfNzbi3vTaK8HEqteBHJEa0l6hw7CBJdSjTpxm1ktsG9z6WJCqT9Qdq
NVvKhSjKYw/QoB1WXmufjRIYHSJjwxkRtPw37hhdY7467EayPnD9pWhNj1qJ/wsjxbDvu97I79pR
jKfaTY7QTHsu5WdTm9MOQbdTt8KzQ+L2/NTb9Cnsuf/awxMTptPs+dOqrVDetL1fZk5z0CvZO5KA
9aB8BA+Iw92kfjUqfrpFuys0O9P6ALFtdi6RRT6IAve+HLkYoRKlSz6hdDM/52IFOfSUga3Il7i9
WyL40RUgik+TqUwHd2z36bCoqdOYfU1pN58ui2sw8yIGVSS0yLpvC7LYQFfH1vMVqLJtfxQx/nmO
KR8/22ucImgwo6bt24utfQXRP1/0Skw/JgRc6oMft7fbEAoBBmCuiQxq8607hpgKzZB1f7NsPi81
GA9Avr8BmmFmmhIaUCeZH26yiThpkGFHRIQhBS06OWb3d60K5S7W4E/69RspRyKlRDAz/NvuAhH5
bE060Eh1hXzmZJdtCg2jqtUFr6/uHcw2754iSnUaBPz4tG0Ep4/V3Gg5bX7NEsk3ZL60u6xQ9U8w
ztoHpem9d49VaVQOdGLibaCjMleR9KVEyTBJetLJeMPKnahP6wviSs40Pyh2ony+vZt7DpWHiMlh
sgmJVLu+JdpSQRU04N+468nTbMEEjGttKl94nRo23XiEits1SDQi+cYkRERu+E/XMhoWmufwuoeK
FqtBqmjed+Ew2DN2RvJnUhtHDaLdXSWNho7OgchtWw5tx1bxFpUOGxrB/XNh9NZnTSmH87gi4n2y
BSJLkKMYR9Hk7q37yezGI1hMtvai4T4kk6oHbQpv/Tghr/YbX4/YjsMimxrbun+JTIWOtA+vE4kG
GaelLVTQEtAnjLakY0BuCKfGbZt7N8IGyaW95mx4lOsPmLd5N4LyoWUJJdpzt5TGKZ5M513uuunB
i7i3iWBBoRwhUKI3uzGF+Fc0zrSfQmtIc0S0VHBc/lBCI3ywj3uHhLoWdIbErwwDbQwtdJsqrWS+
vYMo3fFru1/PkSbp0Wa9iny38ODVGET/1+2t3HuGHTCwDuAESbWyeaJQ+Ehjyc8QJoyyQJPdI8LR
ZmAxktR4RGbePtvgJgKd4RrmXk3vwOHsob7pOksWFOYFeCk3dzGpC21aQeDQYRSxGzJgU79Yyapm
fjP1Whu26zg99WbTzr45TAAvJ6Dxk98MaFEGrivqox713ncAhI47kkEeMuXXZ2tlYEAgjMF5rgvj
CTx3fCZlRti1V6sMcQehhUaq1Af7sGsV7AZ/8ICATK+tMmU/TkNPUJkZqqwo1sa/WT5nj0jvrs81
1IE+45XNQXiyu/m8K0DTqU1IBqFrq3SiFMtYUgJzEF9nA3WOoKva5MWwFydIwA5/9cDoPVU8dicY
sG1ihSj90+0Qkbh9CvdumRw/kqwu+JFtgICIlD2qPUWlakyiC7lCDJEqDJe/Y4XRe2hdKKe+KV3N
BdDdgTQeMYzs3tCn4gkp9SOiX+lWt/kBrycYT2J2uNU3mzpnimG0Mj/wpqKj6mLbl2zO58uEjNZ9
Pzi1X0eFdrKzRr3cXt8bgkP6bjI7BlVI4ZbKyOYldQatX80G9TCnz4cX3VXUICrK5UuMCuFwUpj2
Hi55buiNP1ru9GSknOt5lh+8nK0X85XI7fZP2t0MOh4moTaE62/IuiMBrUPnOMQu0fLdmFUoWgGu
DZqvN+scPZgaGrOE3+bT3GrrwX7svfPkgZRGqWLT299c5XatNCNeBzdUonLInpWmK8Kk0pX3sZmL
8auaxOYRzFh+3O3Hl1mFDvehjNY2LQJiK2RMoAEMpyjyrHd67zgfdAHD0wd9FvpLvvTtqbOEcZDO
7KwUgD8OC9CtHNCV9+uniAb3CLFxVLohyujZ+0Ln+mprWf7oWuXP1RqrA3M7j4YrIaC0XxwNsJl+
bW7J61xQgOKcDYb9UqDDFs4Mln6DXQo5rGX0zEcYa7RPXqUW4MoV68Bx7S2X0szroAHHfMsAvBQt
PK6F6cpWbNT4yghtgZ9TQP22toMnQyp3/XH7IO8Bi8m+6WtLDQPrzd1qS3SFvLZ3wrlrki+dGPWL
M+XxC9M39o80H1DjttFURR1T+W4sRo+SVqYfuMmd28RvAIwD5TPo7m23u7OzBU6UhYqnU62X1m7g
FmAe7S5andK3bUbvmEZ3ynOOymd4e/07IRfpGz195mZIsrYELQPcxwClMb2U6fJR9I37hclV915b
Pfe/26b25q9c7MiOhuzXqHIbfjrNJWJWeQK5STh6TfZMGOD96+glQxZeopejH2WaXhMN5O0zqrCI
3ixqpepnpIggT6xUyc+cNgiHBUVXJri6Vkfe5/ZP3Hmv+IWcBEoHPJzbzrGtDAnU6Kkbomm0ILbX
9uUT1WPj4JzvmaFcJhEh/Gdsy8HCqku1TjlzaMMndbggIDeeRLEWf9xezt59YrdBeJlU6N704dCj
z3rPKPBasBnFAQKM4pPa6RF6lxxkJ4o/3ra3uy5JDymxQrDRbt4pzcirxXUJqlN3qf4CbaD+cOzh
COuyuyoJfAJszJqcjfvvmspUFwcWp3Jdp2ezRja2TVYRCsXpP0BXcXRFdnw/uiIm95IyB7CJje+v
XXp+WTY7YTMNShGocG5UZ8NKkGtPVmTbL7UGeP2EYE/y5+393LVMnZp8FqY/e8tqbTeutXgduYOr
5NmnxYziT7wVHEy9sXn3S42KYa0sBy5h7xWgzyOpY+gDvikWjoIgXMkI2pvRMwaAUWv3rkHK6D0D
fEzdaogQijPUqsm/SZt6SUDrdfmNSoxL1YvSFohxKSVx7SrsFQ17oVAzNztN0GxSq/irh+rz4puz
OJqq2TtQlLGAAIGUpWywCdI7zxoI4giveuSHzyaUkX5kL+KpiqPvKwn9wf7ufVXYvSg0EzrRfdq8
sq4xTTpNXZcZV+MJVdH2rhrU99ZSiQuqVYnfDuII77lvklwXOgDyge3gSlQodkmB0A1b6MXAN0GH
HojeXcIZP/+ttrPyMY5H6wCBvGdVsgIBqWBbuavXH1Ev3CxfEpXukkF5olQS5aRYcX8fr5n33W4s
O0Bl7ZDUZe9r/mR1Gyzb+pxCZkZXQlk69cWDAew8l+rybUGbWw0IfSbdHwadOoad2s+KPphnkdVd
qPXTCm17A8oRIUTjM9vY/RFn9fJcFWv/cvtm73lKuLWgewHfRsNhszWGssRdTRMiTGbkk2uvip67
Yf5V4knyBqaUHHmZXZ6abWKEZKKaW/SAwimeQTCXlRmoOVLKxHD9+faC9uIIpjGoMNJeoy4uv8pP
b7umtghm9kSqmjf24aygQpxRAbtAPpUe3J+9vZN6RK/6CUidbl6Z0iZIq3IXSG9W5GcxRsq50J3x
4PDuLojH+RW4CYJA/oqfFjRnORo2hqyylcu/APKQcGzXb9SCjyAle4ZIJ4mqdEIihv+vDTWqNjSF
AK2mtDTOotyYArOCzymPifZ/+SN5cGnC9UNhgDdl85EqpKuLUUIda4ZCHzsDam8d3HnAqGJ7EEnt
rIoYj/CGLSRz2fIZmHpuMsMOeH5N0+hUNUN+rimtf1+Rsf8NU2TkYOJoQtAm2HypeIQ1YGKQlyjH
QdXAchPUyGA16DLtqOK7140h/5NzOBK7AhHO9cciD0q0PGucsEA+6aLpQgnSAqmvZYwHv6LGHMy5
I06dOy5+tMSM05WauCRIwvmJOiz3HQIjB4iaHX9Hw8um/yCjITBs1z9pcSu0wiuWrw4pCkv2yARW
rREf63YaWNOgn24fol17IHjokdoMR2+DV57sbNUE8IxkUhTwo5q1nhZUh74sqFbeRUmrH0Sxe0fJ
o8ZgwkPMlPZWRmToDGgPR6IgZWqmf7Osju8nIoHTVHriANDz2uHZ5PkUkUxZFJYCBNvNzKciArTH
k6VoNSIedc/WPita28HCRW/9Q5Yr9n+p3rVDqOBOI38lsobtBc4qwbxgNo/+gvRCH5Z6yujx1DnN
R2JhDZGPtS1Vv7O89aWZwDgGzaqPnzOmICrkYwsm3JnXQZ6wIJZPgtJUqueskIwjqjr0OrKDXWL9
qLVZtfy4gMcC/d08jRm4FSM1PSHaD8XaDP/qc1ug8tvY0JgtS6WKQG37egmMROQf0IodmgtUeoZ6
ytC9UEK7Lds/sky3/llFbX9Mytj72CZRu4YddGNHPYW3kaXs4SFX54CH4G8ZMPzkU80B8hFLG4En
uHrzVyeW/lSmVn8RllVdPAdezsYjuu2zSOM5VD/96sGV1nmdCIEk0crG+w1RPERNLu9uF8XvZq/p
O5901HpnW2NnBlOiuz9+wyLIIvSMIObnBb5eb46GUK05DC27OORnGxRIsNhG/aI5SXPqmt498IRv
Ay7Jnm2CM2IcXSL5ru3VnpXoy0ibr0dRAg6TpD+jv9AHNaIWZNAaPMbMTR1s69vriVE6RIgDMt4L
TOPaqJdncYm+AqS6nV186ddUpxY5Ws8RyOGDN1l68uvbiSn4fyg8UkwG+XltKs4GZVoi8suEyxiU
qRK9R07GOqjZv3Vw11bkr/jplKaLMaeVTfW8WRXnoRDV8OTkRhEko4qkqQH/0e98NnpQwPkYtOHZ
vDYYuVqhTHh4Mtge5ml9LQKA5Si+Zi14T6Zc77MF+cPbZ3P3s0kQpgS/yR7RtVGmNw2LkR76Un3S
fbRNxE+HaCxfJnE4nLJnCiowZiygJKUasUnmajH0nWJx7Qezgq3EHEUAl6Ttww5zxGq8dwMM2W7g
OBKMevKn/PTtyCwk8QUAr7hHgLQaLS+gKRd9dtW4eWevk+Xbbnk02r53YKga0WoB7izFMa6Npqsw
2lVnKxExb6bLrKXth7Fw9RNcAaIPUKeFj+D219tdp2QR4VWEkWsrearC59F3LoBCIVL93lWrMWRW
UTyVC0M/hjflF3gJ6svvGCUllwO61Eo318/s3RQOJGAvXaHWDO/33waPuDtRlD5QlnwK8ko7Wuh2
b5l6ZnZVhnZMeuO2N2cHkhkmFPN8PVGJrcIuj+PQjKokaEpkVfTSWw9Kc9sn6tUeQSujAPhPYtfr
bxnlnacuY7qeprxvP8ie0yXLp+FbHi3iAeyge2myWP3giToKdE3A8XN7j/fWy5J5HSXjzhtv6jQD
nQx7Zr1O8s3J2hkBY/qTtjndI1N+pDC0t1qKPEj34r8BE292tyE1XROaS6c40k2/WETykDWVWp2b
bhF/IF/OLJ62tF+jYS6e+tnVv/3GaukRM1/LaBwR/PVuly562G03ricKFC7UE1YemklfvLMHTUMn
fTga0XxT7ZefF0JA+Mgo5NGW31zVyZsVqW3N9vaVdrdOq/NDJmWXbui1k7mUU6g0io6QsFAfTS1P
/kjArB1EBVt3yG/g7iC2QrpCw9LaPJgzXY2Oj7yeUFhcwgkYRZBZWRFkzCidbu/vrilOEvkBCC3q
9tf7u05xqdc0TU5wowzPZlKo575Sm8/jXB3NOe6Y4rpwSckv6Thv0Yxrn1pu19XrCVij/dE2SlKD
Kc8ey1w52L+t72P/qJjASMVbAq7I2xzaMc4U4BuxetILOwkVdYX/b16U7zFh/XMG1aThV2bZHUQF
e+uzSdIJTfnDs3m9lQYVUL0q2UqnU50ggoXGj+iC3ovMbQ+e5r1TCqKIewF6gpnE7QoRkskUS1PW
0+jJaY/ZmRcKA5l9V9L4+LoYefHP6i4OZLyWftbWxlUhw4GR8cAX7Wy05EOVY7lgZN7MalhMkLpt
r6inPp++KLGpPFjU0CBlrZZzso40aHpmtg6M7uwz8assIkGEyDyK/PefXvC1tAr0e2PtRHqiXbQ4
Vs6JNacfZzLfg/dsx/uRTNFHADJA7Xc7UldWVN41O9dOkSbck8tfF1eDdDot9eUkjGZ48tCcChHi
qMJ6mPODxP3tSiWxhlTuYgaZS7O5nIZSzyrKTtqptSVCpoyTv2KvaMMlXtf7237g7asip51JuqSq
BHWLjdtLyzZr0RDRTiVwpMApi+FhUPX1oWm8xjfarv98297bnUW5jo4qBU4O8g6zWss0IUTppznl
/LbqNN51Tv+PMTT5i6XVzaPSedqDypf216YqwtvWdzZW0lsSbTKLT7l74yD0qIji2hylvo9ZPSpp
8l9pifjF6XL1fNvSzjqJToAaUuXQZAvh+rAu9rC4i4srmlt9PtWenn+EfH+5j62KgvfSd4917KS+
omd1aGaTd1CueJ3P+DkhogGGr4WchZMKZnWLSRkEnfmuGpeTneuJcTHsKFd9Mj4d0nI7Tt51FCO8
IGb0/B+30brpLFuCWZCqffahIHUq37cr/Cd+osdeE/QIqc2v0ybLY0+s3jwOdtlTw4KsKr0vuixq
fSFcKl25M0SXopyq5uDTvXU5NCfoENPGYm10K643lO640OK+5vZHbn1BxG0+aY0qN4+6SRE3SIbN
UW3/e/sz7lvlBuqSThHA0rXVsi3gtFaxmpaDfmHKbrr0CxqT3lL1/7UzaTtilMnft43unFKwxq7k
/IRJm8LEtVF7UipvQU3hZBVR7yOoYdw7VjWjn40K/G+YQiAVhneXbG8buIPvM1q7d9RT2jXmpQEB
HeCDlQAeyfLgA0qntT2RRM/kJNgBm7P5gBAtl1Wd5CrSxm4eGGm2XOzITX1Vce33XuQpJzttH6nf
t6dfXyPxHNEdODvQBZtviMJVsjTg/k7qzDihrfM1tcRxzrww8cG123mfuW1SsIwniv7NVoOhwaMD
nsmIQBiquQde93VZvfZcVvQ6cnUWd33btw+zASrer9pMBOAt+4P17rh0bjzZO5h48qItwDJ1Ypsx
ypbjoxZrkA3l8JCOWfJPCyTsqRaQuxw8zDsGJYuKJPIFIARI/vq8Gm4c64YQy2lAR/pTXCNmGcVx
dZ8aundSSEEP7L29lHKykYYSkQu90q3WRm5Tj6Pzrp5cO40flcodgLMZEXQMid2d62IePy2do3+6
fYzenl+CHUpZDBsBhQLWfb1Kc+gNN6nZ1gHAUSALW0HJmOCXpGqrR4ZKviOOCPDMUg4agm+9Ab6A
LhOby+ck/by2a+QEdUvLi6lbnfch73MatHlaPKR5kRxc0Z2NvTK1uaLxPJhZXuMNPDcrAbTBUlnE
lvtebY3pvEZNE2jGeiRAvrs+YEYq09qSUGzTtFPrxRBJw9fUajP7C+R1+cOxeE+mpPQObsZbU+ST
ODnJC8cs8zZ6nho7tvpuQWaSuC9YKBS9W/Xko9k4yi/7VYo+HBeQ3VxDmA2vPxoEGqndtSvQv6gt
ghJmznPduabvpIry8fa5fBtpSCgGvoY7L2ktNq9Fk0KJyNwaphx9uG+msfcVpy3P2pxRDOE8+ktl
9QwClAy/I9t4uW3+DQQVriHVhLOWyg8wGKbxrpc6DeVaL0iEntQ1Ffd9NdtfktExfIpF2nOt91VA
kNTdVUUzfOARXc89g5ThCNygCOKZjseBd9j7yGDb0d2lVyOLbte/B3lou41gSD+VzTpB2FKqn2mO
0PXS0Dy8vfa398XVeDdJaXEKdNk2R9ce7ag01qg6xZZRBRBZ/pjsxnvIxr471aOxfkyW/git/tYN
SZtEljJ+lfHl9fLUwolEQXB3ypUoDgtP0X1bGZd3S14MYSqVAMWy6GevS5yD2/PWzcODAc0+X5vR
Nhq415ZXMI5xWen1qS4Si8hV0+6bzJ0vyhBp/kqg9OHXd5f0El9PyCBxrtf2iqyK6l4z65NVTu4p
VZ08gAosPblrZ95lbf4n1cyjlvveGikqMlwuKTFxvNc2c4J2Qj61PkX1rAeZIxJwRgmXSZ2zIK5d
+/72GncOK2Ht/9vb+InJcjqvTrX6NJtN6uuicd7VS19dVLexD2KT3aVR5EKjgYeT3OB6aWiNdk3U
TfXJFOboQ/pJEaFqlPc5ZBmwE3u/XsHDKZD+QMpLIMK40LW9pe6KhByFrZzz+M7N63/HvK4ucws1
ZTtY3sFO7t2LV1QBUhDEzVuP2+l2a+TuUJ0gOrO+xHT8A89J07BG+yvshOa8s7o2D/LMKA/uhVzI
dWBLkw7aNRYDwRutheuFmsw5FwUjO6ckSrr3zKYvT3Y55gdVpjcAA/zsT2ZAhFybiZvGWLTFqk60
9VPYnPs4NMy2e3Kj+EPkVuZD4pTJKQEkHbQxc1lJxm6b0zA9oSPXE9bP5sGY4t6Joj9E6EfvDWr9
zRdu3YZcu3dgmF+X6SSyHj36rizBQa7T2U36o5rlrj2PEIHBaFkq3ZzgbrCRMmUo59Tqbv6jVEfn
r0bXJzUYl67M/SStx39uX899iyQtvOCysLhxQXbW9aTpfNpZdKbfUts7DWkkzpq5xEDR3aNx9j13
QKdIltWgDSHNvf7G/WKC/7XNCj1gVw8Tr3ADd/Wq+6YR/cF52nu7ZJmUx4RmEfNW16bcoZ4hInH5
eG7ivTOnZQpFVTt/RF05PUH/hc9bBsBvtzd0xyq8W7SlYFaVZE6bDR0pRjrzaNQnWHK7+3oelbty
BC5bE/AHQ21rQUa36sCovICbCyp5LOApfO1QbZkeM9C52eoV4tRrzkhFw4ze5ZX5wxqNIURGZXpI
LD1+Fap57CatOLglO0uGyImCE68JGf2WzbKDjWidDKjMtCkagkowNzB5MYTo+ph/cuxWC1JTPxJ6
fDPoxSsNCxFFIENy2L7Z6KqismYbjRsCFG7sE52UFVpgMVrfiY3N+7g3ouVUIh33vpzBDT8uWR/9
5dVx2oSzrSgHb892D+Svkd4ReikggAi5XR+2xaTdWea6KzUml/usG4bT2orsZPUIlU85LKZRXR6N
ZW39MkaJvVFEpXIDJGBLHwIbrGIleRGFTpJUX9jt6s+lPZwM3x6uVysAkEDsUkJ9A9LTIo8a2FhG
EOCUxpOuKObX0vO6MDLi4X5ux+LcGY3l92laP1aje+Cgtg5DWqeiKWvEpuQdkBv/U03cGAZLTWbT
C+OhWZ+SyngwYvS9m4li9e2bu2eJiIi6DUAEORBzbWlua2OClALsN1nP5FsVJSmfcUzxVa3W6gDO
sWsMLI4cnn4dctoYE541rasOvN1a8y4wI7sNJjqjWWDo6/Lp9sr2zokcv/0/Y5v3u/PWYVEGEOVt
3zRAnt324gCTufyGFZkN0hwhLNq2FCp7MbRolIhbJmvOetpZd4nbOx9vW9ndOAAhdKh5Jzj/1xvn
TA36quDmQ2gOyw/RFH8GDzecFxR5D9bzptQlj54kxwTbQwL6phUF04WjZ43BACsoVQqiRvFNmJUX
8IgMj02baIGIYM2Ghra7GO3ovhAo/Sp6/fU3vOI5wDZRM91EBFMjytTtwOfDF5k+zHqu+aom7HuI
rZdQi5X1QenN6eDl3AYFGCX6YuADALvEdmzuXG9nZqKmGc7MboawVNtuCrIKTxpFentRSGkPPuqe
QUJo2VykcApLw/VHZawlSnNYn+hAR8w7CUZL2W49dFdbedCyQ83RnUOENWBUEIESam3pGca4aLLB
9CAN7rX6zmnK8SExF/vsELUf7OWuKV4oqj+4FpQ3r5dWRWPhVZPrhpE+VaFmNKovKEefhcmU3y9f
DeqhkrBbzpkB1bw21c02WUAxsqpMTPdJE39vGAb4oHUkQrct7TwJAH4g1YFNCimUbZDTZ8qoof0C
g0Bb2B+WUW//pB+cMsxmVZ9IY+3HKlrjQI2niJr3FB+Y39tTJJ55j4A0gube+ICoXQSwbZCqJZW1
s9a14jK5eRe2y/z99kJ3PCfFNEqw1J3gsN+CRBK0iZx5xqd5JfPNwlS8r3ruNQePwd7xB4rGnWOk
V6KLrj9cY1e21ULJEvbtVP7Rt2Vyn8bZGJjd4N5ptO6C26va+3ygQGWXgrlq2Duu7Q0IjDqrReO1
6MbhsjSx8qNc7OKDqlVmhoJP0l3s0a3eRfYg/qycLj6SXXmT6kkPI/kx5bwrF/BNqTmdPJtCrxcy
gq/G58lqoyASQ/EdaLn6uU2a6pxp8dSFfWObM4I2XX9C7ND7g3ZuifqPlzpfUi8ef+NgOaTWCAfI
fOgNUUJEg6+vVg/O19U4Mz+z+K4B85CgI3hwWaUP/Tlkf90BwFboRlFUfAN2MmPVzWCl8MJVwD2A
p2u8D0syuJpvxdbw3GSdcRqEdXSgd3ceuBM4Z9n6B9Fx/e3xs4bbMXQdFnWSfs6EntxBWtW8F0ls
X8iM6sk3Zl1qpTdq7MeqVX1Oe9TaQf2PK+Vddai/q1YZHWFodvaDi0ZRE3wQr8+2ulHEZjEMkfBC
t9Vqv2ff7tYOg8lCobPR+jr1W1Rdz7dvwo4nwTejMCILnLKKc70bViPyOKebHzJVuZItGP1psqwR
IeF5DW+b2rl0FE9Ad9joxPD15U/5KZCdLNDqWskbN6VKe0JmG9yD3TUMV+d90JMm3NtF9dkUZXEq
V7gsb1vfcWQcM8Yo8WMkptsOVh13fWZ7iRcCWDTuWjTcyRWn5MCx7G0nIp6QfUh2GfKC6zWao70a
Uc67yuj835VVxZ9jzuAjMqlHg1A7LhPAlYQJSg5cArVrSyIV8VyV7OEIci2oBQw2NeyqgbN2Ustb
ZAeF8D17DMrzgJNqMo66eVvVVJStanQeWJW+ZFY9/9Shdn9RRF0FTVEctZJfO3wb94Dcq+wAQtNP
4Wmzvm6Mcz5S64VDlVTnNElHKJmdLhC63jwsnbLeJcId/RY5SV/K/PoppLnvCoNj602dfTdY9g8I
9vRgtimio703HWzI3qfGfTjcHb4AfZnrD6APYFM9r/AYq0wNjnNsf2hLs/ABLkan22f3yNRmLwpe
za6sMDUVanmfaU5J085IXyyoKA4u6c41IdYn5GVskH7v1gslcTJkE8wfoTDz+GKuFS3fVakPrsnO
YSJHgjkS+gHYuraMGjGQ375BIBSWV4XvWq1u7Dtxp50ac2JuqXft/27v4LZ0LN0N+IfXgpsKFGKT
ANJ5XSPbhrMqQmn3s+ZSj3Ki4p3SpMtfC+W/Z8gWer9a0+JgpTufjiiNMt8rQoexos0pqe1S9yaL
lUoFAxeuA9+jmf5sxqI8qELtrlHyLWFQCgTKTf/JvybLQulUj6NwhHTnXwYwYFtLFLUSsEiL7K/F
ivVnp1Wi+1b07fn2/u4uE0FhORoHymQ77CLFbQwHjhCC/Ez/IhZwRotrRYXv1ePRINGeLfyeBF/A
fQyW93qddeYYiz3beAa31H2UUN2HLM8f3JXxpl9fFYUXmQnSUyZUu7aEMMNMrtlE0KClQjlR7gGa
OIxlPQRJPqbLwRO1l28DepA6ITD+SAana3uqlSJE7CZROI015UqvtPqvtp4NKH65qq+sOSM9kf1l
7UWBGEtpBlXVNQcHdscB8Bsk5IIRdVmIv/4NSRSbDIJVrBnNnD9hfhafBfnFwVJ3gh2q+7SHKd69
zvZdW+HhVGq7dijcjaWandwyqZmsY8JGDFpoQi5knRWt035VFxU3QNGEM0pJg4hzy7qo6nWep6Ya
havWWl8tdbI/ZVP86ZdPzZWRzVf0sqRaGw0js9FFjJxw2fQ6ic+lmKb/bpvaC2axJWdsYW6H+HDj
XvKujHLHGCJIyJfyIY9nr/UHpy8+63q+/q0pdvqwKHN+EZORfYn1bA6A2DXJQ+e2den3KmD4cVzq
o0Mkl7h5vAkUqJ5QCAYTvm1yKFNiDOaqReGQaNmFEu58RiRPCi9Fwi/EEaXK3mmSDGPkqLJTv81a
3EUbLSQGMKfHSZT7LSNHg0+ZbB3v6Zi5L/NIteoZCEV3FKfsOCMAfATu3BcqN2+6yZU5e0xqKKEb
mQCToL7/IxWFQDQrX8xfjzhe++RQiEvcybbypyhOMU1Gj1p7odVBlwuVcnAqTpNWpve3D9beB5Qt
+f8ztfECGsP1bt1NCtRapREWszecoScdz54y9EFFknZgb28bLRjOwJlAjgH+8NofaJ6IJmEtCnQ4
gk55pJk/9HT+s9QG+8vtle1eGVlKh1SXZ/8Nxnx0krjXdL7Y4tXL36sBP6hvqO3fg4CaeNZt/Q+Z
tsPpWyQ+xBnOPZwnpi9U0LEdlSTqkKYIb/+mvd2WgFdqcQZjqlvxcCPqlcJRVCXs/oe9L1uSFNmS
/JWSeqeafRnpex/MwHf3cI898gWJLY3VMAwMDL5+lKi6fTMjqyun+mlkZESyKiPSHQcHW87Ro0c1
iNDChc7D4aqFOxvh0HfYom1X/V1v9mUhDBZOD7JN5PufiR5TJVrDnBoDgHjZI5IOuhdXDSKBG9Zp
jrz6f7AkAu2AChFAXKBJnx5vrlIUFKwC9zzk9aaoFfxkQvS/5Iv/9V/fyz8bSQG6fDAnwSL+oeiJ
kLwsxwIrIprG07uqaB5BYIlWVsD+J2MWHEw0R6AKh3jr09prRcVc57424lnbweM0ZBfpyjHOc/tn
zcvLJ31eTsGuAJkerCBwT5fv/E1kNwVZKaYI46PUdheL0u1Iauif3bk/G4WAgtGahBsX/qAfjxRz
BsqDOej6k1yH3Tg+gB6YEqPqyxUr0TD910/qT78VMGG0YIA0HHzOyA0zUNO4SDWqsjFjHRTtRU0F
COl/fZofBwQSGbAJQGlCM9cPuIo5Q62QQ9Io8TK/eagkCMRU8Km5lNksup9ET39yMkRNaITCZoS/
Po8J3dsatpsNS2arnqnTR9Ha9NKADoE9/h7u/8er/l/svTn//vy7f/4nfn9txCRzlvWffv3nMX+V
Tdd87f9zOey/3vb9Qf+8Eu8coOn7e398Fp/f+d2B+Pw/zh8/98/f/ZLwPu+ni3qX0/V7p6r+4yS4
0uWd/6cv/vL+8Sm3k3j/x6+vjeL98mksb/ivf7y0ffvHr/Ziw/Yf337+Hy+enmscd2x4/87fmWx+
OOj9uetxvPkbBKygpIdGYHC8wAr49ZfxfXnFCn8DvQ0RCXJcQHxQfPr1Fxhz9dk/fnWd3xaKPEbK
0g204Cq//tI1kGfFS9ZvSO+RAiyd+h/Izq//urjvHtO/H9svXNXnJud9h6v5HOaDHfHRKgeVxYXu
i0re99MZfE3bU05V0soZTJhfg3HcUzX0mNZZpnVLdC/0FxfPA82Iw2QXBFh45RPNwQjaVJZd+ImY
dJcM9UKqRTe3f+i6vpuTIp/6PJ6rybx17RmlMhAlgzcAnmNEQduJqgMggxEwggfuf2tXLXV7V74H
rrb1Gth+sELfihdDNViiTTvNqpm0bByuXMDiaL5A+/2i+VFMd5X2TJLm7YzG8bads3Wo3HAFZZlu
pu4onLu6NoaW8Fxpj5rzXBRk0vLLhK316DoMQstNF3R3jttGOVD+RgK4Sl2QDF3RGAWt6hnaFx6k
k4lheUIQIPTmBtpjzqVBxe7db6vGoJYrm53bGnlBjazJ63gO8/Cp133DSeT0TQ9VwSAQMR/RmEAA
a4oD4EFkiqYQ6lRNvR2ug7bJNo6sgKlHMyiZG3ey2W01O2yXm2rWpKsqsBKhAVCfSn9GkTrD7X7C
mug9dJ1j98B7pmYfzBqiL0I1jaZ9VIg2EVEDOogtJtoWk+ipgFZ4g3tjD2cw/1qPIIwY7iBzBmve
jE2QYmdeqgMSpR1cq1UQ4ksIdyq/lspzj9rT5RWDE+eLxxV02eo69HoSNuCpozutjuRxYrW1s/PB
LvB4lbWJaquC1EakL+iGClXCZ11vUT2VGRnGzDcIQNjuzBu9aiMVweOFZeUhNNz8obVEdO/bvekl
KjWdXaCUj/7gPDLwXaremEjtRddBaVT3GOCIkhRIsjqBTN1QJUbKI0bgvyciFHNKKU+l5vI893Le
Qx021HEEDpeKXQy+EEKXwrqv7crC8PegD4z41meg2rYgjrC0Y4Iygz2bfqqK2ABx584FEfY5BywA
jRLdj8WqAgzaQAjF7SEo5rHAI9gpDTQ1iUA+meZcuWTulT6y0ugyyjia9QmUTvvrkvXpcSwmE+eI
3JxTHmb1SO0mr7Y19ytJ8wCAMcnUPNdwW1DluYt4ICjYTbwjGEONC+ZWFhSkt6Wr6cgaQwJwASec
eAaWElIDBz/BYjcoEqt1+yu3gLtXIvQ4yLjVZv6e2XPWbGdTDEd4nbIdSFXWJrCNoiI+XOAAs0JF
pN41riO2XRPU7cqrrYLTiEM4hlrmUHhkVs5xSkcz7gG9XwoI3blkRLOWIhNo4x6ts8681LlpgmLm
GPoAd6wRg5gDbKB2i0r0bV8HvSRYRYc/bAv//xb1K0omP9minl+/254+Dvh9ewqwBy2m4JDa8cHs
gc3pv7YnvIJObQhXAFQGgeSjKvjv7Qmd1WjmXigsgC5CYMD/2p6c34ChgPkGpjhKmrDo+jvb0+/I
+jfRJkpPYMpAjBYcLiS0P4jiBpnpTekwDaS1L11LWaz2F5hA0nmV0SIeNscJYh7o+GE3ITV3Y8Lj
ep2vg6t5Ws1FR8eJ7O/ZYNO6oWtnDY88SaZHLclOrbI6Llbj47TxdkPS70a28fydqWK4InWn+y7p
SL2pN0ESrmZ5mIA6CQe9ZBu7vjenTU0d0ZOcNHTmpD4O3jX41AMubKJ6NUBmJ9GrdCTsC1yl6UXh
Ki6KpkkUV+ts6yfZGv1ZpNlnF4is+dNB7XMsXeRekexgnuxLtTXxdTwyrOydOPhrey1i72lvxBU+
xIjNB3cjd1Viv+SrNFGb+5EaNw4BrQ1nSIkbXJUBcQ4pFNeTHGYX18OTfVRUkUtKu8S68kvikfvd
5f4+Isf98stE5aHadskXlzYkIPIgDw2ZdmWFq9qjg5Q8rm5vGXnRsTj0sUrq6wb/WN63oiABp11A
9uYa9q14HPkMpROi7rMVz+MAnx2QLzm5xb0ixbaPIfdKdBy8wjWG+DQIyYt8cuLyuo8bwg81YacJ
vKv8zrL5de7TfF30aEpkYxxw5MaX9nVem1ux6fduEZcuaRykU8TDcQfvkp8ZFetuo4h11c9gnXdJ
Vif2VY7v3u3wxw+vxuAsH+dVFYdxfmBbjIN7ncBQIva/VLuWE0essFlBVz2gfDzDKrY652ic7Wh5
ES/uSBuXqHdxZZXUffdWSBPWal3F/asvYlmSPc/x2Bxv+wVCax7Cgjae8KwHTeb34Yg2hnLtkKJb
lyR64KIlAzHvHHwb3LjjQFM7kV/YVlewR9lq0mTbM8+2T1Jvs69Kk0JBfoMUK5b0e3PrxM5BPk1f
xo5oG6EBkQ2JWqjaFGRgMeja1rhuzTg4dCZwtQcwQKD4Fl0KYsQQp3sQx+xgH50beRjX6s4PzsZL
9NLMZmzC4mKIiEkd/GDuylMWG1cNfi+M4zgmJpXloSkREa1AgjZDip+lTRCz+GI9HoIt1/HsUStL
ULiZOJysj063VT6BEa36ytF1IIkF8yVvJW7Vc1YQ79BfQehUNttx2ikVLzFQnO6yc7EtDp7CQekF
Hxm/zLhb5/Nhh+uHmNhNGxtYAhrwETKSPcJJXdzygTgOzVvaffW/+Md6n62jbRpiY6ZAzHflysAA
gxF6biTea4ejoRK5jqHSB50zmjYrdmlm0g/Eh/qGIvoRow7BUf5gncEK9J4g5EnSG/O1WBHUZ8iw
Vhv3ODh0iKEZ4r3ii0WEr7KVWp2njR0Rysq9ieeCwoDE4sBOzlV6Z6zKeJnBEPacHrIy7qDF9oLr
SpEIUvHoYd1AivaYXooz2+s3P0zad+NFQQm2wR5JOmfV6o235uyhZdSebm0ntjbTka9cupqSKYFV
Xb+d4yux8vYvBumOmDb5vngrT/7OgAf8M3hPpHxP0UCUwNQzfKpeaoPIjf10Zsfo2cmpJLw429fO
OY/unGI72E/ztO2pdXGO9lN4ELInrCGjIq8m1LmP4VUy02AdPiI7P9YHEGWIeLHPW+d6DZH4U/bV
OYXngTrJdOPsTu222DQrqyUmQ9i2FSR1712JLyRPAinHpoyxLCfPzxlabmi0NclNtmnOuyJx6EOC
LgNymuLEu9hZ8mrHdsxo92Yf8BMxY/eRPz85WMwbG09nWvWJisdV9qxiMEfxLxZFT3NSbTwKUZ3D
CYIV9MSJvO/QdHM17/AVCOxk6m1zUHGfhFfN1sRbBI5FNxeFhSeqIHhPtEb6U5283RjjgvDn4WDR
Co4am7xFqL+FbUh59J/KrZvu+q+eR/Bj9fUpWH9cxam/nyza7au1INV9AH4/aQYC0fHuANuulbIx
yKG1N3wt7F0X84pYksx0WvmoRuAv6NRt8eMhWg8VlhlsVf3O8Eh6haI39OqstZpWKsYxPvHWFQoX
FRIRqjE8zaP7ykxJ4IwHM5uzt34yjha+A6zaM4KIP1tjVMbB2kqQZTvPdwUpdjd089XYchXbe38f
ru5OHOFkTtOQeM8eLbcS+2ZwtE5QXJrOMGWM1Qrq17GzXv7rE+OCENX4gj0Wlx+sUSBjt/y5rGkX
rbsDLip85LiT48Ek3CfonsuOUftlSqnxBvvloI99RnL3Kk0uUeyN2L6q9ZRfDWzjCuxz3lOFSzYg
G1GQLlwJYwPX6Si2epO6zc6PjN+xm78VQN42Nf58hi2+gzvW780CDXSf3/R/I7YBxOi/hzaQ9fL8
+Zdn/vbL5l3O76wZcv78HcyB438PI63oN9QIAQlCYRlgE1CNf4WRloeAEG3MqKJB5wjdYDjmX2Gk
9xvwXuSxi8jK77Hif4WR9m+oIi0kIOB/iD3D8O+EkQgYvwctgephLuADkVLD2gBM0+9RDq248OrB
LagLlaeZ5NpNDZLWVXi0PtKyiIsOybpiJQEVD4lbKGeFruuPhA5JPJK74iPRAwlwfGY9sj80PA5F
nE4z9yA8LmWR6HkMsDV/JI867JcA4COxFH41YgoNcE6Ht0M9zAQ0kE6ePFOjtBl1k/nVtKqxwqFL
7qqGakH7l5TW8Do4M3m+zWbKvSJwsVpGSII/8uEcBPX7aEmS5ZIuy4/MGZ4Z3s34kVOnHmxUSbOk
2imaYcck9YIR/8Bsa2N95OYtj8wdZENGeewjKAphhnZyHw6jY5AhhHMYC5Tc51CHujHryDrmU1rB
b3pJ2x0eDqdRpcUJKoXYXlUxQFkbtuk1fCLU3K7RN24nuPryEb35cg8c0jBI609dSaFT6qUEGlM5
nGpaCyqGhlO019IY+6/Qo6rTfeUikY7b0ohMcD3zKI+dEWBp0g7dwkRzOzM9lLLEaj15ZoqE1qwi
CtJ+BuaGiPIvIwRSBjL2QXQF92Uvg8Q4aA8kGyp2NIrO/2LIOhwBbPDhtSnN4NWAEtdEIQbR7nsv
QvyVyjzYsLQII+KgINzSoUqzu8BwPHSKBxwa/INZlqc6rPtTZ3emAbGTQVc0yFKMMjDtx4EUqDUe
/FKkX2yonU8QUMztexR7zC2Ee9GjYcFmZAM7Vk9S3HzUsuaSI06yaje/G6qiagnmhbgrgpq98Mwf
EYuncOglbV3PDzWYeYzUTNRGEkzux6lNCC9VJS8Hglq6d56HvLbiRsDAIAaIEOgVc6Wd7n1fIVKf
G9ihJ2HqW3uIOmIDEDLPgVgURWYhVsv6GzAMcWltgD3JQUy+reTUFFsBI7GXqqjHU+DP5Uuuzf6k
YQ0Ck4qBWYd5rGzImnt+etNHcnGF5F1ngS5VcFi1tVWOcCXP68dxgM58YtSQ66Ohz9csbebzFOAh
xk45Bl86aDz4EGIDggEV6hp75hx22Y2BhHQmKp/C17wYjIcQyaRDJmMwnnFJ04UHdjpsvEmGqHr6
AyJwlY/lXqSlQBw6DqGGBEZqIm6ExQv4Y8y37r028OFqPHT9rQ0VAFhoOrPEjmkMTbeTtq+ggAD+
JjbYEnWBUzRqjW5+lJfeTJR00CUcGfO5LCP+kOvKfo3SWr7z0WktSNvWuG1Teen4OD7WnjU+wlex
vHZQk57WEMCGz2+nM0g1NkMJVoVtpeF1OlhORNLA6lxieZrVRFuTX6+cKpQRmP8mAlQbbWSXCNiT
jT6y2qEwgSISokYPRtfPr1kXIP9TZo4GVLipw+6wdWZ2G2mvRXBouu6u70QFQn+LtrQRJZwnq4dV
YNzlaEbGZ4+BR+UgWYL6J4SkRxCxqqRhZXRZUMYpTsXoCCpT3jMy6MCBXYAFZ9oqd9Nr4GMaTyUF
ZUQPaQFziLZMAyj6QYMokbpvpwNmq4d5HQj9PqOyeZnHFFq7nmlA49zIuH8IoHGFaQZN65YUczm+
YpcweOzBhntCIGNDtSmaG0kxBQIAR35RZdD9sPRD19h8JJGXg4cH3RwE8wJ2uc2haNClQiPtAAA2
4J8VUDCd+/pUM8lfwTGEj840juqSRqhhU+k13rUdtOZ7p0sH0cQ8WwVCfAfg3tzPCMJVNM9enHeR
LHdBWGaaBiItDDj0Nhk038zZskkooNhP0egM5HJgMH/vAi1HmntyAhUKEib3aO2tgnW2SMxuOHDo
GwPu0xFgcrEEbhAIOmFg1RH1ZV+IS4v6ZBEHHR4ShRiZ9XXig13RltVecTOLuap2cpoN4w6RD96e
YbuKwNVpIScIOK0P9yzymIhHYUH6RmHL/hKNgdPBgiEPFh2loA9WhjLsk+mX83XTdIYVR0amAmoH
vn5RnFcPvnIbtWmaNNinQFuRBOWdeu0hTXg14Om1MCsOGBKj6Aoa43xIpIHpRHKIZZZxqrLsyzfx
yB/VjG+rF8uu/S04BG1sKANA4x99v+h6+9xx53Iw1eswb2jUF925Nli2xa4dxLBfYYldcC+uhoij
13D4w4b+b8WC/2/Wu5au6v8+Jly/y/qZT98GgcsBfwSB3m/gDwMyBLnRBm9/If39XuryfgOle9GF
DxZ5O3T14Zg/gkAPB4E8BwKAsziQgKn8bywxWOLDRQMHvGIUY9AD+DdKXYhAvx0soI8tHe0o+YMc
A1Li52roHKS1cCAKTdMpZUjlOp+PDNT2ZTPIXe3Jox95+tUCoP4TPsmnYbqcGXcFfU1geoNs/hGc
flMxD8auhFAkGJcdyl4pAaZpvrR+nwYJc8SkQBH2o36rwr5872pV/4zL/7nEh/M7WEIW6VrM1EV8
8/vgF6U80Qm/wDQJggY6d0XlOthzu2bddDq66yerenftidsx+KhoD+6F1az7znTX3wyVP5mun+vR
uA5IIYOODv4rtLE+K7cMZlNBtQkVtaKYvb3plNmj66hxpzINYOKvz/WZP/ChmQvAGCRbtOn5H3p1
39xzMYpxHoyuoGWdusNtmE5h7JVYo489djAVD42nz399yh8HGL4eVGZAjgCODsj8+9vc6VH3yixK
2s/VmBPRQUR2W/VDBG5bDhFt+NSa4gRKvPny1yf+s/sKcxA8Z5Bnoh80DjvuB5MNA2dq8FTCelsX
abFztFFJAo2Yn5lc/DiawQqCRzrkfzCYIFXw/dccJkjT6RIqQ2VVefuu7t4KaFWp1eIs4QwWMLZp
lqSoRs5/Mo/+5AZjBcHMxbqPL/o5iROLItaE2ictte/tB3heJmywzBj6gW+1tCKE1RhXf31vl4f2
zRazzB2UR0CqWdjEIIZ8mjt6NpVfOW2NkqlnvkBeBCO1wEr1k9P8+AiRkWDtRPseDoZS5fc3lUNe
LLQFgngotGRg15YZWDVczW8zz+qfOaL8IKGEJj1QCyB8iTZy2A1+XhACwyo5uhEaOhRucQ/Wq89o
bZkK5MhcdYlGl1e5WFBlJSBnOAQhk+r7kE6BNhK0WKDaXmf8bwspQQ8QTH+QsyGlhA3kc9sp4l/W
9OnUUJW1zrSH2+REeR+V4zHPs+hvr0VLbQorIqLdxdLs02SdJ9OF4VGFNVGM3r5vzXztMSfLSOeO
4unvjqFlc0N1bZEhXfRwvn+4PlagAnOkoWOuojVKnhhDtRDsZ0TXH2cm2FhglICMiacKoOP78/Sp
pUEDYQ2EM/lwLCajWs/jiCBoblVDYJPHXk1D17d1agzFT7hGP663QH5wSgTLWNtBaPx0bt6xXoNy
gF4tG7ubyueJ2DP08ig443Z5VMLG1vO37ytqjWhdxKoQ/jhpWitkPk/9mqJ0rc8GIuB7rLxh/Ndn
+WHVQT9TiCUgWpY9ELeW17/ZSVRQzMWMbwz9RMs4h26RHtM2dHcliIRUu6G4sTB5f+J/+gMxdOk0
gvDfon6A4ifk474/Kzgog+EMWlHYcmfRHuoO4Qa8EEHKLpvDjVHNE1sjZ6xQ8mwUBtRU+ewt5zXf
dOYwR1sU30tnU6rCmn/yqD/mxndrIh704tnkLH6dP8YzTlNG/TSAgAG/zmYNZnsxrAvfYxmx7CFE
OTAo9kC/snMKExeK5k2+7YqBYRrP5XseRO1APaSiTRI6P5WH+9gEPl0cuHWIeCAQ9KHC+f2NG3Q+
h9BcmmlvFeGD7If6CwxELVi2TlV+mQtumMe8MjAwESciDLRmqe1kgvgD4QgQH4CR8Y2tAphEoKPV
3gVBiqKXK1XA4DYg9QQzDoElGXZmvk5kocAsUtGIohseo6/jSfDyrZEYTHSwy2FeTYACx9XIa1tA
Hs9FAOiKqetQ/9DmcfR1+D7UFtwoOqR3xQrdMdW4EnaI99kT+JeJbZbVjk2RylfoDTJfpFkweJdn
GhcRqf5aSys/m07KV3AwhYG8OerqNbCqiZrjWFc01HXGqIt7kqLuNegz2kdR3Mq0E+5t5qLiOYgB
EVE/12H5VPiFPuWmo3+mEvp5ccKqjjgePIPQBFCM/3//XHRVauSC6M8zTtUAgVLqVIkbN776yaKw
7Bb4qG+GwMKkhugp0mbIIYLq8NmGq9BKAnrKQmK7wLGeDdtAI4KloRBGbTMfkMTLDsQjbuUJbOBF
Hxe9c05zyUhqpkOHkop0Dr5m3snnTHDoLkTZGWSyVVVmB7TjGgQQM0roIxTeKfa09Houa9h+Oph4
UMSqZyB5vK7W9oiKR5Cms1yNff4FLkuAQGvoWlIoIflJIwD55lqYz2M3bRqNtihTlkySMC3Hm9wd
OAP2OIVQPQnNjkKzEkWiyZoBRbTtZVkS8xXMH9xNmgbi3M4AIA95XhZUhI0vUTY3U9RGwwxrP/yG
gBqXEM/IuAuj+zSAvS+tAMSaSTqGwWUU0jtC4JPapWH6K4VWLRlDI7cVa6MU/jrLJr0CbRYlZktZ
84PD8q1whTM/46FbIM2hozduM111a5iTuy7psPNIVJ/q4RYNPoCzZgXrd7HAUv1UXKxBgOkOLS8Y
DUBAw/A30RwaOxPajnHhVd0lNSdx3bpBeWPbWf0O2L1Ds1rWgmhgVV5nUSYKvU4Vu1KRaJ21BDgm
iNl10VcpLNlgqhneYzpwCNY31tLSlzs6oD0Y9orIQKuzCWGti+UN1dbHODlwGN9BvcNZ+TIKV9LR
zh433zzxyZVUuEaxzkPVORQUQDhsMw4O1QZ8/vcsnb4YRQb8tFdj9Cgxoq4zwxOkUaoFxSMfG1KN
lvPUm621GaNwJrxK7z0+2mdpWh0ZZvvNKhgHXzIEJh3OhgWSwTRMq0hWkUkYmpaOU+3DwKD2QDOJ
rBEVQcUAWQ6FAxkyw5NfYdncoBJvIDRdg2BnlSfYVr8GmX+TF11IlLRH4I26nh3iQjqxQiO9dS/G
krN1ymx7JQoBA/HCZQQuRjo2mHAIy+dXieYvqrwCZVZYkRBROuo6qGDGUZVRu06jei7RVqMhkN0U
IfUxEPsYq1aH4qDCHSwMA1pQaHLeAcHr6wTlgDSleS6DW4sVt5kNg4EdkpZqW6KfN4tr4ElrOxJe
kcz9VD2AVjfjTpZehRWDMWwjhltRXTXqXM+Gua40uGbKcucjU77eIc1GGVHmT4OTcdIU8iZ1AFL1
1YjiqbPKzPleFt59gd4bcGRsj0iDbyeNmsuIfZyMWLiInY0i9o26BGlAWV4yD5H3ZkP0uwWHqF+Y
IQ7XV6LpBliugStJABHmlEE/KMkr0GXnUstkcJl7GbRlXNkyQ+bcC1A7GIgCXnbHITu+DSJ2I9q+
Bcm8zd+ywa+3vKkORd/dRrnHYjRqYph6z0LPz2UgK1Q4Aet/QbTzFrnY3GAe8iJ16z4W0wy2DjKX
rZ7tkg5Dfa0jdmVMDd+bUMh4KNL5ytMBLHFY/mTNb5LndyGL3rLR0oDUp91ksiMWKVRO1JAEfbdu
YaoXR34LFbrOfWIsGmjl2VeW0eUQZhergs93TgDfuNrUe+brI9xpK+ymzR0z4HPogSaqJi8Wof0U
eeLFhLAB5JXgd+Q3qKipNqQd089mFKiClGJ6RXx3rZ35NjShim90wD9sywAnSYAP0fAaEHDHDgJj
rMpSMkjruk1ZSDNsvIcGSl7SAhELxTWfyqZgceZbV5U74QnNg6ZZwQ4IPyuSVg1gHoFKyAj12FMN
mR6iapRUIDG9EHLg3aVhthoD/HZIXYPkk3EYszKnOXE0V5AAPUGkdwClj+jYN3hpEO4Ut2z01wh1
4KAivTbRmCcqr0xSCXZjO5hDIW+uyskEQDnWiITzd8h5uFtEbx4ccFsbJOvC8t5KBB6CFLWh3/rK
6x+93uK7FPPs4DazQPmjXFkix6VrI9oYYrgqO8ugg2HrG9eQYGbU/A5eQfs5kDJZ6oBrrM+K2h7Y
22LeIpo4zt0AylELuG62RFyNkZtUdr0frO6Rl+muk1W6zjXnxHBV0rsAiwDmRNTztBMzmWeJGMLu
VAXVHfQum5q6FmpNRR3ctjAIi3mn7oreWsFUF+Z/YQEahKNJ5Y2XsghfmT8NFGssOxit1yfCyF47
m4EUZWNF5DyYSCBZTbmBhiYYF7AjqmOvaLfftVkZ7qLeaYiu+NcQnugE586/Ij3MqAuDxCSETfFb
n0IQTIJGvoKKbHXjemg5nNMWD8WGEMEgYF9iClQZe2VlMaDo1Vyaa0TNazHa4En79vti34RRB1BD
dVN+zKGfvpVius4sd2ONw03NwXpT4pp3GpLRur3kEP0EzzuYqC3CVxTyWNJklbOdB2kDz5oKCO2g
989qZZJWqGVkfX6asTpfy3a4Nj14K6OKtPb9CVQFfXTaNsN4d++aEslFGDESwiWiKLNda3gHsLlB
dwGTS6nhZLvlCeait+k8IOIEarEpx+FrM/copYrpkDEL6wbnh8FWHhlZBht7w/zqdxGc68HJdfa5
A8Mdzx73ZdP5pKkhSmBX4yHs2LqtF5q3PQTbtNMXh2P0w9NlaZJcHnjdPwVsAC9Ou2sDC05LDJ6V
J6gK1WhZ84kdcX4H491XZDYZCE9o2IPmYKNiCeAPY3F2FWHBdGq7adfLaE4cFT1hAfeoyOcv6ZDD
wcpi2MQdv0CcYrCDldsgrehKELtCjR0l0stYY1ACuqgJ9IcnSHBC+YQPKaQXZrQiZg24IzwtVkOU
J61ZrrMwo46LXk90glyXdoSd3IN+pxT184gGA1rO/M3MjZ4ADYhWoQKL3QVdqnYzSbrBueKIo+k4
prc+bw9+VQCUsX0QHyPxzEZrP7BIX5VpqTYec624cDpw0ibjYRB+fqxquOYqkZ6apkaJGgBDVZdb
s7pNA7ZJxyme0OIGk4l9bmbHICsSM5TYjTlXdEwN6FKVbRP3qZMMVfuWD9mrD+sLttzbzJ9vPVOC
4jS7wRY1kBL9FBJH1IDhJAjsYA8KlIlnfy2yfI0SW7HypH0OLYwy8OY8N13pFqpCjnGfImtDhxpF
e8gZkcbKjECbdEsRA9F4s6th10FHcDaNtTTtjBiqjEjnGejAmlZQCDsDVb4z6/St4O7K670EyFHi
qjxpmuBm9OqrufNQaa7LpwBGnq0z3jXgFGYKO2wHWwR3cN0VCOvlygmrM/DTaqXV0CR2DVZs64Bm
lXK4AVoKjyPyUMrmRXcqihEBu9/B5Bbru5OOmwhGHCiuO+vMQ98DG+VN26LWaBhiFQJPI96wBDxG
c29Cy4EE2jxU/5u681qOG8nW9RNhB7y5BQrl6CmSInmDEGXgkUi4TODpz1c9O2K3pDmtPefu3ExM
qKNYVag0a/3rN4b5aOfBrdsCN6Gau7LEVKWNWU9nHzoDS8qFKNFg9g8Z/yC8jQc0GSSpGH70XoL2
kC21MqGcHG+no/V+XaurLeyua18vt0snvgYrk+dAVdW1CKnIqaY/h628D0LV3c2bXxw9u2TXhFzd
7QZB0CiPzpoZzyVdyVMeEko+98BFwWkx5WPoG09eZiTTCECoffdHGYQLbSh5rUsQvJtRNTCwh36h
AmnFs7PdlKHdJTaXACX28ga8/mWewiDOhqBP/S588hUDysKy94JE8YPedHUOW+epZgZZFExHtSsf
mN88BNAwbnGDH5JNbO+uMs7D1NtJ4c/FrnGCR90s1A1jlqUQEe4NYgKSMdMNCGlwokg7rJU37iM9
wAEuvGYHaH5XZqTEjsKXe8YtD3hBfNQDpIfVKO4Ec0/qPt3oOBzlDwaMD+2I/ZAGR4pNv38ZTbtN
5Np/wxvyweoj99SHq/NsWOTD2mryEuJ21mS2Rn1e1HY3Bd60M+x82Xt5BVdVrm2An5aEKTBf201/
U3KBneVmYKZJ17PjvirNGCywvmHdbVe6XN6mrvET6Aecc5QjG0foNXZXItthgt+RMSy+GlOtz9MU
TXA/yjs5ZXfdWJ7VMs8x0//o0IuJW2cNiJwnhiyxhh6XeLw34M1aVUz20ZBWxOXscBi34qhqX+Q2
HoMQKSfq8Tk2ZZCurdFdN161xeAeu23unnEv/b55Mrw3SeO9MUO5ngUGM3vsCWFXC8tIG1/lN84i
92adnQplHxgMGW+Ex9iJ3xiHqA3YQaHKDl1j3Fdhtw/HFab89CKi8sKbz09BgLsgCkxzitCFaeda
TOODuFBH7F5e40OfRt464fHfeVxeFDl1WzzOUfAkKu0m3jbcS9N7XbvoLpqd49ya1mkIeUxGiPCm
gY9U5eOzuxnPVknGnQzFgwrzR6TGj+28lnG9lW/mIg9Ox77bPPd6adAzidE+D9gCbhsiH9nfaBOF
S08Hw1W9LybNGSWCvTsPB1gaKTjGqdkmi4tl7G5DT9hW4ofdem0P3gKbKDqVbfZguV2OKJKADVNl
p6iHatGql7YhQz7HZ05bNLW6DumUrR+I4S57t7dI0Q78NGjgG8UNolKBXbNt0rNixB/So9o1BKYK
CdHeUMMwJ7WnomcaxulTZKJlS6Rp1O0O98aCU6Wqsh46J1y0W6+hgH4kmoZrep2iZjx69VLcyNGo
H3Qu5I+ROOgxNoaRklE6pXNrN4MAzSonYtEyDeaDcbxnfwPJ8V6MpdVHwyzU7eT4+XSwdKBfoCr0
d30ZmlliWqXR7Etvtu+z3si4rK0l80/CaWCjeTZOl2ypUO7MUc1pP1tPYilm63rGhvvJ76fiHqsZ
NBn5erfZ2VMUrg8IUc0PrbW7k+EXzrs+qdYPhE7w7gcnLqVdnf0cF7HYKqqq2WN3Mr1pHhArbHQQ
nAmfjrdYHjy7nfcBeJYx0ixUxU1m5E/axfm/43Nr3TxmNM/NNt+TGPUAENwl66DmpI28O100QB+Q
lW5sbRBqiHor+/CKqr4rqj7Fs6VOKmEm2Yap5irdDzmEQdramTo1DIk524VyeREsdtNg7Sb44anj
oPLz5iDd7Xwt7kRHdtC8fK7LUcSjNOenIbDfurB/CQKkHGbTAYX3RfBRaUTFSqAmZEy1XZV4DcVV
UMD8JgkMcq+5kKWHPqsZvZdmDZtPbZ+/2i0blrUhvLjmO7mGcHZBMzkxVZ8k7g9RaghwYNF45rJw
dsWC1hujlGMwLifDkY/l7CCAEOWu0BC+GK9/iLoSh7xc9aeiN9rleoYT+YW+LP+Q3RDeN30t97oM
m8e8t0F2S50g3zTgASn1CEBJFlx4LpS/YV9BBLmBif9BzD7nWWXRSVVFdW12ufeJDf5lHPR9STV/
10VDJeIwEnVaddp4phEGcc0Y7Hxa0eCduBYH/DGM7qlv6fEapJn3AULsc7BFnzezM87kCtznTvUZ
Oeh8JdxOpEUQbS+G37IQKNpQ6Yyh+dwIOvq5qItUFVP7jHjyUoC33ieIMnwF3yq2mEnmCfoRnC/P
V/f9FhVfQxJ0v3qLt7zMjefEzeS+SMsMr7Czae4q1H5x6OnqpgmzhVKCKXpcVmZcSY0+c7WvwmGZ
E93D8A4VcSSFxRB/1F+rYLzhZ2GCpoYvTLab3eD1D0oK9aXHiiRmx+xbHUmwNre4YjyCwbzs29PS
TfMJPlt7LJesP4reW54dZK5VMkT+q20hwJUU0QmllLV3kVRCJbDntI7aOkXhlZZAQ7ErV/vodOgR
Fr36S0IsHG562yd/KYtE2E593sxxwaCXuXDpRUscwJWLh3B8xZH9R+V0+xWPxbShVkya2bbTsnDw
3BDrWB3WRfriUz6YWGcjJ4Q0ioYSg0KEw8/uxV8JNzRi0fKoegMkWQFUfFMnF3H6lQ1N8ADVF/yM
MNWkmOb71aGSbjy/OS11hlc4oucmloNe9ovZj8e1x1VYtwoqe283xkmsfnU7wI06l7lrKLQxq9gL
38kTYu/yT4FZezddNV8brd3uMEdv3pqpLN66sfJ0TOAcQtE+ML/YRT3sya9zvhN4ZjEkcPSCuqgc
vkR45bjX1Zi5KXN0GLjVMFpf+wvSTL8kYQxmaE9j9k7uJtouKhbkitFWvFILUi5qfM+dfb/NCwBS
GEwQIkftGsGDMMuuQxDlsiCP6zCAVBig1uxv5c1JPlXRl81cVtS8/VZEVNxh3mdnqyhRxCzZVHSg
1GC7Z2uySvf7BLOU3TvNA3Y+7dYN7xV/U7060cBdYNWTk39Edlfqa3Ob/PKk2nnMU5OxwsvYTn9N
JXDcTGe4h0Zc2WFvJlwSzCJXqv6JWtu0DlJmKJi4K3xBC+TnJfRf1//I29y/R2C95cfgr3HCIOux
OlGeri4FRYfuyiz78KFZKPLObkQqzz6bxlodxdROn4XfsKi62ucf9KKdCtGTZsoPEBIY1bmw9YoW
dJ0dp0hGW7v6rIa1aW8d6er7Zp2rYe/MpnMslsWPIOkV6GTgo1Xg2UO7mh+tbM2kbc1QfJ9sY3Tv
1sV327TyWtdjVOaZ+Q79uKH3OPTN8ggsD9VTF75ppAwv2wjio4lYN1j6qD47ZTaFaQWquhsMe0e7
fbA24wGiLYhsKD/aIDg4tjpEqn/UqlavogJ+jqyvhqoACse7oe73cM1RMEw9x01kyeMCxPywAbfu
YLJaV/zabwVVbbHM38PJvAQtq+1tbMod7hFEmo4hWuIN7I6OC7whxZ9C7SatfPxQAVwuTXyxd6H3
0mq+D4UasPj1DcZG+Wjt6eKzNiYTqE7y4VsZhcfFUO8kGvq3wl/MuI5gAy+5vOMl7icg8/rJiWbv
xbT6CrtC/RFOLld3sQVHSbWd0kIV6C+kHZwFnzWu6iDkJwamTMfB6cDr6gU648E1J+E/qKYJMeqO
Fk4DPfjrYUT2XcQdRgFsEV/iXD8HZkdQrsolGSnl4p7lqFoHrOEybt1byq7UsRphnCcuPPZw15HG
rGOBV1cAid/F0R/VdnQQIlzd6xJZu0hlj2V+Ugx92aWOkn6AGM9AFyc68nL3LJhw3DvLos2rgCQ1
/LPnJUDPKUojSF0DikHWbV59Yy256V+p3nTEiZ+33I7WYtvbLtMwba+DQEIbgzPCFBY2R672Qk52
/UDFrPOnqVkb57rW2Nrv/cXgf/FAYBJlmiKadk4/4uK6ddn14EbZtNcdsUmEyrq9yekS5mEshlo4
1621rc6n2lGDdRVN3tgczbLZ1DFsvbpHh/rXMbGERO29k3Ahy3t3dKr2ppaMdXammkdEmU6fI3SI
/NY0biK/t8sjfzkDwBiK5sqaQiICnEHewQinw7KDej17ouVKdOvxjjW8Tfthwd4pdSAqqJc56qLU
GTQiVzih47E1aAObBnjjvjb74QiPTF1mPi9yGq0wznq8OQf8+9OcuvN2y7vyxCzuRxRsn7lSabIo
wK/k4Kx3HN4TEgM8qlEcHNsi8g/QFS7MDwWW43gTogSynAvE6cloDC6KyojaqCOGvBiNIh4uw/dV
M9dKPH92vs1hZeyZmWevWWdDPAdWK17bsSzUflSQkujy0WocgaCpLZdhWq+7oS8o6krWgjc68qoJ
HICgovGj21av+mhj+U7TFVXo270uI6qpXqsda5nKvR278ekyVtnPRF8jLK4jlrkTdl8lnlvpPHjX
eVbXHzq31gcDNfXDMpaqPGCQPUDO3XIE9+an2e7g/HhmuYee4QPkNES12s2YJauMxr2Rz/a55IiQ
Z01DdrDn5nuTG8hfo0x+sgebrgZAzuWbrIiotBjeI360TwXjk/e67NQOeQTmzR3KtCbAnCw2hcEz
XcueanYF3toG08Xg1ynPGO3p+4BO9T5g3SWw7T+73WaXCZNa+6MBRWBwFkz2jgnH+lwzaH0pagf/
Git4dRTADv5fYdpC/X7IsrnXaR2u9+2QmZwMAnmE3fU34TAEgPVTeFdHs8qA8vidzLWpmU6O9XIa
oqk5hH4dfSisXw79osS1pbrx1snMOQ5AKOm+PXLIistpJ4sX/O2cKwLrP4bablKofqegzPT1qiWK
NNOZbqMpcM7Qi3omTEP/JSjrMttZknDleuguGGnlLGLPNNFJG09mJQ52jvsxG/gCJ0bUweQf65YV
Vit//SKDulJxlRk2bX9V3kcM7l4Ld51eVRNyTTjmg8FfusHm07+bHSZDFBjddjaZHKOIZWR2qyhF
9oQ5Lt9cT44P3VaM98Ywn3FTBTeyfBUcARRArbzBASiyKs8tklpszlshtxBqeyhTR6zd7Yhz9XHA
qAvkEnLlllhzVR/aymxSH6JOzsGzFe9F5od7XEnMLJ6YazOC7XvO1XCGyNVrcOIC6xCjtq+2AswQ
L0jY60Vrq0T1HkZP8GQttgou1ZgBBJ8cs6MdgFGJ8YcXMdQrMvtQNDY9e2A0ZpKrbttvrilvcmMZ
PoK1cm6revmOTD9Cvyq3Ez0Nlqciwx7GaZHDdK3QJ7RBQ+zVkXdllWBZ2WZ6B1diz4zfeOY+YGul
3vqxtxG4L3K9wS7Ae+xyReUx9E1K3Ex4C4ATYqiRHRdvQ7yzlfvRRDjbm/oRTojxtPrd9DAwFaN8
LcWe9Q89IjKr/UWW8nm0vEvnlnkOqcmsxFhrETxmJQyAUFTNKRqW6EhSQXacqwCErsQvPTTFmS17
qrtie4NNB6qdgz2alT88GG427grKfjrasao/zY6yXpVn57ceyiXuZrsAx/HtO1tHL7V/wVettq0O
s2eVO1PALYCOVyQRBT693Wgf63JzDllRz/dbPzeUGQ2GWIw4vjsqG7+1dfedDDuFyGaevyyVHdxK
bF3GuJ9hoAbjzPsw02PYrRMShrckVHZBYVM15zUY92FjLRd/mz0eNkeddcvJ80kNCrR3tm1FcGxQ
9kkk1rfRrqoUIgmuOvVXb4JmIowWLVPvEtJiXgsvki7lAnzBzEacaUq/riAGtdPeaC/1jYEklbyn
PgFX0dc13fgYb5pUTJRgV9psHhcq5yXEzWwnRtoJY2Yc6UC7PQttsli9lZY5RzdUXI2DLPfRsuRX
8DwmfgjOxEhFXMAtGFazbJ82U4ldzSGaLizipFEjVCozSvPZfQrM6qOFL7bHHRi9vKtSai/rebLq
I1B7dW6j9b3HZS8NeTbfDcF9VDqqdBPfWZ+3sFdW3JcKymA7bmuLpjAszhe9xueszVoAy2AteYVV
cVYu7YjWPKMxmBU3WSy9zrhqjIs6a1HGkx776WzPar3KuZ7joZjrYwSaBgivx7tRhgBKASYwjImL
q7DGb6GAqHkbNj0YOrDzSmzIAUyRJoS2C/MYB+ZftKDYl23/VJoGdCUO1bRriIIR3IJ7d7OrdDXa
YNeDvdzklg8WbLZAgqU1JtYYRFdTh867wP7+0cyC9XpbZ/nsZTSxLUjlq+Ebp3U1zmKdTXu3VEJc
g2In5jS8l7PX3s+zF135VVuebaz4jnIwxucsdK2rQZrhtcil/AZ4bF6VhsyvLAvhfuaUGCwRBX6H
FaSRpZxnTB0YkzH0ybvEm6r22K+QCLEspmYUJCuhw6rTtemivW0b3sTcwpvuZ78zbsNL/FFO4//U
G314n8E4TRsLLAwlpd6SZW3EIzqiL6Ezdtcj/k1iP67LJXxE+GnprlUy6XX6iCam/A2k6pjmjuO5
RQetab1uVmDux1wVTIa3NpdWsgD1no0FqPFSMjIBEkuaSQvZixnoA5iJdQ5UY8RFxjfoBghYlQLZ
3NfNiCuF1hHh9OsannEDwkeEmux95aTRR3Z19GkQdZMniMn0rkAAtDLJNMRx1RZnQNmQxQBd7dgG
65TCTWC3oTEiAmSgxAT7CKMBreJSI66fLfNKD4Z7zsFU7MSZZfDs5rb5owjXiKhoarJlLVzzuff8
8UG5rvGMaZZ9M3TBcEb59LmSYXujabEenMobzm3mi0ejXdsCT6zWOfmBnAdgdHtrE8VwbOd0C529
qdcboP0m9WgMzRjZmy1Ojd9xyvtIBsGv8wG9tzHlQ+L7kzknwuu7r6vTFXMa2Vv2XMip/uHUGYIm
7LMedBgyaZiI5oMRFS0VS74UZhT3oqyecLny3BhWHPFfpZAeNbA1Xk3jWB840KjZGm+DA0bfqKD8
BtYexVwAnrBB5PRBmMmsFfdGQbfw1CpOP3+FGZdkhhPeSQC9CgKNNVgvLpwKiqfKz89h12UJHbnv
HJGfrbHZt+UU60Iw8nD14gmEp721YhE2598JvF+YiwbQtPqiPttOZ304o5LnKdo4HzxHM8Vwtus+
YgaYN0t3I5SRfba37aPQHapEj9l37XGOqbK8rutA3zrarPdBbyjsEfxLl+yKb26oTjjqZrGMqhsS
kt5KFjlooi7tBJHaAjHJQ0+rXbIkCFomRRHWVXdHcHCXp5DQOPWoto9WhgSvtEuQpdkhPjy3M3Gw
8hYdob+26Nss3wigIBE1vPjBV2C8cj/I7jB6nkqLuRtvCKoYkqEhNYXOALiQINTYtGC3VIMX7Qss
pU42TUPi6PBrFOSQHCBTHlppTZ8rw8pPkcjycddMcjgCR0k2EEQIml1ihqXO73ne8Ijg413VuiKK
pFNi2W8IcfZ1sQIeb/xIRjH1u40phnEVmVv7tAh6z53fKlx6OqO72TCbvA+j3gGVXy8hTpyrzGgD
psdUUIBezEddhkFxy+ILU11O1WnMO2p0/puZjhzSDJBbaYKYQVGhISGGynecYeeZaklziCV74D+D
ND7lPmKbX++RUDAfClxIWNp7X1DNG1z+l9VHws+RDmt63bpSHS2nbygcQlSN3Wj0r87sMVDF7St4
HTwDrmAwrO3NlHnVlTI1n4OiL2PmRb+cz+ayM5bxoXCANMdmBQOdO7GdSgDYP5Iuf6NcwtLxTROt
VkjvG/5C/xZ4F6KsF/9Np99Csn8S1fp+FQPMQ+pxKRE4sy5d5xRkp1WF0xeG9QGD4GkcEMhEdMFH
lWUNK1Z3EFw5DfV9xESSaqzSHbr8yZntXd9MhfG9nVaGM/UsWvUvXcB/JOz7X5g8/O+0f/8fWUFc
jOv/77K/0/C9wQfi77K/ywv+JfszvP+KsL5H90dL4XOfXMJU/qX7MywTX4iQAHsUfiDnTsSr/kf4
d5EJklqBnoeXBrzqv03EPOu/XFwh+FfCSwJe/x8J/36WJnguXuTIhdCToCQkD/LyEf5O4LdyrkxC
2PsLb+TNt7xtH/XCTjHMNQ7oVf9kwm39LBj41/vxyYk9CCGx+YH98/vVdogUChQqgbKX57GRcX30
dm7DSrG7/eQv0yHKAF1gzg67ovC918qT2DpNrjj1Ywc7RulH7fX1ucQ7ESMim/EJh/N/5kX71+f0
TKKHfHzAsV72fpEYRJGgaaqaPimD4Z02pTgXjowY+0j5h9S133+BwGN18G4XpznEiD8/EQKumGyO
PQUsDN7LYNY/2BUg9FKF4j0AA/7DcfT7LxDgTc7Cwc4u/D1Vu7QbgqlsBOJ2reyLAMElIgFhN14Q
682sOugSDsHlf9sRcDTXXHR/FyP/my/5V2CSayG/wa/uF5UPfg3t2LiIszsnMBKYzxiFjnVNIssq
j44wfvzz29mXZfQ/LPfLz8fawlqWjRXgY/1rmAfHZu7A4MY1FY0YA3oi+54Lq4YUIsxufK3QtBUx
CwhjuADNN53e4H+S2IN8C0BiMOByeiqRfB0smsK+8IK0MOYeu1O33PQuq1z/iZbQ+VqoznyXJYRl
BjFb+KlqBVj2P3+Zf/fsWCAI4C7yULJNf14gQykhdRc94SAL3UE3DGAYo96u27wWaTfbfvrP73f5
ez8/u5DISiSMLJCLDuyXLepVoOZmEdFVECV0RZhjcLKbymQOh8fgP7/VRXT1y1shl3GYcl1yGFDL
/PzVIqvRIZxW2DzgIDFyn+oYhvQz//wuf9nt//Q2HLGYtiMudrE1ty8q6r8fcrgJGxceQM8IINL4
TtCYWFUWfhB+bKW1KC/QSqZB0Ukf9BoxHWYIssCwmX/7z5/kt713ietBLnmJPQwRbv/yaPPAp7nx
Wnyflgz+68IC7bvOu4IF2WMwAZ3UyaM/uZ9fjvBfvr2N4gdWqeNgA+D9Ii4J1LDIciAZqGscMlvZ
/aQ7GDaGwhj6jLaPVAru164p+/L/4cHbnn3RUgakeJi/JrhZa+t4Rsn3LVwHp0XyeZE3Fzae6K19
PRiADgo/8FsAIfsKbpvehRUz8DCz9R/On3/34FljUEh46MQZ/SIhteYMJhJTKGg4gB8GrhdtBZ5V
jBer2TwyGPyGwx/27e/PHWUa+jiOWyRX6P5/XnVQyUxooiNgntf0zIdtmWxY9Z67CuFXFiC4CYWz
JcWS/0kL/G8WvEdVfyk1L4pRNEU/v/WUGQxiMFEHmKaXitqhv7rwe6EL5eWLxu13B0O0iyektGnp
w4sG8ml3CCH+FH3921kS8kHQkTrE1BBT+GvakK7CmhTEEHVnhIJo6JROvEViLqjCP5XZv50lvJXz
V+qZC1XOMy8/x9+kiI2Siz15gUjqLqyPsmmylKTTP8Xe//4urCK20yVul/Ir+uXJrhYU9VmrDoqS
ORzssi0ftQGS/s/nxO+PzefEukQwIIvD9eGX7zJZSof5NmJ52AeQFYoWtq5b0zwvnf2H0/73ncGd
4hHtGLg2Huy/iquzSkJaAuiBtVKYc6p619hPZeinbQVDgjjmDIUDQvk/hJD/vjm40CIPT1ubZFTU
8j//WuUF8+ps9DNjYNR7CKHOlW4yqNmWWq/HyQZ8p22K/elPpyFKfP70T+dhwLVGuU31YwYBwfc/
v/Xm+ZMjofQwMQvGc5ZXELtDac84mZo9bERrLGHvYNESj7POT77TOK+LL6IrIfOZ38DFmPnWXcPF
w3+nwrMTlLGHw3+J8CG9wF9xlfUpOmTUrd+dVnqvcqbFO+VuXtwUI2g1shjUDfCPccipx7xy0mG1
uhf234TNnxcWGnI2wGqSoyW+6epBjGnQTbjdOkP+UGWQB+Ix8LHCdsMCLyeYe0hUoPtXj3reoK+N
i/lFMvulKrGaCxoA/0HH5TpGjxNjOjt1pm7dUltAxEgWZi9hrN1JvkQY5Q9o7+ocGqYol73kPsFu
beijCWuMTHpHd+6Nr1mpvRcq9h7XWtuSr02/jff1PHoikUEZHANpushJTVVdoGUTdx/T8a5L3TZv
QkCSjcPSlB8ZrmXP7sDcc4cKk8w8B1+GuA2yyd1pxuwYVKrM/IpZlP3mAi8099IuLjK9ddTweZk0
Gonq9Ii/aoZhV5y3aOFBeQbTSxb89gCLgVdVCo/WkqnVM25gyq4glGOE9TxAeVljo1wApUTUQBfz
OoexJOFsY5usjRfeGHalV2hldRFcCM9heZwRTGDiy4xiSBE7V+gGxmB+xj2e5qDQhdEzPyrdt1GZ
qOqW3lzHZB37xUvXcRneoXkWY1LmWGehh4qqtFiY9Oy3wIW5XtoWt9FWyP627wCY4tbuLhpKqRRg
V7dBBx8dGC57hFAYY0ZhkGNy3DseFrQWhK5EUq2+qBJwkXu0qmD69NGcAcwIh//vmt3nqO83tRui
wXgDGEYxwgJnKuRgpqAwQKmd66mdwV5Cs9Kf4eJikiTCSM6xs5rqTS0w3+IhqvSXAAISFKZukveF
N65+H0PdQ703h1sO78KV2+2KyZKfmiASIankGmvn2ZcTOeSzWJJlEuO889c8O/rrRpw1WYbjiABB
BlPilqN1D38BWke9wACCFIeEMJ1xUropVVP/WLYee1fHWprPje+pex8jipbyeHNCCJV1Duuzm3H3
Yl2rPd5p2O55JLHd9a3tPJuKUj5dcZQ4Fa0D8zlnDoY9m4oITfK1wpV/CvwPvLW3p7p3PdqAYUaS
vHpd+S1YEHjGuTVOb3U4X0ZYjRZkvQ0Odnt+6eHJbBrM4PHclPo055uM2Jfa61Iyyg1NPERh/uCR
U2pNU+9tu22FN7vWRYnwwsEmKp3mZiVpN9gGkXq1488J5H7jqphCq9spN8vbncZDa8MuHooa2i6G
/ZwZpXvtX7iw8TJ387gzXB86/NQ2Lu6DOeZhO+IizByfRIOI685gGIiSt18/KkawyMQMeBKTgS0j
6Pmo8O4eW1PFPlrZV9tYaixL6mbodp2wFbReKd2kXGT0bbZmPmxWlMZTN9XrQ3uZ3R6W3s8LxqOM
JEwze7zsZ/fgr530E06m5c1w++jzCJuE4S16KdDTtSNMMuBcQ7bRt9F39JDFRnNoqiupLS+PweBt
VGeFZOal1AVCH/NcfCqnecFCizAHgyVqj9c1aQ8rqICJPALSmH/xluM08MHIxgRhs3i2J/TICDlN
75s3bdP7RC8sDmoZvemEFQWT79wsPLSwC13CFMDJSapazI9+VzKWy6dOz3u1VJ0dw+JZcgQw2lxg
W8jsrnZLNGtLX0VWcnEqkdhKXI5nq1AVTmaZM+00aaCfbTWET/2amRN6QHt+j7ZANidnUrJOLVDU
17UQth8XdesNMG8tTNQJ+5Q30zoAq3bbWH8vgiK6YSf27wWhcF/9yh7VzhsF0DHwrGp2jd0uV5r5
2XpFs1zcwYJv6tT0O/yWOZK9b5tnDDiJQ1V5n7HCzJMCGdRdNUlImMDcK6kFAFg31hw2F8/ddqz3
i++h8b34KYY/+DlV96gmEol3Gdam065u3XVlUeWwq7Mcq7yBdQOftA2eL2PNdwIYzA3pkgWVXOP5
aULKD90pAbOM6nhqK/VK7wchWRL4fQd372IW1wetOCJ/Cs24RMTXJPwrntAyGvR1X4fQua0+874u
YVRduA1shriWfmajZsRtIVGhpjNvofAFp7AVSC22yqgx3zNX4yQXsepYkc+OZ7AlnAsn2WDOnOHJ
cF35Cmdw4DFmKTIo0P4uAQQAJvSdAcnEFfWdrHW27uSAYQKM1yx7XsFdxkR3UpBM7jnNZy4tEnh9
5fVpDwSCKX+fbR9+3Y1FygpdP7WzKXkaUEDymGi8Pt9vvkAcKIXpwhyfGkRZTNDJR1naWjpJPbU+
numg66c2G0nkCto6+CAEpna4AzArxAJVcaxbxbBtMb+tfS38wh6Ssbl8BTCR4UW6BKnsSrJSILkW
mQaWNlY2JfIGyBOj2F4df+vZTy4RtrG7Bs6Pdsla7AGKHmGnYEhwgaub7s30CcDA6Ugg8ovyosDe
MujfF2uWBLzkq/vo4tuJ73LpVGjvzUEn2E9aXwMZmN99o4O1bVJAoUtfsh/5EooAQb4Ndw071Ozz
QCeNUs5xem+n2jq7RmHufHM2hby628Q7MghIagVUYVTFznDf1IZ9YwhdDVx1zVvgG/o+LHFMTDzY
isxpsOJMOWAYL1QDFwuK6n0d5OJUCgwOo0BUF1VVt/wf6s5sO3Iky66/og9o9DLDDD26wyc65yGC
ES9YZAyYB8NowNdrI6slJRmhoLL0pJfq6pW5CnQMZtfuPWefFd9tDD9qpG1fHCexH0mRm86mp4Bi
KAiwqKG8ofsClYDIDpWUQ1iiB12zciq7O8JYmj5PEBGRjIJ7u6q1h2Ac2MbweaRIetFD0MkTOpX8
EZ06TPTMbDF9TaKYd5HNIOdSOV72jGCYbkWgqm5vKsJaNn2VF+kmZvo/r4JcPizAF8NF23hNvCV2
DgWev/47Wzbd+Wc0lMAVSuYjcpuNChMVczX5sDBUsEJVzstnVbtGHQLhmq+zWjF1anPNSXXgFQpo
thJOea/tCZfFCFT1UU0NK7OpARkgY0lwaG47TCMBbueo1yE9sehlMK32ewfN7REEjwDfLQcTgUNW
d0/o1mjsAPWFOdC53mMCgOyCfS4mQ6cEmxRK7ZdVSDmIAN0WqQuSs6hTFXpMQuRGMAJL9tgymmiX
ySJmaJkUaXIhCr8+qU5oXHyZYa2iMNN8NmaPDdFFg2dtFUGsHjuKCcw/ERYDISc3X2kQNGQgiDZF
Fh6U2avyNeZaxjLQs5TrSJq+zPDO9ix0sWuLIrgXg3KDo92ZdbwxhdM99Lj7OVgHyfQk0dOj7R1n
bOh2Vn6Z8Zfcc+IJvjelmB+l188LGoBUaNiXQCVCHho43c4Q0ZeoGEewxaIHZ2sVuLGOaTBVd9gK
RRoWXom3KBOJReJ9Z0vI4hEKezHFrO/+GE9PaeXCr9DJTJ3WZwOWCZNCQDEhDozbNosp0VxlVqex
jlmSLMPIv9u5oOCDH9DczTJCvU1I1XjRtFiUVo+7D9TKctLgQMjbWqaVU6R2uQXZKKyCZrnNDHgE
VAde8x14VsLRQ5oR1MAUlQdj7lGewA65R4C33QFXkLmz2Ulw3sNoRec84IZwMere6jmhOgcnQvBx
jZE+D4XZzTeGO41Qi/GsGHe2I2HZRkuCg7bFzfHDpkT80SVG621wzwN4IJiZrrlGT1IBQp/yDgx6
naCnzie96wjl0ju3KBg1eIMaviCrm62tGAX3NGIx/aH8GE6xjYAGrC9eV2TpJdEHdSlTF3nqkHgh
4brMKJy8QnuNjLXiXWqjGvlQziSuBdfAAdliZd5CPyKqp2gT7ypTXW7tvVFr1gEqwk3rMeKHjNFq
9A7L2oIzZiHu7DSacf4BkbUgDQwMMIi5mu1wUqq/8qwZV2UM44IMpI6RuMV+T1XOv41G1UEWyMh9
/OHGNnh3GKcSYoxE5s1kf2mPup7aIkxaK0qxd3oSVYE76sfML7EyI5ewNiSh5qdcNnOOmMjyTqoi
3owPsLHvh1FPFwEzkc8jLnZOCHyaWI96pb9Gq7XYpK2l9ouiHmR40Jj7zlF9ywGOrXrXGLa+izzD
W7V0uYemjBQoNJc+Kah+PeCKk4xSSIsoWXO2BnUBVvps1Pf2XLGyLaktb+N6cX70sqesVxEJGK1V
lj8JCeu+5QR66eusW5ovDm4G6kEvi2lqRWnfbmtVN+UdIBTreWjn1Nv6dmIb+GtkX23TFvAlpjRE
rmFcI3sDRNNGCWnRmVBh1DXLZ7g2tj6brWYW1WUat0BROQVGf9rhCEMNdVyYurK989q7BIp4drTr
qHkl+1tZ7ie/hTAR6IU5u4FW/5MB6WMMefjypmglHGdnbEecfV22hI3onAvGfeQbmtmY8MOrILkM
uriW2LTdiarSZ0GGuVFXjxC6XT8se51/U4UMrnRW9Zd9U0/jRqnWXba0NYsvGMjQAsWR8SPzVQbx
ynAihPpjPnnMmkcTTQeV69USr2vKFGWT3FEnrQeV3LeLDYdO/2Aqr/sSeBW2OjEjSoYHo78HwQyN
2Z/xoYadDxoqXBpJSyGwnPjVHizBA6vxl7lUR9ZWK7/owYHLCdtNtHBDlVwF5JkS4OXznohz/ias
8+yI4MtpHBrZvsfncExshVEZXmX+svAVE2NkDCVe5Ji7nSRjirl/tH9m7Wz/6FITEHvqoeuheOME
p6cg/WQunvNkInpEOIPIjMSQpMpuEEAtYLbmrui2lSIvpu1TXHQumJOfq0GDfDNoHfEXfJo27WcT
q3c4dq24oDdBgATmQXiNgywpHREPzadaaXJ14s4l4QW7WYPpMu0yoheAqRB0M+WoZ2CQpT6GhdY4
azsFPsBxKGPtSUfOyahB0oUSrvnWY5NRcJvj6Tq38uWr7vv+ElG/8VUh1vta0Fn2kVbUcIyTOais
C3RhkKUDdk58okCJFEyXYY73nBibl7aCmbp+/7O5bfo6htbQlLF/bctKPFRp5s27EcMhbQbc8N97
7RO01wfrMbm2kugepRU+yUIWK+64ldmT00/2c8dHrE9lr+wfczot98r2zXgbFHaC76qL3YaXD9fm
pnYi/Bix4gSyKWjLwE/IOUXWee0/WcIpg0Nq27IOLbwldGj4CvKNK7nYdrLnMT9N1uhfBlWecsfH
JDlZrekCTrITRUlKjN6rh1qu3Zi13VUnj+7vGHpNm110MOHRN7U12n0QMR5j7EgLL4SMKIO9N9Fy
23RZxkCnQOwPh98dyrAthbpm+JUYjPPK2Tmofuk+RV7X3qjUojkt8iZBXY4IyyYKnA4NHmcTn8hM
oQnF30G4UWox3JVLbCTEcOT5MxMfTqbpRLTbqeVjZo+pTUH7Y8A6eJFkSH5W7APnyw18JkdRHZbp
FPJP/f5mymrnNZWMaTZNPxtshtWQfTaTHlsB49nWQ44TgemJ45kgnxY9Xn6QNPp+MjXzL/GecOrk
sy5f2eL0ZSdLNwnXliRiezHB969UFjkhEy9nFwvHrUK7r3H0sCxhEkpdO7pVbUFlE+N4Uhf0T7Iz
B4oZH+3AgXKrOttdLo10mQC7j/QUcLM0Xb+F3p1S3usxkPmD5rdV+2kwEOaOiFZbrA0cjizSJrex
NSYTiDlzfGX/Hfp94JnJlc6j2DmVSFyrU1ajLN8wRKidXRKvL2XmFvENWBr9/B9OWUlR9QYPly7i
bTOq5R4zdH/9HxCT5gWpEmPeojKLULBpH4G1xB+l0f/SJIc2KNc4UtrFrmm6a7/+b7MFV7VdtEy1
YlJu2DQLhurSMKwh7HDLXqvSiB6iDN/xn4cAv05xuCq5II5gig3G23vXIx8BRHbxQGBTMU5gXpwZ
SeOUFe2htUldFEYRnaSJyLegFRymlTah4JMdgcHZ/qfzCP4SRpb4jS2bWYH7bpSFI6+rrdhptote
3Rawn8ia8fWDK/rlgxHpLwOW9VI+kwFs4Uyh30+MzKF1MbKwztl08852jgFBwcQ4/fne/vYqAdIX
CzInWOD1gf/tgXZO0knlUelbMVniRV8bD1Wdtx9IO369CoUo1AMGHDw9lqW3V6F3SBd2nbwOaqn3
lRWZ6F4YOpj/+PEw+1rvmAX71/Sdd2PlCkc3oQl9vdX8S1jS+CF1bNMi7Of0g0v95kugZEFyR4OM
eZv5bpA6A3TREfQVkL+IO5elI1wvLrIzCRD0U9ER7gYPA8ufn9bvJjZwU4VkiMzMzX73+wAOJI1k
M6DDzSFuGCnQp0y5h9apXlUk57BjxLqNcq/4YDj2u0+Qm4qYxAIxLNEpvH2CwojWtiLaTms0kbTH
BNEwDvEbfBiNsC4NDYRHurgb26bF8spQhjgM5O/hAiXug7sgf3cb/qI2Ult5PjTgt3+Mg0W15oxB
vJuXN/c5wJPQHOmpTXr5MYzTeFkaFhzBJUMPaPTjabTb4hjYHcJJMtzDakybPWBdM/TAYdyiwTFP
EdYrUgIrd//nJ/bLm+/zZa3flQf0G03Tuz+VwB4R+T3EW8/U+rEIdBLOlsiP//wqREPzdeFdFIwS
392QCG8AaBfCeksoXlXtPevMaO7+jYus7GAG6g6Q+Hdr34hWX4oBGLJv5agwpSpux6X2P3rT1jfp
zVSSO+ajVXJ9d2Uuv3/HB0u3Y1kRPMc8yb4mjIV+K4vLJSU2OXVMAjYyaMXe7ezkDldBtl26IVcc
+LFQAIuojiXkjbPfrSQBZ/Rf/nwT3mFtEVTx50EVN00Pc5cge+rtrQYhl5oRZ6FtUzo/RRqrL0Oj
7t1pqc+Yq7OLogMWtDjEwm+8yRuufFhRO+kN0zVAC3BBtqZrKrPp85//rvWy7+8akQoEB+B7gEf+
TtsCzm22abXX27KR5T6uU5paI4aVoHQx86vxR1zgbpVz8P3P1/3N01oTwVkUHPBdLLlvbwcHEJ/g
V16KnLAqmmQ+tWNEy3US5UdagHfE1r9uPddapZ5EQxA7+64MoLk7GosiyEPlJfPUphBhSa7PriwY
HPcz4vExToNrAsu8aycgArkIFuOD79lc3/J3N3oNmoW3jHRwrYbe/uAimKm0e6YCo22i5zdzE8sI
xh5PdJgaeOwniV/9gpaOfmmM3vxqBfpn27sSmQ8dI2WCMMr9rtolSnm3aE4XvTFL5T7gaefk0LQE
qrRYIk1U5plDCyOF/+Qq8ZEA9TcvDHhmE/SAT8aL9f7B0UudRUMez1ZhOPjhxCmRQpTOO/hc1T0x
GMZnyXzlSlucbf78yqyP6d0ddDy5FgMIIB3rvSYH50jfCJop25Irv04+rk+B8PUesY64V3Pw0afx
myV4peUjHnHQDSIAe/vEKoatpkhgQhUICO/Rsg03c0W2xZ9/1W8+BI/7Sa6CA8Bdvl8X0HGkmQyY
vlY82AdRWYoVK05v/LyR/wz7/deHwH5i8fBQDCKkfvcO6t6xWWHactv2sBKkBb8Zct9wlqPB+KpH
F99PQtLQB6mnUrM5tFP5SabRJVVKdDZH9cHi8+sd9iRLDoXBX0WX/W5naEg0zwcy3UDQyOyAzXxh
vlnGH3x6v743KHMQq1A/sgwgCnr7HAMTIJDFN7SNC51+rlqOciPOr2OFTPe6rmia/NMnyvUchFRI
ThGem++WVNvIBZourmcDyth3NjMIuvDRPqk78Y9fHi7lkaO9/h9e1Xc/LaUdWiiNz9QbhvbkrCqk
Jff1yUn9jxD8v3lWqxANOf0qhUQS9+4u5kyzvII3Ziwwtzqlax+SEU7on+/db58VDmBeU6RUjD3f
XgUujMj1xA+KGC7ymJz2XNEL2vZYiTaRm48fFEC/fn3cub9d79025GmiGXxy47ZjOywPyvWxfEks
u4kuP5Lq/u5SFnsdG63lkGP5bjlpgy6aDMlPY632N4SBkNPaF+0ZN7f9weHsd5dio3M4cmKXke56
l/92OIvNqdFyZJgFftw+jX0ebSxdyutagLH88wOTvz4xNPCcKHwHJDon3HcHwRJmAT0N9ASVNCXB
QzVqWDvzbwGfWtmeFEB3O5T28JSbCyPurp33a7l/6yYq2mZOo8oNbGw/7BGYMxfpGxXippAffJK/
vrzrH8lLJRGuBY71bqERPXVjM7DIuhr4pJZRtI9pL+//fC9+ve0+ifKOSw4oRTUBAW9vOw17BNqj
V2xNNBiHhADQk1LuEmIcVR9c6pdTpI/bZfXDsw+vR9Z3L1OdkhuD/aBgNrtUecg4xfukfUaPswQY
DCDMk0Dn/PmjKvY3T9tmPse+6NvoYoN3140CtEY2xTQe18mNNlCzcUJ7sj+OMjpz4+t7Hn53wau+
XJujPZ7n3KvhuwMJajyE4dvMG9MnLfNbwWDlUSrwBf/0ISB4dl3+SnoTdJvf/YVxQFCI6BEdtKY/
PBhgGa4GQQchiY2PZPG/3gwiINi88JywAHOufvu8VZkLDvNpvi2MIPhqmjnUNIbWOoT7Ud+qOZk/
+Nh+fY0DzhC8ypIFUtBNenvBrGFCoxoEybWyuydY0vO93y6gnf58C9e/+22hRWFnEWZGaBDOpvde
k8aJnNrH8Li1aLVeLLpEvjbQ8URX5sMm6xsmiOOEBdSgQ7sJCsbjf/4DfvM76cZQKdueIzgAr//8
b+tXDkU6MEuadZTRwS6oh2xHCmL88Oer/Pq5rvFdBBmsZxBgbOs//9tVWCNb9Ah9RsvbGu/JHLnD
/1A+OwVbzZ+v9LvfE2A+kfh22KTX+OK/X2lWsZFOaypOLoJoHzXl+OqJoHn881Xk735QgE0BlT5d
HvN9mtQC4XSQxZBtNbSPXWb2TE7yHhymB+YtTPMg3rk4NUPb7Bk0wbzaaXf61judf2hQN+0ZjyMV
zKBuStwk/8ZLxWu1HsB8ez08vL0HCFmwjE9EphlpAnUAxRSwLiYaS6cZrfE1cxR3iRkhzhjFHYaI
D67/yzPgvvDWsCrja+JJvFsXWBzbaMC+usmyMX9KjCC/Ai1bfnCVX4/5lNbUR3QhVr8GBefbn5mD
Q+7YkBO4FQ74b7dPkkM2RWj0qoKuvpvn/jHIfEQyEnnarkyWF1sm4yFHibcz0qGHLFx4Twnzl/Cv
1+MfeU//74ylN82P6qFvf/zor16a/x+Cxtdez//ZXgpFoP/x/b+dCaf6Xpd/d5mS/f0/babyP9mw
aYJR2WIcoMDl4/ovl6n/nzSU8DwFWDAoFRl4/y+XqSuInmQxRoxm0VN0bL7s/3KZ2gH/aG2q0JES
9PH+kcn0N90D06ZpwFpouZyX3q/8SxnVts+YfLvPHsqrZnO9PZ7vzuHPIDxOHyxW5l+l/Nv1n8Jb
0iuBXfDXj3v7Di852lGJ2wU+kzczbnTr1vP3E1THEUGhERgHzC/BGftRB/6kTeQnidxn7xuNfSrA
eQCjn2L/J6BT+VN3VX1hpG58movZ2+vSSx/9eGpIf6AV+7Asiz54lWpuheG7Z0Zc9jPZb+2hDhqW
YadvmEPXQFm+ppqQG1dmRPJOjeF+tvqCeHOaZCbBxkDzxxB9ZjtvVOqP1sFFBfowMd0NoEBVhDP0
S9ZXm8XTOgoZpzXjKYhLV+5LIgSezWENAK57c2x3zIKXYc8APPjR1JE7HfvYietdFBm2tQtmIYla
zEXmoUqnw7xtZQf1qxpVo/axKrVzMjx79O/NIOmYYaZS65MdwfND79uV+YUAYsTtG2KFKM/ShwpO
QPAU2U7ahax8MWQmd+YSgS6/JPVS3EyK0QX5wb4xHiufIfxi+nNE/oUBuqls5vGqdJA1baclLqhE
ykJ7h9JCWxGZbcIaO8UeAcWKGSyxbtSmOhqhsTijTVQ6c+j5ew8KCQxJ4zLIbcbaa2+TKZL9ac5E
P4V25QUYWo25eKinwL0xzUanO82s58qcDTi4DgJugIAqQKfipnZFOoqTNhdt0MDen8k23mOPtl6B
aLuwG4Npbvd9gvB/63Rdv7OBT5r7rBATZiq48jfeYlfD41IDUQS221RqF6Di6k5904tXgVr6AN8Y
y4gzZySeVG3mTec2a/0vyDNX8G4UTwfcwHN85CxmPQHTYPyHqbS/A5wJM2Go3fQRYBdHDM80qm8w
qKbvY+Kq53qeyAPwivSoAHecBwDKBlLB0fNClO24rRLhLqegaIzHPOjK+0CPCoMFShkwU4k607XJ
yAEqPPOhKcp2HwEAW2gv1g66tinOP9WyVbct8GPA8+yERz8bUeXiXpkyNMlj9OKUqf5WK6Pzt4Hf
LQdU2TC1LA+SZJhpMlN2oKEUcfPAWbe+MVcvJaOKo4t2D7LsEJDF50f1Dxocnb1tMs9Fd1yXC8L4
yXuJE8ApiJyi+i5tHVo7TMHwdCSed4PPhq2KfBS0pCMwjnozCDJsd6RMoaQZrCh78Q2gGockM6p9
O+npCqO7dZu7Q0X2mJNoREYyra78zgHUV8wdxqMFpLlzYh5dXBmakJJ9xWf76s4S9XBejkwO/7am
3/5refq7Qfrt/k6/n3YkdTgLNGdsZoXW20WrhE0qbNqlTOXDWoij28Yf9Ap+ewU6OmzwDilg7/tI
IF5UO+RcQYG0hVwp4uz/8QrvKlKOqJNVNlyB5kPKbyAv59+5wjp+4LMCLeu8q0TlgvAmMxwcA+RY
O/ZRZR+ZNv9qb/3v3YPjkEOFx/xZ4s+lT/u+/RU3goDNjDwbhsK2vmL0LB6WrvQ/r2RdeRbQiCFJ
93GPf96vrip0fDuTw+EVNgVHhb7VZe5e6aH8rGkxQ/OPIQw/Qw4XJWolhIKHiAR2fSkMgUNHFjms
yD+/Sm/PdWs3cu0uI1UgSQ5h5ntHH+Nf0H4MtzfBIi9F/92H2GrXYlfD7f7zld5W7P+60oqSoyxG
qs9/efvSGjaGJVEY5ELNhK74bXZGJH9HKOvyr+Lvm/7v8Y/6N1/H7y/E6YMoSRrA7886S1G5ZQqd
f2OjQivBCFhT/Qmp7POff8+vd84zHbpBTDh49r98hNpFyj7L2dwIlzyGNZmlqPwvunKPxpR/cK23
LZD13q11PM00/mNt6bz74FMv75E6I60caHhWUPaAgZNHtDW7c+Lt//y73o2x/7oYPwoT8mrpp/m5
/vC/nRVzt+psXyeQn0prW7ifBLlF3jlATbRy6Mf7Fk5TeUn/9YNibLWs8j/95nsia48fCGaEw4tg
AvL20pPdtIRDtBYjIGd49OSY4cxpA6RftU9AXTUFOGzqufAIVDHIcuyr5Z7pZ73rOyK8QrtN0vrI
Rp/eZDWdJAZuTZVskzoC6OY6g/HckON4GJ1GlFtAZ9U5k0PzNAcmb4szZP1jNKfyS7R0wdfId1FG
dmSNEJrzF8lSusVAVE8JgnKXWi65M/Y6itpm5EFcZs3Sn2qf6m6jECa/Fs3EnBwK0/TkNj55ea0i
OZO8Pf/eIS2ru4/p01XbWNmLvihFJKxz3EziFZ5kij0hgjhrWJEiwcYFoyQar7M3Vhqk9xbkK/aH
mLg0lF8BVOCAhJp4hiAeQoSQD1Pnphjk/cZ0LwIdqwe1TG190o3T7ufG6JCmxf2tA6zzVJoJo+DV
GWj3JdLmJMNMFOJANNvDCITryrKnbmQPDhpBHK1fCzAEtWGHPeInQcKmbF4zYg/SzYKTlMJzzksS
3RbVhU1kqvKqbOfxJfKH+qxiBVxfKXEXWJ1/KzFShTWNpkt/iRIIB5RT27gcsiy0HFHfmEE9lvtx
7MXwEOsV4pophXfTzTtSnjqjiycC07p1liOJWHK3GfLa4dCZCWFN2Fy8OWT+PD00lYe7rEvJ4wyW
4CJjvTs6tWZA4bfWHYVh8DAxjLIOMo72RZl4WzEYpAFy2vlkuDK6NNoAH2IJ0PSySfNquuBhovlV
ng41MPuLoY4ZbIoWZPHGbrLqceKr2RmK/Jp9xXDKvhyCVeaJP8VzLnvU+IcFzPcnTBgjPsiBkOgR
KpbNW+0ScEfx4KGhgw63R3UKfBgBans19OOyQ/+MVqO32vRkNsSl3A8908k9tiKA/iW38iZIfHWa
ooDNowJGOz/mvDvWgUaEAp6dyDKnVikUuJ3H3k6L3QDC79z2lRsijZjmI4JM3mWspbVPy5j0kg0V
IrDfnmHIhZrGJDs4apwKE+SZKcybKY+77Nu4KtJ2kY564wjFvZgQejnZS1cbAeN+DRAEVS19Wx3U
BMDMpEo8Ympq08veqlCABinemFC5bfZVLf2aIWoPXRAB2jPNg82ZTONW6AsLMGbrGaeqFe4Q1tSX
n6s8aO19uprZLOxy+8qeg4fEJm/Qme2R/oMw+xcT+eneNobpaMxTe6sZZFE+281PU072MROluU8z
wz9mbTu8+EpMO8a8cAGJxSAZSNqYqsIUDduEcTAaj93sG09dlJnmpppK4W2yeEi+10PAZBjnGbQa
kK2fW8siD89riuUlSDLSwZ1IVChMR4TcZrOsljLp7scu6p9dK/Ff5hliJ4DQwToYbt/fjrgXdo5B
v3tjtqq8SF0Ck1+8LrHkgUgcYzfE9HTCyiYhKGxMHRs7BFHJRJyQM9BfWYru0l7mz3XVJC8gFapL
WWXLtyx1I/8wlWVAMJRH0g1SmERMB411Odm2TZQ+zWS3ktrXGe3BIdwa5xCLeIr/TJQ/p15BCmus
KbgnmKl1D7T1yK3H+67Nm8TDh7uTVpPOYe60/XLp2KkwN8qIybMpHaxXRyNtF4HeukL2DxdZXSEd
LoZP5YBHoQqVwH+aMhxpbDStKfTOgSUaK09C9EGqTf3I340cFZvuC47jsfnSc1paBy4sHZULwWLf
j0R1ny1EovZxRfAIcPbZeIA6PB3IJJHq4OFU+e7WNv4BDzfVRQlaYNoOM8F2XhGksPdEZ9wnwmMy
KwICHpeodJ6qQePJzqrmImhkEof1EEPA9/v5k9/gf7sEAiCujBm946NqRQ4XkJwCLLJZchjArABf
RvG7IV41MfduvjQWKQKJbz0Vfp9uKx0356KNWw/Ti+3LEyK1qYU0My9YrdJlbqYHzn4ZMD0Bi3Pv
9Ytp33q93ZXPfaQmtbdTc0jvgOaUO4FJ8GJYwUJfIehhAvZTiFi3E/XjJWSg8Y4T2EISn5rM6GiS
ahfGIxhdcnvc+6oZTHu7uA2icF9GYwT+sjfY7NSs3fjFbXmu156N/3ZD40D7+2xYZHzUk5rNTwBT
Gg5a7qTPXjvGx7prgvhqHiWxEhzD29NsGjWJLCN4zooM3+IcOwPKbLC/wW0RT2aw0+ZcNhczvn9C
lr0AcZDsY+ZYQ9R2wHcjAzz0Np7dYp91oMf5vv0lPxvOUuBDon9xD2OgJRsgd01MRd3YHh0aL+V1
G9TdIRWx87mMScAlUmvW0z6SY39cJll+jo1peV5YALx9TEgZNGkfKjmr7XhShQttks46Kce5mchD
LNrhtl/S0bssCY5Gdj7Osdwjr2vVpp4D697uF1KvOTceQCwnL3GftmITzVH6YOWd4EhADh0O3Gi3
YJaZmWG5xcErs3llU2vKkU3rkNHlJA4rmLdIBkrLaqQvFg+xuBilvMwDd+pJ/amj6t6GX9jsEBaI
hzJxDHCRAc990wlACdeONcf3SAtZe6ZmsZ+WJLlnmZZZmIiR3Abk70P2nOdxMF2XBhhkr6vUtcKX
41+iJobsWLfFqlQECUvbA1U9BOnK4q9eRDuzmQrfpS2TGdtozggKw2W4rRdKK533BCkYuij47jAS
0NPpprzYVRac6I3Mtb2z1FD1r4YBEByWMZFhsdWIo+0UQ35ZRhOqntS3ULfLllQcKk9cXtghAjXT
spFON2Hzf+EkT8qBtKfs00SiB9sYMb/+tUuwc3lutR9UW9TDGAuBMMenLBL8T+AOc56XANjEBlV4
fcC3BBQOe3MujyRbpc4pXoa8wiyQwxlWU5/sLOzM8b0kd3kM6fAhZ/WXEhOTUcX7wHEXKqhmfkSu
1I0P6GDJjwJ5DFm3JcxzjsMpto5KOMl1Yi/5IZqCZB9j4dtG0o33MV9/uVGDsHnCWh+1oPMGWYyM
vzp2/ctcFqL7qYzR25gjmYgT+LBDVxhGxV6bk/vhRV053mG9ww4eEZMeEDnh9dcQucSXErlEzkIy
NDtjGedz2TXa3vh9QPIv3Vw97ycUgsXzRP8EkjIJliR217O8NEGiUfUSnH0p5r42r4LcNsHhD0Hx
mrG5rnjyID6tASQZvo3JXc3j7i0BuSVuPZI+XrC2xPGnQFRNaHZLkLGlud6XCCjzPrEaRNT1BDNW
GeKLobE/bulEd3faMqFTlmXnnpmI+TQd/KzeBcFUkh+bJb6593Gy4W9JFn1qRspFZu6Nri5sgude
S/JOtxIMhvGFY9SwMMFrZuPBqxKfQPolJQ2Xez+/9BlGgO+mV0XqlXhrme4HrzQGyP5pWz44ecIS
0qsGHXaLNeNk0sYN69yXZUivL9iZFqDmTTfqhOiaznocZuBQfAWC/F+ahCdDEqy68e3I8C/ZMeDh
JAFiI89W6meFoZIgW1z+OstPc56fmdNvQHhb9q4K3KQL56U1TvmsoNDWSXzMgiy60SlRl0237ynl
iWgKNmkw8gEIbfXEQjo9nWqZM6zGpzQsS2gtMU6NNl/IIjczZW2mpfOv8XlVO04ZzvUgsDbWdjn8
LFKneOKT8w8e1pIzln5zb8AS+SljvqwtS/N8mpjiTRdOlBAst2jArjvW//ibazcD8cZYv58GK8eE
ntWAuFaDT4XHzUJ7KhcSskJcCGRCkS8oOYUxCwKb22OTdYwuw66JGrDt8xxsNFqDHTOBihwhVZuH
qNUReNVlITyvMBI73UoYE4dyqtS4nXA4ZCfsn555ajMVV5d+gREer0zbPKctlrTtUOhm2vXLUJMk
Ca7kXCemNZ9YFpMThypClovOEukOjen8jd0gqwgwLXEF60SYq3WKcxdUC65a4SZ2i9E7ZnFPmLho
3A5yfZxM9762PZpjpE7dzlmhXhWJYVdIs5xD5OVwLupgQLWo8qi+HBiJPouxHzEVV3oCvloNbs+y
Gffa201LkRHATBfdu+ijJisf+8qnPdnzPL2dspr82eJQnG+pRcZ7PRbWnaGj7quPekfvEu0u5zgR
/XlkmvuiSxP2c2yXAhovLJicz7hvk3s3ElAissZOawbcxnw2xniedsoWmhTcvjp29gjGmbMJVsIY
Y/Mmbcb2WwO1+sYw2qo70XXMX8mqUPAFIkKmsPjuF2zB+ZWjQPY7kvo8NPsWk6mVGhwJCbr6nPU4
hrfw+VcxFT16xJ3jknCMYf/pN1FHBoHhtrjwibFkC8AqfGll0+SeMrK49j2MoIcyGIqQSAv+3wDq
CtqZfj/rrLhvpCaOSZDqCNYXWCN0Rf8QjEn8NaO7BjOjGfm4Il9vVV+kd3XbiU+t5MhaLSK/cehF
7QrtdoLs2zr6YuK0pkEn1dk30/Y6WWouq5tYES2bTONnkl/Sn0VdIOIwdaAPgZ3M1+44cy7v3VYf
bMmeGBJ+0t/MtW0ecgdY9lNtO/NF0iVpuEjfXPZ8cg7OOdsmv3tyv7mdaVzl9NYxicWiuqMkrb8M
o8SjlfLjN+XSUQDZ1v8g7byW5EaWLftDF2bQ4hVA6lKZJckXGEURWmt8/SywZ+xUIXMqrc9tY7MV
mwEREfBw376257dsEz7Ow12jcdKkKCTvIPlrG3p1AZmEcXLDjJawx1OjNZdeHhU5l556NXnEB/cE
GYohIiUULeZGItXuIJbTHzYaaR/B+VfXnh70u5H4PcMpKctea/S1wYbfTb2LAwUhUVpR0uUkq/yi
FByv+qrMd/1kSL2TFTXdDlHFWcRDe/TNpMdpmw8FOSphqFt8g2vMX+1EocVzZahBURDY5bULT9t8
oc0c5jwnyTd8B8C2yjUY+xnLke0RZZquBTMe52lfj48Cioxv2OWlJ71E8QO0eYD8PyY3PX3WTDrJ
QPVl6um2G5X4VHmNsRIpKDkZYpz7pg6tLUYoXQi+yxjsmvMetI1G778D2E/dxpBrfRsNvC+XSaC1
6wB5nrEq8C3cKHxQBLsfuAAnLDPvudQHczNJsuDqlSdR/RuJvzFkxO+uxi+DIsGuGmacUk4vMq4f
Xb1PIaE8WZRyjoEkUWHptcEDkB+mRWWnmkDXP3n4xzbBBn1CF53RO4zEH2nqGG9zGRFXgAXFDESa
vabpjV8Df+HDY4w5jdv86y6mrToBr12JuCX3owWoIq8j7jdLpOEIyDrgmFxWKG67xjULyoeAksKN
1rOvadJYgNSU5/+pttIU/8RIjjcx+8doS1rir5UCdg/MLb7VyP26G6zcqxoyU6W9w3vLV3zps++t
Vjvg4KKTV0tKd1tMrebOwfOziTQKfkmOukYCoR7/moCEv44A9Lu1MJli8sDjYPkMBaIiWxroom5g
yfAzaOF73F90in5zbpA4YMChQZVzY9yGUSNiOuRL2o+cZnA2Y/KibqVwsFiHoVCBoq8SeSWierdc
bMMQEwU04q9LxJxIgMvuFw6dcPFV/UGVIqwQaqzhuUKB7pi2Y+kYgig7eOaoD3Wmme/6SGZqxM1F
cWjHnd6szFOBVIz9iSQYZ0l8jbIDDhe1RLqybk3UfjFH6KCVKcZNFGxWfTiFj541RWsYUMbKkjIv
XBfUpSN82ZkEq4p6EqxPIygxRQ8l4wblmIC1yoxy0/FwU+2CSjzRLzPP5iA2dI/QaO3iRbihkBel
G1zHxF2dU+RfxzEHtfpGTIpwZaXC72ZsPUA7nMffvVYXpJXgpRJSRrzPNK+aDn1lALdrJFMMtpB9
6x+Gmqob0cgxIG3zcNyOePz1dl8r2IALYlcdcSWR7oeEF2fF4ACxV8EgiVZV4iGp8e7UPAS4Av9J
Fh1AupN2W4T1U160PwwMH28nUx5PameFOGJg96IGmPhWe20THDEkj7aj19C6XKnE4xuj0tq3KcwM
Yy826cBuSwf/LTn5kfAw59A0yH6wm0GqGeenUn/hbNjve2DvK5SDAy4ntEGD2JAQo6AyTF1cJWg0
kHqxpfkVnMPkSdCFAkS3L4i/sGfKccDi487RcYURYAAhwcR3zDZEzmS3mZln1hbzK3w2gmJo4dnL
WXkb9Ca7LyEbwvloGrNnK5UCyQ1JgWOk2lm047bA+TclLbW+HVl0C98pSpKvza6BBZTXnC0QHWj9
T7nFkmCT1Ea7k4Okxk+NWP9HTEvyJii6+IcAZKOAeCJLe2xnBnHN4WHsN2GJQ3BVH2O8v+xAUS1b
g72HEW/VqtraqkMwnnQns+MaxEO3RdzINPJ6BfY7hV+9FZjH0aldUwRPrBSqDkcey5Fbs5/t4szq
RScJC4ZlimrlpOQUi70uUnd6yvWvxV5IPbeKQPTO/W/16MIL6mu7SVQSg0qvV7dYSpu/SWi+53J6
xH0H3kU9mPL9qMH1WgPv8JKVb3jJo9Ko7Sas5PCPQoN4QZxAw/zKFFLVzgyUX3jWj1Z6M0YxTmIe
3lKTXdYA+Vxfz8cffmGmWCjn7fCieugtbA/j8IMEroeUUptIyk6eCrHdtJPQdnj3QM1fqamOvVGr
tk28Svy0itaREIzxqsJHqHQaEQTv05DUVeMaoT91awrM3mhTEPRuTR8+BtDoIq43MdRcmp8bGQhG
6uMEEqTk9+8CSbewU6+0Adcmcwx/0YmLY2IspOFNpGalBhXLH42tgvu5sEGnov9A4gD/pCBy0l3L
T9pNkWdTfPSl0nwqsKLDj5SZjfdfy3XA9RHjndXHguBUEIOxEgexoUcPaDkhEJKzb0n988hsDqkl
vjNBDc27VMryR0eabvrdcNCiU424d5exBw5bmIdCY+MRJR8lP9eBkcTYqQtztLuFIyLVWwsPPLB0
WYbhn5DeV55eP7ZSrJE3L0XpfQpBJg2ZBKPR0rKUHPygFK0j6tjbJjz39aBUOhloSVwTm4S3atd4
0waCQ3Wsfbnd9kgJOEZVFubjnhg+ENb1d5lSd4FjSMPs6Sga/Cp98H5nGOdUjhDR9oYHlebTT55h
VboR8TRQD4qW4f+t194LZnI0Q3l49N4gm8lHTsJk4U+tzMIG4mN2L5iAEjJibSIQGuDN8QJxHMhj
XLZJsJo6oWcC+eRP7RZ3nZewIh3A3gydygYg6066Wt/4jcfGbMQzPTIxqQDlww8Gi70Vop/yUZiE
6plmSo3KGl+sdzWNIporcU/O2CuaTaebJobjesM5GGvL9JCTLnwECqT2TgKMRb7BYdr6kzScXG3R
gy+It3ld9xtFnEYcnAxfjUBKFGj7/cZKtjPKDmjDYARYg8UgTqqsyzexH5ffUm3Ubr1WKHai1fSP
ogJ0o4wSlOneu1UUwjEV6modWb9DSDaWVkkuhU4yBwMBaOLoGWZVlGMk8b2Weix4O/C9MAQyL1IO
cZAGr5EXFNUqpBlSoT7CfKambD2TFbzvguTJkzRsvRU98Eq79+uCt4iPXtMMLQeNIjqkwdhsa4jE
yFRq2nZAvoh8yzwVy1/VGstqXzR9U+zaKMsoGfCq72CSZh2M8w53d4s+ONmuZDprDygXqRCm2dTc
qJ5Hgo83HpI/40iR3IsQauwiozDkomkJPC4yAOODWbDJ3p5XxVakZngq54+uj74USJJV4Dhosrq/
U+hDuAuatgohXU7qKqykgQATm7+nOo2y+87IiARj8o48Kk5v64HcaLyJjITvQlaaHM/6sBqjvQQH
4U2KacoU+hS4EZ5+LY6Lg1LKNEtJe9+K+tAFzlnKdkw94mcslTTcVNWU9K9FQc3CLq0+CDdVofCx
rUIjX3WC11OqI2tzLKBxHgJYnPExozzHnZmNnzxIjWYew1Busn2C7SdmbpkhPE91Id6LPjhKW0xJ
G2lxmYorMJIihzqIBwQ6oC9v02IyXhVxToX7QqODic0S/Ya55K2Jo8S1NTZtth8aCfs/4kRympqE
vyW1rmdwnnQeSonSgKZNa2PayKlpNm7kQ5V4KgnFJEdWJDhAHgI1xmuFwaFw5OtUCXQTqakpsF0n
+IK+5N5QbiODT6qNg9P4kxcn3YYGNnHfY26bvsFQFh4piiYUV4Czgo8VDOWxb0xhTjpC5YThS0JA
iypontSeuh0Otn68nfyiqDZ+rU1PkRZ2UBL7YXhuRiV0i9FXbkbS1Ueq6NF3wKbVNsyztNoZaVPE
26DKUIENmrxCO0iOMvVGAwRsUkePmTSCKYGclk8uiQnrEb6I2twmDWLaUwM+33dSM5k4G3emNK6R
MBTJOqlqvOH7zE9EohFD/yMgekl2TV80FGtS9kdHsZJ6F7TEED8Lijjjs6BnUnBC9RuD0bKA+cG1
UUnpa2bVP3cdfmLYsIbZc90PFjFybZJFp7ouCBiXkTZfTx32pMfGawpKX2Fcf1N8P90VmCBu1QD+
IU6PyfQS1oqK7nGIHwOtIK+ker0n8O5m1Bh5DrG0ozIcAG9BcRNvGpzjwrtYEwLxFNDLyamRuWUc
ND7ZuzQdpXAfUWXmTBrw9G2wq+0Pmo0bzJh7HBmV2tKPocw+7PRlkz7A5KofFY79qg05qgj3XqMX
R98Hd3LTyziEJHHuf9MJhOi6HTxyjZEYKhxwaqwnY7PA9NivQbH6EC17kMxhMxwwEg1bR1L9oXbz
oQ0fFD9Rph2ojDJ/Laeov0tCHQRs5sfJayaiQLBFqW6eGk2vIFgZ2BypeiGQ7A/zvTmVVeBOlgAK
y1LaWLNpKUEokpYxlpAEwukNCb3kyLXT0Qr0plF/YZpVHbpMqx4kncBEho77UtBfcYvG2oSJIxWu
NCXdXidtIvI6qRzomFsKo78BKVnCRFUSs8qA4kXGcAJnQ+XTECv5GOH+8FsVCytwg1DpZr80U/4W
EgOS+xzRRSDgboxtzXrZVRr+39TcjO/Q78zDzB0hrV6Bv8LC04s3fSWCEIYkoqxlNRKPXS538M31
MmERjuqzh/8fzxwI78ZoyjbYtpyJqVqmtbSVW5VDVphBCVuhnbVWGsWJP3yyJISrtIu5WDAlP+q2
qnBjpiSeDzGqQqYVgEGd/F/uZgJKSDtDMNueSrmUH+qwDddh2g13oiXKb1LVSDf6IGmrsuC3Kqne
Y4Ab1lq6gomWgTvti/VY5yOzRM3wdu5FvVspnRCZe0o/wIypfayJnHFnTseiOVRK4N8aWmG8iK0e
UWaQ27uib61t6MfUOxNq0JxXJJ8EPoWxjJiUwv9v1pJHB3ZtPURVS6YqAalT+hgZ+6kk3uPRh4QS
EyZwXWwnry1OlxuRqblC00jrSePRjvsHpFzCm6ABON/7plxjM5mwH28J0lHAgooVd0nvpY+RVPff
lSz0M5vEaE1UDw9OeQhC/IO36PiyPaY4+nag1R27azDEzGhRSE8j+gbKmVEZvYuyN32Ta43KiEil
rdqSrhyfy0lsxNuACiDPQk0LD/xSi+IWiJaCW2bZbDxR9SpXaSJMDnGvTk6+b5J1QMginXpymERS
ZN1Ah0EfXsN3VjgWNYns+KFiPqeTB8UHgJ5RruooRORGiyyUzEiZsp1nzciktDUKYU1EAb8voUa4
zRJ/Sp5GvFXsDiPMG5m4jmawmF1unfNJO6D7gzmTTGn2oJkEOaMnKSaZVwloJa/WI26ZX9walFue
3ZPnNP3v3VTKLJRKm4tbVBFcH3f62zbEWtZVxqzpXvScMMvywYnPjhgawGZ5Usk6myTSWOIlh0hh
klyDbVJw6hrn14CS7pQ0HTSjYsN+ET94gxGH+9hv4lPQZpTleRUH/DCmZ6rtfn0X4noBhgx8zpb6
p4/lYsi66tvozqeTkGwQrW4oSojTo7WRzb3yHOpZFxMPDH9domd3mIRywA4+qH7B1IV5CxC2+65F
GpuWB4L0oc4ba3Bj6lsJgKAsX2FULWanllFPkPXSg8c2dscRBsvdZqiOUjiGESDLjIoF7ptryxM4
r5hN3DlTCzOcmD5R16A7VXxvZC3dtib7sGMaoniicEbit+T3om1fU7Er42PT7Rud/vK+7NA3JlBa
/HWlmTOZjcwC7p+0vsooL/AOVCJVvh1wnVMOaOvyYafoGDk5ZiXmDwIEU4o7HUuFSn/IWaOs7v1K
1VgbfbaJiG8OkkfLiVfF/WOFsRsVeICrN2AgpnoF7gx/EcyJS3ldWIg8bdpVux2Za/lFJ/J+RXIO
MR4LW8oOGKr+aHMakPl2JF7+MBRDvMJMvTMJ0UZ130N4t16TQaxuMm0aYjvgtSjrCie7uf9cKEpw
mRFVLzGJ76OOB7QmTJAwa8CLWadmaurZkSpEMD6iJEiqN8KeCqJWWgZbrQriPzWN5cImtWBjPXCU
N7sNPZH4v9QJoDKxgxFiV2pu0mNDGVez6e0dyNIjwzmxDcQol8Sc78fcqVlNjfxsSO1AtbDPVzxx
8RvSvoJdUOP7J7ucZAj4+XL3HGInjXQENVP4dm7aRR71oZqarpVTrlGGRtBJrRMAxCT6bqJQVm/o
Fiix0kQY94xtuvqiQqpyYwhev2HBWdW2UoeipgCRmxGnRYnMFFc8BIcRFsmrNcXAekJLr8QVO66F
EIuPof9qmZX52x8nOd5hSkgaCXViBTAkiaFDa0Uu3WJZQGgjmf341mRq9DMcMgVPg27m4uPw8T1A
2dQ4SlmkFdV83/wdUL6w2OKpv5BC7Y3SEdBUs3UJFWWiIEqBW2NjtZLQZfS2ZYzFtKV7wjqSwkQG
IoP3f+xg4xV3sSf2PcuQ/l57VPuiu0/VYNoHUjf8Evmuvit5GYxOF8vsOzmtfszzyBzeZCBFj2Mp
SAlV9jD0tnN4ZlAtJLW0Jp+tj3YvZ1IEXFqBH+6lpiS6oWw1b0A5vUM0BHG1y6EhG27LRj3aEdYw
A40W8rxT+x3Zg7TxwSYWKuQBR1YVLcbb2SP3HftC/aK0g/ozyAjwHSUJPD4mfFqbPfjjXN9ROx+O
TQzSbfM/zTBlbVZ1bOEh/uQYIardH7OtFTxtyUCf4jYzN5LeRriE+/0POWpKcrCi+O1rWeq5qhfU
F02SFh1lBhrihTQ076WuDtpRseX6NIbybcrCxQxi9/UoF4S21CKhw2A6R9uvuujcEwvMyMcmohov
09YmnEIrsK38jlpuoT58PdQFras1Aw3Q2APIAgDzWeuKPqtIapj79hRwYhO9J+y2j18PceGZWQbE
GctQuB/atT8PoSmFMLQxQyjFsTCeMozqrSti63MVtDk3587ALY3+r7/NXB/FwgHGH2SrVYrSvVsK
ih3GGwDI3JRyRR5scrGftcGmqKm0laJSn9uCFzeTlTTwemGOlgQv1oi0Xh+KHBG2+vArNfehdVWO
PL/r5YC0NdG/aaIiB0T9+enlxRRX6GxV+K34HJM8FKV9Vm1C6zYKb31/1VHuvYbCOn9js+wZDZuM
VbYuLrXrsk9R00IbZ+fdSc7bbZfhF9Guvp4Wf+Xin+/MEsmA67wuiVa/JTZvMIQcIQkxdOH2Tr3S
N507uIKNcaodrmgfdz3Xcsg7OqXbOc0KA1IXoLRNYGjjRuZSflgZrua2VzoEzlcEl4XpljTbUenq
croWZtKGlc5lSdb90L405s2V+6bjcfFGGYAni60anY20PHx+o0Lik6U2adspV/N9d27nyo7skAuy
J/s/903/mkOF1EEf4/5z12gtHd/1HHKpTnFlBf1l+Xx6G7PYnp4eAyM985++yo96e6kvEs9MpcE2
x11IUcJ3qXhGtaM/1mvpztsK6UG3W97Ac2A//r720OWzFbwYfl53H1ZwB1I59yKGF4Bso1g4moaT
7b7f5w6Nu2RU4WXvvHWx/YWUxc5s+jFH+09vR8416oo0dzF8fhAzN1OjIQUBu85O//lKatLuxlDp
uq3WgEQlUFX5a6TpTjWCSJVVZOKz00D3Q65favIppKR3oGr/ldcU3Q80p9DJwzcG3gGt08uuIWCn
coDJBudo7T4P8JkXmxPm1LUD0eRBLiOXCtQVjOUCLPJ/BwVJpkviDDLRF3QFHQhXUgcStZXIuqvK
16IniKzV/lgL+c2IBVPb63fUcUltaxXyWLV5GEzFqZX4JiunLfYmt4U/nL5eLpfeBzuRAkxE5GHQ
dvL5fVT1SLGT7i/ba37mhXoQCd21SC3tLr818ZrxB9MWsvbZkpN7QZtLS8pPsE9Xel/O9v35hQDs
o8ucz7JsLl6IIVPk9Qek1mWKUlcTXMtKMOLwXRJk25jMHaKxX1/f+VkUsBhysSTkakT3kTFkxcTX
SJRhuNRTo22rfpsHV/ptzna9xWCLdz9oPsL4nsE6RFXEedS/DU6hX9/R2XeFQVhZhiZjJQkzZPHx
REc7Ri12qrY4ajNmf1PEaLM5Qnw9zPleMlMcaQBn/7YwiFusYN8QmkZoAA/4mvkwZuIffI5JqaX1
8zQZ+cvXg509OPhMkGFIpQC7MUnsfJ6eslZ1tRbBgcnyb4p6iK6x9C79/kROM0tHm3eExfQvsPlS
sUIwSdrlPxtSGjiWXLmFs+fFLXwcYr6ED3svThQdehaGEJFUcRS1IwjsRutirPWvJ4AFEhUjO94K
sJjZWPrjSEWqlEKjgdoXQnEjcSDxle6FJX8lqD1frAyDeSiuhwoQwiWFOMfQB0CS5dmG9NJE6xQ9
SoYKhw6A9g0bMOfrGXC+TgnWYbZQ2Dd4jMuAAcxI0FgAR2zMAbF4CNtd53WreEiPsTWtumy6Mt7Z
6zIYD5AC8CeRvy63ojA0SafjYWGr+c9Ol+6SoTllY2KrmX/4+s7ORuKbwALipgD16hA2Pr8uYa4E
Z5FuYDpqHPmV+dbvKqrckWK6QSNeWbbzFvPpw0tEJCvGHMTDdqAN9PNoYjVULWpX9rvWqdVHSfvT
02uViVTYjVXavWVdfyUEPduP5hFVgyliEfFoy/0I05809kG92TmmdRr+eK327mEw8fVTvDAKRzhY
gAr7Hv2gi/silTvKVqYj5BjuBnwgKo+815V44cKbYgyTd/WX9LLk+lEsLkza8Tn4CDcmiTK12hvJ
69i+fH0rf/G0i3fEjVCFJVyX4fstTqZdo4wwRPE1Q00n3dDv37ilgW1cMijRYWy1P1CdG3Ty5HPx
39nGIy2NFRXSlRx5w5XZebbuZl6pTj1i3nUJ1hfbVl+XQHqh4GJIpPaIc9C0mKmqPEEES3YkmEj2
qVDPv34CrK/zaUoH49zKjTqdebrYkLEmqjulpCXUdd2D6966h1v+bj3/WK/t9W5n2/zldr1e83f2
zt409m6zsU8bfvp/f+i0n/y0T/aG/7zjryd+Hb92Nf93fnLmHw5/uPNPjmO7zvHobvlx2DKWO//E
nw4/5l8y/9L5H9zfh5fjy+H3oXAL/ulw4Mfvw/y/cJ2HK6v1fMYB1QW2gk0yXVrgWD6vVrUldUxZ
FYVPY2G/8EsWp7UX33j609cP/PwtK6oCLFej+xjZ8rJh2x+1cqoaVMM5s64rOnoRtUOKuAs/wsL6
8/Vgl26KRaqKOohmxl3cVKp0fShZZB7jpHigUXxHfzUi4/6mk4Xt10OdT6OZCKrLIjemE0HM9/3h
o4uhSNRNPv48aRK7ufdSl6VLgtCh/WGVNb9QIHw93vkuhMsDb0vHsxxp57KfenaSL5QIV9AJxvZB
BJXnIlHI94OQdle21fONnKEgL8P9I8Yjav58a2GNyY9WY2MFbiPeSRQb7LAbMYEc9TzAHSrU974x
dgdkOC8GKpwr++3fR/d5k0LLN4cZbOoA6ZZWxJ0WZNhgpaTF7dz+/s+pWrlHNGXjc2uHm25NH6qb
Ou/9mv4CZeU90tW26Q+93dovhSvaf36bjr823HF/Dd4470nLS1M4aJPymNeMPL+lD299QqEZGXVu
2q1SU6eACqBci7HOh5hR63+REIasni2YoRtjBGGtwRnVoiJNW3B5xSNggXcmKOA49nGIeRl9uItC
MltDqjrmbihl27wTRlcb83ZXIbB1yhGdiyJlv2OhK50+S+6VVryG9rywUOeNRyadKBME/U0nfLiC
NMFfVe24AomSnAPcBNNAmOrZ+JYY5b/f6WhG1sBAkY/lKL44TtCRMVI24WiE7aMrCXvRuk1xGczq
/+U4i5NEJXT0hOP/zLcVkbN0i6kjtmWmUyZXgoVLM8SSQPBZHGjnPPPn11d6Sey3EqqXMpeOZeH/
ioxr8/zCbkNjM+GORAplnuqfh+iDGE1xQiqhQvhr10rnaHjxYfpaXlns0vz0P68oXsyHkRZzEZ/a
wAxynlqr0uEYPkxMvOC9EVQU46mDLwct0z9qdP66cG3oC1s4Q8+AfQoB/M3iJqMW3gESRrYV6Sn0
75FaqOK2rB96eSMiZFDDm7zbi8OmoCe4OgXVDcKq1lpreB3kP77e3f/mnc8fw3+uZfEY1KgJQV/x
GLiWMd9gNZOL3z2YMIp2Q8O3rm3C4THxDl7UIUhZ6RiYj1dCowvTishQl1H0kt5UlhGB1OlKrlc8
jqISJaprBd9r9Gpf3+iFhQ/zlg8mEDhSdMvEWIsgH/YE9TJ6Df/IubamV+KdJuVVqQf/fqgZJQeQ
k/S7Tvrn8xwu/b5Ui1jRbQryr104HotaO6Ct/eXFxbVN+3y9cEKAbEqxh6/CGcRQ6OUSA9V5FivC
pizNX0osQ3Wwvv3bp8cwHIiBO7KPSUv3ibFDlDkCALWNpruBuIzah+6PfFyRe7iSTbz0FZ5P+jr1
EtJl/1BWPmzRlirUJYZOJOdIJ5jHggrrzpcVoX9NYA5HayWaHcmpRJqvqtIMEKDTia+VgN/k6FDx
CHc0xesvCRAM49ariv4d0p013dDmRe8Rvkt16uapxmGnmSjerlEuJH9GjzZSV59C7UWmKf1BrBJr
z5QZGs4jffeEfz0tg6DyM/K7RZZscCPEmF0KwurZ0Cf/qQ6b6BuF42YXYT737hlRs6M/bIj+9WY/
lz3+Ewgs1mszdX1PI6FJ/6+QuGk8+E6Ui/12Ah+xqnNxePr6zV/YIKhyyxKBGXkqIK+LTR+/uylu
zcyykU3aulLsC8x0SflBPUHRBCYKXdUTkI2TGg2OGdCblGeHnNZ8fMwcSY6OX1/PeVivU3AEJGDQ
qGUZSzC+VU1REhqCZ0uZelJxDs7qCh7BbEcbvJmTdCX6Pd+buG+afChqcW5jSn5ey35c6ILcigKi
BOD6UW386aerPlBni5i6znxQmUGkoLmX91QO+L5FCkw8jkSu1O6nhnlqjv925ixGWWxLI4isqcPE
CyA0vUbUI1rYJCNVM0O8sgEu74cs+XzsAkhMAgg2/CLw6XAdtsxyRsNnD7T0xuWxvTbEWdnp7xjw
4+ZjCfXnZT0VXZ5QdGKNlPv7AC7JLonO1+T2t/7GsKh/TatV7yIrcFL32p57eWw2dl1SVDify8SM
ScOkFJpN4sToge3hMVtbDibwq5oX6NDs7Vrvk+5Mt/56wEX7cK3mdbYk/977f8Zf0oPFKCwUlU5k
p3W8o7HTK1t1TBd3zE2/2k1OT7TpPH697KTluluOuXin4dBFbaDyvDEpi3ahHe+NN5haP2On/EUz
ee8GK0Q5r8Xt1braPC8/RiikaJApkSUlZwIGb4lkLigkF+aICCQPXw0Pa8ld2W0Hf6OZvp0LtObH
bol2Txexj918fdfLoGE59GLvK5pBwtF71p9gDTlIqx4I1tCdwON/Pc5ZrWo50Hwy/vDNa0JZ8rKJ
gWgg/l2tp7d0r+6UW1zrqXesQzrhtl+PKC/lAYsRl3MoajBwTkRGFCGEfM+3g4ty79Y/dVtEsLeD
Izm0nh7FdfiMa5axL6482Qvz6dNbXR6OskhC942fpBPshHvr0X+BwP8SufGN+TT6q2lLUxKCwSf5
broWfp/vTp9HXuyDUtL05J8CGtIhGejxa5AV60a4cn/LVMby8S4SQpUX9tGMEnVos7WzFjKFXJxq
i060RnzxpcZOq96ue8v5+rWelWKX487fsw8TaeC+Ym+eseIG+kW0tWz4lO+jZYOAAnnlDnv5YK4t
V3n6euCLDxUkHssU9J25FNIUmKGLk8pD9RKcuaNNlb942pVnenE1ogairoDMxFpuu3Lpd6i3GAND
5W7ba9Z7PEn3jTDS5WJI6//ihv4z2HJ9dJaCN4zOYIHyromrCZCtr165obN8yN+39WGQxaaKvbxG
YMAgqnDjYcar32C6AMwV8aW8B0g1Fb9k4e3rG7vyFI3F9A+iyQJ7wJhWKGdulUS3WodKKLZyDMEV
ubuytV2cGB9ucbEQYANmg5FHTEjlGOC+SudffiWtdG2IxZynMSiYDB9zh8D8aVJhmICRXSPKXl5Y
cw0SqCRtfcsKpDapmtpTr3U061aQnKm8RcvV8PVXtl6Ci8+TAczPF23kwKV2ryYuiX65uXI2Okta
/J0wH65ifrkflreV0chu9FzFUO1ExISE23K1MuIfwXAPiIw+A1cPVlZ3Ldy6OGk+jGt8HjeoOFYX
NCVhg/4o6+Bgt1MRuvCZv56bFxcEw1BVI94A7jq/6g/3V09thEsN4whqG9oq90EbydbzcpeG1cEO
xtShPdMVamUfVFeKv/M0WcYZsII54syMUpw/P48NCTfEmTZnGvnjnSKUdD95V7bn+TGdDUG1jTP0
LMtb2s6UoYexrcztxaW5V0meJWLj9IPyXc+NnX/tG39xtszFvX+GOzMhGYDk5aMcwxoPasd4LwbJ
9an+1qfCpFc9o7c/X6dZvyNg/Po9XpouHwdePEo9FOtRxivaySISaIq+88NqbcgwzvxryZazyuK8
JChrI3DAmgzhxmJq4q89tFnIWLRu+ySOJttsJ9proK5A1daKYTX/+6pW7qBRbZl87mReyYteftAf
rmERJ8JXbLKk5xoEI/KeKkPoD6lO4y51ks7JxAKyieBPGxRH454G5eo+HapNY5r9lUza/+dhzEUU
SeEcuSwTSEGSSprChYgcvr3G7VqaC38JzTrWoMPZuY7EmodUoeK+tkNefOeaOCvAcCk9OynLowU/
QS95BuF3E/iG8tuCUHNNM3Fpr6fgjkMIJfi5TPN5kUYCPX55AU2IRqJ9q+fbADJMP/78ev5Kl/YC
fRZJkPJiK1juBQbQCcmMCKPkji128MwXWkvT2eRAdLw2kZ89RVlHTeo5ntn/HIr8rUbpUKo0ZUip
8uw16jVpysWtESdADIlFLurMxrlLBD5MVcreUacrT/FOoTFtmwnpf49blxce1RZrxyFd+cmViOFi
rD6nQZBWWAhWlkkQOU77ThHo2IqLh0ofYBuoPxPkDmlzmqTGlfzg3Yw5FlrPXd9Sa/3WRHyF+kre
4T9FoEb78LWE5Lyiljsp7wVrVQRBhIKLHWY0KHsC7I9Ba0b7uDtSa9kkmgJXb8AosKOi/G8rR/M+
83HERdxUdFYyIqXiiBbRWqwQrtVi8i3UGlA++ZX989Is/zjWYpZLQjMNcs9YMdG0Rc3aKF6Kfvv1
JL/0Mfo4yLwGPnxroZgFtWQxyMj+GEWlHfobAVtTDvL/trC7fHaLz3qeNG2AGDXGRg+9crZCAmmE
373Yd2XOeSN4qKK9sidfOoBRXlFk9FzsRktnrKiHd9zp3J3olYwUgZSTdyN84Fa37qA92Fp6HwvT
Fd9O5dKxGjmfMqdKid2XaalkRtPICfuTuglfVWe0Ocbe5LeKnTgHYTU60ExuBld1GhdvGHeyvae3
0lF3wz588t7K3+qVd3xpHzPIl1JPR5BCieDzOxZSOgIDiU2ZfJEtGuZd6F+N2S5OVkS2lDsoT5Ml
/jwGjeOTpiVwGryjepLWdHquOgv9OdYlG38du3RgO8l/EUjNLxXzG5Pqxt98yoe5mxfkDnKY2ZBz
aW56SMeuT92YXVNzQ9jlDrg77VTXWKTYXy+aSzdrUh1nVNwrULd9vtmqSPnWi13spON9rKybDGnt
tSjx0peUthq+oxQ/KBQukkFiM/SQPPvYadsfwnTnB8+h9ayb6//iTiDL8crwTuCnz3cyGcOY8Dll
gdAM1rbdSwSz2Oyn1dfDXAxJ0IkagImYIZyePo/TWJ7nA+skCLVutYAC4qHP/g9p77Ekt9Jz7V4R
I+jNlCyWae/U6taEIbNF7z2v/n+oE9+rajajGHufsUKNQhKZiQQW1tqP1QEmWlFzc8mlUSbrN1L3
ctnw6pc6s7s4r2G3bYM+mOYzlPpsHJ2U8ilPt8Si1+6hc+8WGyzyw8lPgbvDL68WTqUY/8xGj3Ax
Z44Mffs+LFppV2bZt8verdtFIldDEHwGkX5cVQ0qSaVu8A5m0Jn95bozdOg3hXsGze1MEva6/vuy
xbWjhBPk/ywuZ8u8Jg07JRM5SnLfMaM7q90akVpNcc5NLEKFF54K1TsmTNNzaJX2nhv4Dz4UIbqT
yUc5q8lpNzb02j1hkeAZiCjy9FsupKcVWj1BvuNADuia2nuf5RAAw8neNXdhNVw1anoj9uPp8mJu
WF0uJizLQ9x1WDWH+6m4j9oHOXithIdaPVbQ5Kkb0bK2F86cXDZkkKpsY4EJSiamn/PkGkoJu90a
BFiLyHMbi/2WD1Wu+zI21JjZX9XW1MCWIX+DXm1sXMSlLq/glkuLjTemJvSPIuaM4HuSIcs0uNUW
9G2tLI+QHPc4YU8XcImhVxh1L2GD4SQekyTcQwbqvyMdoP8MJ1jIoG7LnofcjO+MoakmZ6x84T7N
QKc5MEL2N0GZJNdw1NCW/te+c53PzXieWSKNkY+bn2ZsWMB9xuYvT55/VTMUa3bexsZY243AMcBq
6jTxybAXR0yVTChgdRQK+77UbqB/kh/8VLtOYIBFb8A6jJ3MgFns39IaGhHfyLfw6iufGKCwObMy
zlDHZQm2Moy6AORIYmE+m+pDbh6h67y8ktJK1H6wsThylK6YMouaOcSPaH7G8PjBxAOj987wKrcB
FC0Ddwo6mOyl0okVy0EQyxZhCY6j4Qir025QZLsRvxnUBC//tJUs4MMvW+wnExIuj7nv2Kl811Je
+5Y9dOVvdbhWTnWCm1lKJsaYF1sW3PQuqSkj8KqUq99x9RJUXy57sfb3FWYVeQHQsqdQ8zFU9Zw3
vG7w9yfWaewzhwv/soXVOGUQdEZzkeh+SskgevIaKHjoD+rXVnMcatdEzMh4VxlMBr40IHoSbiDI
1+oD1Jv+2pzD6iz/rAJNlzor4zJ8tiR7PGjMYKrv+cG6m+g5v9Y31k7dqP2u7QZmnwwwUjKT10tk
HHCWFIbZ+bkm3CT6QeDRBnXY5bVcuZb0cxtzTJ67JaHkAykebpU7SaRGtJvSW3Q1AP4wcNVupaCr
uw9aVp1RRRJDShsf7cGxZkhIH3G+Ot1O/AL5WGfTBnGYKNqHN+a9SAdfuG72gGw3TrfV1UQ5GQAe
9V5gFx8tI3To663COy2UrtTgqhi+meHGW3D19lDObCyCJM9ixgigl6UXZ9jh0Xfld++m3VsH1Jye
/J20Ub9ed0nnxKZuZXwai05LNQyCCZdMiVvhZ5/ejs2GCWWtFKTP7+l5YInn3nLsv4nguY1DIUJI
Oyy/wESg/dBEaEdVMy2OLbJJ35I6s04eqjR3sMc1V1EqpW4E2fPRy8Xg5MOz867CZvUdslvvKEr+
BFel5lN90HPlkHcIGQ0wKF6h4NhBLmBk03s8Nqqjo6NEeAxQQNlCaSJgwEjgLUocxEitF05Yt/Jt
PRrCfYUwRGOL5jgdSqn0oXSQkls9bYtH2ISGGzUKm4cE2WWqUkGBSlCcWsM+bGuI4ET5B6IcaFhn
au3JcI8XzUvbhiG3QhfeafDr1LsQ5NjkFAooEDsLjNoElDnWr0jKqwcWrn/iSvFPkoY0BNzzwQRp
p4meSwErMK0pGIxDRZl/mRedOtDDOxkpCWiv1CDaZVYOslxH6UpEKyw9ID3aHmkV9CdETkPfgb1M
+eInk3nV60h2wKGPJIXrIQdT2FCmqzdyIXpHH5mxyC5qsa6hjOnUPeRYyg5NBuF9kHTIrbs2CZ3W
0DprH+ldeEhRanlLmwDMgSgKLxFX3LcJhel7ZJVUV5ACyHlCSi0JrN7GqO6UxFc7dxRj6asyQYE+
+IN+naQtLDNJJf8Db6740BtJ5OZITfKm9GRmBuC/Sr6msd6Xzjwx+ivztOEqUoT0NZK67pRn0oT4
5Zje8t/b28A0M6dJDOUWQguJBqwSnFCuim5lBGF2VT6FCJXRFvpqlbL+CLWcFaFGVSmFXahmgjxK
CvPUAQ5w+ZQjHP4YR0q5h1IAqsxIUYDn91n/zegC0TWgTEmR6Mz9Qy+p6LKoyAo8mAl0RolXRsVM
ekKagxTZsx+n2RM8pnoO4WwAeWNelu++qgc02aWq/652kQD3rDRO2hW8t81bFBvCPpqS4sprReUl
awvFO6nQ7RzbWJ4epV7JULUd4Ur2BONRM0rv1Ei1RutepYfvli1aOpCG0Txx1CgeOyh16+ExgWW6
g3DZ8m56TUiPuie0Ry8s0CY0hjL/kQHUeWEaE1xrGVTCMwTTdbbLjC55YVxteJb9RvpmFVbk+Ikl
NrDqo/uVKV35XUuoPNpypjemHaAk8TXvE+sRHitIu7NCUQ6toKbXZg9xPWoiwz6BU+pFRj+nsmGe
yX8PXT+4EoiHF1kP09pJTJrKkAvDpu6mcJFAK+dFN2moBbBR8n59kZHV2edeq8BOkYvQ+wbe0L/C
Ft2fPNjTmI3tdf26L2TvzlcaNnAuagO7aFRPATyx130fi+8wP6HKGMNDiNIdI4475giMO7TbAsmW
iDIUiWZC/w4FoPEQFlN1pVZCjOoB+go2PPjlqUQ2YA8hG3V1bQoqqpTacCOQe/2SkWf5UhgWtJ5m
YgFoo1lwn1HGyHzklndFlVfffdML7jgN251QpeMPI5XLPdRaAk/IbEDMxpip5Kdx9K/DLuR1Z426
B4lylD4PHNd7MapleB4Z1j2hpFzumYGNb9Uij54EbwyO8P9pbIe4YCPBMe/6SgZv/AiJbz7p8TuC
u4KtjkHrpsxQHBnE7gZb97VuV1XjzAskyXW5N1ra0upomPedWvZuGGWqm3exhsoPRHyWw/ibBuso
xLiW3edh2ezkoE4C6hYV8BWtABlqd6qSua0RIkhvoN/r6lKcvJiRQik1qwdh4gjTqtGZanUqHEus
49+BnllwkeZl81rmlueOSlW8G6rXHKFQBUcOoyS0jEJzLDVElythVlQ3qmIHwUL/JciE6asqteLv
Xo2hPzPi/BGYmAFFrVVfM1g2nSQC8UubCiDSLqdBq6n3XBgTdWVG+C2TA02svbHmJk0ttyztBqKy
EbnTTNhI8ddubIYpqM1Cl0Ieskh/0DfhbRmTuSrelSz8U3YHc2tkY8vEnJ+fZXSiNpZRj46O05rP
s3pAiybaFn5/y8b872c28rjqEGclMzXz3+j4xPn9UDz9ly/yd6U+JaYwNhXQjnLvcqppX838m5c6
fbVV3l17rpx/kcWXDyU58HUNO1l7pSlfou7fF2JgovjrxyIlRByitzyVpSpTtwwSp9ZeJfP18lpt
fY7Fuz2KZaVLCnxo6quo/VpZz/EWM9PGMv15kp19ccvLDGgRMSGrb0FSElX/HtJDIouUKvUNANHL
nsIotkhJwjPqpNJVOLgwjUMXvfWIm7fXoof4wcjiY3RK0htigxH9Mf1e3vl301GAN6jdw7vbOsV3
8Xj5w6y+Gs+9WnyZOAGyKs9e9Y7E3fYwHR+6a6BXD8rhi7UTb7YeOXO0fnKQQ3GeSqVLumyWQ7on
l1bDOYbIE9PUD6bw2Gq3vnkPOvmya3/m5pamzt8Fi2qFoiZDBYE7eFUbCOu+emtO973rm45+iB70
neGgndO/NVe6bR2K35nDFfFFlewj7LybBYG5pnDptyyO1SAUxlgx0a3vlKcp3IvAQSTjXba+iqAG
cR0dtRhu4m5/eQ3WNgUQZQvkO92hT4/ZqkWTVpoRg0J9KJkNSapqY5VXn+dnFhaHud8WsBDOcEGr
Hb8V0q8EpJuF7ryu0PEKf1pJ8qA2w8ZluFpfYfqHeTUQEZq0bHnVyCXUUvTn08pOAqSGwsMRevHG
YXTtx+U13DS22JNlbUTtgHihE5vU1sKT1u1bNr+JJEpwHMKvnvorKn9vGJ2Dcxkw5x4u9mVeRRT/
U4xC1KQcq1/pFWVlR/0p7iJ3OGRfNszNPnw2x2NjZrShz7e4ZFSxLH1PmMElj9WNsktOP0LHv0Wd
A/ZQR36AgPxEE8K88++3ulVrAQQu63+WF6vL8EzgI5VETTHZF6fkt38j/qxeo4OxgUOS17bguaHF
imZWHHroZdEM0GzrOX/dTwdUVWzYpW39V3qrPQU/eO7dwfer31VfzI19slqlAK5hUnCc5+KURdWx
5lEnqwUf9DZ/au7NB7Ww0S0hzXIsh3mpb/nDeM2j2tqlX//Ltz2zvDgHNQuduGAOpebN1Ox70mLp
oO9gLsp/oi8w7is73NXX4Y/o0GXO1rDSWq8VVry/fi9OvlBQhIzEGSWE15432fFeYvj4td8VV8IB
ocCNZV67XgBYwGo5jzpSRSPOz7KAsA4SWZ+RxLl3F4Z2z7RqgVzzrbfVWlrLaM4NLc495pVGq5sB
vkL10lZvin9qxQ1f1g7vcxOLHDYqCVc0P6hTG6chBbggKf8hpaHNTj8JkhrTWLLU5AxWq/KMU7Qg
DBgZUnItbaNEPGfBy4PlrGGyBMgjMliLiM6zTpN505vJVRMiQZpDrx/Ju8uBvvbtobr7X2qx+CQl
z9AgC+bUAjmr4OhXJsTxjyiE5lsUnatXAlgaVZ1JCeBmWpwlUZJqaIlhynuM7g0JhWsbDmYnRLLh
l/d02a21SDuztUxsZanwyizCViftTPVuUvdd/3jZxFqkQcxMFZ8GAmSRC3eqQZcTiUl6pyluNUSV
mnTDh9Uo+GtgSbWTZFDgmsHc0um+ZP1eD65z76ArG8ns6koBYWY2dJ5hX+LhDTHMyrqdWwXGoff3
SMbD/rWxKdc8gfbIlGeUg/UJvQSFqYm0AdCRIMggBd7HsAonsBpH7uVPsnpunhtaRLMoRJWaNrOh
uiluKAjHVxkFSddo6vrBqJg6q1B8pITEsKGI/KA+afsE+QCnVRE3vvxj1nbWH/pG4hBE1p+r9exU
TRplyieENx0j3osyg1jBky9eN0zeDdJGh2ItFM9NLS6rrJBLkgVMzUM7ofLYB1tQpnULOmB6Eh2G
72dnz5xRkiQ1ornN0tRIQN0p3cZmWo0QGtT/9/eXCU1mmRL0X7yns19RG+38jEqnZbhKuMVzujYw
R5+KtH6egVbZwR9dIRCBbFSYMjt9x+AO2aiw15A/Lqg3N5MB1hricT90/Ti/YSjpbqRuP0EFWvGc
jJSUsqVohz0Kx9Jd61kUrTfWYi25O/+BiyBukMma2nktWuGrqT8E+lUauEEOx/lVWRyVLYDl6tKf
rcfixqRfQLIT0t2KwXsw/W7rxejIML1R3L28I9aOmnPH5l9yFkSZFWlCMuJYxMSC8qUR7kRx4wRY
jdOZnIZ0fOZMXsRpL2SwH4jgCSP5Jogleu6b4Kb19fprYhGqo56rNDBYr5bpDydAGP4u2/suErk7
pApOwi77Hb60z+ZGTrBadNDPXFvcN91kBALChZS0oDC6ax5kwabxYv8Sb+SdwKBw4Wzx1q2eYH8t
fqJxyhILUh0sJqGIUvFLbeyz5C2pb2CM2l0OjU+mTM4UFDuBMEL8R1b1MTTqpFHFThFp/wXDYz39
zMM3GBKOI1o1ybR1BHz6grMxi4IwnIbAYpYnM7RMfhW1UuEkU53bniGoiINkb7nFJHRiFP/28jMl
C2UJQP2QXn4G+YghdWkzj0pnMNOvZtF0Rzk0Kxcijvix88bqdHklP22y2ZxqiLJIU3wm3vi4koHf
hWZpEZliNMEyVcbobUsycyINTAGXTa2sI6uoz5QHGsyX2sJUmPidFYh0QiSlOMxSCBkNwCE0jg16
n5dNfdrXeDVzioHug0Re/ETU2PdGV9eYMqMGofvhQMN2IwTXFo6iHv1exhHgmlu8Nb1AEEs0Dkon
ahIJqd/6Fxuu3cmT8c9lXz4nwjjDgBNrJs49/uULoqQ2UxQVDdSJt6MqttcdglpW5yFrZRzEprqL
5fJKiou95Jm/Ltv+dLf8IfTETQnos6p9GlyzlNGfaOM5YqvcCYnpSvm7NTwZ8qs8oQGvtT9CEueN
c//zWBUOGzBGUkmAQFlfzp1I3GgQzzHiwvCfi8CimzfJSUKHTi+r214PTnQm7VRQdikvtmykg37Z
65XTZY6cmS1IgxH2U6reZo1SKmLpFCg12smAMrHSd3f+UAWuGjEPJBrtVvVyLZzObC6z91bo2Akd
YLMg2Fmt8U3UmSBIZH9jbdf2IJcdXJwa047wqXzc7indYMHwZIbDQ+sg9sPPUtKO2lQdgT3tL6/i
6mcErA8lPofmZ8w84jKJOmlK6eTIdmYwyaidSqam76SQySXIqc22RJ/lFUpVhAr8w/9P8wtXzSFF
+63EfN0iV5+mOSOQYb/vURa5mWvFDjfI/eALI/y0/g9Di248s/qx8SM+zYUQytDDU/KzZtTYnzU6
y2HCBCJyq9dK5BCph2sRQsTVgBhR+V0a5avIo7cexzdtQMOUM2uj67T2saF41eCmZFxCWr6gM7Ma
kSKlG8y4wW1fD0+FPz0JvvhWTltzWWvhe2Zq+YAex8KMM24SR22KdpcjyIRiEIBYvVK9jd2pEqIf
qh3zkloWZI0UVDRZXFwj8tiYil9jCiJeVymL917Vfl7+bH9oC5Y2oPCC/oejnfmvxeGeNlo4QYtI
t8I8lTDXl9fT+KuNj0mi0PV+Cxr9Wve/jMXJG55L6VdkIfGd3ArFPoXBIjuoo6NNbgFXSbHvlY0b
+/NXhV+HWh/QdRN6weWZXEO9ruZdWDhSuZMlcEap74zyz8h6urwIq3YYxUZzAqwe6cHHo2KwOqVD
mrxw8sSztRFJCYb8EuVKzba6SKuWcIlDn8ItHEIfLZGnVl7P/I4z0thopidDfRu9+yH9ftmhz4ED
ESWVF4YHwQnISzPWwCS/CReb0/QJElCofzqe58X/OsvBCiMvM0c6BZJlC7NuBa2ugqZwumJIri0x
E27zStZ3ch+8+iNl0stOfd54EJbOXNTwbVOOXUYqbCooHXklMyiwpA9Ne9BaA/E0Y+M0XVu7mXWL
9F6hJLNEoQZIdjJPUxfOYBxT75e8NWs6H8YfNxxuGLAJUBqj+rEcWDPioBv1tCucVNuB5vJSCDOD
a4DLdqSe1Pafy4u27s1fa/O/n53KkuSFSHRjLew1dxL9Gz0xdpdNXM6cyBE/mkDNEkBf0xfobxzr
FuXtwyg6wpAeQh0QHiQHRbYReCuRMENXuGYUHg/i8rRHXSyyOuSqnaIuUTvfC6DZwSZeduszBxUb
h2L2/BSaaRWX42PgtHLmNkl7Ew216XxwDFNw/Cly5DH6iuDIS5e/8mxnMvkR3PbPUSyuEQWpLGVX
yslGMvO5frf4MfLHRa4pXJnenINb1qMwceKCk/LDHeLrpt2YX7M2v+7i0rUmJtL722EYN06UlSXn
QQgxDfeQJrIBP9qXhwj4Zj6UTuqbL7zbfGTnu5pJ7WQrmZovtcX+gI4PeK+C9BaFisVhnBdSGAqq
Xzn5qIZOJzQE0CQ+lIb/U0OVMC5jYwMmIc+LtzRJDg5xrwqG4JMMl2RVmdkbTeVkN/I32BV2ofvz
Pdo1iC1RMN1DxWgDDDt+6W3Nfgy2Pu3KgcCrA8Q7dCCkL8vus2oKiNX3LaC80a7pad0Bm8DsTnP9
285RXkGl8qq7S1+Osb3VLl2LK/AnFjHO+W2S+n78rj5pv6DkdeXIt6AabPRVT7HzNX/LT/Heczd2
1Mo6z/0Ndqw8P/GWFEqD4lFNblhn4bl2GCF00gOy0afJZWjiGG1cF+uunVlbHH1BYviTbuFa6cKq
fSXYwX2yo4un37+r19nWS2rl7crGODM376Czk9awkhKRcJwbHysYNe3SHmwj2RmHyN6qOX/G3SM/
dm5rTjPObOlSxFZtsdVfte6P4To+tG/lm26LBMhwv5WGrZ2EH8wt8lAJkWvNmF1r3lp3/G5cd/Sn
cl7oiE35z82h+vKYbu3Jz8+Jjy4u3jSZqpi9lGPTfEyPwQ5hpd3oBDeWvafQXO4aSOOGw3vgivvs
8LoRp/NhtjgPNAoQcwGMt4yxRBUBCRbqscK29NP6FX/fe7ey09jtnurAdJWfNj/nypH3wd4iUrWw
FeHNxZ56y5P7vmeYfG6vgyM/THCNQWrWOMmt6WQbV9zKzf3B7iJkm360UqHELliwPYQ5P560gwhV
9MZ1/RmsMIerCoklQzCwzi9PuESSi0CyOk64K/nQ/pPeKrsAObsUrELldt/D0/fgqr1GWnbjO87r
9vk7/rW7iCG4pBCojfrKqd7i71QZfNu7qX5UruQMbpbYXx638AKrBiFRlXQRJkf5z74925dao2iZ
PAdOL0w39HSum6zcOESV1UP0zMYiWLrJlPUs5LqA1dCxbmr3XjqNzv3Tm7djsGQHr+qdfLoNv/yj
2+M7pJW2vz8E1yHTWtbLJg5ljpBPK2yBfaVnRNFsWbDrGRUxIxmyfil/KcanJDuMW9Gz8mSi7Ee2
ZyH0RBo2B/HZmk6ayZhgrKEtrQ67IbOZ5UPF/tbfArd95j8jSmE4olbEK5hnxmI3gIaX8jhTKwfa
/PEqPE62/M6Q7yNTBjlMhrvyRrSN3fSwicxYvTpIMXnpAjAE+72wHKjMQdSjWDnDvjOPxYNP2uHq
9yBaxP3lLbG6mGeW5n8/W8xQRJYgHbBUup3qAMGysy2CxlUTsJ1TU4TiGgLZhYk26fw+4XuV3ZdA
TGxPOZbhydzKXFbNoJ3KSxCdEDiMPpqpMgrWHXMZji/c6NmTXB6n0Bmz4+X1+twTnYMCeXJaIjLN
0T+o0LMFi5kbqD1D5+r7CbGUw5TgwXB9Wz+ZN+A9J7e5Cuw71ECP3q1xkjdSmLXdxbuDoU+R6oy1
pMmwRmaqSoOINMz2YdTNY9ugidyrG+fzupN/7fyhfDlzMp2ktGwH7IxXMgLvilPItuBIB87IJ8Sk
3UlDSdjFS3Q54Bu2RldGIWXjtP6MqJuX2kL5hVoCI+bLJwYUZyix5ASOflt/N598Hl03oWvuxp/G
vjoG3+E9U75Vrv8iHhOn+BnurW5jIVZjihcHs+AzHmPZAI99NZWDkV+QTqd+eDS80tY115S3LqYt
O4sjfExLc8wD7HjwYAZtTadN/9JGaWbnW5MLa1f8XJf9P5cWR0sYa0pktpgahepWl7w9pKK7vMwd
WepeK/1nUhX7QtpI3lbz03Or8wKcBRTS78rUoYRJHyffQcVmyf+Mkl0yX05b0VBPeeDSVmigSjLl
E6o+lzftyi0MlQG4HcD13BfLSnRFzp9FmUcgGZBjw6dRbzEHrHxAMBLzPC+lAVpWi8Mnpf3Eu0ng
wSgBedQZ4nyPkudw2l12ZG0dqUSJyGnNyPPPooAyID2pDWsHzQxpX9yrCL1qt+Kvxu3cwgluGU3c
sLiSdn+wuPhyhjy2Vp1hsXbRPQer2z9YDFmyhsdqCzCw9p3OvVs8Kzo5bot8tsU4lo08Tk9d77I7
KwfoB28WCaDc1VOT+lgorJNWJ7ZQ7zYnyleaPzTPzj7SIkFJi0FHmw/+SfGgPwa71o12QgI1+zMQ
yF+X/VnLFABUM0nF7NZschF4CHUmYpWjPSz95KsI9pTaXESDXR302+l9w9hKpklWBzsFpsC/LZuT
Q6ijgAPvlSMfrHsIgq89WOCLyo6+R3Z0IIm4bG81HM7MLUKvVAql11IYcJJO2dVR50jmVnTP33uR
rn7waBFxsadmsDQwt4kSUv+oHmam932FVNLB3LWW3bjK4/wkYST2JvytvVz27zNOZVbGO3NwEY2D
35f6lGG9dfK5tHT3o9tDtvhg7sTn/FflBP9cNrjyrPxgbxGYSMuLQ1mwoL31ECYutEmyYkexZ2fK
BgRnzRLqNsArYLWd53A+nvfKMHDaI1HBGM511dDIpgT6Kw93jbeRj30WJmANzy0t7jOZeZ9JkLGk
30aC3V/pB829f7gXGYs+DrZ/SOwr2RZbBNDbrYby6kY/t70I0KmqDLmxsJ0/drBhWI53Hx869zeo
uHLDz7VAPTe1CNQy9uWkD4oa4vrsJrhvjsKt8FhvGNn6avOPOLulmzZF2yXHH4tbrJfsNKXJuKub
XT9tQT7Xkju+G5hdERVOmioLhxqjkUMpLmeHpn3tIP8hMikRu8OpOr4H+/zNupVfgqfxOqJIEP+I
twiF1mpYH37AwtmgREXF6vkBJspPfvVW5nfIXo35T23cZSmNsp+q+nOq72jiKloFmf1ra27cRvL6
V/27CIsNWaWgFy1xXoTb6DQ+6gfp2jwM1/pJ/JWeOhvo056xd9fbS1dMUeyNQ+YEh+Hesl+RwPgP
SdLZB9EXXZsyrVpxHPktk9UA+31U8w3o7VrVx4BOGjoXSiHoky8+eVyF5RSKVe10lCVIYQ6p3d4F
5DCzcs5BPYa79jg9iIetvbNW+P1gePGpM0HSDMgjcC1xppPIW1d0mP1GtYQzHlqF4HD5nF3LBs8d
XXxWQYQHpUqx10iy3dO5qDym3eHOsDa+2fyHltfXmaElXZQpjHUbm3wzcXQMyam9azW8mnvV9Kk1
da8EPy87tnpjnRtcdAeAekVRl+PZNzi4SvsfbhB27eSQ9O7gGbXNrXNiy8M5JTk7kvJckDpfx8M2
OmbFrlLp++xTzZEEu0h/wwJ22cH5tri0oIt0Ck3VWNOaOVIY9hN3Q/XD3yKUWU3ZztdwcTdqQwlt
vYSN6EZ0kM16Sa6FbxFTYcp/aIuex72xuBvrRqnVRmLxmtbRhtcU/estmtu1ItkHG4s7MNHVxv//
VmwfnAJHvsp26QFIT0NExKea6a/+KH9Vny5/pz/VnM8fCl0wFGihnF3ywWllEje6gWvWs35lXCtf
LarHtf3QUYtRoVIqnK+cnE5CaVc8ijvp/T+Um/D77w9YfMW+RJItC/mKEkwc5U3ru4FyGLbGNOa/
8slNWoAUy4FbQvf+MfzrJjeEiVqgM0SizdMF8o6NiF99UnIgU0pVZmKoJfwgsIZEbE0c0Q/0xZzo
VxDY0l34AFO/CwnVyd9d/nTrWdOZwcXKtZEJCZaFQY0EA4I0++u7bNfP4zFnNPqyrfUwObO13AEl
pbzKw1buip6ru60b26Iz2OqpoWNv63Ya2A/ew8/iyXcbmlfxjYKe3savWPmIpgHflzjTzTE8tLhZ
47jyklIeS0eneW3Tdt112lBvPJZWUokZDA6KaJZzALP9MVJUI56ayFJpEZXVTtAPVfwGJHfqGNZo
74Ns4yOuuQQ4ioa8CTL3E9KnTFR9qgKAaHoiTs96U34Z+aQb1c61SAE9SCuB5iXj/Mvhvr4JyokH
Dfenv/OGXYKKoa/btfgqN29N4prDTVY8Ttbvy0GzcgecW11equkUd3INURrcHr+KRPsqV7Jr1tnb
v7YCVOrvCi5ykrbpsjxHgNfpw8qWVPmq0VXeYvrxspmVsIChlIo1MJwZQ71IRcrIk6Ksg+CnopK5
Lzujc8rYQlI9y+9LJOuePLUsX8Kk1DYMr1zcAOdI8kBtAN3QFjuv6QKvNSHjhkbr5Jtua0Gjf5Ci
2zL+VjcM0Dxe9nPl6fLB3OKgVH3cN1TMVSO7XHRjoXCjsqK+uJMI08vGVqLfgp5zVt6YUSl/nhZn
SYmvWkWbzu1LyEg7pg6TZAveM//cxbn/wcLCHSNJtCJoBtwpYHRi5LCOntT0Nq+HjY28tm7nrixy
8qDnToDXk9Ko+Fj3uZ35hTuV11Ke2k3yH8rcH7xaxHyhV+OAcCft5Uko79MgHtwWfpjHYrIexazZ
Gthd28j0l6mwGH/azYvYH9NWRcEVc531mKWnKvy12SBYWz4qyxyBM5MyqNuPp25XxkM6yhON7Pwh
RIuoPfYxNH3PXbaR8KzlWXMr5H+WFms3eIHEeA+WxoN3SH9P++b6x0RTxnC1J/XZfygOKpIvh8uB
vnZ6nBtdrKAne0zCxxg1o2PK8SQ+GN1ObXdj8BR0G8/DtU311xYFxo9LabZdBJsItprhOeyvzK0+
+dqDn3N9TnEAwULdv3i7+JkxeVLMuT7d56YjuultfxhIVDVeS1z8PQ8Ya8cDptxofqyF4bld+aNj
ox8MFISxG/rwFxpfIy/ZicJ/MvK/q3KJhe3zxCrSnquS5+YhLkjCk/xKMbe0ytcCAu3lGR4OOJzB
nI++eFbW1b6KL4b4O0+OffqEPIjdVfZEQ1z8cTn6VmP+3NriFJQDVWriEGsMdejfzGiIIbCYVAmk
rDc5TDYq7kB0PjSSrzlaVuc3sFKPJ2aFalcUYHwckq4+BVGq7/qqMd0mLn5d/olrnVLA8kziMekh
zuoXHxckzJVsTPWRoIplt2u+tjy+20DeRZG178ufcNvaZdc6Q8Hol9jdNgq6c31Jxat9n8yHJKhO
gqRe0TW610RvV1hb7F6ra3j+AxfRB0W5QUuMH6jfDvvooT/4RzSUD2rjeEf1OT1lVwEb+8BE0+WV
WdvO53YX+WgfGHLpRfQE8vhro96mW0WdtUg8//uz/bM7OFcjNVZVjguZXaWAGWy6nRFcRdGD19lW
ujFUt7aHz60t4j4rOiGSmRVyyvHbWM1181fNer28Ymt3/rmNRbTrrTn1ZcGKCck+il8U6jfxTh6f
LltZKz8wbKBDvUFCzZDH4sP4RZ8OKUTnziS/9j4khOWpQpwTNTaYo/X6SgVOUG4VPdZ8Oze6+Fq1
pZQmQnAcT92XJH7REl7Lt/rWq2T1iOdoh0VAB13G1N7HoFDBsoTjJJE27dh40+6+PoSGy9dyi1vP
Nan59bb6tNW2XAsONKwNGmKMzX0akg2NtktlkxWFrc8NSzpwdfc6ZfpGT2Ut4s/NLHaymZqeGJfE
R9AcpnzHnra7aXJKY7RFMbZVZeNCXo+UM78WkSJUet2LfwJybBCIYIiNQTEeEzepEu36XDScRAnu
8wRKUXgcL4fp1pouAkYOYINVRNbUEx/D9j1uD9WwwU6zlrudr+ciWATZyCcIfbmXh+SpM+FqN7ND
bVQvVdC5IIk2Pt9a7dQ6t7fY3wAEGtNLsKc879SrZG+8KdbOe673yCic6C/u63F3eRHnRVq+IoxZ
O405RGZJl7c1jTEtrD0s6onwzxj1P7JE3TCx9p2Ayc8TfjzTgch83HFKmKhNbwGHUtOHPr5LjBdR
3Dqx1j7UuY15Y5wd9QpJdt1l2DBkZ7hm3vdJcEJXP/WRPT22p+4qhS19eJd+eRufbNU5FOqh2oDO
n0Hkj4Y7KJHNOCX/0KZ673VxaOd1Yaeet1HoWO5sxIjmkXfm2dCQh/FnERlakYxKGZamnZY/QkiK
I/NXCUZhKu+i6GRsgciWy/nHGgEBmhlRPf3Ptj9bTubD0LRR4TsWzOmoKN5jXqu21Ha3KuU4Zfq3
cM3ZHNB+lhDEGsOYi51MVFYwPFvQK9eSDWmvpvR7Y3IQ/954lS+/FkwFc4mNZxhQcJHRicXXyhov
Z8webmAQxLn4GAfGnlGGl8t76vPqYUUH2QppBgb/lFPPVo/UWgmHMPAZNZJ+NkV28IrxZRC4broK
rQepNg+XDa65RY1h3mMwLDK49dGtqc3GTpBi3zHyl6xo7oLQcCR9a/E+5YmwSUjcYLNoBbM2KGl+
NJPIQ5XmQhI412//j7Qv7Y1bR7r+RQIkURu/SurVbbu9O/kiJHZCrRS1L7/+OfIFJt1svS0kL+4E
mEHmdolksapYyzmZO3VGP7qbjzdv5T0svFQu7CAkTU5lqttD1SDrXFKIdpbABAMJukhK/3a93mwO
lZ+6nr+gD187c2r+ZEGS5nVE75MhCkKgfSALimbNEn9iz1oR/C+CRU5/Mvxz8/7u39LV7f3a3fXT
wjfHD8M9GBgrMFdiZa4+3COYj1FYSN23zerJ2z58ft4sYYjIMZL8udIJ6E6YsJJhXxS7jb0I7Y8b
rol8BdabR9vstIWQ9lKRp2NAAyt6cjG2SSSr2mumrnVgxfbipt87JV+rhb13ugKzYjXw87uFY79U
Y7Rro9cfLKaOCcYNSZxodI4m9TDC875B6VDlACTtboSuHK9fFznv+N8u/lmWZAVSwMrXToFlhU4A
ysr3ZsxWSdVtUWnfEsQwFhDfwYJg/qUfRD86hngt8A4CpoKYuiR2ZEZFnInWg4ETyGoAGZpYrrMU
kl1s4kQCj2MDkhqyqoAiO786+lQ36eoeaLrVwSyFq2MuTIkW7s10Lc6uDTDAgR0Cogv03V6y5BUJ
HiGEg4vPbpqtqSguTOH2+iHNrANLQBF0stZIJ0gmoBlZQ9IS6xiD9jUM1XVlaXdqujTHdyEGJwKX
ANcNOGUYGsl0GoFZgaUAYC6xk7gmKf1GPSR/O74LhTsTIoXlmSiHIS0w799H2DONgSQBwGVGB/9N
lE0a/A778un69l0URiATjMNoHoMZnYbGpf3DBHyXDE0feaYePYSdvjbQ2NqX6oemsQdgdvmg5HrT
tNwtWOFHxtKc94XpADjP1JANLcGL50INmwawu22IYcxObYEV39kflNvmj4I0GgrzJvfTgg8v19d8
cZaTTIyBYlIQDbbQ/XPV7zujAcUugB3LWEed0syTLfrLAD3W4VJfF3WR1MFlnsIwSENAi57K6VtO
fHwYY5S+rTSMD7D1qDE35OqKj69B2m6r5LVJez9mh9ZWbsJ02mo04z4P/cbK4rVI1J3S3JXBL9ve
md1u4cNmriZm+PFwB0emiY+UNmEshw6kD5iiHrnmTC33MaIoyiuSuww8J7fJkEeWB36DBK8axWrq
bZ7r5hGgpcpKjcom2GaRw8I9hvLxakTsB5KUpNAfOoaGPb9sB6GuNaVXbhxgHRoe6A5qBRAmIB1w
i6wg7+BCoGwdG0XcLNjPS5WGacPUK6A6MNgzXajzPS9NPG4HDqzQuNzGRPO10BvRB8W9dlzbOveL
RrgUDVFLOYMZvYJcYOYiHibgQ5RsxFiEPFAEsCkZrhBJTD+vFJ8Bc3Ph6Kbfkazq5BsICs4YeEM4
fL4+q+qpmZWo5LR4LzMRukr0QJ0Xo1yBga00E7eOVkWwJ2yDKXJwCPbOU6l6YftDiBsDNI3Gqm+A
C7Gw7TMKhbh8aiTHpQLylrTrVtIWZjSRDCT5JjCoq8FsXV/4RRZh8oynIqZPOLlMTV9g0KSCCPER
Gx44QqMcw6LDOzjEvy1RP8wYJuR+VOgPCCbQIS/ZYjoWfZHmkOUgnzk0h666r3VwwFd+lSy82eb0
5utpiLIjzIEpuWKGcjWLKBz+yMQWQE0+S8ydky+B9F4Ehfh5xEzg+4Z6widLcUUa6G2vqGXsiTEj
h6JwRpALBwClGlt1q0VsqV48K28CnyLTYP8FRW5Sjq1WWQVmesJ0r9ffWKSvGWJD4++3D3NtE88i
iN2gANK6IkBQADiywrqG4g4e66MOig1TnOfr2je3HAQyiHMB1wwwIOmUYAfHEKEzuLvi75r52QJH
i3yK8P1fpGAoEWzxoAqT045RpGphE+lgF1J39fg5wYOx/hi1n9fFzKgc4Kum2hVAiLFrkgmJ0xrB
bUAjL0YkvVEiM9tPDGiRS6M4X0h9XPTn4toSzFciGwDlvvSB8WAWuR2BRFwPO/W1z2zagvsr1h76
QeW5OygFR1+1oqs/K94B7bAempc0YuMh62LVPpZ9KjLYbryUN6jPqoVrg2HmswrK/hmI7OkHmC7N
re3wCgg+rWN/M+Jc+/H3+4VxQDTc6Mjg2BcdrQ38VKcGwBwxBj8I0RhG8y0NqH9dzJyOnYqRPAjX
gwQQmBCThvl66LesVj0zSfwxeP0HQRMkNIhBYa/lqWlqFLoYDcT7TWarIehfDeNNwzDsI5I25GO0
QgQG1yXOaByKBMilwP44E4vLue0WaqYNjohSz7aSnULB4j7G66CONtfFTG8/yTdCDFrBMVapG1C8
czGk1AOjrsENExglcauGIq7V9wNFd65ZU1+AnKlpfv+LTBsYbWhJAKK7dGp1UAYDsyGTRsMqaqG2
O6E9lEBKI9kxURdCyhnHBEDS6S0CTDLQWcpXF8oOrr8k9YCpeKMiSMxa27ea31ENiGV7aXJ57tiQ
WUF0DgxpQLRIaysCp8t0M0sBTuPsVTNwgQ210qsFEzGj99b0+gCiFDJH6LM4P7UGdO0KVXjqqTkY
T5BEiDPhdlkIcqxuwVvMbN8EhmJhshep7AsFqSgAlfu0jz2O5qwVV1vlFkbkZ88rcLklKl91GKVZ
yI/MLA+YM4Cc1AAwhaKOtIlK4CiFbjgYGOzIIS46L1MxHuBk26DLFnIWS6KksMUZSYzUARK/Sf4q
wJlQIZFo5e/h3ybrYdPPliTds0hVa5MAW9jLMePAqgpg3+DlG5fGh2fUD48U/IOEto73oeTbVfT4
GyXIHrFzmKLSyrsgF4DiLdfXb/AUOEpWwwD8EJiqHfS1YWHn+geEtjyOG2Du5vFbZ5V44D9dFzCz
DhClTkP4GiiZgcx1LkAEIgmtvAFZUtjhpmbrnGDOLfjrfPz08oHtQxoEyBS2fFtVs3JCxQI3ip3m
hxFdRFGl7hv+aVaJG0VLcy8zizq7tZMunoTjkaHEiJ9xa0lJnzHsCzAhYY6DX6KJYQGDceaAIArm
AS2AePjI44JRm0ewHxBlFsrOGez7QVsqvS6JkFYzmGHLRAARpejp4wiwYqQVGXu8rggz9/NsIZKm
hZi010YKKU6HCUvYHgMVjEeiLL2VZswc5Ey4sxPkLZqhzs+mK2115INIMf9qPLWt7bY02I56uCqG
5JYozlIeZ87vnsiTO10Hh4QpC3L4QFH1gJoCcjrYaG2X6cW3IHDWLGKYiEwW7u2sVOB2TIlnPGzk
N2eXMrNiUYFRnDzdoy4k0l+61rvCOGZEA2nfgri5ByiClz/yJh060Xi943alFJDHWt0DrwqGfsFd
bageG5468x5ldUA8ruhS6/7F1BGs7ZlcyXwYmkBTagi5WjBuSLg2ioeBPHfGpsZqh3yTV6COjPi6
qXbWUrphVpNO1izdC/CjZg3LIBtVJWiOZYI4VzkOKbvVzM4dzWyhV2DWqpzIk26I0VM4/nxaq35g
GvCYqnBtoT77D/fwRMqkWScnOYqYNRgiS72B0lVv1t+7qnGhsaD+XR61n730yLCqNijW4WGkJaU1
MLsrA6nc2gR7WtiUrijsDz7l+qLgOd7mDUhID7wEf5a6U81NGP8ILMtr2XubL9ifGVWaUGBQYUCy
1UaNQTIMqgNU6DTo0GAKNMFHPmrqVD0xb/qpJUlQDOw1OWbbkkCHF+HgQGiaoHHBDtGtKhI5C4ct
7ww+QlennlrQk0yvAqlTM5moTxM7Q08IGpUA4h8c0WXd0YWC0ZIUKf5yzN4IezC7eCzZmsPvmh5j
7jM6/qVOyYvRz3XKETYfNC2tAXHS1ju1ij6UlhdvPIl/aS0JV3+nwbI0KQLL0tqhSYCtC5LfFoxO
9IyOq5Str0uRveKXFFgfBBZo8wIl2PmaMOzo0HCIgRHGQrIyhMV8Y4iWBkZnD+hEyvT3J7cx6mnY
InEKWqLB8bPG2ejIhAeKZ2Z/6zH+Ww96JKY+FgJM4nNJeZpFRGshybKFZ+ie0gAo5UcN1aD3Shj5
13dP9k+yNNnKGE0IXEhoRF/WNyRoK7cQFTAnW60GU7E6uFZngdmNgsjouuD5Df2zTOmWNwkeWZRh
meXwJDLNjfD+5eMm1Yl3XdD0Q6eR87TCrzy7YwBHGkme8/007LapeYSrxeH7rNpe5XnkDqgRJBp6
ycbKzxzqdSTdXhc7t7GYZDPwMgXOLRqGzsUWkcHQbgXlr/s7mnlhCZ7uHct+hmJwy9heWOSF3/9v
lX/ESX4/x0BBq7YQZ4PzPDHvbB67uboNyNHsXqJonTUeT/5Bd06XKN28VqBEDAIgaGade8C14SWw
Os07i61U+8FZas+/KJr8t0Qb+bMJYg4W+XxH+95AOtLMayQxXkzVI/WmUnYJZyDfOUywaJgW7B3f
ZksTbTOoC5MG/REs3/2uCCxFQHAb8INafo+dH7l4KRARK+noOwXuB1F2Q524jSU26A/zc7PZtBnZ
VIDYoLRZByL2VU7WlvK3z095UyTtrouKcZAC1t5Ydq4ePHLrPe4XlGv6jYsbhOYfwI0hOriY+yjL
0grKATKUsC7dgXLFrUKQHrVWCkDMht8BrqVbSEhos/fnRKhkmNrMHtWeidob7Pwl7ruNHTa+4OCT
jfI1MMO81gi8uPgm1OgmNn+TZLw1tJcUaQuCsQ2ON79BxkMZLKFGzqvhyYdJhku1WNO3GODxSA+g
BOVNb7Ztu0mHD8OMkAxaMXFrZ/u22V23J5N2Xx4CEP4xBQx2FUM6aB4XwH3Wpv3o+da0663usG3F
xea6mHlDoiHJBeuO+p1cbafI5yPzj0vdguw9aPFwMdtVDf52JCen0b1nI8z91k4ehnEJSWDOk2sn
oiUbZnTgkqGTDWusdh8VxQ69AAuqPL+Lf1Yn2RDeTahLCQ6P1v26Lw2YkASPMW3Buc2bjJOlSCaj
s7iqxwOWUpQuODC21QbpT7BPZ4dyy7fc8Y76kzM1aKdes13qel9apKQqgteAIAywyCgB9ATeeqlV
rTqA01xXlVnHerJG6YbaQdXY1eRYHdD4jmsnf6RwPckB5fJS3TZLQ49Lq5LvXU1JmU9bmmp+1d1a
1sHqP6+vaEEB5RoKGgw6KqbwWMmfe3K/GETO/j6m84A5DTRY2NJzDwaAAgSr47QEfl+XTwXdXv/+
WZuJiglSDRigx7jm+e8DVz+30wo2olYx4oWeLKLFT6Z4tgyxLa30pu2rn9clTr94YZVOJEo6UGSW
WlAdEq1hZ+WA2TsWytbMP4N6QdlmT/9EkHT6HVVBuzdAUOjcN5XpGY0b9dXCtZ1dDRDe0VGLSVBk
a873L+lGJTZIAQPUwb1lab9TBzQwhOq7ioH2elwijJ+LgdGMCEwHR7VQhpb0wWjyIMizclrUtjLe
HM236LpuFzzHrFZgig2h71QekVFqlTwAar2FrWNW6pd158bpRHUJMAe2BcWrq+Trf1CKPwJlfriw
zkWUdRBY5BtHvyvLVZ3/Up1nzVpY2ex5nQiSXs2ooBcMGF9YmQKsytrHkEiS/NQ1j44LWYAvaDlZ
0SfICNRlcHnxNDlXjcxGonUIa4R83A09dW/tLeDVgq802kZu6yY787Zb38X7b8fAp17z/lTdNH56
Y26KNXex5aDhW7K/M8D9CKz+fJMhpSYEhotLYlXovbt/V1ZsT7b1Tf6QvpFbcTPexW8RsOUfUN0z
j8UN8weG4HzBnV60N0/hJ9qnMbeIlhq8r6QTSEp0iGe0AfRZ6Bl7YIIA2roTbuvVKySnj8TVN+FC
eeyiYU2WqZ8fxZAGbWk5kPmTobP+0L+px+EIriP/G/dswKRrAEsP98YNdn1rLmjcRee4LJycC+8o
iek0Fwqw2HxrbPJVMHjJRvHAN3U0N3jGHtI7Z71IeD6p14X6neyzFBoxtJGhQAOxynb0i5Xp5vsE
wKJe9XEono17jDf41q3tq76+CCilz3mt0zOWrFQ9FJ06EOw3udfWI9C47vv1z0cLiPBg+NqrR/We
emRj+IObvD01a0To8ZKazZmw00+QwqmW12VnBfgE/RbdciHw7x9Ht18r3tfV4+vsXWzsPVktdTvM
xnHoRMIbHv1iE+Tk+XH3rTFUrMW+224M1apWIXCf2neyrn17HXniJh5c7oLEMVsHXrX08pzd+RPp
8qlXKS1sB9ID9HUZ7Uqnw4LHm5Mw0TujHQEoKhcU7wJzw1Bn4LOkaeyNKMbE+oIzmN1CFM7xYMf2
TTjf51uIklgXRypEVID+8IstjHT9E5pz88FfhfuL7djz4Ia7xktfnaUNnHOwp7IlvTEqjYxaANk0
aT3WeYyD2Rf0PN3CNv4/FgkNQcMjCK1lZFJrIg4uRggijTt+UBd4P/fZD+YmnvmQuoACBpeLl39D
gqRzh82iVZqLjjB49D/xkqJ0RRRlVj/t8eCaH/17chtjTligCASgQcdLfhA8NLL7z+t+fvatiKIB
VmyQCR1cipfiuo2DoiMThOKrnbpO8suyD23ynOivsemHyb5dAnCa9XmnIqWA045IF7YxRKIUAZ7U
reba96CEvhG7ZIuSgUUA54T+0taL3eipf41XDP76xagXDnzGHpt4G4PSATlaPJUlvweQpSwEtBlo
sqyXPPdodi+MDXKKDhoamuLeWYpMZw4Yme0v5CrUZy7K5rqOcU1LK0pPLbJ201OglRhB3OIhlMYL
F3bGJADACdV5DLIh30OkQ00jEbWGWmHWnKprRww/RkNdiKZmV3MiQjpEHrUItcGehgEydNTno193
9+2wua6dM3cfE1egDURKQZ06W87tjlU0MVjCIQQNJ27OEgDlrJ1knQXfrsuZuwUQhMQYsHGQz5Zf
dagAkkppakxEa/se4SEN3dbYkMBlisu1nZPeivDpusy5M8IQE64dmklRW5bWxkgs4qRtgMTiZGse
iF1qLzWczOW5sKw/MqQwazRDNE4kkJEIQMKDiJYA3oALtybrsvbHwWWjH9brkC1MKs8ph4MsF5Qc
w7yYEj0/N0G5iKgDIBsy3AXBr6h/ypfa4WZVA0S3gEfBpbrIzas9eCuHFpBGtXhGw7bLyIedxvCw
r9ePaX4pf+RIZjnk6FrNashBS1BC7ozmTquXQqPpGKTIEF2ruoW0OChs0cFzvl2KHaU9uAGhfVn+
MMaB2AZorCpHAhRE1WBb8PqOm1IV/JBr4Q4V1W+0G1Kfjyx7vL7ar87fy09BOzpaocAhIpc8NIMT
YM4AXqlNe5a6FbWr1y4P2dFOe/ExGLzXvbgTNoD9LDPx24o7dyG6juA0FRBTw6DxLX483/DE7lO3
QFxy6J2qs92SWgyg0eN4ZBMlcKSIfhPldXEQIatfJoSE0k070amuyszoiGZR8xPTzPStHnTUOUHs
+xrRThM+5niahyhINChw6fYgdgPAgB7f582UssJ0qwN8wzZa5xgu+d2FCh5NaLxXV0DBIkeNF3g5
F1qj7/WmcaIFn3LRhYy3Bfrv0KOCRkY0EsmF706pR/C4AjeCWwrw2F6wxau8z9YjHbeVo7lkIHvE
Uj+Z+Vst6idn0N1Qj9/gMPzMTN0Q8H68/J6AS9jADKDINVTT2oW8/IxKo80NgOhID0Pf5Gpris4T
tTBxxnod3XQdxg3yft/bb9dVaca9nkmZLvBptXV0eGOqkEIr0d0ZoVGGbugkpHJVKwKoLa+Sx0Sl
G2YHmSf6bqFFcWaRuFMTLh7AQy6jOV01cqY6uLcqsowAMdioCj8EjP2DG8RRA60ADftQIMnTmj3L
LBGjqSFs7Huhtv5A09A1wYd5fTfnPBR4IFAxs9F4B0IvyaSOhda1djbZOwrAONqkqE4NVuEXdls8
lQxB48hy3dNTrXMtoP+t9Iaz5+sfMWNzkXxCqARPjFF8GZCqaIe4qMVkpxAvtc3vElBKhrnqg9//
f3Ikt1XmPBPELhFb6OmaWqAtMoPXOHX2HR2XiO6nA5IMHhYDn48+Z9Bkym3VYdCLNJ7UtMyRLiRP
sUhcQCG13UvPhvXfr+tUlrQuIwjxFh0gS6F7Wm7MsL4Fn2lqK7t/kIP6EgJ6pAsvWsXjFgPNI4Ou
RKHuPAw6QmdTqbTf1GpCd7RM/nJd3kwog9HKr0lpHYZaHhXjfRKN2eQ0KOiNO9I9Zt1SomzmOp+J
kKxJWxsFHSZUqA7MLxi3W1Nt8Ou2+gfTqKEwh/9QRGZywMkiR8uH6TobYFnDoGQfPMXKr+u79TX0
eKFyJ0IkNchYaFbxpAaF/VV3ARZOn7xzdadpLyTdmIB0E63X1XcN3dAl3ZhJw2Aj8eYBvCSmCAwp
7BxDJeXJF5qSVYHIZttVGSDY7hIkQ8FR2IYLDnHOC2AcR8WAOWjlL+aZshbUzUM5qbzodkFsbLS+
/46eihsgXxwMDNepo7EDwsbr9T2e00iM7oPJAaANaPaXrKUImJJYFc4x7qtNred3aGT+e8sP//ZH
hBQYpm2cEWtSFVONHlo1e4zDzqsX2/rmFB+nBa5lJK8w4yudF3JXyWg3HLawpP6Yj2uM1OxoNvjX
N8ye04uJMBrNgwaaBOQdK2xkZHUjB9RlqBW5CwJJ0bllYAJlMEtKc92GprV22qJ/chrR3ok0TfwU
iGn4Pyn4SDdSo3rAzFRYgWCrrwvbBRpo7qtmqQxeGcbJEUzD5FZBAnSVjrrYiKpjII9W1f4QtPa4
N+Ige+tHPcboLg2Ktzqg2coJtax2a6uOMBpZjg/U6MRzFdNx36LXzW9rMTou8iY2GO4AJ8yQMBEx
xmItkpkuQ3Ljg5hoi1zlep5vFa5Rn/Uh+Eo6vYCv1O1uDU4+7pnCaDek6Gns6pWD8m4YHsuWRGtV
K4KdwoNdkiv6zlbMlSZGsubCHtZjJyja1OhwD4K3cWOYinEwC7y23DBtcjBR8ER9IL3Fcy/rDbId
xmp8HUoL3aadHYsjGVEfd9M+rAN3iDnggdEc/oypEW3TFFnyTWGR5g1NZKHnCMMdS8xCsxGFgwnm
KekPeBj5AaqDIpSnNh6GKoZlDhF4ye8aoA7ugLRgvKK1LYjdkje9L5TeudOcJuZuHw9LKJqT4ZaN
IcUTDs8e+GE8Dc7DREzRxKBdx1fUAAzPh9YzuifirIZqIR6c8/OnciSLgA0kQ58h++KUbGWP65xi
4A15+O6pbZdoMpbWJJkGji7Dtk4Qv4Cs0G1o74bCS7NVUS0EhbNyNEw/WHhsoU9Nsg0NozXRK6yJ
1KGfc780b4XhuLa2vW4c5qzpqaZIZ5SifiU6E2eE+OvQJ/ZjwpvNdRFzfsKx9GmkBOPDujy60uEZ
VxnIwKLDTwOXQYh0jwCOgSPWSpr/zNXcC2JnJ6yl8u2cWkzzWZiFnSj75JYcSjulJdMWcu2gR16u
gK0W6cY43aI0t+AL547rVJaUMsuaGFOpLbZR2AVAN5s0WyuW+lynRflYUWUJe2VO3Gm0Lmk8uumH
KrWRPDNp8NPC69dlaP2qytRxu9x+vH5+S8IklR+IRosKtUyEtsATBrCvlayE/hyES5so+8OvIQVk
tCbcMWQFZUVpda22G1EDbyCqfmUO2EMa1GxShy2UKOUFyXKmvz95vhKnAJoMRTe9omugE0IPb61j
mu979E/wNZhqwGA5qlTgbZTPqSh0Q/QNRh+UgbokpwV6dXPv+vnMbRvUHGEEIhYQxEpCELv3mRp2
aFXqgY/DxMFMg0NTO6/XxcztGsZT6USkhcP5ojc42TUbsKMhkNnQ2R9b/NlC68WuDFhzCNEP94o+
67fr4i4SnNMpUQAnaFAFvPXldEvYRoCziYbUSxUko+odRtrz9puFwdxh3yjIP9m3aedXwfq6XNla
fYlFLyWcJs4M5PPnypF33GobpmLuSYkOTo26QVINSFzlZnV0QKiavvZNXrp2/uO63AtGIlBSol4B
V4k8wIQ5Igku6DjUEWkQ21TAxKdjbR+UsH9XKqKvEqCmuGhrf1PidnyrO4EHUjwYXpVEj4yQ753G
XolTJneKNYybpFVjlzFgwlz/RNlXTKSZE0SSgcIKIIZlnIRUUSsFVQdAkZHnWrx1SzQEcpwq/75k
REE+FxpZqCFppW0S5dXWETE9pBleTb5gS2zYl7fmfDGTHpyosxFzYxSANnAnBGwWuilha8PSF7Ll
c9MyIEScOBEpUlaGXIPTq7oFeBHqwyhiu4b9aibfCXlROKC9zUOivxTdTQWiPZC4J4swejPnBSXG
OSES/IK2OF8it9s8LQgwxXXtm4aQPsClaVe28ds2kdNalVXnmWa3ot1LkABTkt4uYoQZl7dpukdk
Kn0iWQeYvfNPUKzccvoWSm0PAvG1n4C1toj2tQGyXtTnlfsmRDUwxjVGv06heTxf9/pqbFbK6HfG
URdeFW4LTFMOgZvoeITFm9Z+5v1TV/pERaePkniFGa47x/CGIHDz+MkotwOP0GsOjqvqh8GZnyi3
tfieGb+q8ok69wbdxIO6YUAxBFhEmj019p7zpYHdixgc2ny2dEmbo8gORp5i6QVL/NBC7z3GaRlq
6cZ93/ikEf4QP5rNEsTlzCU6EyvpddyD+jXtILYd1k2HuRHs4xMmp6Bs7AC4hIXAZ+GA5fmrsesS
p2IQh5qNWw8Y2Uj3Sd+7devpIO6zhk/VEf51OzRzdU+XKL9uIlG3lsJb0zV7y2MCVOhKhurDUnfC
RTH7vxOcSiWIXdEEKDnWYBgCK2kgZxjB3kQzvJmfePqLmnutebBtxU3wbE98Mbx1ZeJb2lonn0hG
up1puXrWuQriMkFuu35TIQ+kgAXk+j5cMArJHyhFZmgcNMxcw+abiGtrZ4+UhcuNDOJw523ADP5K
wWxcpvrKZscx+p6Lm4SDTENFSb6n3hBxV6UPzZS3R1G8RWhn3+mVteTZZs/rZGJQMgLAlACZX4V9
ZKPuKza6PV6icFcAdBPYkjHFQJj96ABOK2QAb34DtlbTfxq5s7BbS18h3UfkM3o7CfAVam2jOv9Z
AAKWN9lCMHbRgfZ1JhZe3mh8BMKB/OpoVToKrvWmmxYPmb4GqD4xUPyJMtemoPh7t/NvKjYcU874
88PsQQZFv3UlsACfF7Rj2tbT57f8JdKCc4B8EFLhS6p2RA/UtqkMlyfFjaPvaYCgt/Q1MsXA92r1
qKprNt71w4uhBD6Ltw3ApGI0T+nNvgQWWeWsMrP24oi4PTLOWfpuY+xsyBfHG6Zn7eU3ozaJSBbV
8y93euKVlSTFlEE3gNK9eg/0jW1/U0jolpWx6YEBF7SjB2h9cOI22lLLyKx64MiADA+QpgvQTOa0
Vt5GIJNvUlDPNHWV+5nSfho18M+uH8xlIA3HcCJJOhfmBIFBSkgCehMeBhnmdta12e+sxlowzkuS
JF+gZzi0IIEkwJf7AVzlyAEpkx6NZiFoviAP/U/X/rd7shsweOHYQwizExWB74CFUcd/TfeiGf0s
emiUeAViGuACeqNyp6kbnexZdGNQhCGvKX0n4tV2QNzYfO+GW0CouGVzzzGVFxfI7r0i1Bzow/Uz
uEDn//pglLtQxwWekPV1jU8UzSJpANQnfLClBHfI0/l2aT8wzcaIdU/WiW6se3XEVL7tY7jyexJ8
lKUCnOUg2oy09fN6kbtwVvNPPkgykmNoFD3gkCcCGGSwBgGKjtoN6aEKdQ8JW0zn31Tqsast147+
3p8ijY8BalSNAe781T13sheZnildlMFQ8DoE9oByi7miVZ2KhQLMzIsOQxVoZATUMuBcMaMlBYNV
Ypm2DQvcm0rsKQwJhHgIBTiKMJtHgkpZ498NNkEwoQWVcGlZMgDoC9Dn/7LgCbwSyUmYaRktKChI
RTlQxdyojtGb062jka/yegnQ8KL9GkoGsp0/cqQFpyQY4jCDnLisfvSM+Dk68Uht+XqPprTcfApY
t3MwDELV1suM8MHqtPvIMNZmmywAJM1v/sm3SLFCk9AUpRwccjMlO8xNW+5U6zYfbZeyewI8ajXb
2+ahyRZu2vS7kkU3MbMByTB5wHWU9DpFA4kWTXKTeG9pDJNdC8gu8ys7kSDZUw2F10jl2OWM3jH7
rSe7Ktsm3RvpH7J8DyRSQz90+YIKzYX3Z+uSbCtw1lhoOFiXab9o41ugBJtU3Sv8WEa/0xqIeMAp
/HsINOgTeuZ0+CjwG8i5CbPGq9UasFLDwr0IjG0GDsec04VH67RhF0d2Ikba0FItw8GexKADwhPd
JkxWAV+R/jEnFpAsF7IKFzXTr1tyIk7aSUTZeq0IeKkkP2rIm8a3AACP2K80BF8RWWUcnhGtbZ8o
U7tZt7nuCGbc/smWogHj3CalcZZqdQqzS6pwhTGm+5bkt23qLNyCJTGT9T8xsWOaIMeVYo3CfKzq
+9h6H4OFNO3sRfvfNqLd7FxEHqmh2vQ4tWRUXLUrvFZZkLC0CMmcJXmNkl8ACU0YbkiPx2XP9qCc
X10/kpm4FZ0GyIGhIx11OhlhgRW9kk0EV8hnE1DYxG7g3GpFDZDaG+TUF4KxrwyEpOyIASbUOCRJ
wHsxLfrkZJjhCJTscTKFtm+H32aob3m9LfLes+IYDvheHRuv6BGToIVasTeqXW2c/ok228b8pMad
Sj5z+1MhvqEfac39Ks99o7tR7B+OhebMWl+I6ebM3dkHT0HfyQfnMVr2xaRKcaJX9xhjRQYkrz8I
eCBd/EUCoO0semUs5jfhMEboplfvnbBZYoWcu7awQYgbptcxYHUlw243uRYYoWaiGCyyVejQwtdJ
qR60IEeHrcmom/KuA11a/BSmWeZZHRp8ksjU4eoBSqrZSxdgziQDIpSiJcyaJum+du5kZxQcWmnX
xHTH9BtNMVjF31mSunbxYjm7Au33tv2kGMrfq+vZeUj7gBQb3rc5ziMskALRrVrFY6tpd0kGADDA
AwrUZuJqwf3MpF3OhEommoHjKaoVCM3GFUcKreOArYj4ClifYCcH6TR5cWz+T6qHWPkrm6ej+/dc
9Yy8J9zqcTNBZOlWe7RtwcgAndd3QLZzz4fyt2Flj6W11Ngyl0WFrv1PsCNZadaSNMUuT4/q56b7
pum/GVV94Tzn5a6OwTswPgj7pmh6tzEXnOGM0TtTc2mnQ72pkMCEaMvMvKz91oHmYJFR86K3FD7w
TIq8s5ZVtMEAKTFcbJuAKmx4zYcR3tYnzo/ScbWQu8iR2nkNnQLBX+iPE4QIwFliDLCjI7Z+1yky
pak7ju/X7fG8xfkCgwNQCnCmJedVcS4yMeCm581LP9ykZEfSdQsKg37csgE4ujeZ4SV8d13sXPoN
ezJhwv0nVnJoyQjOAsrxkOxAlaonqwR2JUqjVQ0aiLLy0Vnj5cGPNt5omJLNU1SDbO//OLuy5baR
ZPtFiAAK+ys2kiIpa7Mk+6XClizsOwrb199TnHvdZBGXiB6N7fZER3SitqyszJPngAnYmcJNJj3l
xCOmS9EyhTRkZ+3bte/jC391cQBth1AM3cFgj748DGWimnUkYVYMbfCSCf0uHcT+2AM1d236Y5pX
Lt8rxo3TFjmzJ2xEqQyzMm4xHUk8bpHDUeLBiZSgQneBdBdX33vrWdeP3bCNRobU43EygXYM/ySj
FyuPRlWvOQM+/bfGL2xZYzZypYcQIdKd7wWbd002BwpcHou/E8lN2eukESRTXuoJX7Tic/8fV/93
8kW2QA0E2yOwBjqyqpBK1w8ZrQKDHikKXzmeT9WnHX0k5kqW4+rKO8mQAEPIS7mciU0YcpkQFPZz
oBSLKRi1b2ho6m3m1HPv9pByZ0dbB2Xgl9WgPKibnqKvzbnoi072cedaKBZBvt0W7FMJXDJD1wN0
RO6G+EOrH6Pw8/apu3K1lzZA7n25rSdTp7rRwEZra4+EMJQdNXeUPxIdz9SEbNW4+NmF04+EScgO
KrsKHFG3P0E8WOIXCO4GBdrOyCx8ATTJXXukTtveQ4B6b3Sjp4PHb4pX6RF55Hq+l7lJlLaRA0G3
AJBKQmRbZ2rKZkUrAWUMZ2Mj4X6DWE9IkRifhu4p0vvqsZYlPQe1TcVah+rgMToooZZuzars1YBl
mnyXoC+mW7noxaiefxnStBDrA4SZt7JdLocx9uVYqgBT6om+kWYrqOJmZb4XTSALglZxXisUO0B7
A2kWczILd5jDXU0spOXXwhUxEXkaBVJL6EIEm+hV/6XMJpS3mV64VZ5vSR060nhoYoJeLLriGZYs
odcdamjoTyIowQnzVSYZCl2QJIsT6GsNIVIud3r5GJL/xg6XM+RVPuuKdMnKLK1FPR/rkst7Rf6Q
63rbjnLmJPpagLl4JDUbvLzYCGDcFzmMiaRWWmSmOPbWPQV4XZ8dOdoq0AnJy29S+d1ge4Q9ef89
+vcyn9AROLMs3Dl9QZo4arLSlaejWR+VYkcUkOqp92aEpMf29rm/ijP4LoGKEEjXAV8GKFY4+IkW
hfkko/+gsrWDVpKnqX+x+8oPwzJAmIPWtuEIddGDJVl3rbLWKLjkdpB+hKIV7nN0twnhRsw6neGd
B6o0Yr+CzNchpRrYiQVuOPkdm3XfhWsc2MsjttB9jQYxXncQdqs0TmpEQ4x4TPWXkSB/NCneCKFp
NzXCg4F+jym17+RKdXX6maPfaGXGl44+SAwhS0CQk8Wj6fK0qBByN/sOp6VsDxZ6B9udBdGV2pqc
ZNhatm8BpU6DTPVySDrpQVquLTm/TUTHCwEh/EJ5FUUXYckbOwZNkQzHMCQ7JWcQQI8dTfqK4BsM
aZtNO40ekWi4PeyllbYx2eiFArwIaP3LUc9xE9YRv2CIpSWHtGtyZKS76mjn9vPM4nszQViZ2t3K
S2LJNUHHBPZ4GhzXzKVZRW2KLCbg4tNq1dFY4ZjG9C0eB0dWwpVUOx+BMK2QmUAXAPS4TGgm8EDi
7CVMK62RTY6s7PUPu2UbUKd6XYmKY9fszGaNK/IqGsPB5SlJ0Ddyo2D/uzTHMsqQX85LAHCbZyhB
OBb4/ko59RWr3gztQ2/L6CmiQaj8WxZe0bKwlFJpJPUgwXJLHwawvHcFCHPAYYr21ZWLeMkLY5C4
vED0jpeoiE6UpllX7Bz+oZvVOy1OHNz8h0gKPbWCblKuOXkVBaX1BO2L/TwYp5r/7X27sIHQL82f
GxyEd6U8UABUTqICg52ln51+bKXWqbqnNlkDDi2cD9iB7h7EcHgHs7B7mJVTVMYw0kJB+dfqfbhq
16iVDxAZbqV83GV03Nwe2hX67bSQaFrkdQKwNIi1Ia0yzcKSYDMFW1m5jYGxCDdNttWgdmZtI5QR
zTddOhR2QBLApyYHDx3d/MaklWVeHDsU7Xi1wkL5XvCITLVHtJXiO5LIy9ONpr6Y+tFqqJtGe1RQ
gtvDXlzRf6zpQrDdj1MdJzX8f1GCk0d+A1W1ByJNp1pzeUsOgQCziYlFfyEg0ZcnlGZkGhibUXWS
wS4MnGtisycoeu4jNX0a7ebx9rgWDwucD55hnJkT7S2X9lp5lFHHUkpXASdKqFRO1QYpkx2tOhao
61Y+jZ9o8RpbsSvHL7eNL1xq5Ny2cJGn/aDITU5guwgh6pgcFIiU3zbBT4DoXwFogeCDhh2LtrjL
4fVtVUHS0yqBTbV8K+G93BOiwHh328xVAZGfCrDREdDboGiKzOalHZ1peq91E9xbY5ebGBUnZ9by
8DG3Qtvr9THbRKw8JqYB42rotZOGlHWIjHAe6t8lXDa7vlzvJ7oePBZWxm8iY3HFo5pVrZZPJh5L
ZdoyALC0lB6gFzsXnk0yxPZmo6Z7XaLJGu6Lj1aYdQ1FL1xoNnSpgdS4nA0jTg0knevCRZsHae4H
tMiSGTmxFi0Y1q+8RdPg2gKISQ4swIVJYaEhfGsP/QiTpjV6dfXdhg4e4Na+JqUPpoq0U9RFDiKb
0cmIvMlsUBVTslIgu0oOnnYBNgKiYzxRUfm4HHc+IUhLGA5To4LMDJKxQ4pGKiiIqd1ek3Pwd+PC
037ZsYFUSLPRQAqhKMU2zh8ay9imeudQ6NwlRrynlrGJiOSM1WpueOnUcToSDZ2HBlIkQijbtywJ
JxunDvV6RHN3LH1PqGOqHm3D74lW7bT4XWnBOGYMLyQHWTsocBqZrIR2SwcTxxGylJyeQhevLhwA
JU5nBD6xKoFgU1PGbaOj2VNtm5WC+rIlvDPRp4Bn+Sm0PwuxFLOtM8ZTBolGtpYSbVuAJozMXPE0
SzeECdgHV9mC6LvoAUZZlRK9AZONFRE40W2cfsZlGWi5s+JqFnY6WnPw1uOqbugtETZZMcV60iV1
5ZY1pcSPYjkPdBnkhz2TeiQXJ/NNYYqyzSOzOrRmqxxQ31L2WoF+1lqxw5UbZGHceOqicQc9ABDE
FGN0vMX6BnDGws3i6Z1nfW2pOXaSvLPaNZTUYviKchHue+T0cOcLQy+lCirKlAFr3Dh9fKDlJ5O+
SAek9LsOwrYC7MErUcYCSR7Sd2cm+fDPdk+csBIkvTAJPjyveUNC5Ol3Wjt42zpsD54I5+Eu+iM9
MDDmrbVbL8zshWkeKpyZBuCmAelsX0G570ctuxnJnGb6NqhrgLqlkON8iDzSOrNDcwpNXAY7Ejr9
pRopYXt0pbHdsbJyVClamdKlwO3cnHBVDmoUQ/QYM5p173MzOnP1PMRPsuSVtHRKO1g5LvrSeeGq
lIqBdhi4ZsHfzUmemIWK0A2ZNZO5eTOOzaatW6v14RmMu6YjAC+EkEQLwIrbvMpVQx4k3QZJSAey
h9gZKgUMlanagJcc+Td0H8zT9EimUjZddVY5TI+o9aYaCs3cghNl/JUqY2m4+hSqfjSH8PahFab7
tra7wSMNWDic2ujLyAe8qrnL5FLyY346VagCgtqYycqn3cntlrQQbEbrry3FXh8lhem2I7XudalO
oEWjWGhfDTX5pSZK9q7LKMW7kmLNeDy2cii7WqxQEJuUQE4xqJHhOTShLUwxowbfYLH73qSowILo
O/ylNHGFsrjRPKu1OgDvzurBZ0kn/wQWDS5Nk2Oj9Do0zRuBHtXkLhzAp+J01YAesLwd9GjT5lIO
LTw7nB1NyTQvbcHyatcEVDJdxsgMDC3YttCVXNTwwPLU3w1pZKNgHybWZ6mgW2hipv2VhpWyy1U7
3iD5NHl2RiPjTraV0jO7qce8lZhkNN4kU+Lx5jBXTjuDukzW8j91NbGjMQPnAA3ihLIgpixiTtOA
1jy3afdLQXc0SNzCtvlgrVI8l3E5Q8anhhJFZ0n2V6Zjep/M0gzvG2WUocwJ1lrVGbT5oHVz7fdN
muxwp+HqHGxr0xeUjG5Udbu8Y8kdEPbFDvlTspO70fpVj9UQO6SI8jJoWuwwqUFR9k7XJzU/FjpQ
00Tq49BrMlbs1bKnR5lUEm+JUEx0QhBZOqJZMUcWHX3T76SZKOqKNghv3Gaa69ob0MtWPlZjEu2N
ZlI1t67menaKsa5TBw0lLThB0gi6y9HQ3kv6rKDfYoxnp677OXeIWhLlodL7ovLZoLDwKHWNehgH
0voq3la/e3uqQcFvFEDCYGesoq8XTyUSdMDBwJurp2fmmdNpmg67J69wK8sGaBk3UX0kw480vldT
p0i2avnVzN6kHgxrTbtl6cmDxzJSh0Dy2MC7CX617Du0SaYIgLpYP7R9f6+HnynJHT2tNgTmpqEP
SjLsgc5wWtAWd9oase+CC1Q5BS6y+ERDLUNwgYUkz3mEENllkuIQdwM036DhVEK6GdJOtx3ggnfn
dFYAbOqA6ahi5lKRMr1VOgmZS+YYxn2VG27cbif6QtU11NvSsJAzA+oN3YCgcBOu52oa4DbrsHJp
qyFLWmvlnSKjqRItH7UOoj05Zt4cKmnhzMwY1ppSF67Li0BEuMYyqSfQrEIgAjnnrVXrnoQJ7kZo
dKsPt6d0YZyQ/AatNdoAcS2IYb46TnZjTZBbTPrCp7leeUQqn6Vx8BMTdAmZ5I/jmrTuQtR+YZOP
/uy8mGFigK8RNjM2gJ1KRcD+fHtUC3EyWAUQkeNZgOKSqCNHKzvW2qlF6Qfan1qROSCTAaJrBQS6
OHf/WBGfhhADZv08sMKdmY1LVXqNU/s+LgxXMrPADLVNH0qbfz0w0LICOsYZYFVkAy6nrlOnNp7B
c+FqOhokZIZAg+6yWFl5/S3sPxV81uAuRCZAwQEQzKACYVVRhXBN6fxG3yaRhojqxVzLEC29MtFw
gGcTZ0mEPcF7TMZYqVUYQx0Th+i9BhcAcvDTXOhoucigOjYYIb4CbB+ApRiDRgEFRRDyk/asB9VF
GKaHAvj5fdT29jYKjcintAr3UTxIvqJlUC6qWiOlXtoN5cOYGVbtkKaP1mQE+VeKOYKz7SYmnsqu
UgzoskKzNHozsgeLfpFxF7f+nD1E+bPR/7m9CRZW53x3m/w+Ojs/SRcTOebmInq0xq1d+nPzCuWT
21YWT+nZ7hZizVhHilvlu7sxkU4bEmR50khd2WhLzyDsM+RWiI0Kqmnzrzgbi93HhS6zpnIr8KZ3
0QyukwJ8Lj8jtQD86OeQg4HMyzVlJXBfcBAXZoUNnrZFTpoEZhl6Uav8RZ2mTcZWjCzNoMwJfQAc
lSGKJBjpMrWdehmv2x6FvVCNvqUhW3HfayYEV6qUDe7KECbyHNIOE40ewcH375MOcDQKquhAf/OS
3eUSNbVs9lnbIRsgV09FK/0KaQbK1Grl8b10iM7NCLuaxVljdOh9d8E4XWXf0BmBCOKYANFp+2r/
lhsrrnQhmMCwMCQ0mIPvRLzh8xrlllxHGq+bQHZSAh89m343aneko56Zr3G1LZoDnNCCDDuHIwib
IZmN2mAKXqYU5Sllzny9RktGBeJrNTpWa+DFpasJerp/rQn7ou7RkQtuncptpG/z0DqEfLbpsdOD
CCXtYs2NLy0dmsuAy8UJNlHevNwhWhqTORpmWDP+aKZvm5tx+MqSF3ugXs0+R20Nk7Q0mSAuNJAM
B9nyFVGNpo4oNIbgB43j0ddLWgF9qwGHmSYQHTAnlxns921vuOAwkN7D68xGERWRvrB8YHYu7dKs
ULQuQ0cZjW9hqG8I3n3ObTtLI+PU2Ui8IXQxROpWa5rMGGetcIvW7+d9SxvHHv2owbNnTZBo2dTf
zLYYJIGXVdHnDEGm2byXMsiS4u+TETkV3U7/usAFtAFg9RpGhezaFWV+Lw/WUEsWXrvyTk8md4BI
qn5QldemfyrLlZL3dQFDAUEWOC14oQQYB/GoQTFG6WepjNz34Hew+/Pw4d8/h94al8MVNhIqxfCG
AAhjy6PgJJa3QqlSWTTnsfuqO8cgcJyDs9k4rr9duSPtq/sehlAUPT17AGcS70hCSVaSsIpd7+gd
g/fjf36C4BgcHZjFL/z4//sbf9k4Owe/gtPv//xL3/EL53Bwve3j4/brcevtH18fXz9ft7d37zXn
PZqtZAjxgdqfk0WKmeO87nSNlix2B7d1gwByCKef7doxuc5lckOAqHHtFQPRoxA4ykOZp/mEyff2
nhd4AQbtOysR0NIKg5QFurNgbsQ7Qmx9alQbwMu4jt3U2e9f997xZ7B5+9CcN39liU+J+4sIkg/n
zBL352dhkIwoltoRLO2PRyyb668N5cpFwwBoOYAyhJq7hurBpYEY3ivB04Eb8Lz3Y/DH2WA7uNu1
kOfKTwp2hIEofV5GaQk7x58/f7+8vITO7LyMztPsAEGAv+P/wbR/8N3t81flPn89D5A/GJyvyQFL
Bf/HSlhBlkeuAjiL0jovDl+OvAGFURG1CnYKPy67bztMr+N6GPvWdVeGf/qPiesI6ORfY8K9O5iF
POo1N+Zh9zvB0wYnE5a8rbdi6gRMuzKlAURjAuEIgIhw6UI9I5w6u+WmjvwEBDt+7LkjwPAwPo//
un28l+fyzKYQo4V2OrK27mAzd1QHf0AoD3++YrQp5Cz+bN42D4eHw8FfWcSrzmn4WuiE/DNY4THC
6p5ESI9iW3nH0gmCl80P937NqSye93Mr2uVWMUMFAVnMh+cd0aIKD/qwwU79vrZNrtN2wnCEPWkg
1kXhnht694Ldxrlfs3CtTcUtIDJCFwOy5ygwXQ5FTcpCSsHtxFdqbzrvfcB8L9g8fFT+x8lVult+
Blau3tOT5mpTnpkVjn+q0jyfFZjl+yN13pn7/gqdQVwHk9t5CGk8z8SpcHBTag7AlU6Gv76Bpgbi
UKA7cQxUoQqcTm/lYjrpi936MOG+sArEp+AtPi0tv0a94+kPHBx+ePiNimuUH1b+B/7EzwH/PB0m
HCf8ePwY3z5PBj8vN75KhOJINa2R7j//qtO3Bd5/bm/+Ffxb8As3Av9Z+wKVb2nxC0CkiwwucJCI
Y4R5KUvgi7QGtEjcMCKK0w9c5JPzhtHfu3fcTXqPwVpQcxXTILGqg0ra5uB3XOTCCVCbNlJ7C3Z7
BtJ9hsc/QVeDneq+moVPt6f5lH+5GKRgTPDKXVJISWQhR7wvnW+hEzpoqnJ75w/+Bsko/BnyyM3H
eB0Me3N4cJ92T5ud72P4X1+Pn5iWXcAP0uvjfvvoPb6+7h+3zPkKvcH5TP/tCwDxMZ8UBAQ6yFws
4eTq6ZCjbKKkLilkCpmIKS1rf1bUAhjZkTJzM5tzvAuB61xxsgtLYgC6CfwpqhiAcQpLYlGpnmZt
SN0RiVUHbTDMY+X8rk96cpcWzdrzY9EcHt4a+h80wP6E+6thpdn0M3LavfRTqyNHsqFlRR1ljYLn
BAQVVt/A1uZaisClgmbl0hWGQyyrlBtSGpQaDZeh0hUXIC4HNZUaRNJ7SL+3RTAWbwQPV8OdyDPS
3gCt3N6F188S1GnOv0Pcheloy4ziOwxgVCwCiLMdmPkDGrkAUKstB0LSJhyn4tdF71jxwZZWEjnc
+d6aCGFntbNUZRPBB2hKBF51K3SQ/HUKHTidArjZPKR+Q3T/9rD5f/SWUeFGoGrF9GSA0W6M/KS6
a1BszaJA6rfS+OO/MAUMJVLjOhpLRNGdltqMQLolBXUJmmrCTUX8rIk90nuUrlx0fM9cjQoIdkNG
iQHVeGHzWmlpamFDcFbsbzOKpv3bvEYxsWxC5ScEyUMkEC+3bSJrfVETNH5G0BmdRm9SvrLw/faM
XQcifE/a/xgRArqoiejcGMDuya0pt2CokltfUkP2nvc2kEVWom1DQJueixGaUllVDYeuqs3eH5kU
79Is1tceQlf3kfBBQqBXR2SuYk3GqIlnyiD6Blei5el0b/bPyG7a8a62g5jZnmEeY90FGGhlRriB
65U1ASMFrIyLr1xOO+lSbTZzfICZtG6nuLnkq9rOkI9665ZoFCglz25A4gfmQKh771asczThLevC
ekiTNulTjS1cypuou59N6pD4tzV5w/AmW0HWBG2zMuLlffbPgIUZt4e07osGA1bpzyx9mqpjrn3d
HtaiD4D8z//NqRBXl7U8KxU3ATo4ufkAyW5ufetnsCrKK5fn2mD4vz97R2t5KVtZiflTk+m+ZD8l
6JUBvr4Sty060rPxCJ7cTlU1bXpuBaLh4OLutM1guSZ6tc3GN+0Vt81DsFt7QnDbpV2kus5nb5wf
UGnW7Hso0IzFBjiXtLsDvdXtxbpGxZ+O4D+rJXjsWjJ09FnCXmE78zv9ah11O//Ofoe7cpc8VU6z
SV+wIX/rK7O6tHZo/SRIO4K+WJOFUNRQ66yhoFF3q+oxHn6FCWih1ogsVmycylFn+4ORVMmHHjbq
lIKTL3UI2w7gYbo9hUuhzdlITtmeMysExGrACcNKnqkvZFB91nlyP6SOslY/W9qJHHaCFkp0VKEb
5nK/gwJSa+wIJGtgWQybIAeT0/TOYgZKgv1AN7eHtTh5Z8aEY6xkOjpDFRgb6OAb4WOiTV7T/75t
ZHHuzozwjzibOwoPiKgQRkxce6Q/5gYkFcAtQddc7eJoAKFVwV4NqKf48rG6IpynFld4BebM8mPs
0fem556u+E1NIBTxnIG/TkG2fy5c1gC/8y0afzVs5TMWh/vPV5zynGfDBY1sD+UyfEWRHPLh16jf
qdkzXcu/L1lBQhbvCTQaQmRE2Ca2jTvcSNHZ3M33WurZ1r00esDY3V66pRlFeM3rWyBSRG3mcumM
qo/aIQfFeRuOaFL/0YIwe0hWZFKuU2xwTxZqCaBlQ6PQ1ctxGiDwYHMrigxCN5bVmQZ6wdLapqQG
iSL8fwp+KhQ2/DC12NGy5sqXk2Eqj6PB2etVtNHWfwYJuVKQAJehTdw5iZhnhRn5I7eZDpkKGoIQ
uNQLuQ7aCYyTvmblXXfoe3UE4D7XR0QmjVZpnqYWobziB5cWCzqikBdWkdozxLJxVqDdlcVAI9YK
8Qrq5wr4LwHRnVb69fhxFe8VUDsgxkFrDiJ94V6pKkWtJRMTWTchQ6+r+ZVVurZyIS8aQVcTULKc
804ko6dMiyQwu+PRU7Z79JI4YbEmZbY4X+AxB98z1GZA4Clsuz5i9TzHIE/vSIpOpp+N0jjGqE/e
WK9hqJeGY8ucwRF4O9SxhDmjqDvU0wTvlE65Y5WPffZvC/rY3ZgrdICgyIjmG2Ewlt1D1ibDYHRO
oc12Sfdx+5AujgBUo6jVAjZ41fxqh8kY2lqUufNgfoKwCO2T0ZqC9OmCE7cWr8zif3h1Qx/gcknK
hkAZJUkgqtDSjQIcPcGLNvckw1P11zAZvBpddZbs2NJ/sd3ODfPRn7nTvgr7qcnSzDXr4lffm64W
kpVjs7Tdzk0IF5TSZhaUDzC2kPwAVNtTR1+y9GDSV25b7i2v5hAtysCvmVDHEXcCaK5MK5nBStmY
CnWj+mNs8Ggf3po+ebDH0HCBazvI6VoUtjg8dH0oMjwPcDnCBsxRfuxoD7NTb0SuUqtempi/gR1+
LaTP21txeZucavjIJqGKJ5wmGcniwijrzO3RbG7Qg1l+m4z7KN4R9U9Zb3X9kYPO+u1ts/y/ejWx
XGkY5WiI3Ij08FpcTggKMEKjiR4AnbWLzxps2RYaL4fgtqnFGxGN9mjlADQYze6X27GONFJOLVy5
VNv3Q0xcZVAPHXSHb5tZWjMk+v+aESL2rNVY2Rnw5BNVe0cdRjc3IY0Kjs2EZSuzt2ZLuOS1FHR2
Ug9bffHDyvZFesyg87SmynCNC+O3PKqukBBAB+kV61eYx1Or4jZ28Rj5w9rErWXmmJDCZAaanqPm
IS0yr6x/x8Av3J7MRQdpgIwBYCQN5LfCASi1PjJrNIu5dYfnXas0Wxoma0R2a0bI5cZIZLPAzoCR
eEhfByq/mPmaicVtjrsKDRs8vhRBOdJk2uMs4SaZJPanDuNdNUwu2OG31vCzbvqVnb70EEEn/l9r
woBUGY/8ATwoLlNmBNIy85FydcLhlxVJb7S37xX97fY6LeZTQYkE9DKQadDVEA6XbqpSHkswWUbV
4zDnrlLF302rfC1k4BWhsKEXitcVFUTh1HfVnjzCNI9Zlb9ORrA81/98inAAaZ9MWVbj2rH1wa0l
HL37rvaZ3vnZuHLDLUw0WtQUrlQNsUX8eblz2obMdX4iKx6hUNJuEtOL9K1h5l5o/ZTWkF1r1oRl
jZnVocWiwDHEe9mYv9fh+xiCQgdgQ3DcGMX29pouOBcTrwcMDFVtBA6Cc2mrRp/JAOkiUFltkPdj
0qfePVlz7d22s3C3AvCO0iicJkABshCfaGMjxU3OZYVAI9a8GGjrl+4KDfQ2rdOAfopVK/nipXkE
AhTSPrjNTdyrl6tmoRHKniluumx+GGs3KsY98Xcs8fuuXRGaWtiLJt8fAHBDQhhDvDQlo28glLmg
Vcus/Yi4whkZtEB0iGjR1HwwtLVWiYVLDgY58A8yiODBFMYGmeCRphJcdTKQDZMsNJkM3oBzdnvN
lvbGmZlThfcstGtaUukdN0PxLEraY9W6tCJQblnxZEtRiQkkOspwMuBqEAy8nMDa1hlkICFtNaN7
zrVDKUudriD1fsq0R/QSxo9WPKkftDa6AKQNKTCVXAdXi4yiXrmLlq5BlGVtlAOxlhxXdfktUgRS
k85S8C3JobJacGB2YBfgsbujqoEkw6GhnmLXv27P9eJ2PTPLr6+zuQZxaz72EUH8PkqPdYmDGBmv
ZWRtJHt+qM0E1J+r3NZ8KEJYdjFUvs3ObOp0pGpbqAD/kj9j5Y/9hmi70D6Y9s7Uvtndd5YHNSTN
9WQ30JUc+JI/OJ9mYcllKVfMacB44/FnLP8cSJDNXBDgTpfd0IYY6VqSdW2CBb86t7SOSwMGy0kC
X+FbPX/PKaQCy8Qd8p9o7L69nos+AZriJwIiYIWEq5IN3VyGJbZRJ6Prt912phqgY16G+go66m7b
OjmYq4VETsFA/xRcnXhDpeFIe9BAZFBNrWTkxtEIMQwTKDRzLXeYQj+0EFwcaTSQO/AJPUtUUdEB
2BkuEsA2LvEo393+oqXRA2QA+WoUtbn07eXOsocKTaaFhp1FLd/Uq72WbJI2sKR0U+fz5raxKwZR
4FshTfzXmpjRA0Vn2FWxjvxU8Y0phSPVTQ3++0c4LzcqNW/IE69oyLGOgkrxiGvujPilSg5w0lL+
JJtO8jB6kqckKx+2EHLiu3gdHOkzkEGJrkRtJaTUMAsj6qJpXX3D1bAy0UsuGuTZaJ5HfgFAd+EI
2ymNGqnj3iqNzdSb+hQkqZM57Egz13EQj3b3fHu2lywCfAtQI5S+kJIRDi7UoCfNKkC4Cn6t5BsL
W+TJ5Dk91r0SezTs2pXoa+muw2sE0BVgJK5VjfH40CUgmfEobyWPst2MHRv9uT2mxQvo3IjgfbVx
buUButpARtg2aDNAgxZKfqar0N8bnLIfNzMyKUViP46mHTtz/LnyAQtVSKgQ/rOOfNbPXLHGOrSU
1pAjZDb0D+tfPftuzP6gACzxNpJjHuEh8eO2zcXdCceEHYhDCvq/S5M5WrfTpMHWyQbboXl7GOga
qfLSXiGAviKxirQUAL2XJhSqpDOANZk7tAc525vjk0Q29vB4eyCLzgYpPB2gANBBipQWVqk2tVFy
ZxMWD6kq3dVR/TxZsR8ydh+FjXfb3OK8oW3K0JAKx3NVmDe5C4cuB8u/qzLIAbdGaR+MeU2Fc2nX
Yzv8NSLshyrBEz3qYUTXR88GZYSUpF5NVoKOxWAHfFHosMBjjmAjXC5QhmC2SFK0z/da/tgMCvii
ql08RFuJQoom1bassveD/se0/6s4C+lWEx4Sm++qs9gARNimsY2HB8Mpi38okuFEDYFKOUWzcb7J
9Z+gCdgApb3ila8xp5CdPdlEPhmJPhECqIyMkxTOPPSwtyVaVe3R9ML4VZ3IVpKMu7Z6acJoj9KK
Z6PHjxIIGE2t5iQIUDrzu5ZEWw1kuZrycXtjqVchyunDuDgPz+GiQnC5Gk2Y9CXgzJCRLaUWDchh
ehfpJchzMjtOXgmV5x+Wndm7WGXDFqXA1GtYh/p0BQiFG3ZgI6jBGP5WNJX8AHaBhHry0OnZlrYp
g9rmMHZ3xaiOQFRMhuqZJKo+WdKHYJUA29tnViTan4g2cdBq4zQ6Q2yQ32bf6LtimNL9FFpsdGnY
zE/MbpSXqpPTH7StOTAuagO0u7f5QSqYDWWnvlzJ0S/NDFpjASZDw/0CoAyQzT5vsU/NSYo3kjET
H9XeXVU10F1Ty9ybLKirT8gkrbwirw47uGIgZoO8pYnOEwDaLpdktCIzmWfoo3TVCy2QZgDBwO1V
vzrpggXhPh3AsjQleQR5sLpC1Hsw2B1dayy98pDcBrqXCZJsvDdS2Fig8QLf+5BgFMpBHj3W/+jN
QE130/B6ezCnLXoRiZ4soYhG0JqmQjvgcr6YmpghBDpxj7njR+dxqLoZwH055DnezW71OLrtykvi
Oisl2OSb5+zutAoCoUi8Gd0x0L7S/eBb3rwpD9l9vevcMNB3a0vGo9dbgxSi20zvGsPsYRDqok/5
9/iQ7ka/cuWn25O5sOmxan/nUgxr9SqOjKHhQUlgBixx2kDHcPqVMGDNirD/kiJCbp7HV+PH7IWP
9EBKR/LU3e2xrEzZKYQ/X6OQ0C4bYCU50E3pRm+t1/txYK5Uiq4vtMu9IKIzwNTVodwGO9qjEvTb
bt/48Avv2WYt6Fg8tmeLwx3H2YBmYqJFWoUh6NnP0FJsdpR8vz1n11EpAl7OBgAOW3g9HOFLG6gw
9HI3x0izZj8q6Q6+1yt7fzKeqBmAsjclX6YclOZKNusqaDtZ5Y9Jfn4hU31pVY8YhWxeBr45rscQ
d05MtzUugXLt3PKdJRwjDA9aTGjvRGQvpv2VjGUtQU+Z2xrML9UasMO3Un7Hre+YVPGtnkZOK7EN
EA5eOKe/V2Z3YQUR9ICVEyEI6HNFQGml0cTWSoRY4HVER3pQbMuDmrjVnm55vnWjV06xUZ7Dt9t2
F6b3wiy5nN4s6RQtqvhjtb2DooCkfgInAV2DlWvlGlOGYAIdBmg04IMDgd2lHSR9+w7VMCTI+wZS
IlEU9UeEB8NXzJCOkDUGMLKRVuNvq9DYfTEOlerIfYo0wZi2d4M5Nk8QGWpDB/oz+fcm1tKHOpPY
78qW5pXb/Tp/gW9FHpOzEaDF+KpwAgV48CmbiAXJI3u1ndxXQT3lybv5rgzK3pFf2u3tRVi41i8M
Cougl5wcwYBBu31UIT1lrlFuL63y+YiEp3+nheCEQrDmKqqfoNEXxBo0lkEi6N0eyP+QdmXLjePK
8osYQRJcX0FSlCxZ3t22Xxjt7jYJ7vv29Tfph9MSxCtEnzMxM48uFQgUClVZmWubGEVgA+OFqDtf
DJNIVV91TEF+YhnofnTJMSeopfe1AAK0sl54HiNNxzAssNH8WGae9VU8YEzC6azBZRISz9G57sha
irJMz6NLvMx+8o+4AXrwQ1/DEXUCxNhTc6/vVNoAl18rRGBr5eOgVrKgphR0s1C3Pz8avayVaR8g
dkcF7fOPerxrCy9ORLt61aUTM9wV0Q9DNcYTcqHJt5/CFFRNxaO5T++Ce+a0X3lIEzB8bWLctpUg
tF5WxHANWuinApqDt73FQwo0kkAQNoGHypP+pN1onuTFn9rDp35E/bF3kp2V024LQI3DdsSZtrE/
iGS1V7bM2U/gjlii20y1pmWR83fDuo2FRFwr18eZAe4rxjLrdWbDgP6LMNoGFKSpVHNBKS9HXvcp
0khYezae2eM+Z8RSUChBusCJdt1tgbE5NzjMYGGl8w2IUx4kf/rR0dh5Jc+tIEVbzXBPPyd3JUPp
naSaClfrt3iX75jl9j80sNlRZdlITvuYbP49QJ45uxyhk/QmAiK0T9kSVyCJJ0teOP5z05/botxL
IZZjo80Wn3I12Rl9vC1KgQ/rx/zvIVgy3xMfqjJKq3mCD1UebmwC3s/xh4EJSGVzPXSt2gGn6jLR
B/peniNN71FA7zPYyZSHGRTBofWzJUc7jgRhayXW66BW+I8dbgMadtJMtoKXYijdT/1tM/yQOtFO
Wz1UJza4nZYYgQodNNiYw8c4QBcu83I0n8Jh2863av3A8p1s/5z+i+vyzDVuu6F8DpZKawkWGviB
GqcDY2lZ7InoU4mWkN90UYEB7g7uBVDRKu9qoGZJ4l7fDiIb3LabwAqZqS1s1OHjbG2LwQEiU5Td
rUZXDHOC8AFP94siZIc5zlAD2tep7BAr5tpsG0AaMAW1iPwyTVRjr3X61CysjwpkztNnSZR5rD61
MDUAvBDoJ0BGyMXfoqmypi+w7bsKOgwPfbbJlXCDVnuQ2VS2oXcxHlIR9+F6gQHDpZgU0oG+5wFs
rR6Br3IpG0KWzg125SfoKFFfsDHJHN7pTnkrP44SRuSvf9O1DHXpT//HLPdRY4nEWAULzz3fxLty
3ISU1vvR6d6qp2ovesauRZRTa9zDzzSSeaoXkXKWbUvtFjOpVgPcv3fdqeU3c++vU58MrrZV25kV
tYsVvX7LweA631pQsUwaxMlNkL1dN7aakpz4xKv+KFI1zpUKaw0N/dEN8cniO/OIFAhabj7eP+pb
iHpR9PhEbmonjd2hdnqRjsjqJX76K7ispBi7sg0ibJ/57gNSfrfztnGiJ9v7o+6aTYBBmxKdw/1e
NCe5FhNwWkEyD9C0iqL3+VU0l0pSWDJSwbR26xoMVKZjimR7/589+tcIt0eHGaDveoJv7aZ39W13
RE3xZ3YY3ID2/rDtRBneWn0CG+ivQW6bdiD6UBsFBlVfSTeBPz6HD8XbODuKQWUqKmKuriEw+mDY
QsMAiKzzNcQ4gWZXS77HciTPhzbeDqJnzrqJ/1R7eeHTYqjjgS1q2BqYcwHYHkHA3/SCa3wldJ+V
Pbgt2CeJLFkMZY+CjTS3jooo+1+JHii/Lu1wsKpjx3ELBQXVph0sFHAaBOFE+hrRdotuI9EFsLJY
Z2Y4P9qItKy2YYaEhzA+9NFWDzbXg8bqUp14wl0xsypZVZhAVHhUZ3doZFqGz9ctiJxYfsFJjijV
YY16BJxA3wX4uq+ob6leflw3snYyIR+KFzre6OBs+77UTqzMQDpj4ghW4hCiLwy1gCilOaF5fkRp
BvZG3Z0bryxexu4lEE1oLseQi/Nn1rnkKpFIH2O4cJG1jf3GNp/kHsgqyAaHxPDqJnVjAJpyq/Gv
e73EtGtmuZjH0jjE6xtOz+SxCQ6pfjsq76T+ILPgQF1+QxQOTBCPQdMAPUwewggG8cpoZDN2WCFH
NOmqY2ZIoCaPBIXRy3UEjgOYMA36iSgaXOT5bVe1+WRgxjDH3HZ3W45PQwVmNQLKbgzW3ueDoPm0
5hgm3pehAIjPaDzMbwTbMgbAzcRJAWdXXpLoUWrer38kgQke4qd3Rm4HBUyUeufX2hvpDMjLuNeN
rLxfQfoIeg3Iz6GZdkEIFSh2iycSRpJmhWZfFrgzv2xa7iET0kJD9UO6NZ4SVyQ6dxk8zo1y236S
SnMYRhitTMxOQpp7EEXylZwGJhYyXdRZIJDDl5Crtg0jVgUw4eXP/QZs9pvYz3f2Id1BvgJE71uS
v5p+6TwM1D7Evn0Qja9fxvrzX8AF4UyTjFyGaoBj9hSUlrrq9aTHnfV6/QuumAFTzVJgtNBERCg7
D5M4XmAnAF8o5AVedHtPxo0pP3ciiN43LOw8ZIAqDTsE3LQy5kO/s7eTOCk3ql1laYaMlGaPyavS
09CLFQdlHcpumB+4KSWhE9/2XrjJnmxhdrhyGs7scwlNlc5qY6P34XQ3EDl20432rhynjUrTF+v2
t+n//H19WVcuhjOH+RYfgFN1FlswGHyAbHKQneS13yvU9vTbbtwoX4B9UoHJy7CMhocNwBgg7Uvt
k7tTY3mSaigVJHhASU/xfXXsnwBoNw5GifLZ7NsfigOkSeAQXdjQXNtF1kLxgFb+Uuldlv/k8+rS
ZChJEGIXpQEEzKvgMZW74zBLzU6RA2l73dM1R0+tLb/mxFpi6vEsEQwO5gyaBlr5c8zTZzV8t2Z1
O7Vf142t7Bzrm7kZFwTEZS5WNS6joKrwIe0idEb55ziBL798um5kJaJBUxeRBgSM6qXq0aiMbWHa
HfLSBQ1F0Rw0H5ACWoJduWbGIMhWwEgEfPnFZ2IWNE+kAU9sFPoZEhbr31N5C4ULwI5AjohRRR4l
wGwmZWoCoMucN65qvmK4mEaisbq1TwKKUOBCF1sYBTv//pqZsnKw0GiTrIe+2YBrGnC+6x9kJSOA
BBUIHsEkudKgnSI7U6q+BSwl2CTzW1QPUG3flWjTKhvMjqG5INRv+h6U4GIkbhx0STCsBa/4vl40
S5kdhZgPIUCnQyFYCyYHGjzB/UjMRbsjQiUNi1lq0DLrO9ceooFWigXsCkpfEoBkKLo2jjZIqPiz
uRl2wyBpr5CCxGuEyX25jUuSzG5PkFDJmdFGfjekRHF7JFeHph66A9qN9bFSprDblybT7iERj5tn
nuaNCmLnvaFm8gf0bTAKwSzIAOEgMkdRMMFJtVlTKgy2JBK0WELb+MrkYtzMmjV9MmnSH4omyJ4i
qUl+lBgk32sgP9zosPFQWqGxL/NchVrjaPc3WmoYbz1wfr6aTNEybzG0k6uEUn4smNW7s5w2oTPV
cv8TeTeQx2qoFLvOwH6j9QAKqCGv23kPbNoQ3NuSTO7i0bZ6Z4AiZ0vHPCp2ph5Nr2VXRxuT9XZI
C6XFEMSQQFmNkZmhWV2Ukxt2EwCisxpJdynYw96Sag4eirZhwI2ZegWaIil2TWhb1De9Bj4xlKOj
fJ+XSXGDz0hCj9jJ9Eet1CKj85Bkz6xTS5TPICy7yZuGfTVtlaobyaxzFIFMs0tQbgNZkKoN7Xsx
h31E+8iKP5WwJh6GykHJDEQbOWhRg6o6xG1E476XRSOUoAEXROURg3qYID0/VQy5aiRVBd782exo
I8o2UuvPsewz8IhjivVPLInqDOpaQMJwDVp1SPARMDibfVZVUdgi7klPKFDlhzeIN880u9VAdnrs
98wxnvRj4lVud599Rp6FNEwNKRHcnKu/AkPoIKcF0fGFMKwehKaWZzjsJNkYIaHdKMw/Vi5ICE38
NcFdWWQIxsJqYQJqzHpH1dvJ+UQd2aTqvZ275KHasQPYqXcipJHINS69K/PULNpFjSkkAP+kmOXL
d9cjpcgCV5tqJ6UDy8gSKXG+GnYc1YfrBtZSKaQUyCsAAP4Gpp9vzBbvjyJvJ+SOhSp9mL1pvudR
iCJiZeXo+thzs1Do2+BD0DKjn6F8EDDVBew6+12HJMb+Zc2+ZEMvmnxbc/30OuUSrjQMxiHUcJ0O
3YuElNaIBM35tV1zamD5ASeJjlW3SaFWI3oBg/qaqLlf2Y2jT+VNrv4Xlk6vVO61AVlkRJQYMMxm
/Eh0w4270q3BbS8REVWh6PLmFk0uoB4HPSBYmrZKfdPgqS3SkFzJDzEwAR3AZWxikXI6XzbWT2qP
aIZsNMk3mV5sMt94Aru4pwWKf31zikxx6zYWcpZMkKjB+BzbDuEuh3S13rqtfBv989yRhtTqxCtu
4UbIf/VJgEYFRgTd1mDupLlp8arJlZtLhnPdr7XLACrnBEWXRfqAB1JUYdF3jY0lHErIQjFaRg7R
tnZNqD7uhli0KdY2+qk5bqM3SqJNuQRzU4Zuf+9O8lfQQyn19bpXK00Cy7IAYEV/CYUXnR9b6G29
joayxzPQ6zxzaz/9QQ/5F64cKMgDs0F8eTvs7W35NtiuCFu6tvGR5KNsq36PkXNPUKMbOz3VYTuS
WgpstwWciDIX3nUXBVb4d+cECh2DTbhR4yinVoQR1Uej21y3sfa1TjzhiyPZjAmkZIIneqkb/gD+
NjQIlVvwqipoKwfx0/9mjjtjbNKqtElhjpBfqfkrR4ZcBiON4h/X7XwXa/kE/NQv7oTFVWYp0vIK
Yz/tZxm1RjofUDTD5XkwPTS0wLtytDbsU2B26cZdmEXagTQI6Cjwqp6HqxohpA46zNL0uEEzHXPv
j536pEwo4zI3KjYtxHxE7fK1870AJCFLi/kyiHCc27QjJRrCZbKGFDlUYmayL7ruqRvKzFPqY48m
s2QLUFNroRLaCwZchLQJIFrnJpEJD8Rc5kKlQetAjHmvJx24W1ku70qreoMCgqiXvmpxwfajla7Z
yCHOLRpdqzVVgqummFITeACFzdtkYMqHmgRS5FRaFaR+hpEUQVdgJS/A/AkmJEFTgmcFj+7FJ84T
A6QJTh7pu6K7NYPKv75nVk45hJ4AHobMAfp0GueZBMC1pXXAD8tJknn6LEeuUTcjkIjmn+uWLluB
y5zjyZTe8lNOcpACjHlSmqE5F0rZRst9c34Pg6M2+W0Tel39oMrPFvkCNeR1uxdryJldYtCJ2aZu
iZURrKEeFxuJ+JYxutctXByBxQJK1piQA5gWZ+DcQh0qIWkapJUE6nlE8ZT+JZZ8TdouyjcpEz0y
LoImzGHYBEUb1OgwpcQlJfqMaSMrwilXlINiD07cak4TfxQS8677tbZyp4a4cNmUeh42JkowWpk/
dXP+THIRQu9i+y2+YJYJIlYLgIenfGBakBKrx1GO2jcLvFoVOiTOdS/Wvs6picXLk++vy21aZd9T
5MMLhiVNBiSepjtd6LTVfaX8vG5t9eOcOMRtcjux5YoF+DhTcqPUwG6bkMuzYjqKBodFhrhtDSEp
tesTrFwc3CjWS5/e1s2jGQneZGvfB3RZeDKpJgjB+VA7xrM1G0uqGKYWgLDSe1lWyE5zwctsbacZ
aP4AOox5AmgjnH+jIJL1WTMRGqwk1vZyoHQ0bJX45fq3uewxYbeBC8dGuxaKshfFZbmFTnM34NYH
vv2jq4ivSoRKwFxPekKHMToMzScZLLea6o3dhV6II2WVIRQxLSr4KYtHZ1f1908xyLfOmX6BjCKl
MSC5RBujnluN5qwfoYYJjkMNCtVT4QySjd4/MEslFGLj2SlmkdT5EpSu/QDuWBh2lWbmkgEZmBrN
u01i7nO0p8C6GWay1xUFOAgEJ3Fty6IW+h+fubOhB0McliHqQnY9blj72TC/GIg7t6I8aAlM13zj
zoae2xMzFfg26ZhkzAFPLQf0L8z6JsToDwWI3TXbTzInPhSVvVhlNIWw4f/4hbksRUt61RqWBW7w
EklV0JhBoNb6M+u/KuNzim7bsXMSzW86QUd4Ld6h+ovxVIC7QVbJrbJFpigBASZCqhJvQ9OmdoGB
rfiptdzY+Ix797qfF6nR90b+a45b66rAUK4E0jsnjOYf+QQNa824KTvUUBduG8X+um5udQ/pBIgi
vGBRxuHyFVRgYttqSnAEdZY7VW5RHmfZjycRmm/VLbyS0YeCJAbGtM4jUsTmotMY7FTZ03Io+sof
ldC1qltLRM2xaspGB5/gP/RsuOBX1lBqruMKoUBWHDncEsmFovcU/GT/LCuMb7VUJXUdhLNLznLu
FJussYWwBzKH1mt111Ae+uRONgbHVA5NKzjta1fHqbFln57cuwpLyjAyYSzvm9zvY0WmSDXbndqR
VrAHRaa4BCxJ5krLFJgiw9GcfqXSPdgmBDbWNh76dsjwgO5AQYj7SkoDfskixoYouwoAksJZmjel
KlH7v/LmxNIS3U4WLsbIOSTmYSlsWyqRjCrBse/fr5+jtfB/6g63v+Oq12Q82JAVa4xWQN9UjCq6
ryjP2VTRZryrKu+6xdUFhJzsIvysgD6Q23y4bMIun1DeHaMj9M5LecfQa40Fu05khdt104JBGCtY
QSfIpuj2fMzpfMMU9S6NAlGIX7lnwN2soKQMfxCQuFAbgStWiS2UbTMkC3WOTrxdUqNKaad9mam0
w4yNiutHvwm7HrOfiqNbteA3rER7/ARdNiFkC2oY/kiPJYhvy+UnmNqXanp97Zb6ri9qKpu/ML8k
OAQroWqh9AMiAGQ1kHznDhpw/0UzLy+CTO+diUkb27KeNQNqx1Kxz0JDVM3TsNW5i3xZWEjfLCyG
F6/TWanHjhB8TRBle4NheWBjur4rV0LHQluNUVbwSyyY0fPDhv5ZOtXku5b2UYbHDKQGcSoYtRLZ
4PakljLZzCrYmIcaILqPxJQOijVurnuysvPPPOG+zcASnYQldkIdF5Q0TopOEHlSWlOwYtftoM93
vmLoJ4JiBZM/DvgWaCHfgRi2i0tHqHjw3bLjPz5qAhgyxv9sk8fSqWDuq0iNZ/VcA+1Lu3oqExpp
iu0Gysgi8KUXUeFlXWV7ATr8u2gYh90IatCbkJF8q0GPBITQBkrq6RAl7mxVgz9HUbyBte4PtHVk
Ruuoyu+t1g4yL6lj8M+wcQ5Nmk0JyPRbnDpz24H9DHzMRUO8JC1Vqkvz+CMYZvk9DpvwYLNy+hjD
1Awekk4l71o3mW4RSeBYGmQz9K1UMX4HLJnvzVTNVFey+twvyzIfqDGGQ+zMY90Ffh20Zn+w60TC
pESTKJGvhGH0o9Z7jPDUFSFOXhTRezlZCqNSGGS5Y7VqvwXZXr4Z4jq2BUd9LbAAd7FU7gEPBn6N
+8wlrsEMau1OkKMLofs10tdS247VodS8zHq8vnnXjsipNfXcWhh3bIpVWDOrgXYldKfaiIKP4t9v
B2Br/zrF3XpNAnCBPcGMQn4r2UMSPPbdr0pImrfyuIMZTFSDN0mxkW+de1MHemSTyEDqX/0qiatm
PtHukigGHmMvxT4Ile3q3jAerq/hWoHtzOxyck8Sh6GNwhTvAZR/ye++12mRPaZNQo3e03VMSGt3
jeRB1U4SqSVclrsXrTrQ2CF8AlGOQeNzw1Y1txIIqjHmY7JfWvEx98Bk6A9h/9JhTtwIJ8/CgyBM
9N0I9ZxEf8BVupuj4mYipn99EVZuqLOfwq1BW1spuM7wU7RBMSgpdFfSMbdCWoxAFckOGArBOVlJ
pOA4bqiFSl8GbO7c98AIcqZlQ+akhfFUpIVnWWXi6Flw7KTiC/RS22ZqnkpNhMBaU1w4NczTzuiZ
kgzoFUMyr5h3gZwi2bEy02klrb2VjX4ckAIl8T6eG7O4SSIp2MuAO0Har2yir2AisuS0iaGAWynr
72V1ircxuhYF1aQkVenUBe17lOjjax+Cg5HGWlTdREOv30yynN7LMS7kPBRx+KxtYWSlCmRuoDeD
ngK3k+JwbtqoH0FnIfU9JvC6W9lqdEQF7R0T4YlX18kzKjL3euqjc0Sg+d19Xd9Al529RYmDgIjW
kPE5UX0//6BmqJvNaHeZY0wveilvIiV7tYccqhTpk91AKgEKHanUg5uhpko03jOMS7c6e2rVJ62L
bwPleTRLtLtFMN6VtVlUUdDFxzkDWI1fGxDqEa2WK8x25sAaVaRVHWbOd6gt0aCIvHKWaTx9jhiy
SxvwoOpP1xdmJUQDOr8QLAEVCkJZbl1AfA+oJJMx2yxlPwiJfLsxXw1FRJC9kl6gtwP+pkXaGW8F
/t4Z4tHQK2zraZipAa6vZdQz8jNwuV73Z+VDLxVH4AtB/os+Eo+Sa5QBTHHWhL6t+j7i5a299YVb
K2423/Tyi9Ztgo6i906qkaYYAgUALGW7KNzKxAGUQvBrLld3qeSjrAFOL9xPBpcjyimAqDhYKMdB
r6qItt2UO6mIQGElZuDLIbiC1MBCSddY8u2TG0JKbSS4EWjNoLp897z88whhVehpPk0UauDbf9cT
BYWGrizccQtLDM8T00W9SUbQwzoheNHA/TjqH6r6OopE+S6fCedmuKCP9JFUzULTghYcHbTjZIta
7pfXymIB754FwSADPnG+cHo6MSXTlwYg6bxJfslnF1T3fjp7wT/DoL7jD56VGiTUwY/FXSiGMQfY
Cog/iR23923OwLrYZmKQKH7xeXZ9Hk24NYtDSe+NtgbfF6T7+qqn1SRN6GxGxzn4qhu2mSQNKkt4
T4yiGt7aYqJ/hesSlyaCPOdhUYBbFihLRFg8mVl/q2bukhwF435ORA2my3ACN//a4lEMDJ1iLQLt
nEPm1gGpHzAve8L2lmguYdUnaFahWQJCLpWvSyaRgdo22AocKBJRRS6girDppmPafuSSLwhcl+kl
fDqxxZ3isdcaIGZhC49X5OR/ZAU5+dYICkczP2cUuJm2KUAlPD5fN7ziI55ioL3GMcCADg/6Vm2L
NaZW5CBD/goBFlZz3MwQAYtvTDv2/gtbKDMsuAIo73xfhqeRaqizHNCx3MH4KPp1vqr6cqk7UdPR
9t8bqhArADE7rCycPnz6WrZTpYZTBVuNbwB9ktgogCl07gTrt9J/OjfEnbmSTLWRjjDUZfskup1L
fyS/VcsDLi83O0DB9+i5yOprUeysxusSwQPhMlWFeQ29PNx6mA7ga0W5bqchktHcCfQBrMYQ0mSG
Myz9UPMpb0pHJb8TkV7Oyvk7s8ndawTRTM002Jy1dGPHGyULtia50VtRR03kHBdUyqrV43KE7ggh
McVAFJyaaJf8UnRg3LTeYfKGWe/XN+nlG/lsQTWuFIK7HJySKpzLTdTcbtrGnbWPudHwyHfGuN79
uzWkpTJwIHhigRb1/A6aRrmHypCCh3/BPAIdvqQ+SKj0JdW4qboBlMSdIClZO/CnFrmPp+sdywdT
zjFZWPrN+FPKoDJoGRsWZYAAi7KTVWsqXrBotyhQOuIyP3DNxFFSw792LNwpNyF2DTLNqXDVECpH
okf6xbeDiCxojzCqtiSZSLrOVzMY1KHvOkVCu9XBsIMCkFtkqE4s31rxA15s17/dRYayWMNULyYB
kd5dXA8R0/MmDWBNsn82GRSjNAFS6PsiO7vPOQvcpRBEWlsVMfoRhj//Ytt0t5m3f4gv3ZSvzPns
KbTeqOxicTf/PPMKy+DIBUefjGoR8C/nK9kXjcmq1JQgV42XEKoP7bEpXuMpRkd7pFmzLYd/Hlfm
THIfL80wsdKr2B7h9JGiyynntIhpnm5K5WdvAfgm0qW8SM85g9zqqt3c9jnqtnQcj5a6ISDAVJh/
fY9chErOxvIbTq68YA7nzIxgI0JIDkBHNHQUgpCVJogja3sRjytUalDoxG7k4ghY8ptIZbBTl88p
weyAaJZ9fbH+GuDChpG005wVi4HxCRUJRXmIRkF6IPKBi/atPpE4aWHCigCTBvpv1kR7TGCCH3su
lBhVnWWZmsigWvgq24LvsL5MGJJRlywfgnLc9x5Vowd3DnyIG2oOm7p+VI3H63vqcuRh2VQWGpYE
Wozg9eU21WBEhmT08MJ4Uf233k1eU0xz+Yqf7HK/2VZbgb3VTXxij3OqyvVOVkvY6zfKk/LWv6nO
Y+IEGOG7PwwH9WC6sm+6AqNLhOFj36mT3I7WWlBaA2CGlQwTN6wgQF67s73vO5ApmtQw76JlmKwD
mUvjyiIE5eo+gdIVwHhQrLV4JLgSJkZi1vDYDG6r7M4ScRevr+jfv8+dprDv+7jL8PcxGutoBOSu
FpXn21Q0CynygztSlUFCfVpCXFGnNFO2gSxCBCgCV0wuX6q1ToqHECZQ5zBD94M9zId++wu46Ogr
36fU2GSb8kXEdSI0yyUWLLDZPA4wC1HZ6fEh+5IdRjNkhPvh/cfkZrsX2810Qe50Oai+nDz8u4gW
Ic3gXzCdDLVu9JIkOtu0utF/qf7kW7fVV+s+30O5brqLcBZCt6bxi7wXkaVdMm9x1rlLGeM9wEQE
OBKTTufIK15BalfTMfAkX/0RCW6uSyLZb2v6d6lnZeq4yJgCbV/4Gh+qr+pVdVAO3xs7xR8fQfZz
U1PgaPaJTEV7dtXNRfcDFJr4B2OH5zEUUpzjPIxwc0wKauiQXqNhfKyJQ6ZdqbtxcKxE/c9VZ020
9jUAFXGJ8s/gJgn6rpTgbJZh9kP28o5Wfr7XH6GrfJg21sZ+GLajH3v/jG3AKp8a5mKr0VRt1csw
nEDITqaT8qwBt1jpghi+FghOzXDRFN8SfQIVZmT13YQ8utH/uR6vV3PVUwtcSJPMIFAD4D0pKpEV
VW/KjXbfUhoemtA1qEVfmm3uP5Cdfi86FysRCDIj6ByDlhuFDJ6kQh3LSJ9rqDtVzYuCXk2F2afd
aL9ed3DlZocVXAYLVAKq21zAIfGi/VHPiHOal6N5EtUJ2tcirseV74SiBVj1oJwCVkkejCEHtUm6
HEx2sf1imw9yJJCM0pafeXatogKp4z0GKiqMCGCg/Pxw9UqlN1GRRc4esuROuLXvCLX82A02FW03
bJ947T570JzQGx0IoL3eD75+NPDSyGl239wh1uwDTzseZz93ip1KQ/cldf5xpbmfuKzRSc4cWayV
AOiNHE06JsM+MTwS/OtxgAl8Qzy4MR4Klh3uXuxDRbHrIY8cqEHJ6aNGBH9/OU78KkPyGQMYKPub
gKGcuyD1csiyoYiclnwp9dPQ3gzRJh/ciAkMXez9xZETQ9xahXaAcxFi/k4tZihx3jDzQ0s9uRZ8
EnU5vbxD37kQAUcz8HJc/EhnlCVJ0cEh13gFT7tXHhKPHD9KF8AKJ/TbA7vpnWwX0fioP6SP9i5z
kQH40nPhiZpmF2cEkHUZHTBU7RfhFJ5FgmS5nGH6FJLJ6lfLoGohQiitLOqZgWUxTjZg1saKMUEN
x9HNuznYQCWtBCJVhFtY2SPoumHv6WgLgMmT24NJkCmB3i5WKvDANzRXt21fOFaKjor7zyfq1BTP
+KiMdkGUEabG+V4r/K656S0BHmrNG1RDvomCoCvFX9ppEWlD1xJ8FO2XVmJ8cQ+NGLq0VBPBll/7
/KeWlq938nVy1ZiBL4KlAlQocY4utiZK8y7eHthhpya43W5DMF0uSg3rtTFVyhqqeoFbek3oTypo
uy1n/n39A10+6TiL3JYLbWCc0hEWa2mzTNdRzamcfB8eKqRa2i/dckRg6MvCNWeS23+g98cVocFk
d5NLtyVaps4f2xkd+Q2TY/pEFajIu5N/3dGLW1TDXBo0U9EPQ1i8YASDalGfaI0eORkqdMmLZnhx
LZgk/G6mcbEKNjB5RECUAs1zLn8kkAnq8xGS6r1bHUNqUuvGvMseQXPiDJv4y3BB6uG0NDnkxy/i
DfQI2BtmNzP6c6Dh53V/L18M3w7//THcbrXqrNHB3hM5kxOD3sqOXA0Dm+580Jzos/WCTU5BnVu4
gaNSo6CB4L5fCWVna8HtZMxnBVYbYC1S8sfSaFjqtIofF3mH635edqE5P7kNHC9UBM0MQ5NHaEab
Y71RvfS5cLLHdqtsZ/+ld7QNeLw8zW2Ptm/fdFs0ZwQ6MKvuQox3gS4hkze5e9eyBrswSztyJMmN
CWgXXcO6m0XShCsRCN1i4J0XpQ2Q23FWOkZUZswdc/QWmJZnlr1cX8zL1wgW89TA8gNOQlwdop7H
WhhofzUIcjZNd2wfetYu+pyP8p3uh04WeZ69E8lKXqK+OMsXZ4dVatXDcuMVKe3ftK/On+/A0gSc
8630UR0ahntdlMGLFpQ7JL3a5VGmwGqZbJrsvi2/ri/o5bYA9ghdFjiHYvZFusci8Ps0dQjUaay2
Wztoj5Y2N7u2AJC2GiMRfOzyLYSGwNITQM8YEQh4o/Pvl6ZzmXQ9CiIRgcQM0P6Ygmvd4edMLRfM
6lDqhPzDa/KMkkHo/JbR5REcxyV2n4dA/AAMhiB+Y4ZV07jPqFmjBPol/IAeCgnuEu20u/B+oMIi
weWXOzfEeVppcZqqDIb0p/QAVO5MgZQv92yXOT/UXyrkioR8wCt79NwmF9OSLJ91aMIBGULLZ/lG
drT3Duv5x7pjDgC6NPsUaRasLec3oxhm8HH0ePKj3lTBjLbMnumVTrXYyyN3tO8BgZRjFwQ6NBAB
dVd3EK5JGxpQQKwZ/B0mT70RS3O06GYRN95l3uDZHm4OdEfAQxF/hc/mLWSFJ2q646/O6VrBBlq5
RBe43t8fwH1YZhuYrzbxAzIK9estiK+Ug/XVHt5+W5vpBjze+3GP6QQPGO6C5vvkWQOe0JFvju3s
VAEFLkPwi1bP8MkP4r463kDjbMcMxYXJMxowQdUbhlQ5lARPneXv8EcHcDz0Ki1ksRBQOj+7TTp3
QdeBJ5GNd0oEUvRqM5T3ndpsyuHn9bC0tq2IjYcoIHgAMPOoxKTSgcDUYMoqOvshyeXxYUib/Twl
9bboGwZNnOGTNNO4T9j467rt1YMrG+DThoIQMM1chBhCMkq1heXUEZsCM/ca0dT0cuPzC6nh9Yl6
A0ZZAL88X8gwrow0N2LAq3SwqUjIfcx2n5TsR2tOTg/kjpkzwR5Zdeok7nJOxaRjUdkiMrDqPrZK
0K3711ft8mZGJgdh52VQEc0HvL3PnSpmRU7AG1dDArB5tBDcQduJomhOtW1w6J3OlV15b+7Ux+t2
lx9+tpbfZjEPZGmL9Czhik9DCIa1AUhROGb9YEG2VQrj1hJSJ14+Qzg76rl7il5YVZ3CTpSxl6Z6
wbjFzphSt4E6E5l+jDMqzX331LDBC4eGlkCeW1P6ct3Zi2PB/Qhu42hmprBBJjUeIeSuCyKHaY0X
p9pBMsIbW7c8fdDcAuavmxWt8bK5TpIuzN3r4zKcAggGoc3/kfZdO3LrTLdPJEA53Cp17snJN8LM
2JZESVSOT3+WjLO31Wyhif39NuALDzClIovFYoW10JBUSIaX6bvbUnjKMSaqxHkTdhakYLLRhBrD
ixL7ivKO0dA0OQQDr8nxym0yi8kYrJjrSRkZszzViwIXATq13sSRY5+rUjBHCdPExCuwQy/XDsk6
MRuboXKoAqLRjRa6fXtSpPfba3d988/KLMQwWzROCJqzWYx6mt7RXKV8EQygnuN986bvmofiUcd0
8i/egNx1k/YsFrGUiILdTJbMXAlxaNSGPK9hnL9WuOfiffXb0EGke9fNPYHu0H2OPBTrq2uIkcm8
p8KmVoyxgExp8BPyewAsYD++WeTcRLy7/spRQxQG/5ByNgFJA8bby83Lo8bIqhqHXjNPFT210alS
75riVZkeOh55wJqhLGUxarWyMI1tDllqGqE3xysCV80LW+g5x4yn03wMF4c5ltQ416PZkbWplw8m
SLN+xug8J7Sxdao4emt6t42ToxnLLj31YVtW4byKxV0e/jK6l3gitiW6t8Ws2cUMBAzkDgWvC7Yy
XdFU7AVDgxgjsc30rPf7CYNAQXOQi81tUWsOcSmK2atBTYe81SEqIbsg/xSNnRb++r+JYLaJIslW
ggC1cnppAOfovVB8lwMvN7G6M3+XjK1QW7WaZIE021zcqmBlpJUr1YDdjgNTv5OsQHRuK7VqeygR
zTkI9L2xNRy9KcwKSCWQN8ivEyGhMwGeqOrHg5hSe6yVN2TGODJXdQS0t4zAZCZVZwIES42ABNuD
MCjLKzeZL5LGGSM3VZ9u67YuB5O16BZG/dtiNizMpQrlU6NyLNrv0sQhwDWxhNApeInC+RexEQ+8
OarPeEhjtpy5J+NeJTXySYDx7D7r4gBUDAx+bYZknoZWqCcNHGNfPVcLebPiC4eRFTTs5QHy5AnU
XbYiu2HzYUgnymukus4Izu4WtoGyzTygfAXoJsc9PDuWsD9ZZ4BLSW/JttjGp2qfvkhOjRfeLrwP
vOCX1W6TL8G/vYGrl9lSPHOqlTqqRWsW3/n5uU2RDrTpV3oQNrFbb6P8P9slmgeRJcM7Fr3JmP66
XFY5E6QU8B61k0ub2vD65hRM7ijvbit1bZWQMqd8EZPrhsHiOGRqosnjlNZOSbaDdtTDl2pwBV4F
+E9e79ImwVGKF41lAYVbBm3tpTJjL01D1mEMe9yjidWT8W+9kQ7KWd5bfoOs8gbMFqJPSjvaG7vY
VWvnEHNJPq8tFV+BQTYLjyoUwtj5GwySEeTK8LvBKRVNrgBqjcKP8vui4rSfXvv/S0HMkejNMALm
PdQdlO8QnRGda9RftzfuOm2MgHGpzKzs4tjpnWg2AioCjvjQHAERvjN9ZQMiiw1yn9vWDzco0XrJ
BmA/qLsQlBLFjempJ977aiWyxCgQyCc0Ef56hi+7/A51nIJeHMzaCV+rb90DVtV0p29CW/hleHRL
3rSTtB85yeqV19alUOYoxpo1xPIstPkeUd8x7GlbHWNbBSWZ8KM6j9vbi722n0sdGfMFS5gYCR3E
kfFYS7/17jtPOdEJbx3ZKKgt5LkMABmvxc48oTb8IGByxg6Ob9Ye45Qn6fTwf1KKbcvAUGfSyLNA
edwRbaeIG4EX2V1fRRfbpDGP4hFtr0GQQoTxpLwhfHQLO34G1CHHHK5zfjgLi/1hx40GcWpIO877
s6vQinzsEkfywUXyjLPg5bvRb7cvpgfcz00KKEff5Ljq6xo/I595XYV6GKj1bI69FzjRUT03PvnI
PLyuDsNjt21wBg2cRWC87M6/h3v5TnYnL/4KYKgt71vmrkHW1S7Xgrk3cpESJWjwLeFr6yludCQ+
skXUt7zkSL7q9+JV2JDzU3QCVOKG9/ZayfJc7gTj+Sxt1LRk3olxr3sB4B5s6zB60layfx1l2/xO
PoQHc8tL+s7ry+qMdNx8u8ztOewzsxDKUWwks3KMWNykTXaowpxDZbXmApYiGI8DvHNxmEaI6IVu
WxThNsZpKVvKgStbu6JwOaEjCzQ3GMBSLr2poaQNaiuIRvNe+0yiDPmUzBhOeaQ99n1j+lSTORfJ
2hlFP7Qxg2DP1ByMb1PHwJTLYH7vSREme8+TpW+6zoumXRT9YZvKeINXazHHQqLC9L1iFlsc225+
HeWvYV56Qxn/6CioofWO1xQ278qVYWigH0A35ExczlxOcmsmcTA/KCRNPyRh86hngKMWSv156IPH
VuzcHHPtt/3q6hlAruVfoYyp1GJZVpmIONEIp/uu6F09M7/Rm+lYxo/RMJwkxDgpkBkwayM86Hl9
BnLdRjRexDRwLbXbU83wiyTkJJpWLEvCsBSiSU2a8R6Zpci1sDInEtd4dDxgypQALcAoXB0PepOH
lLoSKaNoOA+/APBDMQDPemnFVY4YLC8Qu0YkcMj0bRWCK3UFiPxGP8bD3lByyRb7EWmh6ZFqvGnJ
1bO62ADGpEsMCQdBhg2Qmglj69V5ANp6HpWcjV41Lmiio/6AxyP7HFHNuG3NAS4hG37ojWqrY+iI
xNHF+2nY1ujnvG1XKxsIBIb5nQrsfTzKmYdqI1aTSExolWYfjUJ9Uyofsuk37ZRDgS6X28JWdVsI
Y27u0tJDo+wgLKgzz6TJNql3ouXo0aFudpIZcaKf1R1biGPcHjglY62qsJRTENh913tEE50hFjit
VjytmHu6FXRR6AK4g6GxgCX3GcWuIH5K5A1NXYbw8/YSrrq5hU7MIegGq7IwIQxXDgARhKtu2fwE
KfwO+Lscy+BJYi7dWqBVLM4vfp3+zhOvFWSMdjxT8z+jMiDMwWmGToCctCyV2SUA/KgGQfunUyoq
alLiuRlSG7Q529sLt3qbL8Qwu4TRCzyHC9yBRZOIbpDH0nZE1c27LWXdFv4qw2wPYGrE2myhjF4f
0bnsK8Z71++KZqMLIED5uC1sfYcAHAUmILBQsWdXG+hkBQLsuzEFIA7hPajXtoJm/IjKnEBlVS9T
AjwxGq7nR/2l7y31QVIAw4N0TAwAXf1RKd8MdEVP+WNCJUfi9UuseSWkpcHRDLQOtF+zy6hMmM6N
4OpppdlJda6ATJIXD2P3Xqn/tSMLC2dKyNGh9xPVZZFx6xRYYiahyFXkoaRtO/T63MkyiTe00O7T
kDTPt/dszQxNYIOAHAfkUeiJulzIDghjataEtaNUxMvk8DyGPJA6JP7wS5gA5Q8GiYWWQkzEspQP
JDczoC2DQRz09P1eIyT6MMIx8aSmFyfg5CbJMw2E3hOVMN8JsZJ9N7mpA9IqyJ+6woyegwZBRDjS
2kuo0PgmiTUkckzh2CtVd24bCVg9KE5imUBSVn4PZla/J+mgOFotFe/ACjHRqykVAtCF8uFLFAQN
4Jemca5SK3CyMou2UhcOv+IWXQ3nIVCjXWjMcVoKDMLfOuj1aldJI3lXTIPg9eGU7gCab2RuYyVa
cFCBZHHUCtQT7GzINIy8dI08uuMAIDpXBFAu6Jb13JI3IBZB72swZWoE/soC+MO1aNR4RmC01UsB
4OThJdn97trBQksVRqNjxyKtpTiAnqO7UVKGA5GE7FhjGPbZTKbitRbKF0A33EMU2OdzChaEUZym
DqVtC711kZyldhXIih93ffqjNRr0pkpF+tiiProNa0uKHdDdRACsRMV4HjKvCk/VE1Cijpmob1Qt
VcCRKpKdlFL060nI0enKYOxhSYJHu6reCVWHSaeuM3cj+jlBcpEOkdd0Qtt8J+ClCMHJhokPfHVh
7isQz+ReqWKIAQ3vA0aGJiy5jZAtgL+gYgkGyCpBXV4Ziye1igmC1wS3VxDpr1lRoTFSsCx/6IIc
IzCG3tqmWos/hpGg1tem+ai7qhUOGOwmAfENRQVEYVl0IXDs68Z8StOhRWeBRuU3CnSVbQGaMsnR
pyzxe0kafwK5L3GzSioKLxOS7mW0sGeuRAM9B/CUCplypUVvwMoqzb0altYzIu8MnJFtLQd2VgYK
SEwA8G2bMtzjlkptcxwwF0n3NcoLqjvi/z1aihHgvi0z0GwFvFSAU6SWMdltXCDDo/R557eUqq9x
FiaBU6eU7oVMFLdFgKaPoZQ0x6ymAj4vLVQ8mxIZfM1JGDxr3czFN4jNCVC7gx/Bk+3riJbbQGis
o9JjugeywwSsc2ITbpu0J4+VGUw7pUdB1Z6GWPLyoIk3aKMJMSVsdaMdalofugWIw3cdQAopYpVB
cstJkX4rQMAi4JONEV508hDYejgER0UQ0ifRyPtfFtofvdGakoexz5stoA2kX5EwFEAsIOZ0SCgJ
3CzUQF1WS4ITZ8iD2wp09gEDhZmxSQirH2FmxbJtZEX4IROwoZ7BkG329wGl2b4KUgH1LeD8P6h9
bT01chneZwodP/qxHg1fTBRrM/VyQLeTIdRHUCcYuAC1OPQyIKA9dAUoRt3eFFLp2Ihp8agJDT3I
gk5+5xqCJ7ufLJQBVbXuPTOkrWXridn1T82MJE9I2ez1yRhdLcuIlwDOZOTc29fzi6jR4A+erEBc
RUsZE4X0lpFpZg28jhHnwhWm3BmAkDYalguOFA+33otW/lLTCggG8J6tney/xjB3aX7SxOHr9h0h
rfnv5ccwsUotikUdJvOdlIa22j1nNHOJ8WMYAOTehr/z8rsMtWMUIBxrGvTD8x64q0+t5Qcw928q
CalJhzmB35M9oa3bltSltexUmWoLgbRV1cbTU7BAopxrKtYbZwHmW5C9wLAZMynv3F7DzmIIQklk
w8IFpldfSaS6UR35Cq1/tOlbLg69XXW51+h56KaAsbQKHgjPSmAFdIy5yQDNWIAbYtTHUKIypEYJ
8U15pwXtF47KvqN7ioo1R9OVxNqFKCbKzoV2Mpq2qh2hKN3YQgdj6SG/aVcgTOhe9XgzRPtW5sTC
K9GchG5UvC5B4wiuBibmAeOrGqCch/AK96A29a+abGynSTRtixpOUSWPwvh5W9GViA4gcBjeRrsv
XrZ/5uAWhYUoFIQpbSES/GRA5ijtUJ67wnfgjGl4tB0rMRY6UtEsCGJMTO+xLYMdjWoVOEBIFCjf
TdjbBg89fM0+lgLm9V0oAzcol7kJAW1TxqDaUbMz7YP3lCQjXkspj7lwNjf2NCjANdF05D1Qs2O2
S9UIrnBtwnZ1T1X/CiqtUOdkCFeX7K8IdiIpAi5ZIfQQMSiDqw+1W1eb2wbAUYINfGkwqb0uQ0Jb
fZndtjVe/ocatfIHtMtChRNl6j8ptMW2KJOA4fpEQmw9g+eYLe76srYFSXqncnHsouYB0MR2UYJx
97Zua+cJODczXjesDjRSl/aQKOkoFqJcO10t2UH2JWYeYjYhmrw6fR5ETr5h9XrAPQXwjznxprPH
V8iGUZAbFOn0H9RtwIp+V71JZ0RRu/xn2dgjR96ataNrdGaOkdCZegVp1ZZtrcxXYyI9l7mXTl+C
cRh4nnBNCugZ0C06c3/hzX+5hm2EB5+owD4IvasrZwRnXKkghPjvDXgYVFzIYc6uVlgNYLxFaJNF
tpgb23pKjzkC1ZSKnILt2qHSNYyOYMD3z3zVpUpo6O01EsEsEG4cU3M6jgnPk6+dKkBNwivMz2U8
KC9FjJ2oIlSAKQitEdqdTg23HEB6TGWU3m8b+Z9XI+uG0AkzwwkC6wQwS4wsSy4FLQOnae4N73j4
6Jl3aDalpzrTofBn9t/AB/PeC+rv9pjb1Z5ykhCryi4+gDlmPZC709SYPyCt7XjYU/oLDNm3tVzL
s88wy/9fS0wXXGpp9aUyJBOECFuE/aV3yjyw6DjBJvX1Xf4dPNf3/Vv1g4c7sFZ8hlzQhih4r6OO
z+ykZqhtRQXUuOrK/jFtjcyOf2DKJ9w9laItb4EKxm09mX/l9Yb+FclsqBJOoLoOoKrodDtpG7au
ft+BoteTHOFD36qPZC+fwfOx5VVwV6NtcKvhL8ZtRYstSMlaMUZKE4D/fDMc5RekkIgbb4It+go2
mFso7fip2vSH19t7u3oeF1Lnny/uh1FKgWNPAEQmDPeJqNkBj5d3NsDrBf2r1mzACwGT2eFtHEJA
daQgBD+Q3/Q19sFXIf28rcnqFbBcwNmbLiRRqtcJiN1qJwM23bl5p8fYE9BY6WuY5Gs2ydtteesn
769ijHGGURh3zQhxIZr1gMZiq4CQT/vn21KuR2DxCFtqxRgk3seFIXUQ07jZWbNFp/Teu8wWd8GT
6H/W25ij1jW0CSOQ8SiqPsRdZ0Cg8o2G3uw0iY4MbPz3+jmcXIWn3lqsjwQj3hUq2s3QIXW5aaoG
vCujhHmgg795rzfyB9pZTuadttd49rF2mxrAxcGtjQAfj5hLUTWpS2vKwsZBZu1ReepcdDo2R/KO
kcVHVfXag+k3n2Rjce6I1YO9lMvYZUx1JQlREnWk78SLXqkbY8wXhYpH9GdrjnxWfxBgnmyiU8YJ
UlZtZ55qmanp0fLO3oR6HJdRnuiIL4lYbmuaIFmtNePoChERdlHeQ/2pRCGoUADr7oSmSp6mUqxf
8t6QXAz/D9sciLmnoipEHs2vitVm/cLy2xi7biazogCLg1+gnSOHwy4Xep9zdlaNC62e87PHmDsa
L3e8FEkMWj0Dcc2kIgcIVpLyo5ejbZJ1AKlHd0H2qyjEh06LONmKdeX+FcxiuMHczToesfABkfze
AK6GlG44yq2a81/lLCZrDtDIFnMtUK7fF0fpZ430C65J8cUEVPyvo3CaPtPfoq3wiqNr/hwJ9H/W
1JrzNAsv20x5JBU6wNEnKr42hbwNg3ozYXi8MNQQmKChY5b6fV2oH7f1XXO3S7mMo0iVCp0/IpY0
E+7L9KsU9kbxclvE6oqqAJKUJFMCGD/j0Wk5DqYRYEUzdBQgf6nd6egnF99vS1m1jYUUxvDbWFCT
fJz3Lf5pFruW1xK/GjWhqDeDzMvgDmZ7uykpezEOETUpd1DCKUvbOIv3pat/l761a7fcSd5VjTRM
Cc7FGzCUMZY46RRheI4bo5Nfhf6Y8Jh0V7ceLO4gR5jpB9hqaIVZAmOQoVBb5Wg+HuyxfOgmHu7i
uhQwLwDhFm26LKFG30fwhD20GOvHvPfK8b5KOA55VQSaNPAuQeZCZA0slMyma3pcduX45y1+DjAb
RPr6f7HjhRjGwswJDObifIOXZKepiQ3oY1V/FTPO02P1uCzEMN7VSkWk5uf7dBy3GbB2jF0ruGAe
vn1c5o+9uif+SlGZt0dvxXRKQ0iRDYzGH8XqR2q4lrQzB08aOTmL9QsTz0ZAVwKZ4wohRgC7vdqX
ESaDP83WKztv2JsUw8zpPnZNrwPAc+d2gHrm+Lb1I7uQOy/1wqlKtAKcTzXL3fcb4054xHvulLdO
cwJhotN8tNvbi7q6dRikwh80i2N44VKeKrb6oNRx4xDpGE8aKKqTHal+JkLBqSSvBuXgvv1HErt9
Gso7Ju5hbN/otIVv6geteJPGt4juEprbYr5ryENW2HXI63RZj7sWohm3pFQSMKRbKGl9j+iieIue
pMfslIQ23Q4OqouJ4EQn8ZC7Ig+qb9VmF5KZO7JDbSJsaNI4CRCA+sesOSrt69CeM3IcSt601Vo/
84xVPxPSmyZ6AGavszAekUR1X5XQszbc+iTuAxTJ9pM33hubYouS40kp7OxOfrxtQqv1EMNCfhQo
JpjyYm1IySmY6SfYbON2b/D9dvAU7j6ik7Wd7jmiVtfzryjWiEhvWmEwQcPivfX0TXnWvpJf+Wm8
G2aYCtXX7hNf/BF+gL7L54iew4or97MQzRrR2ANSbNaycyXbsrNNejDOdPvxEjg5iI14Dmj1YC7E
MZYjYeYcAH7zovpAkt/eAz/+1NmGowDkMXSMY3rKvniNzHNYc0tFNrKawR0oJiwxdXtXCYDLvK96
W9DRD+TdXszV62/OZGIQFfCVLGAE3sckIwG2MbYwrq1KoK386njM4avByEII40oTvWpai8DhCFoA
mqZHVClva7G2XHPXjySjBwejc4xFJEWXZcD7BfAgqjXNGDlTmJ7ywXLCot5QcD3fFrdmEUtxjEWE
jYJRvQLiWgI6ZzX02+okFH7GG49eTfItBTFmIFcDCWMZCzf4yg5UjuVWswd3OPSSXR3QXKf9aA/C
trfpw8A737wlnfd04cGKwUppW0K0ugFerYd7ATQ3M5jIXVU41gMwmTbhDpQ3Hsg/bq8uTzLrO82q
UdoMq2uZn1m0T43nEfwpdNsSjiNZs/3l6jJmabW91jcNBGloTywBGx9t5J5wtFm9CsAdhdm5ub/j
egq8zlqzmWPYkoJEPkcjzCFM3yp1lwZ2Sw5i9CioQPIBWsGRyM8JGDmiu/++oMsvmF35YivFoI+M
fs5iNtldOj6hg8BGLwuKrjaAUTjqrq0p+nngTubCD2CTLmUZYpJN5oDQMB7vZOFnmfkKr2zKE8FY
plDVnSzMIsZceqAECTA98JuucG6v2uplulSFscOko1nRUshpADuWfraCV8lemP9WtBM6kN1odDLr
bug4YeDKvQozAdfpTC493+WXCwhw6hRvFUiVqtKWpK8ObIlgfFKlpyFAy3jLOQMrruxCHOPKuhwg
TOgdw8M0rO5LSl21IX6HYVk87jgLunILXIhiTGPCa9Hs9fml1QHLqkn2Yc0DBONpw5hG1QmGMjYQ
0WV3k/Q2Sk/m9ET/hycjFNF1QO+g1n3FylX2qqXnc0Aw9E9owtHiHW0427KW8V3KYMdEJKEB12qB
e3kEsCcmpV0rzGzMln40Rm7LYQnyzsmd4mFbxuMDx/DXN+pf/dih8FGWB0vrIRs0eKTw+mSfFts8
fp1Kr45eQm3bKE9juevBpSk+KDrHg6y4/wvNGYtMlEhVAa7WOFkIrEPxZ2VFdhKF4DUUX/Oi824r
y5PGGqWVRmkyv7pa615SfqkdcUwKgtTsgI7O26LW3l3IeSJ0A8sM6AzZQS2FFHJnBtBMGxEul8JR
RGm3b8L7kkQo8wYfOUXDaSM9otp1Z4KL3Uzeb3/Ciuu8+ALmJsgzU7CkBNqSAZ1JgD2U0OBWgfcT
8M7ubVGrC7tQlnnO6oqYtSKFsm2sHSIh9AtV2ysWyGdk4NtlP29LW1cMzSe4YRWMBjPbKIbAPKMS
FNPKnTq4U46mxc1tEesK/RXB+JY07spAGCBCQl/oYNhFMiHfeky6DUleb4tay3lgn/7KmtVd3NiS
HAFUQELwNe5ROAtOkl+fzJ+oxNzT1Nb26jZ94N2q8uqpB2TcTIEE0Br21FvSkEhdDJnNc+sBn85u
tmiDFULAn6LM6ymbzB08cDLY0V4/4wdH2O5BuedCgq4AHeD2W3wI4wDKBGbZp/gQ7S51XpMDEF8y
3ZEb1zxiiMoZt5+JWwAj+Jm+KLuIE9qvXr8L4awhoeM3rjTs8phuq94RlUMTOKrsxfSx0EuOq1uL
DS9UZWwqH6rE6vN5zf3CBcDB5r0enG5LXOtRemy8yDbGTeD8L8YF6jDMwgHwFFmKS+PC6pa9LKa4
vnTdrjFulOtzP/QExtgOVCK1rWEqT9ZDT49DJ5VkO5cTt9W+MVm3u/0pq0dq8SXMTkeRNNRTN7+j
MEPWn1QLfGYqJqUrF7Dnt0WtW9VCFrOxMZiYC2mE1uqeHk91ZXf35L7Z6s94SIHXwFac2G9/Cu4D
wezubdk8NZldFuXeavQIogUDXQugWZaaxK2q1ibdr6jnolCvVNjkmRrun/1lnEdBaGxqBcSNwtsQ
aXZb7ipjmwXAuFKfLf0esBp2XHJ0XI28gHw4A9ej3MAOPQIUWm9BFtM4QZvYI9L1pl48AF1Cyinn
0Myfz6RGoN5fSfOXLHyjppXAnFIhKUThKQaERYdKrcFxA+tCgLSizgCLYIK8FBKbdZNoYtY4fYNQ
2Cx8Upt+JNbubcu45h3GLCpGojQMHZgyGlyZs4jaRpNE6BdyMDlyVA6KWzrW2QJ2Rbyrv8VvtLkf
x60GXPRHXgLvyt0zkpmzF1h61ZdykzhRjOCOxEddTbe3tbtaREYEc+RqRR4HEtSJY+ntJlf6O6pR
OzVSjuldHS9GDHO8MBhQqVKANRwx6QX2NwPxW5m4avfUEx5QBU+l+ecL4xvRPQmIVawa+hpdPX/J
dPgOk7Nu19cCoxFj4qTu57IqNEperaP6MLiWH+yUU//RHAI/3XePo80zh9mgL04VI3Je5IVigSjF
6FjDXoVkK4KipKpPY38q9XmKzqXSxlI4DnldIAJES0W/8BVeqtTq8aClbeJM7/0Z/JXH5H7awwm/
3bbB66B7VswCpADGVcCgxmbiCzImvapCjhEf0R0fDHepSWxZetP7bQseUEwuSw6aQWx4nP/qqf6I
BjoeIAAxt8f6RDpMCSkIREf1noIDQ7SIHfHituscISOFMZaOGAlGECEFLLHe9ASKJz/eF2+08ELd
qQ7jrnwiL0Jvq4881O/Vw4CJxH/0Y2ymU+mImWIcBgtMMMYGkPW23HDykKtuaiGDebFgmn3SJg0y
BjBl0pncqeX4YJ4ExtWHfVHEggAJUNMOhByTYJyI6xoA6s8WAdLCAB4AUAEYr5EFljzRZkjQwNhv
4sfU1fwSQbX+6gMFzelO+nvsR3tUMv36+DLa9ZbzAddlN+YDGBsZtNjMMYmFVXRPgFn4jg/V7ldy
1HfkrAAgSaf2nldYWD3fwLz9R2fGOHKM6Op51oMAyCTPxCIaslh9fZwizBMiSQPWoHR8BAfxp9gl
O86Zn9W5cmYL2YzRAGZ/aPQSsvVThEoNkid3xNc38QMFIBPaYoSNikqOF/v/nX0QC42h2ZlCAkkM
YLJcutEy6Wtizjsda+FDZioOpgH7uvRigsb+2nDoID5Uw9fUvBYm8VQh5bicNc0NNNtjqgBcGcbV
eJiQ9TJqrImTESkhvmiM4lbtBO2nlRbJ0TRz6eX2Wq/5AGwykhkYD4IzZ0x7iHupiToojCyNhBFN
nd5NIa8HYLYVdj+XQhjzhewhxlQmHKnyHRt+mm9TxERt9Vy3r7fVWV2/hTqM1Q5DOYZdOyZOMeBV
gunhCMglcob0aPNxWxJv4RgbRTikp1UGSY31GYZbI3kyDO+2iOsM9myNyCJIGB0H2zBbDlb1UKuF
+diXxswc4uludhR+afv+uT3wIP3XzjtmmDTVQvYaIS1j+cDvKgHvPOG8B59G7CcGKhpFYZciKoqf
iuCXPIqU9QX8VyBbgDbTtiBTDYFyjlnkAWwIeuNnMW/EfzWAWCjGToQlAK+QxnKWs68657kmrvyz
Mp1uA9aXxpaIW/m3t23dBv8qxkTmRa5JlUxnG0x8nXqYEKbpk8JD1F279pZqMcE5pp3zrC0hRane
M7LpeF0mvN8//3wRUBpgOhnCTATf6+AQgBz2hBderVrcHNahW2aep5rfwQsJHanTeX4YgY/xVDXg
yRleKxFNJaCrEXbx+CaCxOL2zqz6IfTNAH8THC4YvriUGIKQJ1BzSLTQohN0DgW6GOb2+lay65hj
Bavrt5DFWIFspgIAbrF+0Z/K/0OmvN5W5jrJOHuHhQTGAqg5UrUaIKHU3ZHsi+opDx8r1aHlpiVH
9B5XZC+Ffg+kSEl3KI8cY/1gYYAEyClg0LyKzIM+06U2gAUKkYSya2Z044saC5VlV8TMQZCBpplO
GcrH1NCzOz1MktxBA190krRJrZDMCHknb9WloCkZo1BgUtTYOM2Qw76sAwVf1D0R2av7fWNxfDJP
xHz4F0arZNZYxqmKUJAY56QFuTclZ1rxQHFWz8ZCE+Yew+XSmfEEMXWXNgfN6EERJUh7MsS6W2tk
b6LuAUaS8KCWQK3lGNaqA1sIZ662vkKiDe0mifOYWrZ2BxK0j9pu6FY8KA+ZW3nyI5wntyNp9XAu
pDIXUA/eI60rZpUV9LDJfpU8oaAPLsWp5ITTq0fzr6Q/gIyLPSSk7sywgqSo0exKFe2GN2TIsRLW
0QAhzDCqHBJSFW+qwpfRVKXyekV5ajAexgLwiR5Z2KZOejVMyHi6bQerGzKzHQOxGO6ZDQ0pIXTQ
SoJYGOgAogagMJekJyG4J8P2tqTrXk24MjzP8M6GP0MjL6NKkkokVfQcV6Y52oFy6Lrf6K7IyVkA
XUKTe72CQbWPMTgBLEfimcPqC9ycbyFZRSYPQ6GXZ5oC52WK8zJx+gfLVzf5I6CgE8CxNt5xdA00
W9jHymkxzsVB/lxbYIT6aLOY4fZQV7yUC0ZnSoSgwAaS+rOKBF8ffkQFehK0ZyWpOY5rzaOgAxvN
qYAJB/zEbLILo89z5DfMCTkpWQU42XTIyNegmKgVOBE9dIlbN79ub+qqwBkyCs3/QABgmSGFAiFK
gfSok5j5Yaw/ahNp0OEcmT1w0sLnKRtdwJZwjvbawUPQgPloSQXCBjudYiBfY1AJCKqJCmb1ZCd3
h5HLE7oqBFS6oGhC/4DKzldZ5tASpUKurVJrvwbWShmBFibklR1Ww38TY/hQBxU9ja3oVb0809HP
j8E4PY3V3TSWiCbqMzDogXai+lEZ3QMi7HEkwEVMP29v35p3mSfN8QZGQQBMRZf2olsT1UtrfnsM
1BaGY5f/vC1gdRUxF6BIOO+ayF7WiYwuAVFB+GAE00bDKSgE0Q9DXtfK2mWG5q1/xTAXtqikZm7M
cZhsiHYry3ab+S15Unmt0Tw5zGGWcqnvWhPPjAAxbDxkdpJ9lhKKoDrHxFfP1UIh5naOzUBvC3BF
ObmMQQfrE8hTavrUqHetAZiYeFub/7WWMjtnDL5gPgl9pgo7+1L0rSVWJdxjmOzH6V3Ut9J/hhyH
CAsAn+iuw5gwhoUujU1QCDLVAnKg6DLFmJBHM9zNCieuWbPopRDmktGTCbRbFEIy3bwX9fbBoo+3
TZonQblUQ1Folo8ZvE8Jag5puNNSzlasxtzoKdPm5jygvrIE1ok4xmFf4VTW5puYn632MMpPQvtC
ogeJovVeOCELPvHe0Gu2vZDKvtQixNqpNudvevRMBOZrU6F9wnSpsLm9frPpsnmipRzGDMJK7Aew
oQH/utTpJpbHh254qybrXp++M1G2bCP5ui1xzQktJbI2QRMlx+QY7gtAdup15ijtY/Kfa6uzdf/d
NLanMpNrOaxA8eR0wK5KInvSgXJm/z/Srmu5cR3IfhGrmMMrSCrLcrbHLyyP5xrMmWD4+j2crd2R
IJZQc++TH1ylZgONRqPDOZqI4120S7N1nt/wVtMDwg1iSrw402FE18XPtt+UQlyQqwI1pw93NegY
cLfUHoIM5PTp+AmUN6U6BuVjPXSEJqWL0QZEcqLGh4XThXIT4LNQDXJmCK1L/ZyYxo06X4cpk3dt
bt2x7vm2NSwdr7miNbPDYwQDoNKXIgKj6AcnmEVY1V01pwXQVhGFGNkG4vDYV0iH7Sz0jvbG+0Df
VQBp3/6AhS0EYTcgeVWcb8BZcytrsk7JIhWXiAzU875Yx/p7KH8YkeCcLVj9hZj5M84sBRUOqicW
xLRttwna4dTq1XeLVsjb2iwc5wsx3Gq23VSxqIWYtImPehcTKyLJw2A5x7oIiIP0wG15Czcjphnh
B373ajv87qENVq7iBld9bFavulr4YfcdBnQt9U8wKTIUP52oFyzloo5nMuf/ny2lpEu9UbXq7LK8
enqqkwdCtDIicStoAl/cM7wTENcC5EVxuMUsmzqj0SyoH8HkbocrNmW7aqKCN4lIDKePNtTU6mWI
GQC5Yt7HzSoNN7e3af5SzstjINQw8PTBVDAis8sla4OqzBPbhDvsHZJHvlMja0UYQiYhQteiNs6M
B4aUNmiFuAsF7EE4UrOoIey9ztxoQ+emonzJshAD7NPgaLSAMXypTwN4QosZNrJOYPVJ1ZdRU4lB
BTf/kp2hORJoOHhMqYrNLRqlgyrRTkpcPVbWQYjKRqwnXqWPnsMctwWHPHEiESHCkmYY27aAxoTQ
D2+BS83i3sTDuAR/ctjasuvUWeVZDutXkTYJ1FtyfOeSOI80TZY5mQnUCx3dLTv9kDNnS8G3i5tm
e9v8lpQCywLaAea6ytVDmKVSkDoJksDlYPq9HK/r2PTH2hFMaS5ZOaaZsHoyBggt/tKvrM5Jiwgp
ICfJSTSudayivTctMorGYJbW7lwSd++HUjYF4wCFcmk1DaCTt34yx2fa0+11W7p+z8VwxqBIqkyh
LsQY08nqnXVRiEY2ljWZeWlxlAzAMl7aW5qlGCXXkNHK8u9xQPL2zer83vg3BoABy/+Twrm4KFG0
KpyzxF15X3TbMfQHEauYuqQJ6DyQ2UGzODafW6xyYFkixwY0IfA4v8pD9DjuniU33Q8bY1WDKNva
oZ57Ukl+R1fS/kH2EK+93d6xJUs//wjuUEVZhhGp+SPa8W4wXiUQrQOP7L/J4LasHvoaNy5k2PpK
p++9MgC4lNyWseT7UJB30M6nAb6ET10NAJIeLBt3UhRPP8ssPDAt2ydavEpnAvLKJjYImwUyl2IJ
TUPRdR6CUlQ+EjOKOkZnP/SKWOkp8l2Ma6PKCgI6edcs/U5FQUywlEse41wkt12sVFNayvAYVWbd
oSMOEEHZFysVP3PsFbMywTUs0pDbOYA1g2rHxKqORQmmeH34DEqp2aaseS+Y/EN2aOEHkXMH4Gtb
sLhLpSuMq4JzS0blSMGfy4MeszCuSkCHu2ghW2lRtFVM1VVY7jOr3eCyQTYy9oCi88iYtgqlEli9
n7JE71PRZOv1OdXQIjoj2qFrXsdFd/khfRpmZTQgyZwCCpjp26j8iO1301r9Gwv+Y02cy5HkLhnS
EvpOFhgM5RL5QgyJMS+zpM+hCH7IhXIMDVFP4LVyqNLoWOE5tQuCZC76oVOmAm1zvoL6PV5rwJsj
U+TWwfdt5ZbylJCDvhnMbgDjg++T04eqGMwC2mWqeZQTE733pge8nnUlxfss+dHa2dYYqG/QcUON
7uu2+MVjM+cPkbjGzBPPQWwyTLuBQQdvpuKrTTKclGilUoZI4jOTRNOgi0t6Joy7azVDjoKmsZAL
UwMMFLwmU7J1GsBbA0X7tlqLx/NMEneDGEXVxmYNtcZQBysLKD5yC+G4temG4hS3sgdoCwJOHP+2
2KVWM7Sc/FnOeQXOHjQ5/oW5IsgN43KjprUbA7HMAOANc9LjMI5umCj3FIAdaixvgq59ykrzZEV9
S6Q2XVdJRxQmgpFZ3OI/7oLvAU1GltZ9Nx8fFAzScOVQz9S9ANW78edt9RevmjNJnPa9VTuFEkJ7
ffjQNZKlmxTFLzSJBDQnYM67LW3xgj6TxrngYgTtpDbrFWk6kcf3AOlpBfjr/00K53zCPjEkI50t
ySAgcNcNzE6koqHvRXM9U4VzpFprdKEye/Spa981pz2Enemx4DWoQxAPRH4UfuaYTv1PmvGwAW0l
mQGIGeacu+rpoeoCIWxdSq3gKC5FvgBXmDFpQd5xNXBjpU1pOAkeeNQyVn1sbuJJhDy2bAl/RKiX
p47VdTRQCX6lYXQXWyG6+cPXYJrWtxds0X2daaJdiik08G+0IzQB29O2bsqjwh6V3EaPj2gKdKmk
i25ZHdyamCZHUxl3+ehO20ha6CD4pB0ZBjIZj0BTNbRXS38fplUXnAzgHuiMdB2mUle39RRK59Yz
RFiOKRMoqiKRVugPZrgLbbcv92rtp91PE19SkzIFuhZaBHuBD110Imeqc6vcWH3V1XNCALQbeF2C
BnpNo86j2UvuEF0SWOf1qDGyDucrzd1JlIZlmOFJ64bTncH8Ej3/BltPUY3w7VGTHlPVG+K/xan6
LRO90POBACH5bM9nt4TkpD1I0iCzDMJtXjPQKDR+bkvrDire3stF52/rCMJBpoHULGdIbDSyMVCR
GjBCILcgHJY6fZ3iITPp74gtt7elLZ2QeZoHnEDyDJ3JSRsLqhuSXuBdoVkNARDwr7ZyZjBFMyKT
arzclraYcEb4aYKc0ZoBFTlToSAMaYDzlqLEW+rrJikPbVMVntECvJHFo7nuTGDLR4AXH+yu8LTB
pqQMpqfMLA2Bb7heZ4TCIKoBl7KGWjPvTPuiBmpHV6Wubve+OqRb00lAiKCTVPtBB11gtdcO71Ia
d0AnprI4riGtnUA9ooKDxrqvhr9OZs5CwDGCloA5K8xZqRomA7WcKMXwQf/VD+Zwb1vsBfOahSDZ
s6ANjAWVejAO6ChgclZj6FI4IAxOQU/40TgUrC++KaKXv75hAbGKOH4uf1hIbs/7d3bklA7IEpg1
wzE3f6bBdkq9Hj7cSr0h2RfF2/B62zSXVELfD0DmkXFBxpG70OVWRhqOjqmbjL5kbwz7afr7Lilg
Xv4RwfdhlWoP8MMSIurqmNIflelLueAiuNYCoLQYHoLrwBG7gjlUs1YbELCD2yV1dnpXuXplHVNh
hmLBB6N2PS/V3D8E6khutdqYMvCLMJQBokc7/yzZQzF4/chcdF6Gud9I0lzyu71D164KMpHcxryC
hoFvvoFCstUwKgLIjDNXaZ4iuyYFoMP74D/Kmb/jzPAstYupnKMoNlpu2z2N+cqaTrX+9t+04cy7
jHvDDG1oY6SMhEAIzJQnXUZvy/NtOdcWMa8afC6mDjA9zXvcKgqLVm5nbdKnnj3k8qnS17dFzJ96
WeC4FMFdyKFRTg7Q/5HdsH5Sa6vUHi3QkPQ9iep414EpzieAZtDpBOj/K1T+tmkNaZyHN4bygdbO
o2x3gqrTooSZawKZctxOfGucpsRhEAUoqXVg/4vfdO2v4whogNoCSGKRpEDx5NK2urAcm+F3+cx6
abQViOEIsDPyqP0XNnwuh3sDqUOOruEeyWsz82gK3DfrhaYo5+oCfZbWC8VjlG+R+QXRKXcRdC1e
IyWwqd3aOanFP2mvCu7N35ljzrjQJI2bBpPaQNN0uIjBlKxSHhhecyW4sc3th0oJuBj84KNZjz4w
zMnrUd1pK8PHxOlE3jJMO7Ad9ZArIMiGoE/7M/ApOkXGtegNs9BHicQBNlFXwEKGIGo+emeOosZ8
ZD7meI51BsAnh2e5CwjY9MAhhjbb4ug437oZPwAcbJXEDzJrNqiePneq5skKiCwp6NPMSvT4XTiL
yO1pDtgdZ6Rb/rjXXRo0loqHVWCm+2Dq9nWkrLXKWI04luMkAKNdXAJlBs5CSId7h4+LiyJNkt6C
ndXNVP4YrSCxCQC1LBVcEmmTAqJB0UFd3lXGJpcyTK3qOrPA0mb1O1pR5jvdlNpgFRwxdt+Cnxfg
0zFrXgLkhu+NgukilJcFb4grGDwUaNNEep0vK46AIm81qU/daNqM+pscH2pRU9SiCLgPcA3b8Lg8
4QRo5JQanGp4aw1PKOaNyQHx9G2Hu3T9YlDqjwzueI+GUtGmgQynfp8+dOwuunWNf9Too2MPKa2J
0WUCmctq/aZxw8yUxht7VbadXiAx5Rr1ltLvyPB17fO2WtfvSBgtILPBFPdbBHfxBopsZ9j01G0C
v5c2yXdjeHEOjnNfbf5FAHsuivPDzkjTUO8gygGzN1U2ffSBKt9tdRaO4oU63CYl3dg3igwZgLwi
UUp063W0M+Ioe03kJRdCowtRXDimWFUdKCVE9cWXIu3S5rsEPC1d31bodxHowhejuxmOGKHX/L64
qo+PhtWO5tC3rvVkrgtf+ZJOARrHXXoXRmgX8hQvBd2IvLU7Mo1Ef6fraWcDFiJ8tVeRJ/iY+cV0
/THo2EW5UUbXLncxtJFFTUznAvVrbayKdbDeZq6pEGulYDy/iQn1da85aP8oW5qSfB2vzRfzb63o
93r8+YT5djy7AAbUoUGFnWPyMt45qq+aW1tE73W1s7MIRLyYSEBYj/NxKSIDxGklF7OW5a+u/gbj
PImmJ5N9317NK1vlxPC2OlSo0VQQgwmYhv2U+20A8GgVMOmyKDS5vjN+y0J/IMio0KHPexKUEIYp
DCCLDvE67X5Nurlv1U9UH12zB6eL2buOBtQ4JfkHPKueBZQfx2i8qdaPUmyvpPR+oMnzbf2vPSr3
UZzv0ZsMjLVy1bq2ZvkdkjtS5jrjdoyA1vg+VRtbvtNE7XdXwdMsEyCbGmafsRh8u4lcO7iP1AbI
cbb8kGTmUxqL3kxXLpUTwamlhYk0jFUN6Oxc85Ga65W1nHhSSbejtENzsCDsvLokOHGctTad00ph
A3FahDlaQFyGyIFOYCW8vVuL1nq2cJy19mapDF2AhTMT0Cs1qyKWPfS+gH/IK9n2tqxFlXCLw8uA
PwoX3+UBpD1qt6yEYShNhbqQScDQOQgnn69aTLFwSIsBJwhNYsBC4hbOzAFFNGTQqFa+Q81rELJr
+gqEYxI6q7MYORCiijjOlswP2RUcQZDDgRKBi92taTAr28BmlVnptrV2l/a1wEEuea9zEbMPP3OQ
UoUBnSqCWlIUY2zylMYkp8CuKl9ub9KSQZzL4TYpqhKsagk5ObCx7OYEgu0JYxwh2EwlgT2IRHE+
v1IxT9voEJWowFS1SVmrYKp06/aQRl+3tVqAuINVnO3QbJtny1fnCIwzucXybTqQRqvEPrZb3Xdc
9VTuBzfzUoIMjD+td/YpfHyJ3RfqiSLmJQ9y/g2cB8nqru9kvLzdusv9LPf7qVhhQoIYyh4on5L0
67bOS8ftXBx3ECo2RGMBNCsX4fuzpE6uHesR0N56kataNE3g/pozPzFGjjhBSg/+Z6nrgK9WrSbt
UOpH9FxMImtZXL0zKZyncpCMzdSOAV44W/c224CxnUTBfmgyv7TvqQgddwE1DhZzJo8LBPOqKq2A
QatiJPY3qAuzdzw3H7Q3IyOUkZK60uvoyRv1rlq1q+BIn/7F9uFxgFwTsqiYOr+0WKYZ0hCO0FeK
gZxJI6BEY8xA8OpcdFxnQjiTpKMZSr8XNSgiT1bfok50wVzXKWZ/bGMECOiSwDU2OYcyJUDQH1Dt
R4/hqSruc/qjpmtr+Ir0XzU7mcDcK49UWify879YvzO5nHcJVAUDE/OJbybqKU1IDAsRUfZ4W8ps
BXzofK4dt0ugus/YFEBKld/pxT/6eFA7pC0ARFCChb1JgbD4cVvi4mk704vbsqEoKycvZ7todk78
I2JH2vwwRHf1ghRlHr9Ef5OCWhbfg8rkUp5aFVLKQHJjS1ulmCNP7BNTIsEt8DvZzC3hhShuo8Ai
rvZWjqfQAEqHJ4WRaRMdp7V01O/rmmRb6o5754dyf3sZF9wJGO4UB0x3wHIG6crl8SobqdNoP+Nv
lkcbTK5Anpw6DMYrBV57flcIupQXnPGFOE7JVutTzJ9AXKkeMulRiTeKJDDFa0RBtBueq8TZ4mCW
/f+Su9TGY48sRu1l7NiloMgBsnzkK+wbk5+1vZfth5rtjfy+iU4N9To4tlCwuuocjvCbCnhDLK2O
flyM5l0ur4LSpATqTujr0Tvt1GFni0/dfYwO7IA+vcdulUkk2CSH/M4ku/Cl+euWyN+L8ecDuGOS
B1KZGgk+YAhWwbAqQy90fjDnrgwt97YlCXXl7r+6kqM0MiBKox44bUHbieTcr3AFmK2veBW/FYoX
bek9ehYOHYmey/WnaI5gIZLCzv9RlrsbAe40WOANxes583rd0ynqz5kf0Q8tfr2trEgSdyumVjG2
uQld9dFlwb5Kd2P62IxPQSS6OOYTccOC+EZPJEg1Pa4hqVYPtf7RJoKA+rr3EBaCnmC0kKLGi9id
U6XRSzXQZzTREeOWwclBoTxdVdpqyvfjgAakvUaBIKEb5PYK6gueBzVRHAo0WAI4i38shEg3lhi6
AMlFq3k1/NswABJkHbcOUXs/tQMSo1/IMcHitafsKIX7CskDY29qdxgeM/uHCI0p6kjnrFQSeHHB
/KkhvbxPplVfeNaElw9GzvRtbAd7oKyQCORcrDHcNpfcZnhlYem37afarVOAK1vZCDzrPWbErVZe
DSHGwZHGU0kk8oALloPpXCAFOypCAfRjX3oEJGSKQgKeH4ifDxmt3cI5Jugvlf3KqL3bS7y0wuei
OGdb9Dp4e9RZFIAfgXoSuhqqF5Hk2ej+KwWefVHYDPmGVu8Zx5XzdHTquzTTICxlDhmyaSVLJmmV
d1DvFd1dXIr4ARZu5lnQ/8vjHFvXjAD5VSAvkV5lq/I09RlsCqup8//FIp7J4byaYgda2ZizXmDu
yZpsZatfhbHWpnBdWvbWnkQAdgsLOQ+noT0BfXJgXeYMRFJDO8A4eecqtS/TchtNH2N7lPLqFCm+
aCJ0YRWB0zfDIxi/UYs5YVluVZNDnQ4Dp4E7li9jMCEzsOpzgXXMu895sQs5nCmWCjgNGtnqZjan
ITmmynPEBC55wVFeiOAMUJs0J9IqrFsb6K6q9a4p6mxaVEIzkBdH5hT99JwpqJNmYqAKi6WH3Vub
Tx4rw8c8FsQMi3qcSZnt4+yJzhRbMiMZUhL4N63NSPHXQ2moeyKW/X89OI8fS6GjosDeYUzin7Ly
tRG5LqRJb58bwWLx9B2gUNYoDkiHAYWEtMa2t3V4XkF7kmCt+F4zO6uYpRfQRO6ME+pknqaIRnCX
ksvnq6XNId7ZftR1UrVAE+jcMZ+OkXkwRkyQzsXFUfPKKD9kLYoBYY/HOGCQJsuvACMwhIoXspwY
vbwO+qc2EdUJ5i26Ok9/tpDPIeYszltHwupm3YtdPFXjHaX7tNkzelQSn3UPtzdz0U2cieOObxzI
LI/V2SYx/ssih0jRW6qug0RQ4BLtJ3eGO4ZmvtKZz3AS33d1tc/y59uaiCRw10ZRUYDPoMvD7fX3
IF+rrQiTbynvf2EvnJcwo3TKkxprlRrysx3HALWdept0zng/MMlHG/RqiMAt0Tw6VDTnJRTOOY+Q
TuCI6wMcCPk5C2oS4pB3p2y6b8zdEDtuL+1zSRUc9UVjRNYLV//ctcGnaJraNin69xiGDiOgufmR
jjaJCigkHUk/zUdZhIu0ZI1o3EC7pwUIQhCKXZ5Ie9AbkLNBXuew76wungfkwjol92RNuKDz6eYP
2rksbkH71lazKonQhnZogNwGLulD+Wkdg6cX9bH+KgR5qOvZkbkl5Uw1zjXbgQ4uqhzi2Jd8F71a
T8nd+E/lkHJvja7me8b21Xig3u0zsWg1Z1J5dJLSwtxcA3oXF69Tv/9mGTGO+jZMSUjKWCBMsHk8
u5etlIWcD5CFQqcHVmgwyLhJ/GiLWsiW7p9znTi3HRpxmrQx5GSaszVTfR/2ESb/RQkikRgugOqU
sNaydhYD+BO7x+RBSURZ++te/EurMGandnYFjfZojd0sBC0MxF7X7/FzflC8fF+860+xSSKBG168
884Xj/PDNlpRGGBfmdvkr/TTIuZH6zVE8qM1czEzJP2DMYBnVhPnIX29bYui9eT8M/xmWkc1JGva
V2+/qloDxJCX2zKE6nEOhI0JgC5m2zCPGvg6PhTS7qOdkXtdD5WK92k33CceWrDUtS16bgscisE5
FNzaZjhUkI26eJUR5aSjEE/MkhTU/yGjrcASxEjXo6K2qevorQZwHdpcMax5aT3BmEVO2SqNqwNV
Y0hPWbpLYj/VPKA6e1EMIrNjHmy6bl2NnlTdxclasNxz2e/Sh84fAFolTLKgMM2/aKZhoqDS1AGx
1tckYamXlYY7ygR7OwZuHGOA3PSnwM9KXyDZmlfzlmju5BQ2tSM0DDRuYu4pmm/rzLXsTdJvo+Qo
OaesONTVe6Gta+vVMQhTIyIVvib/oyifJt4oBgGW0gPYSYhDZV9r/ag/2lWwAWWPa5XPyJKo0ntW
1J5TxqQpGWnrjyGUgQpzolNO9HKjqSEKlFsGnLsa6YvmALxmFGo+7EnypVZ3h3GlqBiH8ktMeFa7
Qsr9qt8CFyqIt2Y+kTbbTvbaHNc1e0qGY6CdDMzR0Zh6Wf6LRnuaRcREVJEVnjPdp/EpVz1TXY21
W5abIT/F2TYeV3KLeDV/zWxXDjaxtbEdEMk9aC0yAvk+HR/SkaDlzrPrjVU92QCRTjRSsoNh7mL6
YBYHib2E1puDgv90SOp9oaEFKdlaxWOWrPPmM+ifUTfJnSeLbQpzpmxKNFCdlERmlJjRVwMau/bU
T5gsBY9UACDPd7n5UVjg1RoCgqAoAUy97erKSx4/ScWnNjYeQISAzea2YGECpCVqavqukTwn+lIL
w9XpD3kEcfVJKiM01tI1ZiE2GRA8Fd2Ni5egAtnPamq/28qNnYMcnJDGQhOgnfzsgewUVgcGstM2
3xuTnzuDm7AV1f1GbrZSVx1aOq4N9ZRqPZELew0KOnQLAVcbU+SiutNCdQ19xwaQKw2M3lpAAbs8
m5lBg9oIu7kZx1W21rZetV7nRyQ9AC9WJvK9drReah8W9iRTIkKVXxJvIheFoSBAoc0QdZfiq9Qo
ulqF+PiQeqrbu8CmONUyCcjbk3mgXr77QuHorfErQaCjzr/MHcwLydzBNIvRtGpcar/bgwJf3VVk
eqMVyRC6uo+Wbx1LvwHzT7i1vNKL19JAZI96optgwT9cfAa3/iFripb2+AzV7dwCogPPXMMZ96vi
/SUnuOE865CQd+fXbc90HQWhQnG28Nw1x8rEHmUL9bKBemH2UQJquQSevybSb/7+W8vM3XTgou0r
y0D9KiPZne5q+3CFoTq38ti69YN9s+lcUUppoZB1qRt3w2UhgChaG2uavVYEs22rSic1kPcb77M9
3qVrw+0F1iTSkouaU61O82Y2Y8vZacY6GO40aXN7w5Zu0bMdQ7P95VEJxxIoSDVkxCb9KRubSc63
JXjEmv4TFSfPSYfPtgdbVYLRmMCu3VEBLHrEHpJE9MK8hkbBgNkf47kaDHWcVC2duSSPYPABrBPa
Kt/GXnIXeD+TNagfH3GrEZRZSLOyCXP7FUi8vJ0Rk6fba3JlxA5mtcBEhnkdVQbtJHd4eikcU1kF
Crw51ivVrtwKzrWxjqqIBfxqfyEILftorUCfNbwVJ8hJp7Q09ahH4k0FB3xOSsnXRLNU1zvMSeHO
pMq0KR3A4ODW4B2tyYT4DADK63wTPBVbDcQlpEDxKvtb2+Wkcic0L/vMolXcu1Lx0MbPJeajFff2
Ps0/ceEEOBHcgUTGUmrkDopJsSxv06TK3lRJM2N/KMbiaHVx+i118SDIYy5ZBwYHLBO7hrk+/qGX
xGiTYVPaoxy4lpsZkPy1r/eq9n5buesn82/t/sjhHnqTrrKoHLGADuI6TxlAc0N36g/JcenBfgJp
5d44JlsDHAlEIPnqDpslq5qDXktQjFyN3lBrcnonSnpQ1+HUbS2ZvAEYADyhzTb2EaV1gn28fgdy
ArmN7GjVRXUHgeaxBZUXKdaOazxYH/1qWIc7+06Yjpid2pXlnGnIOVbJGPPeCiEQ4x6DB2Io0IYR
UH/oq9wV057On39D2u80xdkzt8vTgo0ypA2ecrLX7KtISTP6wLXB+2xam6cGgVHotp+wpnEjurcW
ncw8B/67cRKjjpcOflSKIlenrEdjFVpa2aafs1iGcKp/8ViAjQbzlGjzxhD4pRizta3SwbIi2Oq+
uzUwU33pUO3Kn8G95ddIh9xl93TV9v/KdjCGitLFHOrxaAIAVu6oaUMuCktf+gMa61eBl/5UnyfX
cKtT91NwOK7eubOtnsnjjqUhqWkbhkXvWio6WdqWoP/UjdaNJ3s9YKTx+hMcx+v+A07ifFzPzMfq
gtTMJGhof4B/qUKeepWvJEYw5OUp4BQ7AYp+LW3jdbX5Hlzro9xJB9FU/xy2Xpkw0EcBhe9gpfke
wDotG7vQZmeUHnTl2+7+ub2sy0qeCeBcADrL+oy28OXtYKLLu8AAXuzGsv2Yd2hP7UoH/S4o5dfz
oJSOFHRIggFF7j7c0DJ2QSJDVBPIoVN16st+m9gaUfr6yTYYUn0SpkoEn7voIs8+l3MgDJgflazO
t5u5NT/6zwkTaqvwqdw8Yr5tY39lq6n34p22GzDn6w3u6D39dQfMbBZ/PsHhAjdN0oFOZWDFMsDM
yx9S92BHGNJ5y1NRHnxx85FgARMCzjWwCC4NMGZGBWZZ+K8Jta58Ku+GQV7fXtDl2w5z0oB6VEAY
w4+bDbmF5+nskSdgCikI6ru7lbHXMjL+aAl9NnbtukaP5EpEDLPots7kcu+1GOyiWtRCrhOpW72c
DqhSu7QY/TD8uq3i8ir+0ZDzw8BsMKaWQpLtvEXRqx75t39/6ZZBlwtaXtA8gKCVb1JvypD2tIJJ
UgN4EZ4d3DvDY5+vlTy9y0TtHkvanEvj3CBQJqawSSFtdN46uipaUc+TSADn9UwrMgZlFmDaT7ry
q2Wb28u1FDwi32uiuoPhfxD7XRq1oo4AtGcgAmfWT0zPFe0aRE+YZnGoe1vQYvx9JsnmDmoxaLic
E0iKNBnMUiEQCaUkPmb0Fw2SFVVBJZinrQdc07c+yjUgPLevMsM0g2EXd0HarATfM28N78sx3g6k
bNzWiGK5lR2pXmksx/ck3+B/crwWTUUNKQ53aFJCQqQVoYIvHbGZow4YSRiFQ0fm5UrrEQa9w6rp
XRp03mgdSi3DdI1fiCiXr3YUHC2ADTZNJJ3AFMC/poKJoctZx0DvCLxAEiSyJ03Dzo6KwyC1v/JI
GLZeRZG/Bc5NBzr0wnDSpWKjFVoDtWcoIQlPK/SBeL3WHUC/jCat0asrB4nhbCVV/RqUQoLn1XV7
2ywc08u6jf5uYD1wwsFAixbXCeA3A3O8upc3kuysLBlEWoaxQvPry4SrISrBpoWKRknvbxvR1emc
pTu6Mn8BCDR4EMwcvYoTyE+ByUB/9pjtUBtRQHllNZCAlxRGdy3k+dGDfbm4KaMDzDQAfGjg6+G2
UvZD7nf5+209rkuEnBjOj4G/WpKlGssovyJZRV+0n/KP0QNaoY60pOCSmz38xcHjZHEHb8hDpTUo
ZDEkRAcKqvaTYwtugeu31G8hqIg4GDNHzZW7Zpp6iqa6ATJzbgyrBFSKhFJHca1WGdetkyQkN/rE
S4uEAvupHe4wLwoEP6U3dk3WPbB2GkVfdOVvcPSBTI5HgYWA5YovZop7ELF3GMEeq8QHHiMB1CUJ
Ora3KtMNVOTmnfLOsrX1aATH0KIPYSXoqV/yDLBXvGb1GSmWDy60KMCjp4wBJ6N+A0iYZPZdIEv3
ndMDqnjwBCY1W+bVNmNKUZ6BvjAJx22zxhqg2s8gX6USaATFqIMTYFQyrIrqB4vMGJelfGrpZN2p
mnyMbcny4ikRHNDf+3z1FQDGhVuCf8J8xuX5CQw7HFgQAuGoNNF8b7MMY3/UzPRnyYlVr01QXiBg
8cnDfV1VOGRRnAClXMkVvPituH4etKRDnUay9E+bUc1LJA2xWaVnyU6uxjz0kwm/RJrWbJ4LJ1K8
MijDGpXVdvTpZGYvqtli9L0tlGe51aXvKm+qtRNL6qsRoJCRtmPmxaGOiCvSM0AQB0FIaGan9x2t
h7/u2sJEsIJ3G1YCuT1Z5/ZEjiyZjUqEo6dOngQgnGH4CCYRi+T1Ab+UMnvNs5da4OSZUaaQEiEh
HT91PVgNRve2eV37RcjAPQdaMMx1WnyTSFlnRTAhO4PUBcknNOEA9wt0FCEwDm8Luj40l4K4F1ni
5G2gWBA0oNSnS1+0OqJQNtWkYoKIZA61Lk1VRxCG2wyvPMRiFrc5UtClzmTBZQGD0shPLPJa64kV
dzgqCWKTTFA4vgqU4SF14E0A9wkAOSY/QZoMgCVUWZ66tgomZ9W6z42vlpVeotSks7XVIOKzWryr
gf6lzVnDmaKBO4sxM/W+s4Dl1o2+Yz9gjiDv3nLrOWSfnfMQAaES940w73RtjdATloKWW4ytXiV+
+lQFDEEKKMM+bDeDgvJkk5zMWhcs57J29jxpA/YXGRmCS6uPQRVS9zMwXoHSZpL9bEYweOyRZqYD
sL991dox8MeXyl9bDdTDGxjzcw7CS558ytZbKzAzIKuZ7cvUPQ3ljsaHViKJ9CLXG0WEqHQ96Aaz
QWVLVoGEB1JTPgXSFV2Zga0HKHjtS8a8AYF64mHupk2IFb+jckwh1byzy/Xtc7gUap3L5c5hrIa5
hMEfmGvTriNr2PSjqPJyfdShGpCcsJgAar6CMa3bvlXTHDtI403ZbKt+M1aZC36ywpzIbW2WjPJc
FBdvJQUFuw7AcFybonpDzY1tpETOUoFxiDTiXAqNwetchxATKDoph/sheUcrgRuMv8KuEKi05E+Q
sQCaoAOHopuzymdef4a3bTDfhpsWXJTOoxM7xDEe6uCpkwFeJEK2vR51hh2a8CQO5uxNOE7OmSiV
xKr/4ey6euTGme0vEqAs6lWh0/TkPC/C2ONRDlSWfv09Mu63VrOJJuxdY7GAgS6RLJLFqlPn1NoS
4EEvCjBPu3pE82+Y+BK9b4IXm2wl/boLP6cSebSdBm6Y6iYCektJtqS/ktGWKaEcXT1m864wvbgQ
tUzypn79fYy/mrTRUiNE4BFDlVZ2+mlTW/da86ONBSHOb+7E03sDMwH6JjShEdzr7BNBq0mjRAZm
ol7AKPE2m0AD79Codtr0npqTFymak7aFn5U42bOPSrsqAzejPw3tkI4vBUFbIHpzzPtR+OZf/OvS
pzFu3qmVBl5zTALNryYZcKjEB7SmTjzNfkryjZl4fborJS8Lc68QVfx4e8y0MTPgnTHRS8I4JKWg
ZgNfXubOgOyAttRB4wBy05c38vmljclfGVnilJXXp8AzFxBuxu2ivCMLbrRbK99o0dNgAKNyq4qy
ncvPnU3oyhzj9ZRORhhPMGcaiUvALaHdjFADtkXPTp73gvVLRi0B0RUozU+H1U0SXK7EaaulPdq2
9vX8EOHZoiufWSZ4KHDODVyXv/XKoKID5sFTUxAcT/JYhylg1cwQrbBW7YTlbag4qeZC8fav1+vE
GrNeQ6KGmbQQkabJfqalM6DAHke6Y6pOrn9oUAOHlPtlkxw/PDHJrFkCgffC6GFSrTVfbjtvKK9l
kWNwFuzECHPczEOCHO5CFxsOuYN+RcTBmFYUur2eCiIdlbti2E+o2aMqimam0xXLi0TP9GmZw+wx
HvdDfNMiX4f8mQEKpeIpToAH67+a4gvtFMG8s7Qa7Zog8ZA3AOZDy6INN3WQeUrnQ8HVHbPOifoN
IopUd8rodrD//hIE9+yfz2WmBudjV6gxfr8GKb8NeRKl3lr0xyAR3/q6vNTnzcl45K9tMenUmoDp
Yl6ilID+KA2vkV5jkDbarZNGe3ny63hTaUdb8dXyrjUP+VS4VH2wjbcsR7+Z6AriJUFWXwMQx+lC
NXIWDLKMr7ExzeA0D6+N3jVSGYxNQB+GTjC8dfW4NYy7Ah21wOpdng3OYQXz/5H+/oanrc5GCTmB
ZlxC04DejfaTCii4Wh5GURc2d3/9McOy5EpzINlNDDNF8xbXgxdWuwL4v8tj4ZzzJ9kb5tyooE4C
UXRkbzSy76dfZv+EhPVkHWj4owRXmbAQxMmeQGgRj0GQcoLeh4Xu9fYcjYNi4K2Eeg869rP42Sr9
LDiM+uyM9quGlEqLEEcwzHPIIAJfGerQSDhC7fus2cPKpakOShN8207z0n3mvvZD86Iv0AUA+L4H
Ujb8ipzytb0mV6JqImcdYRoCVpDDhtQ4yxGd1i0NLPA1L1SLhHh5u+1H/69XERp3Cop4smXaEFI/
3RBVblUAZ0u4PmnstmRjyttIc8BV6Rixh7MoEfFec7bA2iCLeTDVolaqMYDbAG6QJRX0ZfZzd0w0
QR6cN3ergf1+nK62Wi9DF1rPbbwnpNAlFpJJo9OI9oDIiHo6e1bVGUWBk9uNoEtoB66GSk0t6CTl
3GMW8joAFCElAU9g7pbUlOZcS+F/6J09NmXnajS5aofYLxcp1T4RzBvnKjsxx9wNsYQnhCTD5zL1
K6WxEwMAk0k+JQeCuRRhUETWGPerjQ60fQWsqaZXJ59QeXL0ejeiF0G9T7vvy77OuaaRuULaAxWn
ZVOzqU/LyGzaotTqXoEJd9tvsqdyOx3qfeOTPXAEz7Gr34ZH6CTeSB9gxvarbXL0cOA4jS9qQTr3
nNNPYaZZlgOz6CwJ0tXgRDMhXAdWwqLcXB7w+V6DETDYIiEINtszCIwx56gEgenPVcEjq3celWIE
kw+WiKLp/CqAHQ2CC1CZBKibDX+SOSzlKoYdRflOLR9prJm+qkXi9OZ9bg1uZAheeL97UE+j/lOL
zPThXZ0oQQCL2u1H7Gpvjf+Y7ONt5z/9tJ35LX74mTd+7DZuHztV6+hefKyc7FA+hpvZ13yk9rai
Asv5Pj39JMaVM3kolSlfJjvw62LX24emfbcNr2gFzwNOaWptSWODGBBjV0OxuDFoHzUkeYMg3lht
gE5YLUk2sZ0biJzq8kuPzPAhUki0NTtbSPfIda7/Fh0yN6dnnzwp4TCY+ArgR/Fq8MEg4bc/Mtm5
m7zKoV6MbXMl7SzB6LnTrENQCiVqPMZY1FpQ2+g/k5F9bul1A3mgTL0n1vtoeLQWnIRcr15ZWiZg
dYPkRiLXxZLnTgfAncGrA+ZCGbI0pb6Lhtdev9dbQa8Ud0pXFpmjnugBhLI1WNSsbTn4s2qhHHEb
VP9QiYIH/al6sBzt+hgV47TUI2TLjU3XUBqnR+cKcgF19x3oD3L8NNo30LC6fB7x1+5PsYWJvoNQ
TkKzWManeFBXcGrpzrTRkOLLg+BFxj1e/wyQLYIrYQ1l9hKWJN03suthvlOmt8uD4W/DlQ3m8lck
qbK6KIIAEyAZSunnSGa3M4AiQQw1nec+caRp34tAE5yRAZoCXQoDCS7ktxgfSSIt7EkaI7ZPjpZy
lxlv+d9HHMgerkwwh2tsAio9TMhRpcVdq97V/TMt3Xm6VTvBMc5JWZ5aYs7MkYL+GyVCPETfUrBE
1QVAk/0LGG424VG7cQDy0Z3o84CY57Y5aInz/S1/ZIL8x3n7BqiAwA4MCnoZ1QLwRJzu84ngvTYC
E47by9E6R9+Sg/xJwQv5Um6zqwJcQIfxe2w2IvQcZzec2GXOF9ohSWn1sAtAViY/ojOYAGiMAz2Z
dn/vqiemGKcBYTxAuGjUd0n23Upv5q9ocMsKENHuWqEvSnINBI7g3cQ5y05MMk6USbpegAwAL+3I
GZS3Wd7W9rEQ1XqWX2HigBMrjAOhsbWZJ4KB2crX1H9qkhfYDzR6yOJdoArOFO6IQPW6EN8vOVSm
dCB3QxMNAzKNOhIFPapyceOG2VHrBKvF3eErO/qpP6ZDr2ppCzvhfKsaXlA99aJYZfkJdtrg8DhB
ljy5wQZsRUuiUg2gcROokFCQv4W9JXwDRAbFFkh5NfZZqRFkB6wZWruhovlmqj7Oxl8DDbFtF/mB
pTIFYBcLskojxRgw6OWU+iqrBxOacZd3DW+91waY8z1qFXWcixx0/fm9jGK6mt5a2UMkCud4y702
w7hVndAeNxXGETX7uXixqJMEAo/inTRrE4xHgXksjMYUIyHlixS/26VPJCTgptTJqOA05S68CbYv
kHwDFsxiCEmqD+AARH3NiI96W7lN/tf8cMu6rywwg0kRrJTlUlVucSUgD1QZgiiMuyArA8x9ULcV
cng2YABS9BzrT9o0uskgWBGuDdDPLVKHSPqxpcEwmAuajijBl+OtBH6y8qjl35fdlxO+mqjz/Gdi
ce9V+JrVYZPqFUxU00270LF4IBHvq2sKJuSKeoVlC/YL7yxWwfK2CPxBWIi9R4FuQCebhqxjNG2o
2XhqiScXOuzNI85nCiK2y+PjOvXKHDO+1rAja1hSuaQ+Dsoutl4szZvqHUjtLhvir9WfcTGX59AT
2sczDHXjh4lmCuhc6AKX444FRaxFsHCpFDPXGKF2DvUpJOS16mmonuNor4eA4j0mIq4tgSGLicAp
mKjznOLgl6ddnz8has0qtwcuyxSoGnEn7c+ILOZ1GEJzolUAeHPN6FXKSgdqpb4t6oDhntBg3tN/
9wYQ1uNkSNyA1GJxcc3RoaFXE0/uoB/7L2faygzjaUqbJEoUwowq30vSG5W8yw7Ge0ksKtRYYgLk
CgL7061aJmZSBAtQgM65T0H8SJLU02J1p0TDlTzcjEUBLIlaUKewGxH1yfLjbCyAbr4lz7yA4Fix
naTQYou0M46iG+Uq3yLl68mSg8LtVhudwAeSbBSY/F1/uGRyOUlWRxNOio4mDUyq22IfPzwVexCX
Kq822rSrb2QPttGNcq98aK7k1ZIj4kfneY2GsMcGAeDyh5ntVsttbYZagDuS2zLNHCPZDRIwX/vL
q8rbAcBhLAEKMrNEZ/Z01KK9tiHYAaWyVYNf/XQ7WaL8MwdihRTPHyMskVGdTx3NLRjpKhcQGk8l
14H1rltb23AV1HOLh8TeNplgc/Mu+bVVdnNPGoq2i9WmuIrb0qn+XtkPw7KwEbC3ZejSMHNXq/1c
zRU2RDtKJugHraTZapB0Rce1lZqta3SynQt24fKbZ04J5KQC5Dz6zdnIZdRmBSUS2AxavYD0DhnA
v95UEni94pZsjUFVvaqp4mupDZDbm9A0+Q8O82fQOnM2o4DcpGQZNC0/c2tPyXsnJLdffuNskCsb
zMrRoQ9oBZJUNJ/to0ZxhtoA+OQua+9mpIibwCslX1b9ywPjXToaTjbAvBGxo0R+ut2zTCJal8Go
jlAq03yKTRfYmSNlL2ohCKy4m3upECLDjyw/yy8i5xo49cCp5IJTyZuTwg+lFqQMaH2rDEPUEM3d
4itjzMUwl0UWjBSaUXJ1N+leOzyD6+4f5g5yBDhCAKBEP9rp3ElhZGVFNmDBaLGlqeRY5BMPa9cw
QcseiTiKuXvgjzW2dZCatAUGBgOaYv0xIu9z/Rba831eyFdyQRAroEtAF4EM+dfByirjlHVBqJ7N
GON8K0du+FD07pJ+ubH9+Qatffvwyd6STT94gxf5wU25F730uOfZ6gOYl14WUkkNFXxADujcErb2
oswnp4qME21lgrl0LEnOpTHBzI4bZWM8Rk9R5PWefqDb6goKhnPkWgcXJD9vCwOLqJeRuwEhwAPq
bILonM2G5nmVaGYE43ryrc2SMw8O+mLt4tkQwelFlpiZROlwjJplR3Qy2kYax7ShY3Tf96gtv//L
xgBh8BKyLFmG043RAt+nteaIzA/QG1Z7g07ynjwB4NuDBfKyKd42/w3vhdydAkDW8vercMUEdU2s
5Yt/Qis9rQafdsgGqC+XrXBwxDrE0YEi/n8zzGkSR1JSqjXMSLvguvyUwEv+oNd+ehw84w6QRGgY
Xba4/CB7GYCFCVqXSKAsKPvTcZWyUZi6MuGtbn0m2vcIYCgNbkGcedkMzyfQEAZNbbTYQCeG2d5d
0w1hHWGlQunYhXtZhUrSlVredyKFDG40tLbEeJ8M6cMuahefUKrtXNtX4FZvHa3QPPD/dp7SQ5m8
pFsVKuVj03xVxtvlkXInFCOEsA4yXzgpTye0q8k8t/YyoeCFsSXdC6nf4qwOvy/b4Trkyg4TPxNJ
yoCekDGj5CoxrvRkI4l6Jn+jhc+cY2WD2V+5Ms3QXkSMLt+b98o+AhPGffML2Zx2Zz62lic9B6Ez
u7GH7IV/eXi8W0j/Y5plUk5BL6RFMaZx7F8nG30l4y4ZJyfUvidUOtXpRtb+IWoAyh0wftk2UcRm
XNQikzooASY0R9UUCgcmJMQmL1RjwY7jbgWUbQhQgsAyGYydfIo7NTHgoOm8A9yhip+kAURYt4Yo
L871xCUJg/EghGZP/KwLmzJMVOyETNqb9Tex+592FrtyTQW7W2SJ2XN1FsRTUMPSoN7bZKPnr1pj
uUAAC5yCe4OCFOm/ITE3KDI9gF8GCoZEyfXcl45m1i5Ymp+rRn+o0+4Yg1JujJ7U6qWIozt0+oC0
efYH8q4j/zBVtT+bsWvRZK/30f6yx4omYQkwVjdEl0HVTqf4NoV6je1DCUuO8HR9uGxl2dZnWxJM
GwsCzsS9x3hPSO1BVXog4Mj4kXXffe/OyV6mh6lyh6/LprhFMZTF/rPFLGuU4x7E2xlPPL94wzMd
ZOObxiVe2HoIxzygdYPELX+IWqd5kZiOFgakI0BiQdiOL31KlIGkywYZb0vlFmrlzuWBcVdqZYBZ
qVSTqimlMEDNzEu049R6GVgt+3/J6q8HwsQMllr2udnBjhF/xPkM6op7Jf1xeSzc02Q1lmWsK6+D
FHY4ZYuNCdJTSfo2QpssVSJoRT8QERiCO29oF9PBpAMSH7a7cAh75Bkm2KorJ4KpxpFldxQVt7ke
vrLCXGxR3QwoJuHkj7BlwdfVBg4wnp18R4KNTp4uTx/3mlkZY244OcwGTVnaj2P5OgDyuQH4emMr
T1HoNvWOxu+XzQlmkE3VFHgCqMb0Ozh468rtiCyX9hT+PXs/yiNgcMA1hhIG/p8ZlV5NUOoAsZsr
51fWpn+T/RCC4OB1c6Y7EOTdGVvzsfM+oW0nuNu4Qckfw2xqGTTXaVeUMNxIZDuDXJWa7XXQWvvL
08g9IVZmmEPQiFFZDBKYiSBZF0eFo75eNsDNxq5m0GKOPqppeapDVN2d1W+9kx1a7wb7RdcfVPoa
AQ0pKQdSim437l5eDYu53caoB99gCqNGhdsMmV5E414aL+p1xNOsry42NlHx0Jl4gdjvYxy5UvcK
YvGnHi3RNCmdRB+eL08E12FXn8QclVInh0YV4pP6ZEDa4bGq0JLwUEvby2Z4C4qGNWBbgc1cGDNO
T7G8avO+bE3k+lQvnsArPs8Cz+S+rFYmzraeEYekRCIFKtupPzqAWASb+Hnedpv0Cx0QqehhJTTI
OKlZhnIoL7DW5Nh9F/vg0F+hiWYEx+K37KihI20uzyFvqdYDZFwWugpmnccEc9i/jrI3WveK9WaI
mHdEVhgfDRK4g0Yxqin7NYLaA2oO7fjR2t+XB8M7SFDPN5auEXQPsyeYOZRNAmQQgnGkXvHgMPTN
nIhKR4tXsbHUygh7WhG1kiO1hhGKnqA8fLSpZyf3YMFskqumTLyqbwReyLvb1hYZn5DV0EbnNSya
dKOHbqdij6vOVByHr7QQleEFc8ieYcTuenUaYEwqn9LOG/tn7f3yKilcb7AXEOai7IWte7pv21bS
Fz7j5bHbPFno7tyNk7qBvNKbDX1fJx3IsB2bevLisFcPxMzehpIigZ/44LQGS8bRyIeNNs6toFzL
O0lNUNDIi8YaSGiYebbVTo/kEiko0kvIVsbgtgiQav6EbEArEp3mTfPaFrPvauCepbyBrYoODjBm
7lz/1EVYRt5Er40wE42QKCRTByPFBChVqHhl1t/kUurM/wTbQT1pUZRHsgYaoKdrirCPRE044upT
PGNMnaj4vOw13MVZGVjGugpZ5YSEtpXDQKgAM4yGIa2Dgkr/Uuq+UuTOZWO8mwVUKxaUiXUFqSdm
NB3RJzke9QVk8VENP+mwufz7vNVf/z4zGBp1uhUGGl6kSN+GWuNF1hMkyAXnBm/K1laWv19NWYHC
cZCjv9Atk30PrmcZPacQUyB44T7+w3hARgGqHdzGKLydWsqGvISiJG7iCRSLtNloXbBRLcG5wV2U
P0Z+R1/r4RhBrzYyjAToSCPWNupFty9vv1hAhmtgMMMrlSVwK2og8ccE15RGdzM0GAqnGB8SUS81
fxz/WWHJ2wrLQMVAxTjUcJMr3yNIai6vxjk9HKJ3CyxLv6kc0ZPDLEfXGThfJlgwUZor9D1yC2Z3
G4+QTAaH376qX7FD03ZbhTEQlp6BV+blL+BP5H8fwCpxJpKU1Gj6WNKpkVsTJzCfy+Zt/GtFmdNx
msyBHcqxUioNxqkokUNwN2SPtih04W4iSNKqSCvYACUyR0EwaQ0UE5CgKcAyVD8a8R5s5mXjJ6Lc
Je+Wt1aG2DNBLacwiZAOQxZRHa6H4XmSdnr7Vuc7XVTrPOdGXWZuZYw5GhYhuNqmMNZ2zryxHm0n
dqbEMSPn7ui8vs6u4x9933R2mqjOw/X+lWXmoT6USZFNUFGC2kTmzCDQqGLBNc7Fhq8Hx7h/kg+J
HY4wARXh3GseJFe6kVy6Da8hOefRfeX6zuiHj4NXPOuQbhC9Z7kZ8NUHsO5fkNqMZgk+Qz6Ux/Cm
fAGTVeskj7+kj+ZOuT90Xu3U16Z/edMJHIjdDaUKsa+JwKqaR06TouZ7JN2Rtp6efmSmAIDPMwZS
ZigIo1yxMM6fnviQqdGzbjmMx7TcxCo0ISxj3831rlFs0HSMkHepBOAf7rFGNKAeUXoC99sZ51ob
xHGQITQtYzfQZIjQOpoWg0/sNqB7gzhx8AuxspPQm1Q9WqnXjtvLM8x94K+/YHHu1RUkkRpq5j2+
ICxvVBCZh54xbKrsOgqva/hX8hDgwfsvNpE3WwpgKihamJkGWLFt487GowbdYYOOSvNdXN1J9VVk
Ni7oihxapg468QVml59lnzmAleH2QOMyWDmYEyIjpMgLE2btQpO+qnRuUEqxh6tulPJ90Sw9B4Bp
bym6gF0rSTQ8SNQBj1Qyy/gywF76bvgXPOVSDJQ1FR2tgLudTn+XzGVaq2HuBvVDo71mtYY1F3Hv
8O6utRH11IhazFObB1Hu6pJPooNJbhEugZb58vzyjsG1FWZVs2m2eknGUPDOcCyqOZYIui0aB+Or
gazkcqHAgpHeDzmyhrCh204kAijwLkjw+oPZRF02JhtspEQuaVUnOUiC65fEsu9qRbrRzPEKDI3b
Rm13lyeOFzqDohQZfpTd0IrLHO4UadfCnpe2c7l0ivaNku8KMIjLRrir88cIG2qOKCHqg43ubNJ0
bq3LgD8I1p/DboEMq0JkFVAjFH3Zx2YZDkEIyXlkI+NF3Cz/lm7jq/Gq2hQQfnDjo+UPuCpm37yJ
Dsb+8vC45W7Akom98FeiH5KZRAWJEkIb+EYZudCgxgV1TK/p8JjuUwgIAaNw2R7XRf7sWzZRZ6Rg
CQMTe470DwgPwp8d6KJS+6uo7oStl1z3+GOKTdgp+kSGOMbIxjCDYtt8jMfIU8dBULvkOsgfp2dv
+DSPE2MOMKLe6LajMt7PuP4uTxp3JNCsBxWBjcZclsLBVAKjh2RZ7jbVTzCzA7PlD+H7ZRs8ABW4
cNHjjdo1KAot5pTPzazuZQpmNrCkb+yj7oaH8Fe9i17D++oHEo/aA4G03xe4l5aafeGWxT59vfwN
nHGefAITEHZmExpUqnJXbqZAh8ydLN+BozKxPL0oMhGlOS/BCq1zgJnwOgGjM1vflrUs0HodI9bz
xEkkXF7GMQB4q7MA0HGrGUJBXbRTsjutbjcJhMUuj5YTN52YZ24XuVeTFOJIWFV9I6E0BT7DHopI
1NXkW1kSRMK8eOXEGnPLNOhkTdMY1jTtoUW6YW59EPk6VvTSabjYkYA7BkL9DM7eODHKXDzGZOt6
q2KGo+q2CgcE+aLnJe/5cmJi8alVHBZqpMylDOOSpPvA2DTE16LQ0+VrI3hLob1ZSE79peXSJon8
KH6Nkm5pVUBWx7WA2o6vBvOnHL5P9In0gX95gflzbhoqTtXFx1hUPJqwcxqP+LaueslBldd/GvNm
qMg2r5/02YPzoWlH2JfN2UUEMFlUQpbiOgi8T2dEi40yiwgmfTrIv/R3ioadHfUMN30y3O5K2VN/
gFadaKycgx3PeBlvSQv4wDNNviiRWmgkY++OG4jPfAYfqj+DRiEvN+Gv4sbc5Lc2PHuf3IuuT+5w
DfQ9aBbYbQz29pQnPaAKGrXdYHQS7cUsr5N2c3khuWPD0wYtSUhpWixrUCbJGmj2O+xUVdta4081
20xh447Fdky2l01xQrXfTNb/M8XsGAqQMTFLmIIWeiahE2VnF9vJEgyIty8Xvuz/WVnmdLVpwNbT
2rSBFQLpM/W2IaKeAu6irAwsw1wZGBKjVKsYBhLVNcPnuN9EsaDdiRe5ANkPZBKaXtBwzfafRlEN
YvwePY9WLPto4nWI4ufpjzTwYuWooTc53WSxCj4CUdmHt69PLDP3lKRlIGDUlm5Let+hLJ4DyvID
yUHw8sfVInctTG9xTYLGGMBOoHaQXF1cdDWhip0EmdajUIIsTQZKbPB0dGCjbZ126pwk70ATgPeD
d9kZOauI7qs/RtlxyiSZ0qWZoJjvSvNOVr7N8edlE5xL8MQEE37WQThrdISJECqrk1NDNXkPBTJn
IoLb9jduknnFri2xxbqmb41BkWFJq4Yno6OHJJicBB2FDXrY01bzWu27zt5M5RGvCWoe8zHyFQLc
DXHkFEzYRrSPe3Mz5bUXms9qILu5+hMyuQ5AlE5vFHfjYNwmIMe5PEGcA+Hks5mHrhz3kWI0+Owe
+Qy1hM7diw28ZOFfNsNdB5D5AVNoA83L5jZDPQqqZkI3zmTO+kts2/lHCDcEb6SuRXiGGDjZ28IE
SYucRiBmv2z9/DwyQMOCPYw+bHBJs4+QIaM5uGhiILayx1K+KjLB6M4dGb9v4XKCCQO998vfr3ZP
3ldxHST4/QaFWpuG0H5KN7b8dnkUHHQhzAC4i0wJ6nSwdWpmAXwYpYGm+yx+gJ7UkG5kbQutUjMM
0RZza8we7R3LPrYufTJ0p3Vd1TGqzSw6GnnDNUGXjbADzTJnYOk2qpRkUjFcWv4qU/PYTtJ26tQP
wXDPr0UoFeIfUF6YKIyxWcY2KxSatRRJuMkxnuRt78kv+SE4WtdG7baOdZ1/FW5+lR1E9D3nOriI
NGBWkU3QcNmoHJ9O9CzLnVTJOIAH05wjiFvayrcCuOHVVKp96shZCyx/S+fejUutuS/HDGwLc67U
mqfEcXmnIDV1C+xWE4PBwm5MTxsC1R+augdC3uzywoEQW1g6LU2jp8DqmqdhLrF2mpySnRokovt4
cYzTswnjAdYbxFfIZ1rs6U67PDP1pEalXQ+Rm6mszs/sDLoaEiEOVfMjpMkQomdo6kecJYIzcqiO
YR7vH9BMo7njrA1CCTLgzGts/mSvfgSfULE+SshR266+RzPXW48U9W5YpFEP+a1+E/36e+TJif3f
l99qe0rKaNeyDftl9h2aV0G87YNXIxeEVtxd8WeUv+OJlRUjrfrEWLqJSfOQpp4CtTddeb68J3hb
AjoDYM7WQcmPKPzUMbsGTYaV1i9NQNWd2hnXka1tzWDGFV06RAoEFzTv3FyoRAiabgkoqplQv6Ga
FCodhoT2J3Cwqo4aCWrtXAvINyPKWqSPzk7OoAQFdLSEAJa5sfUADFmCPlDulK0sMKHiRIEwqVJY
GMt7CI7Pw6OcXNlp49ja4+XFOb/jgPy2Fwo7ZLsU/IdZnKCvwSIywM3nG7QDyHQXRH4xOAZxIyHS
fJl6dkuvjJ11wSGyqYulHaymXq5eD9M2pz5JfSXcmfpm1Lyyuc1jrwx2REsF1ymHo/BkpDYTNARS
TuCgME5vmnt5dKRn2538YfuVXRvedRs5EUQdX5WdE+5B3Y6GlsqdnMIl7uDnQOYKPoe38dZToZ7O
O6Q1gfha5l2mxxoVTXsXRoIHDe8AXZtgNkIV2UGgLN1/XeZ14x6M7bhsIUyT2BuJuE25u+xJnPrT
MsG445GvgjOxqaOxSFO9AIrUDatN097J85ua7AjEMtGC1/4i2j7TPyppADILwuHyZ2P8ddIRmx4J
dsNaZBrPMDYBNcOk0zDeHJxyaKJ2elVwWvI2PtD5AACrYGNEnwmzaHNVpaq5QGQ1tNXn13IsJMVd
1p3dImAmxz2O4wtNAsx+rKkkUwip4RY3AAu4yqcHxd5J6XXY+qXphXbq0AZAN/wRlA95B8HKMLs3
U6sP276HYTSr2dJW0X4k7Y0yPTfVQfl7DD9W6s8g2a2YTDiKqmWQVVhumumzmtWDFMWCi0A0InaL
QePPnJZmrggMxuZ8mxVXeIkE5g+53QHoLLDG29DrMTG7rQNsr0nlZUzAXlkfTXtIhvfLO4x3K6Bn
X14ogCyA0BnfqCoDtOstWrBJoAOyUse/4l6VnKGEglg0hrMPbj6RJhFvEpc0HQqsQL0Twrj8KEVa
bC9AvDx9bFvoW7iS/FwqzmQfBhHzJWcKlUXP4zfrCLhumPHpXa+UkglbrY3Er6qbT1VrzpvMEqrJ
Lr/E7DIF1FaoMOJht7DnnG7kUA7w8AWVlhsXsaNM8U1Y3qGZ6UZSqkOl3USytiEGwuPL63c+PmiR
gsgHbxB7ya0zVufKNlNZQs04gRIjuro6a1up1L9s5LfWxOnYcPgugqTgLwXGl2VTQ29MGOVLnwIy
55OvX6O+s9e84mraZB7xZrQaRZDHdcrCHUqv2HqfB5f4gqOY8+o7/YjlJF3FlbEFX9WXfpNpi+Qy
WrN/2FeB11zH+3JvXyN+/0p/HVUnva088nB5As4P6VPTjMcqM4nqtF4A/+bkjEh0aSKOKc5T69QE
E55ptCY9Wfp7EaGBckH/+IAy9PtP40Bu5x16s++hqf6R35dP7c38w4ydUHcVPxBEoeenwelHLH+/
mmJrBvWYrOEjkEunyV0ibxRtl+fHEkClyzPKudlPTS2HxMpUmMkFoKcwZTnZO01Bq+xUP/LnY/8i
fZOd/tCmIP69bJO7img5BsYU2WWFhZimxVhMZFoObwUFmc52K5E6MCf5hVGtTLCrGMdyIc0wUUIg
4hY9L/m29cADcfuUWM5P2Ym+zafX2pFst/bzLfVAS09QCNvEP8yb7iqRBLO8mGP3LUgygUgFUADw
KCY+TYfEqrRKA8BNOajDodD9iXyXhgi7yxm2DQQ3HhcgZLHwL3MKGVneTbFsw3mTuNzYXdjvit6u
Z8cqDDP0LDsi17GcRzehHXWlV5c5vRmGDPobsxYfslzNy20AEEPiUNpBbMwMskdVIvSoJiOaiVV9
pIjmDbTnNcPQBE5SIgHom3E8qUgzxsYjHtZJ7WaNau6TpqGY4UyRRKJN5yc8xodAED3j0Lok7CkY
TGkIkRKMEtJIsj8NReDqTSPth3YxSKGYqKqDvjWmDlqxPRVh3M6PephH8gLd1gAwnBF3g5t7iNMK
dXZgv+imtdLwjUxa5RZBXQjCfK6p5RpDkhKR9xm9jp0oSZEAkJN1/eRYShHvo8okDvI2IrAVzxRW
bkGr2xp0hRnXSSpNKocMZaVoqpqrkpjVvZq05AepNIgAXD4AOEVMwKWBnFv6/XFZs/msMW7BC1pR
XFNu8WTflrvRMxSvywDFbBInPbZ+sEmP4ZZ4hp/5OIhei62oqsEZ8Mk3MAefknbtEA74hj45GsZL
ZL2neBtfHqjIBjOpUyqHXUlgYy5ug+62jjZJLHjknx+mJ1PJ9v3X49y00gwT+jxtFCXbTVHjXR4F
zwTCKd1GhmchKVxGuboirEEvKIqOhSshERib1t1QpIJR/M7cnJ6QiGdWNpgDu2+R8Gsl2KB+FvnJ
Xf5MjvJeDX3lYG8jR4HkhWhxRMNiLtkmtiI8OGEym8Efg0R5//cJ49NBMS4WIltdSouF+mg9RhBu
cnTXeNA908k3g9d4vUturUPhyqJS4Xlkf2qY8TsJYbU9RjUyHPfZXe8tcNx340q9i12yt/wM5u0X
5aW/DlxD4CtcyzrIOdFPixuIfVOYRg/IJoVls4SId/GUvJVW6hijZ87ggf9x2TE5FwHgmUj4L0gy
BN6MY+J4sbOuboHNUW6nHnziqD3IoTuagPpvp8DcQjLwskXehsbUgpcLXIzotGdfgklU2lWJ9scC
oZ88HvLksxP1vJ0HC7CwsrH47Wq71VotoQIAG1LhxN998yqHkPYVbbhzUjMkIvDogyIAAaT4LJVq
tOT/SPuuHrl5YMtfJECJCq8KHSfPeNIL4agsURQVf/098u793M3WtmCvAb94jCmRLBYrnqMTcyh9
+kU9sGdrVgt9Uzse/PqVXpyFYzoTJS0o7nU6cAV0yAU5KlbqFfGzhbxY7HqadQSWWj39Nej0XAhC
8pY4iGsvOFRz0rlW06Eaz9h9bYBGFaw53bg1mbKiDgtHpZo2ygig2bUMXe7IjHSrtsusQ0cVZd6Y
gD4StS0grIaNWT9d17wFa3UqSq4ZUGZW6iQgarQwA9mU92PLPq6LWFBuaMQ8x4Yyk3sRw4KMGj4d
g4i+i4KCGg8Zhn7jbI24fcnWY8gQw1IgOQP8yEXRIHGVPsrHwp/6TTs9JflRSV8jfU/QHpSAAKA+
ToPfp3csf6jzl+trXKj9YJTFwFmBjZAYcMbPb5cliJ3F1Cx8/bEfvcobbpx9mG2zbePFozdu3EcF
cSxat1rvi7Jdo+5ZOkU04M20UTMvkRz6qIpid0lGCl8DD1HR4kok/+AyOnNCB9hRFpCMJZtIWlJR
C6GFn7BXwIdP+uOqq7gQM2IP0cOLLlqUJC+a0c2kG61CsxCbkmPWB65XbjpveExup0eRe7Wy+arv
6t3KwS3dNdTq0GzloPEKoGLnBzcxUglSY2GgFPPaA9hrBLiwEg9TPK1XePddoG/dO7Yz7uiOo+Nt
X/gZOhw98D1t1j5moYV5Hoj68zH6+cdkU8FZ3uBjSOtprgfQS+pHAUa7H9INwkn13X7CDC0CpMS/
+7GyEfPvllylM9nyG+SUiZaVkN29Z7/GQ6BFYe2ZD+3Hd+fHtB12jS92/Y1le+kjGFEqT/NZcP0T
FoBuzpc/q/nJE9XWZsr4fBZV6D4b752HVrdbsoXS+UOo3D7qj2ylavbbvkmrBpyjiwwbVNtAMUIS
icceiGhAMNfEFlWHMWxukfe6b5owexhWhC0YwjlKdzDlMw9Dy9M2Y5RVfOLoAOmzHSAIvWnaJZip
ur6JC6YAYwMgTocVhGstP8AOqeqEORpUaNT8NgtR+FiRsHRMmOBFnyAuqoN+d8kWUDT3NmVlo4/v
rtnGb2bv0Ru99dTnh+w9DkFPjYRE411f1tLVOBM63+MT3dCVuCidAkJ7v9lGO81z4P/umg/2Zt/q
O/2epB7fxLfFUZubJVaEL7gaGGFFU4o1s5LA/zsXbrvTwGjhoHcnoNv6Nt07BzD2Dt/0B7iFj+Vr
EpB98pG9Jc/pdg1cccFAIZeOLlQbJTKInj2uk4UXNdotYhrDNyxvaXyX1Le2+6vXV+zggtrMhWlg
DKJzAl03khkEi00psjJD6AwOEvPdWoMpXtB95BnAgIbkHIjJ5JRD2bRiRK2v9BmgYvos0Mt7o13x
zxZOCfHBDDaL5lkDb+H5Tuk5Na2+m4M9basVL72zrew309qr5ImCwFxBG9aKXix6u3iwQPONjn9T
JnFOim5E9QE8qUJse4D7KF/dLgBnHYrAaxHQ0q1DV8sfWdIFUKYMLPMcslB/KO6KW+dHvLGCdqNv
9Hsfpehb9Zu6FmkuaMWZTCmWBcfyDMYHmVUYozOpwhMZBxnMsXEb3wnvACaOlR1d0JMziXMgeKLt
iqoNXdpiLsLGA/xdfc0itECNe9DjBG5InzU/P7T7tUaoy7w4gpaTrZUUp290kFiM8zLd50k5msBw
s3xDFF45rrVZL3mpp7LkxEpVdMQSA2QhDGtC9Gqi8Oybz+UxDR7sx+Y5Cq7v6OKGYrYPy4MBucCb
dcyuhFVTYSzbEShKqCSZL/Wwdm4XUubGQGRaMMoJHx+26vzYQKGoTghSUB0TGapjAdNKz062f7kU
SYikGzXTXEEHCCEUDbsYUzTKf8BTn3sPZ4gKhOEm5tMlQ6hq/WANA5oPUx3KbgR9xFbezwuD/lsC
ZKBXbe5xkiSIljEUYdF1N9RuUNaB4z5pueur3/56t+ABoKcJTJBgrTXnIzu5SbTiDHEkQ7NmLcAt
M3j9+Bb9dViAjjNwF8Ffx6kjAJHWojRVTPgMUl3GxqPRdgEpgbAfrdihBe06k6KfL2XMe9qmdJZi
ZHtLVbda0t4bdvP3+oXnA/uFmoqJNLxkBroBSXlrQom3y8mNGIxb2wbSatH+gxgw1+PFAMPIXFKW
VjMpusXJDOeIaVs4NPOsqpKtXPv5Lpz5tTgYNLnjFcRUJ5q0pNdCr+oSGX0LQ52EbHoXDLXTuO0j
K2jy9GlQgN4NauHrCjd/9zWRkg1IHVbbg7BR909MdOuECfsaURFkAzJ2+cbkW4wJXZc4/0ZJIhqt
Ebm56JvFvIyk4vZUWYwIVFQdp4FTjdCkZyEaFLfW5Dx1tFjxkS5HJZClRowEwgrAmaAMKGl7TIHC
0s7g0z2tt20eMpCku9sK4Jv2lyx71bTHOH53o5XK+NIqweFkAjoWiU8wWJzrC7yqPik4kq0GP0Qx
AHSE1yTHZsCUabeS4V0wTajuwc/W57ZnBEXnovQyy6e6gig4wfvCoDdtnmEmov7VuuLx+tktidLh
EKpot8STIWdrzLJqetJBW4jVgfJdY+2tE4/ihjU1GE+i8R8sFfrMXBT30PE1l77Ol9brTqPRGSOG
61aIVirg3aAcuZaIWTorNJLCy0UyBnCAUhDtutkI7UENEbBbdpDZke1NefmYaLmJ9olqM5bl+/V9
XJZozGubX3fZsa5t3uV8RmhzOvIzH4etDmqpKeKNlzrZprHWRpLW5M0u48mz0gyNqOwY8liR/FJj
Ad6R4TBziDdK/WjxNX9pwfSjM/fP8qQrPiLOrPMMG+qUwIVQXjSLbKq1EdZFIYh+XOLqc4glnVpZ
jS4GCLGGIdP3tfEoOhJaWvb3774N7vj/pEg7FxUtz9K5l2eI9Y3K6XsL2lxj+h4lfKUTYmk9KLbC
KOJ9QVOzpOvGNKbplI6wxN1T3rsAe1e8eM34LrwwyE6jzwJ/UDGXn34zNUdO0d+PIRAtiNU3NXmj
qLKWtHmsE5CmrNiLRXE2lNwAIgKmMqU1jUOsqiabX82JHezsJjd+8L4OrZ+sj/bdWo/zfBbyy4KO
OTgBcGywi5LNBWxVqzYdPI7Mdb8rOaZhy2QlG7RkAOGeGSj5wE3DrMv5RcIlAiFdA1uLNM5ebcug
7cdP1DQ81SUr7+SSPsBLs1Famkv+ckEr0WrEcDbaVlJ756KzMVd3jZ6vPP+X6Vu8jqdSpMfDMpOi
dGfgbZGbxQ9lItaBDgZ/wCzJ+EVTJnuH6grbomslR3Lebo4pQ63cK3nq3utu3z1bRaj3a4hWSyeJ
LXaRu8EwryuH6G3OpjKPTST4XPpgAOdlqL9ct8CLB2lgQhhXGzGWzGGlR6R0Rz5LSOosOXRqoaXb
wdDq2EsZoV9F3K1lSpdEzkAT8HmQ5oMKnesOFcChawiMcJIX7736NmXGI0M93UeZZXN9dZcZUulY
pYvnJiOhsQXlUdDon/dbqw2tyY9IDFDooKoN34y3zdo7unTb0dWEpxpzSaYuD5loQD6xJ8yG+oyL
PUiQ91PS3tB82I0wZZS3h8zkwfWFromU9rSrrJGWEUSiY9YTpuUNzndBgzyiIbouy+Qf7BniS4Le
1bmtSpeigG4cOzNSYM9EmWxbW30vVXaoGGqytn4rRswmFmsImUtag9k9Y55xwcSvbNTiehpI6sLl
slGAMycVQ5jlEcBlXumQlVTcoquM+zbbTwjE33MN1e00AwEINJSidGNkvWfiebWjTZp9H2xPMe5q
+mzrG9NesUKLpg4aA50x0W0kt6rFaJedMnNuiWtsDzCWD1xkGwpgy+vKsuQFIbv+v2J+o4CcekHO
GGEsCWJUHoWReFVQtKirTTxO4Ctasd5LxwbwA5zXTKUFEMLzrYyIooE9YvYpBwoWNOr8cOve9hUx
xOipzrbXV7Z4309ti/T0RW7noGELp2W1xl3CnyrHBr1V1W9zEm30Kf8YJgIIvfvUildexKWzQwcE
KhJwnJEkk3TGrruSRil0JqtJ5jFi/nJFcUBleQ2Rd+lNQE8aTLWNLjFNnhNMhAFw9AFIQehr/Khq
sGIbq9gAi6dGLHiTgAVUsaHnp5a2Q9Gj9Wie+Bo9gA0D9T3FU69jMHIlPlw8McT6SPHAjMyjJuei
nEoBP8yEdj5LCEc7CNeI8ls4m2zwML3kWjOuZ+N4Vq9nd6Yg8ZMe6+3RaXm8kqe5XDPCOVgWfAlS
KMATOf8QYvSggYYX4KOSEfYWkGcqkFQQryyfrivp5fWDIAfVJ9BNI86SBRldT1rDRaafNjel9TkU
kZeXO4Sq6ChbuemXSnkual7zyU3HSAUzBhOitBGA1G7oVnCj1lyINSHSG9sR0tTa3AoHRLqo+eYq
nZf9NfrRTKgDXxbvKXQSdvl8IYnTcXWI0C6TMR5Yebcr7HxjKGtJkoWloPUaLxrINnGV5SLMqMFd
YBryzWVjf0U/zdamsB8Ri1as4oocGYfAUODP9+AO9a1i9GKmbBplCCn5ayLI32hR4NrAY4JnU2Yj
UlxUeJrawq6NtPNVp3I816pKT7T076+xhqYpMKEiuWLOM3HnBxTVHHc4d0s/sZhXOKFjAw3/1qmS
wOGfFos3jlb7YIy7fpUu3Z653IdIDklcjH44klQraeKUJpDq5PkL4/xVZ3ilVfSoqGXjESXzi8gN
r8tcsBPgdYJrh1VayEJKL1pnRGneTknlU1vddMa3fOy3E3ytEdiP1yVd5iShiH8kyVpCkypqhgGS
hPMF2Ol4QkOFknAaPokO1ySs1+qcl8YYySwUadEpAxgdpN2ltSVq3ChtxbgfT/ngJTmmRPtRuXGS
5GcW57ejHbPAVdUyVMs+Cmq757+uL/niYsxNVuoMG4hOKDS0zD8/MVjVOOgsF/gAre4iD/+5CunY
f6NK060c44Xq/JZkzwDSGFKCGp1LQtd+lQqz5j4Gmt/KHBxIbp2yUBgojeMBN0Fw5XFijyuO+vxr
z2JzSez8WScLTCtWUURX3K8Bc2J2YQJcM4zUxCX1om5Ffy48BUmWdJol5w1JFWxmAncyL3GgbPcv
x/XfJsqeJONMaVLI8RPnzoqF1/dHnn27LuPivp2vQs5bO2DonSimGPyo/JWAxTmJ4Y6o0b2o1xLI
F/dtljS3tsxjazZwpM7PptLHLG9NrCYbUABsh7CzORIar5Mx+k2SPaC/yRubNd6zNanz+k80QrWS
mFCzgUakhz5XA2bd1GnmoQFmMArPYJtYrIXFi0p4slBJ99W4Rz6lg0izAxUxphsTrX0Gd0SgEsUX
Vb79hxM8ESfpfNLyDu4QxOVk9Ay6t7rHuhl9Y82xWtQUABfa6FJCZUjOHPZjVWrj2HLfcqtjTG2f
dEWoABbYWqXFWNzBE1HSkgorczu0dcNONX7pfLWGXZIN/tw6DKznlWu8LMu04cohXYIk77mCtLrT
s6LEBSBGC1Ck6qsd54caiAxBgQvNzWHlUl+Gv/M9QOL1/wqUq/zEVtqyU2E3MKeyV5l5wDt7bCJ1
X7bvIq7vLWJ5Wgw1LUCY2ub769qy+ASAtAXjRDNmnmyYQalW0bzGKeYKC9La8Oj0jZI11IxFXTmR
Ih1gVehVK1JIUTGHrbTdXo3TTZtVXo4G0esLWnxV0V2ASREQ584MEucH6DSs53MCHVFvqHd5kOmJ
l+aBHgWMm54TBQMAX8w1JqjFfSRAVJpDGhynpDZ6a9VF3vewKyPdDBam+TQjDSxFrGRLFu3XHzky
xOoYKz0tlI4Da80FKfdnU4Z92Xqds0XV2yf8OxKP4fUdnQ/n4hE9ESlF+YOjl0QxIDLHgblxgPca
HdpN/Zmic0NdC1HXpOnnxzc5aN3AHYS17D2dPkfKk+XexqC1Bie4uZJFWNtMKc7pLRDplipkWV0d
TkowlhsxwRl5namsBy1A/nnFhV6TODsRJ89PxhT4oHDkECKmG0G6AGD5YQ/algg3mw7FlzwZ7q2W
/bh+hIu+yckRSndCK2fg9ApiI45MRp0HsbkGaXTZdTnbMbiSaG0DFs9lGg9VAw2z9PBOlJu4e+X1
u2iORhRo+g48Z7zcFSCEmkAhD74mFRlh8BCSo93uMbfIozXG1sXrePIx0j7zBPQ+6AUB06j1hMxN
yLIjQMT8f9jVEyHSruYGQBf7GivOsoPBh7AGK+V1CYt2EyBVGjK/cxOQJAE0Wnkuugm2DFuodT8a
EzUf8K/U1opeLu7XiaD5Q0710jQoS2sI6plAr0AKXpxXzVqxXZdC0Pajov6no6sZ4NuSIeG5pue2
OxsSs/eVLtlWrbmpXO2vj+VcjGRBFDuJjMzA2Tu63oWlo9JwTET+10dzLkWyHQpA70QnsBhn0oMi
feUYBKjpt578baJsHtZAzQ+T22DZQ4fO+ck4AyNpbsH3MYW11Rxzx12bAXUAXaSW3q1s3aV5grAZ
jAPKhvK4DJ2iO9nEBnPggM8VGEZ5NlIQDQQxALBJGiL2wK1dUbxLy3QuUTqsIjasDAgAeM+s6c5u
uCfcaKV8sqh2yGOhwQnAR0TuVOnsobL5iEUBRfRbWfbmW2badEszd60D4dJ3RPkX5C7g+HXmAt/8
85NblDNlGrTR5H6aVQc93nXCuDMb3as/gCR53TJc8rhBLwB6CH4IlEwsXb5MbVPpmVNYcBtHX3vf
qM+Dpz+C0OVoBTOMT9C/g6zuG6ZWr8s1llTkVK50YBpCM2e0CAdaw4tzyG+mhyac7rvNI/pt8W/I
q25b/LMdea73QsLB796aLcgcMEfNQ7FLXzXf8tQA+ZWbKhBh/2b8uP6Fl6Pd0s7IN6aqeAu0WHzh
fbyNX9D1H8bAJXFDfMGRhX0gvOkAHsQnoOvFGOru1qYeLl2Y86OZdf5EDSYVQL/tgA9ItAPnb5r1
ooG9ungYDbwUK8q94O6eC5OeiASkKxUK6NAD4EyYtwYJI+AQqc6m4xvKnjkNJ7ZikhbV/ET1pMdi
7Lu0TBKoHskB0IiC2WSHFnzDju7stRdwaS+RcMS0DSow6ISU3oxIdWhXKTauFAblFMMbXOqNHZKb
URe0/Fi8XVeehWjMVE/lSepdJrbJUhvyyuyLAEybelewT0R/vlvdKkB8GTZO6zfuymOydKmQC3Qw
G4ABIyQ7zzVmYEBCynIKjRnuabpXEtfLMXiO+dSM7XT1i2Pur69zySYCOQLtnjqyx+jKPRfoJs2U
jTUEouTZ80+7eh3oyj28bF/HPTyRIaeraqIzXQAx2keS53kqp6Btv3ZZ8mmiBMNH7UFj5hFdOgHG
qrZAVwuz6Q3NPCsv2iXlgPQVkgKleRLjM7DSvgfDAPlW0/KxGKqNRpE911+nHrTR9Y2iJFveYY5g
yFeQz5Yuy+kuSAqVVRop3BK7YHVuWDOgCJhvk3ZD0gd7WOnlWtKiU1GS4avKDm21DZaqItvJGfci
OzDaH0azgbOdNTu7+xfjcypRsnQVMVK7mSAxG1/SejsU4GYqPMVmgei+NHYUxqrP1b/PtJ4rlmTy
Bg6HZJqlDvaXynQ9c83nWttIycA5BfCfGwYBTQms2wgTakqPcnqZ3HRGFaKh5rXESMZUkqfrt3LJ
2J1up2QGFMw+M6DAwQwYHRALnk2gjdvCBjrRzzTdJ3+flZn3ETkSNPLagE6V9GUSddrkKlQzKn71
okMyxivdoNC+XF/Vsq35I0ZSEr2mnWbPN0BM6Y42460pzFDV65Xo4jJWOl+NpBUkEZHaGBCjNk9l
Pz9KxqZkoMeydtfX8/8wKX8WJKmHUdMxRZ8k93nM/CEXIUnerCnQ7S0w8CeymUN44k9xgA4Nb0X2
bK7OkzHzKsFdhCk/dEPLjTnO0GjVZIIKoc9J/xOM58PWyqZ0XzLbab22oN2TwszmbQLNStDxtjqY
hPUhKKLWIIQXDRu621EMNOcx0lmZT7wcI7faxOZxg85RM4jTF7CU+YgSTDO019C1f9cCLlZ9Ikt6
ruhAMLPeYNU2b4OknyATwqb0S51ZPnc/CmMMsMyjIGDe060Pm8WeqjY+QIpu1O6X4hQbqP8+V7/P
nJhAr9oag7JNE/pU8/QomsrPXX1//ajW9ke6XUrMsszJ8M2K+nMo9z1HT/KxQhJXXYsF1iRJFwxV
fAMITZDkuBHmC8KSvVTqe1THYcXWOpMXTePJSUi3LEICy2wZTr3MN4I/K61fg9ilnMvQJJnJ7bXk
9fo+Lnq4mKD4T9Gk6wbvRbEnC9eN2NuU7JU2VE1PSS0Q0QVd++iOyC+1a/dsPp1rGieZYremSSts
7KnBHu0W2kSOefOWT1rYaNGm5MJr55ThI1gTuHvIxs3KoheN5szSjeIweoLkeZXaGKndiKTxiXaD
Bw9Thq1nxrspvcM1Z/zTiRqvG560wbf6l949WOqb3a6x8f1GwbrchT9fIW29mQHio9fxFfb9vfUB
wJQtD9J943EVOEIC3pvXB+q+8r8zL/Z+oVyobrJA2eShG0wf13dk8W082RDpQDRAy3NYHHDAKFbm
6f0nkhgJxvrGoFVBQGk2wdCStRbBxVgSkxL/HYNk5PIIMHWNBqk8sIExEcfez0/3DjivP2KEkSVW
PYeT1kwBGW2gm7thLeBeUwTJ9CV6kYFcCF+Qcc+ooQhxUKFb6/rmGvqiuv+3TnlyvEICPM0JpKjb
pgjbnb5NQAvyjQfFN+IZP0Y/CtkbVTwnSPbloQuFB3yUD+Ppu+Ynm2qPMacgC9Yv4bJl+/NZkvPe
NsLArAo+KxrAxwKfFiMdNIs1v4r48EUBTOaTFvdl79t9LA5Nm8SYZSmS9qeppSZY2+jofkPPfHrs
Gs29VUXhCC8qXXN8nAYqPqouq2+0rqEgbLJJ8wRu9XYzxmkTb/Q+c4PKRWQrkkFpPcGY23pxXNMo
LJy8PkQpEeiL6owjxk6Qla0V7XFQW+sZ2YcEyVpMDADsnDlvRdPTQ8ajMfIqDCcGuFLIeBv9dFfa
br4FC5q7bcqmCmtFAXeO05Y3RdrYAZLLPAD3ifiSV2N/oJYb+4NeV8igu055mwM44r4yOTqnkG69
LdqJtV5jO3oaqFUH6HhKzPJgxEO2IeidCUrgTXhDophI8TbGB4Zv24cKql0E7oC5VVFNZTCJIn5R
0s7y8rhwHkTejbZnmLwF6ug0aTvBgFvr62IEgxc28BjXUSmQIWwBedW7TDU8NEgOO0zN0D0BBFgP
M12LQ+u6/NWZuvGFOE794AxDfN+oUXZwugzkWEh+hnnfqb+SWu8ekb1RPzqhu/uujPEbqcOLDRvt
GiPJoyb2HMWoQ5SZ6qNK+8gIUJ1yvnRqJ27jerRYUNdq+YNOtrJBK3oLTBT0U+w0p2AFHt6cm4c2
HTXLA8K+W26QyjJbj1MKIEydZu3goRykj56T6trTODTRo0kxSQ/KipzeNWiofECgjmlIq3aKT5tH
tEGvZsSAGWhzxfGy2nYxuVCaDyrNxAFAucqta4lc+AzEPgBQpuMvq7Ew8jilpdhev8O/M35XjLU7
3/ETh8yckCnMVFwW/TZ5gi/4iTHx7ECD7wDx2ur31T4J3vqjvR834O9YM1O/o/lr0iV3p4ibygU/
L5yQ7bcWSbVd/IwGwumx9PSPKXTC9BF4YvaNfU/v7NlurkHeLzom6Ev7TU81t66fr34mJjXNKMPq
RQWil7G+tczJCWnbfy1S53vG2xu7xKGRatxf3/jFnBHSNgCrAFYLnHLJJ0pqwy7YUDR+rjUbajQA
oHfcr1lcmxtudHgZLAVOp4K0rJrXiadoSCRVVbmSaJjf4osDOPkK6a22Ba8cFXUvHzWpO6oMW1PZ
T0CWTfvg+noXjfKJIOkl7izbUlBca/y2bpHubbPOYym9Iary0SaO101rurXoAWISHoxz5txXKQc9
Cqb6yGCmgBXqjwZenNEJuP2swTaLCKFN0A236doExNIqgSPv6Bgnx1+Z5M4Uo97mI2Sq/Ftp450n
bxjFBj/lG1nrpFleHzJxcyc06JjkQDyKbVU0HDtqqS/R4BvDkeS3eHUCB81qtrlJahCsaeH1Y1xy
LNCSjH5VAwPKRC5WdG4SsU6UDYxR6ZE2PcYiCRnC838QA2g6QJ5gvgNFrPN7GbVjUXcUjnQ17Xjm
epZyq4tf12XMAY6s+hi1/k+GFAAh9jWAKAsZkc3qjcZFt6+B0LuyYUsX7FSKdM3pOBptrUFK13PQ
nwObpsv8Xg/4sMr/fQEWg6Ql1N1GXw6orZD7Pt+0xCpZqigQRXoeTiBr6PGGOPXk1021J7WwvBJ5
tpg7gQlU5xVncEkx/g9tFxh1gPAjCUd0DB4yIhrfRSNEwsNEtTwDOM7Xz2zJXp8uUTJXk+Zmbd0j
kMyUG1y2wBizd8CdfUmV/FOjuOQYg2ZirUK3fNVM9E2jnWyunUnuNMkQLTAL15rxHTW8TNt27sbU
AXfiA8/BqzXALKyBYi9tKJovgDeIqUXU6iSDabajUuqII3zXeCLQF3ShY0zt+nYuykDDGpCZ0EqM
Ivu5xgxFPbkVw7pyKzrW+lbv2I6xn9eFLL50GFT5T4p00VLh8Fz0kJJgtEEbwSddZU81He4b0/E1
yju/4Dwwuz7oOXlxean8w9tz+gGSbmJcwNKqAl6GyMZ3a0D6bUq+KwbbqcCK4mItAF688ifrlZSU
FFrXdxTrLeOt6F6T4U0kr127chUWWmdw3a05m4dcDeaVJaWkRVxoVQvfZWqzH5Pq/Cj0MQRKpGc0
0U1nfu+AKp60aEZqgZFu6oXnFFmCAZamx4RBnHps+AEct9skAXyGWPMrlgLvk49zZlt14laChUok
EcWW95NXJ8fJ2bbgcCENhrnTADC711VsWY/nkQYMQ4ENR9Jj3RUNjeatKJ3RY6UWcKXaAwxsJVm8
aH3AsvO/YiRFHkytB7QPxKTdm2D37ZQGo7lxcgcENbt0Qta4Cf//FiZp7igwtBN3kKgWky+cKPcc
NB1XYqj/wXyTk6VJOhvFFjO1Zt5BII2QO8zxwD37awCX+YFCc+Xczo/eX3ksw7QzlmgNnE2Ktpcm
ewNWajSmQUO/TskWD5TXIBS7voGLd9FRAV0BsFvkm6VcQM7a1qJ6BdtDNk7tbPtma7q3Y6ttrstZ
1EB0wwLWCS25eIPP9T2D4zdVGeQQdE1P5j5Gzq9V1tjKFt3LEynSKRUOIvd0wgbWhN2UzZhvIqF8
2MKZPF1vH6sotVYU8HLoHmd2+q5LIgfhZr1VdYjQlO/gtK3tmxjFM4fWvqKh3GSAChaoyCDWDfX4
MwIKFKnslebcpTM8/QTpJRyMOM/TGJ9g12DwjckmM59Gc3jg7Upl8uIQMYkOQRg0QVvfJZcASVjr
uMCBRNZMfAFcB/MoEiOlwdaCoUuHApJAuzwDdKGTyZbVJSVanDs1JqWBsnEwnDTysqgOaRN/0q7/
Mbn6K9IAvl6VDxrQVq6r6oUVwwJPR5bkKyEqCh4KjCzFTe3ZPUak79J+Y+lvie2EjfJuWyvW+eL8
ZoGgWQW754zwK88Xt7bZkqHJKl+zgFQcPw76GKgUybMV83zx5pzJAUzX+R3kFVMZtbCwVDOACvVm
upNPU18h74X75ihrz/xs7c/iB4yFAkQYwTtAzxEOSftoT3EfRxyDiLV11Ed014E99vpJXeojqD5t
PPCo282zGbLi1zlAPFrMBjJHV71R7dMwE4WLS8jWeIWXFoNmGUt1f0/qyXM1MGu5kus2SAUi5hHy
sDqufJnqwXa56KWbgdsRsMpdqS1Xs4xTzAEOpCk9RtHGWxCxUcb0PlaV+6IxyYHq/Y2mKAfH4XtF
r77U9XTL9CgCjzLm+Jr4AfhsJubEu0OlgzBNwbRzpBprnQKXpdr5U1EynyENMWksw6P3mIUhThZX
PlesDdOKnRoDXd7C3E/notkmxhgQ9dXhezSRINUif+5O/euTRz8gUrDw6wBGI0NyoY0ArygCAMA8
HaLO9iL+hNBk+y9C8BSjRxRwpvK9LPKiLtgYwRDACNFG3VpoODTLFT/19yiKdE+sGboUWRHMY14M
wze5OaW6i2s5bMhGufs2BMVXFIMCB3Gptx2/87enmVCiPN5k99zLX5+Vl/jAPu1gFcD9IkCewc2A
SwFUBQzOXIzMt2ldItmJBVdDFpbtF3ucKYbEsJtqHnAUiUfKnzTGHY80ayZ/4S5DtvtbOuajZZ5G
zH/URkIg20zdr+Mg/IFpxzxeoxBYuMdnYqTnmpQc7fYtxCQV3KncuhNx8nFdbRbejxn4D0EpSKGI
TiSr5NRsygoF52nxJ5PedeU7iFHF8OQ076a5a+nKHPZl+IhTO5U3m/2TUEKMwqFjklb+VAcVv8tG
DL36mLPop4OpfLqGJ3oUdVa09tLvmaXO4CIzRTgiLGmVWcfcmvEcQctOEVvnUQ0rX/8A1oAVmEGx
77bZ9x/X93VJQ04lSus0MK9cMEB4A/hMvR+N6jBE5D5R3v9eCkDxAH6PRuBLh9iqXdAY5EWFNswx
5GLc17wJQNC08hYv2VAoiIZrDzx/G9BF0qm5fTY4Q4VTu49vhk23R87G1z6rG/N76q0Sx+iXb/GZ
NEntVU2lQKCCNLEBX9rO2iZb7ciP012OMBftxdf3cOmSGS5YCuamT0BsSi9/nzpxjVl5XLKxRLT9
E7gQ1wX8zpbJNvNUwrzeE523bUZatYAEQ/PyvXhHqslTAVvoWZgvuukOk/8V2Exrea4lDZwzCeju
RA4bHeLnUvUURIWdhb4WU33RyMEA1Xq+phezFssrA2AoxhJnsAi4vucyKOE65UNf+eU+vXduX6wf
+t69mw7qcxb4DlCYwTnlK0lwfUMXVwaTBfML5G6YLklqNsaY6UYKwip4UHLLiwygh6zRw1+218No
AB/8PzGz4pwc21hGdsxZB6NxX41eF8AjrHznRW+9bGvfVjf81drVR3c/rZiO3/Oll7v6R7B02wg4
jEtWYH369nOA4Om+vOlhtTbGM7B1frKbGrjamNYXALIHKuWbcgjb1s+/jsHokf0qzcTSE3G6D9J1
tNBnE6kWPkc0IdnZz8h+Y8KAhfozq4JmM6DTw9zVN8l99uajW/H6WS8KR20CoIHQMoQ654cQWU7l
Ak4It9M6tvm2aNDi3j9mcVDSn7wPirXZ0QWNBpIzyIgQfqBiIOMh5B3nppsJ5huJClRxTFT0j6J6
SJzEy1OM9ygrD+KCLmN6Gp1NSGvMlDfz+k+UTBk7UnN1qPys7CZPON+7CK6qofcr+7hg5WaEUQfo
mHCBkbI5l1MaGqNxos7QFvx/SLuy3bh1ZftFAiRqfpXUc3ueYr8IsZNonmd9/VnMPYjVNK+I5GBv
IA8GulRksVisYS3pOA8EVLu9Pgoi3d+5c8Z0MWKDMgzQJPGSYstYcWgGRoa5cNd4st7Mc4uWGSSI
bu3IAfr86HbefCSKI11Z20AENcpzsxeymfNaxfVUdRVkE7f5lT3X5/RWPWUVGlaarV26s6tWTvkk
v6wbKG9hlxozh9VKKhhMCqlNdhr750LEj8w5AKYBTBJYvwlSCY3ZONKZSQGo28KV6k0pA3wtAVTr
o9Kcw2RDgt0kIv7ixUoXApnbCi2LNjpdqMCTsWvPytk8zSd7I/1svAk1SEc+Nfv1JeSqiIsKqPMI
074AkAKvWx9aGbZpFiM6RcYdkPUcw/6lmu94Zzq+Yu5kkwhq5dx9QzYME48U/4QtcQ19Xg0JnqUI
4du9GQzXmaR563pxLRJqKSj4YP9QSLs8dFqnhoWO/9BdDbYH7TmNDpF8hYoWeibr/ol2mcy3BA/C
6Hva7XoEV6LIl6fl8guYzUz0sR+rXMOZ8GfpqJodudEq/WNdz68+kwBXGw6aTr0DWZt+xMKHZZLu
ByO65UEg84DRVCM+tuOp1W4k+ahpP9dl0Yji0sFcymKOG8axpSKj/nnqvpvaDigu8XhWois7Fmwe
zzEvV44JMmo1UWAd2Ls4kTcS/m369mBGovuNk077jbMKCjI6EMtmJyZbnqLRpn4Zr0g0V7nKmHhK
dFMVxXZ95XgKUUTX/0r6ncVc7JJez1FEi0yADJgxiA1uUztGYdm4XxfDUwjtZoDjBFYlwOyYdUsT
pYo7QLlhzjy7Me3gfayjKxmpF9BpCe5OXoQGNFxbx1wYBsPQE39peCCwyFI1gCwSl6euC27nydiZ
deYgfbFNknYvq7cKamhpRRx7vCbKg2HU56DRnUp9r5NEoDrvcbv8HnaJW3QMF02H75l1/6XolY1W
K0e9zI9xEt42AOlKQXZhIl2BukrojPlfn0NEESDlwSseA7zKFziWHng6Q4tOvryxnUw5jIoLbvSU
RG4m4VH/ur7RHHuycNMjDQRYZ4BYMc5tNoJ6ysoI0lA0b/XdlH6fe4GTFslg3JfuF0lqo4XSrSMM
2/i7fAIIlpB+nGOyF5owJhtU5ShjqLV0tWRnta8S2BMBjxBv1tdLJIXxkiGaR1utgy4GmuUDIFIf
kH8k1uO6FP6K4Y2uGhoF82aOhKXMMXpRoUuqgLBW29sozk22wJXwVfkjhEUgCcdukOeabr10lWs3
mbmPJ3fsBG1DX68VmDMS2Oi8Bsc1in6Xp7vKTT8eAYDmSo2KiLU9lGp17rQydfqUuIPi78ggqjrw
lo9WAMA8hTAZLE2XMtPYTGo7w8yQZcWYaLPPcpbv7FZ5Wt8luteXtxheMnBZ1OVDEDu5XSVVrExl
BVswyNU0gyHPf1+X8PWepGkuRFRA1sJEKQvUFw5NR2oV7wrTQn/v0Ie5k4RDtlGa/G2Y4g5+McgE
/u/rhl3ezdRsFjcMBSTstAJ3cwvmTus69p9sHxSa90V+HomgjMgpumHeCHisAD+0kVbX6McshNky
6DMT0Ja4YWQdivAFGHtunE2uYYagC4M7Gj/Q7Pvg26Ko7uvKorsGchX08qAvhG2zmRHutGgfx40d
eb39qqloMD0O2lsnu3+7hRCENDsybgCe/VK4iHxFpSP+SCF230bj1a8PQfdck+MsInj/ao0Xgthr
qykSU08HRAZK/Q28pJhw3q1r8jXAR+OfAThiJNjQ3MjWoxqtn4u2NRBLjae5vTXynRS+1MG+Gk4l
OQWNgJeEt0NLcYwdFkEOnKkO4tJycif5ME/1zo/epHHfxiIce64sAEuAUIMidLDD6f1sAaETfBDu
LD+3VrzX9PmuUOuNVGNGB12c6wv51T0REPVQzgnLBjkEe6p1qY2Dgt6Hw5A5prkdrCe/3KzL+Orc
qQwwG2EK3dA0nblBiri3pmJIEM0XP/XpvorP4QSYcUHqkGdzIBsCIgfCX6CYMo5WUaosV9FC4nbK
neFHSPvfravBdUa4OvCy++3/6MYt/APt8ctLAEy6Re4Z5RPxPwLtRo0P2ZQ4iSjXyrMCnNE/whhn
hNxu2HUpLkRr1pwoOejmna6XjikfGtH7nGcCIAZBUyioJpByZbanHawh10MsXFWBebbe2QlwV9EA
tr56XCmqiuAavcH0rrpcvbAudFRp09K1Md9mlw6x7yVTFgjhWRoClT9CmFWzqkGCp4WQGYezODTR
x6wcZUU0FsDdHJT0ERUjl2uz7cd5WTZmEkGMleinDOzHe2QVGkcLxjezM65I4GeCI8SVqKMqCXeH
Pky2FhvqYa7LPu4mP/tBA4nGdCvpIA2YiS926xvFXcM/otB+crlRvZa3TVwUMIdp3ySHCqhzto7g
VSCGaw8LMcxxNXwdjf4DxPjpxuhfu/C+FA15chfNQMczClroeGZRF+041GoQVJQuIXc9RUY7ygD6
AF2WISJT4CoD5yODvYe2rtG/L1xDCJ70Qc2gzNBEmCtS3Ri8GCNmWP9haxZimGsozQbLiKmYpMuQ
PHbHaEPHjtriH1wp3mB/1KELu1AnMsyUKAnk1Hp4AGLlcz4H/7L9CxHMSUXyOMhRcCndPrjXo5vI
vplHQUDH3/5PLRi/1mh2V+nUkBsl2YbBqcMYd5C5oQZQGWHigJrrZfyNSPVTH/YBU9vp0FQahHV5
mDj6QOmv5p2kvxmd5bVmtulnzauMLgbmTL9PZvt/W082ajBMIDVWAeTDvXbksdd2Php5181PYOU6
uTQLkmJe3iohI61tzwxv5NbGIIlACNf9LBaSeTpXRjEoMoEQJfDsdtNbW50cTVHqimsb4NJDjx1y
PRbLwKDKUxgqI6QM5YefO9W06dO71A9cE8Mx66vGydnCNBayGFMPlSEazR6yyE7ZdsfourgunlDl
2puAhXRGBA+33d7861c7FQriISwWLij2igo1s8EjB0OhvvyoVps0+2mKPDj97i8mvxBBA7KFl4iD
FIO0PvQy8mcrfx+V70AP7a0HayAOcPcFq8g9YAtpjIv1wzZVUkDduCXmYCPM/+Wn2jGvpF3kAXjh
x7o0vnl8rh7jaM1eSotBw2u6BjqUGnVeOI4gsMW81nuhP6/L+jpiiaffcqvoxyzWMWnHRm9CCJOn
fbaR3ehZw2S0ed0f631ysJ8kx95gOPoo7dRdfR95pSg0E20kY6BNEPRyVWBpw1rfo6mgH190IOIr
6ispr3ryDy+OpbqMW0b7H+aWNUgjufaemhNmwom2nWrlsL6unNzpxbqyGMggGSrRUIh1pfN8/qOe
eyY6kQAXM3ZeYeyLCHdouPdl0Xw/VWDlXLCNn7MyhnoJ5ltASSTPvR0f7PFRx4x2AbQFCfCACso1
Vf0vj5PP4/F7Fn9hRIU/N2GQQGgHTJCM3JXV4IIblDSvQ1Y42fCxvrjcq2AhjvHS4DiqEpm6lxww
FhNIZOu2vE8lU6CVaCkZF0OkVp/7DGLk4kOP3bI9mh2g2ux9OLiT7TSi94NILcbJBGkZSqMKef50
ZbbXRfFIqof1laOfvGYdjGvpq7SsbCpiHh7G6V2dBFEPN421OF9fuoItPzDiHgKssX2eJ+meghyU
SngXoKMLIIunKL8pU/B8ZYboxH1toLw8cYwjqS1SyXEE0YZWPKtZd47T4GSa0zHVomNty+5c5k6h
GBt9lAX3A9+H0blGPI9QfKXXx8L+c/DidmqLyygGGAEgeeQYMI3ZvFVm38vq+ApUvYKcENdWEEAA
9x6PZky7XkpUQfM1pjE9cfqwMaphkyuaM2CCc91euFfRQgwTdGmdVdvxhDVto36bWZZbD9FNHwEe
Vv0Z2iIKak4BDFu4qLwyWhl4+UVahoyr/yaFTvSW3RmH6qreB2CiPuAGOsajo7wCrmW/riZ3/xZy
GTWNulV7sLki7GsVp80S1+52beHVMkZXihdMg6+L46/qZ4GZ8V+aHs8NkVBg9otnYCzo1ktTeHOz
VUV3Ky+cpRl5MGwaJuhdmctdNxq9m9F85UaRfBgl+4TDfxfXxlUP2A+BUjxvuZTFHD9FyvNCznEG
RpLswsAbirtu3iOrs7ElJwgRa4KF6+/XcSmSftLi2AF1sazSCOo16a/MOkndr7F9SkLfDSXVWxfF
sxD6uAY5BDpTUSG8FFV3fTumFOZkTramDz7ZN2Kd/anYEuJZgS6QxnWjS3GMQWaFqZZdA3EVIiJT
O6TgLJGsOwtdRrN9topNmf3sDEMglmsuCyVZuwzT1ixVuoXoaBp3fYHXARpWDCI4bjzntdSO3lKL
fVML8CO2yGO5xfCWyGBQuE0mQZxHf4K96Gh+nlg6yoYWC2CBIlEXGBX8Y2EV133p3yNeEFw4IhHM
XZoXUmkVbY3woPTPqOxsMMm+Xbc67kJRljcZL0VM8zAGjqRSFeWgf3BVMBQo4Wsjj04swvblHtw/
Qr5MJiERFlnNCOdnTtPb3D5GdniIkPAd3xvpIY6UOysRjcRyl45C6gOFwsYoCxPp5GipsPwGu5NM
b7V9q/31YCUeNdbi95mtGeV86gHZCb9nGMDuiW7CBB0DQBUGGdS/5D6AkmKhR4FCKfxGl14YsxH2
0QCOYewRaGKBTyplGGxujxVwQv/FGP4I0pjUaGeOKUl0CJJLPCnKl//j4hO4VK4L+NSGjStkxE1m
hJfubyDkBhO94LTunqJQcDw5jZXYIfBzYZvQWAMehUsXgIo3sXq0I7vTHbh0/Ttv/CiORuz42+yQ
vwS78ZjvJi85+A6oagTuh+vLF7IZ55pLTTtZKnSc6DRNkIZuCCIcoJNG7myPwMFI9xSbbn33OHc+
YO/APKhboAxHHeJS4TTX4xDzbei4TjdRD0CBO/Qe1oUn2c/rgngvT3Swg1wb7beUf5Y5XMmU50YG
BiNX07uNNmU7KZ0BMQaSyHret9pPNAVc60igxZNxjnVRlwNPT7RLodeYUrbi30s9jVkGeFmMniEN
WDqempJ8owB4zAE1DsXVIjmGZDGIu64zx59gII3CXEMilpdRmeRdPvkKimOp36WOPb8PE2hN12Vw
GkkJpg5okh2UpiaC4kvN+llvjKxDpcqYtNusR1sWpLUnDHfnRwm0UY40SrfIS5knBfGHS+b4O5hr
0cBl9IkTBcDjigPBc4u32JgYUDUwb4Olhy1ElxORs1GF3r3+oVcPSZB4CUiU1XRyAK729/4H+n8K
Y5xqhzKwDJwRRAfBiNYlSZ9cYgA/SAqn9/Wl5txIkIRKKl42WGf2rOQVkhV2g7iunoBHk4YI/9Mo
kjxlkg7VhGH5OrUVpxmbn+1YPK7LprvIBA5g44F3AHYRqBXYLp089K0WLetwgGZ4yAPwbudIwAlx
KEViyKUxGUo+zYUJFdGtW5PM0brAAb/Hui4cZ36xjvTYLK6mNp+6YmxRKZRmw8UssAmytlbdCJmi
+Gb4uV/MyZhiJCqbEqWuYGquTUSNVb5TQf8FkFp3KATem2ccYMHCnK6Md43CurewnWuSjlCqaxpw
GqngwkJb9Phc5Jh/A1LdjyhNpl1R9/GTXHeZ4N3NW1J0M1oYv8NQ9RcohXZMorwbJbSDzkAjj+e6
vQWuEMCsdMBOzfPYCeTxlhYwsWCZxDHAK45xp+AF7QPwO+IhAIidvnu2m2Pn75XgKmoFxsJ7c2AC
9Y8oli10LjJNjzT4N23UfUfRewCHhN/01nAT4r8kXX1A2+vHVJLDJIseqr8L8GvHjrke58Seg4A+
PfSb7Dq9abe2E21u8+0IZovAQc9rctu891fg1ASqw/op4YQDFyeeOSV5b1RGRItn+nSrEBeAjS1w
M5NzhoS4CKFMJIs5KWlfKfPYQFYAGOe8A8oqkHi0vtn0cXgb9/auFBLg8EQut5WJtPJGR4IduUV0
k8W3vQI2Yl25kQoA3PeYP5xNE2wh0u36kvJOCU4IRunBqQGUAEamFVdWOdB2iw7/G7Ir+U9KlHhT
ILgouLot5DBeFFX8po9VyLH8wbvKvSLHvHt1KyVbi2zWVeKKwq2ALnALMSubVwelYdKpOhw2gDPd
IMp2gelUrdfWyl7XTpZoFJErjsbFWEPchGwruK+Xmf67RAgg0mhfzYbiSsCzdaasmK7tzFa8NPKv
ynT4e1gHTMFj6IEYcDko4FGHtLgz1AoTkNGE4LjMbuACHSXdy9XuH9ZyIYMqv5ARJ7nqywNkjLH5
3vbJyY8iFy/CBwTQBwwpOqpken8v0rSBRAFabmDesl2OfTZU1ky7lQflUZJcO3g150MzPGYoFwqT
RbwraimM8ShFR/zQRCoa9dzYDfsfWhyjfx2I2+r3FHlNfzhF+l93lhPaLI+ACf9g75gTV4ZRL8dU
pKTM21Fpj3MbbbvB2K4vI2dyGnIIHewD1Qo4zxg5MwbSmooGgWToAPn2AJo7FMnDCeMQ4KP8QIkL
mSkJ1EiZaBaPt6gW9g6NozgOX8AdAc2FUZASZ11GNVSyok0WPcnmc2ccA/M+VyO01jyuK8vzYhaF
hMHgH/IUbO85kAqCuJGwpkpIHjqAXXQZ2YQYMgQInOAO4l6+C1lsB4c1hmh9SrCuWvIjnHI380Hm
gga9JxAJbqK8OBAKqyWX9o0lB8/revJiDDAd0hbJ30BUzN2LIlrfdDIufjsF1oV/byOkQrOcY0uB
m5eC7h6RMOZszDOmNGMFwnr1ww52BCx2afxSVZsR44zretGfYmOKpV7MZVvPDUBdaE9mrzyT9Dsw
jP7h91GmRycwBsUwG3TpxgK5DazSxu83dvaghP07yUTggFwVNBttREC6UjQW27GUazCYo2jnDomX
GuAmLUNB2MeBvsGJ/hTx++8LZ5yXcianCYJ386aI3PI8HpLddFt907bGg+F8L38pG39TbJqNtZMG
569BHnVIR0sx8uoAE0L8ebmGIObuhxi5YNeUW1fPQY9te7loapB3mS6FMGFC3aeqVdMyiGo/VeYh
A3XubGEoWXWz8Sb7+AerWGjEnKZi9KdKzyGMjJKjAFRSEwWR1G6/2LUJTBwCouSvs88otEQmqZHd
nAL03wHuJ3KD9En5e3w/ujfAGoOFI0+HZPrl3mRDg8NKu+QsKxx2Ml44mwSDF56iNKLsGHeHbCRV
4GgRNLLPHEmOk7TR4f5sGZR6xjGOPL39qZfAl84fVf/+77eIwn1h3AENH1+whewZgOc5AK7dcnpp
keSUREkw3g59CsAY5OXKTdVsZSkA2sFk8d2EEpV5DEVXhkgGszshqtxNHkPGZGzt+E7VrxFor68T
7wJcqsGcm1LuZFShIGLoz2Hsas2h7DxQR61LESnCHBg9x2O7UyGlBq1XViXbCZ19WVtv1sXwLp5F
YodFtTMlAHEO1AmQattaTmg/JWguToyP3P61Lomr0GcKyaTLuvCosd1NCK0hqfSBiVL5bmbs0kYQ
8HHTkUt9qL4LKRWGI6dywLL10XynW5IzAIg9DxXP0JKnXmm90G6xcRNqv0AFmkGGlRfRFmCF13U1
ij5GtLhMRJ/KaZNr9PneHaUb+2G66z3FSTRwRjj2Tj74+8nLN/GT9WIJTJQbOC2XgbmEJ01vyBRj
sUfLfh4woxvNxTatkOwqwuMIxgw4rx3wIbww+4cWxIvEAXPKQ7xxO402iwbR1Ti+VwBMHDYAYJsA
caI8rNvU/6Mn4GMBVog3IRts1FVbgN0QwjDB5R/SSQX/Uxd8M7PgEIPy3rHTTncTPX4obPsoV1O5
Xf8AjofG4wmvJ9zRmFFjH6S95YdqgT4r0OGFOJ0fQ2HBulx92Gn9MRY5N566EAdUaxOgtbh96Blb
WHdaDbFtxEgfWKF0rSmIi/UWOa/IbUFTlwCGcgqNzSQ3jjyl+3VNOcf3QjRzfFOtpsj10DRTruJy
k1bPuS8QwTkuEIHuWJVmmDGUdKkduKV8ULCgrhtXd3HnSdomtrd+f2pVQYGAqwtRgEquI1tpsaBJ
/ZQoemRiGXtjT6ZjWDzHg+CVxNVlIYIJ6FPJCBIwS6EZL9rE3VUFSFBp3Mzj3u4P6xtDF56JezDY
96kMs2pzPdhjUmJjwPCZRcepfBsDjFa8r0vhvDMJ3DNFkENhWmFf0mkm9Q0BaTTo6MBP7thu/l3d
dGfi+CLXRa9PVh80KMi6ZhIM57ITIgmK02kRUtu+mo7B/XQdAXBQOgSHDNI6UcWV85QA4tkfaV8a
Uguw2YSSjBrZOdzF5/IcbqMr6yxvg92803f1TjRQzxWIsX1bplCVX5oXzCSvw9mEerYeOz3qj+0g
OEY868YG/VfCl86FhET2qHSQIEu3/Xi2mkMmIpTkJTxQ9vuUwYRZljSbA9geaaF69qbrFHggP+rN
tPVfwjdp+w/vPQLcOwAowflRxKFLxwC0P9LPtDQdZPKIJkk7dRGGi9D7eQdpIYXN9Jtlp8rlgAdE
p31rNTcjpzx+aefd+kHi3RhLKczKaX7WSWEEXWJQ/+aaU4ynNN5K8YutXufz3bownilQlA5kujGX
q7NnyeoAkwHoInSRTzVBzs1onGEuw42Jgda/j1fRVYRBdFOheLEsPEypKjMYc+CGimSP8u4Uv3Wi
zmPeBgGnG1NjmKZXMXB7aQblOPRaA+5bNwp/1CCEyrcRGMdDEVgLr1UAcEF/5LCGEGB+mAxoawNW
4EbZBpsmdpBUu9X9TbqRzqWo7Ye3SUtxjEWUSZTpNcArXblBK3wJ0FXaJu79vSUshVCvu4gc7Nbu
SQS6dDcfHqphnzb3cSC4iER6MC8WqUgDK0KXs6voUKDYTiDTNkSN/Dz3iVAPrV8waPQVM4sldXjY
I+qj5fbBa+b2NMmi1iXeCUWRHekrU4M9swlO3Qr7jABJ3A0rFY+V0S2mYkeQuY0L+04L3y01E6wc
L1gAZDSdewIaBeDoLzenxUNvCGhKoRpzp+0rh0j3eho4+iQ5kS4A3BAJYyyhUtHalir0xZdvCiAK
TuOxmePtBPB7EbgiPZDsVb7Ui7EI2gpoJXRCth+vZcBtN6Rw/HiTZeAPaDHZcivhyfkPdr5YSmo/
Czuvh6Sf+hbvP/TdHpPc/tYCe0PVwOe4LodnJLARFKF01NG/8Kr3M57igYTLYkRvNEmeK/PZRqu5
eVAisAEKHpL8dfwjjE1GFm02FSaBsDII90OaY1a/29utf4i0HCTc809ijJ1jSbJoupDrcT+1ZBFM
QjkejJhOsBS6BR7UpzEgzhxd5b6ovvaVGQXAtov1/M3Pudi3zofT7amKAym/h4pWO3Kj4y6ZzmY5
bjJZ9WI5vBmtV9nwvcJ6Qsi2ixvitMZwQ0qQaWkoqUaO3PX/4jgp+j5QhSlNEvV6iw/LVSlVSxNn
czSCfdMgLojaX9VcC8IC7qlEncECxwaBOTEuQGnQaA9Oa+TG5MfGf2jVmzrfzT+C6WXdbrlOmnIi
KRTW/wsiw2BXvVTN8J9JrLkT0h+2icl1UasSV5tFMMBoU6VNBlI8SJGN5A7f4iZpfO8D8yxLi2Or
iGIP/o29kMf4tLmYZ7gy3G5I4hCnln/M4VsBknq507aoel7NyvToy09mU7tGWgleLNxDshDOeLlk
lPo0CXDvETk9WfpDJvsPSThvTazs328eqPHw9sdRkYEOcmmLQZZ0vlpAUlGdM3NTV+dQxIbHTTGg
tAdLpJDTADS+lBGVKHuYo4zbz/ropkdQ1jkjxrxC7bqDwYyxQ+IHC3ib65rxrvWlVGpQi1OGB+5k
myGkoo2gaGXXwHTEugTOLkEhpIjQHg5GG7ZBqkL7AjYJB0wbyVOi4vEVqcF7N+poVxLSSXHsHw2X
GgjdcNIoLvOlOsNkzEbbwP4l5QdwEDxjSg4SGIwtvXHU+GNdM86RvhDGGL85BgoJBwjL0mM31riE
nGEQ1Ce5q7dQiLHxtJxnVemRmpnR5DWTJ5LeJ5hlD6Uf67pwbroLXZjre2gkuSnxvxuR8QlQAVuz
Rb+RXXm1RSmA1KdgyDdGLDI/0RIyTt6Yid0PdMJKQpHXQENJVgDO/bCuG8fGL3RjTpZldYFS1tAt
AAxKZoFWsBX1xYn0YI5Rh4atMQ2gRzyqJ8zmYLrIhiKpwA9xgp8LTejfF6c1zG3EI3Q2AphmRnu2
2u1YE3qeHL3N3EJgE/x1A1ot4KERH7PPvjZTMt1u4NwBV+upzamKRDmn35P3TKAKhf6IYF98aSk1
OWg40ey2VfcYY91oLhiCT9LTtXwzvAZn9C0/ov/mqtz5m6R2kvfsVyL6CN4ldvERjNPQm9qiIyDI
DIVOB8I38MHrLjCnwKJbApGgU1yUZg2RWL6r+lSd8R6h3UstOOmQAKt0p1Hvsuy1HM99ODrBKHAi
go00GSeijlHSVDTtahilM0w7SxI93fnu41MZ+gULwywkQDo0NpWAl4Y1OGOwGeIdiNWdoATty24Q
MaWIVo9xHBHKmOOcQSCILjDVOs+30ZC4XeQN6tu69+Af7U/VGO8x5HZWZzIkgfRl6pDVU5xcEWVD
aW1m7Rww/qPS8qbtIgQY8oTuaM+IXur8rcUMbS+/5WDOI04vQo0TGQXjSzCmiQkGDXqpynPnvwlT
laJ1Y2ImperBazTi91s7/C5Nwx5Yjy9tqW/Xt4cXNy1PL8ue2Bpl2M/UuMtAw1DiFihxTQAUXoB5
h1dG7uXkqIsg/XjVzguhjMuIamPMOgOOGIZuHaKNXDrKPj9FB/gPcJ1WN9IjfEjeeuvKcqMBQJUD
PV9Hszc7gGcmiHx8ArHWEHhRJh9UJCpM6cPE0NC6JK51/JH0JZddK5GcdR0kTTUmLuvCKZt/OVcL
CcwSFqbZdTK9y2pgrpv9hx5sQce7rgX3vlzIYH2sVTVxrcI29PTVsB/m4BqtCWMK3HwVHeQCYVyX
RNCPa2LKAZxYjEtSpMGsMPqOM0zuVAXVGssbm3MX3ZTSbl0t7tFaSGJckmzHXZdo1Fs097Lu6fLG
LkUeiW8An9owHkkNSFTMA7QZJMrDvJHUdpOTjVK2TgVWzXpwMgyrqWi3fE6y16J3h05wskVfwDgo
ALgitm6hZVP8MNQPzL2sryL3zlqsIuOg5tSe/WykGubPwXBvKyD0u/U7HFwva8AeV4pGGgQGYjMF
en3OfS0PoVAAIEtTdv3ZHQLgJobgu96v6yYSxRwuY6jJ3CnUFpE4kuh+fYumb31y1EVlNZEk5oip
mKMbzIZKGiQ0Sp8iKXSVxjHGj1HUXMH1foD7R780EISRALwMMqp5AgQ4LQ/I1ovUgs7OeG/120bU
Ds49XQsx7OkiUdoENFMzm98xtdYPZ8MX5BW5pr0QwRyu1uqVzqQvx8F6CNtfk3ZY336RCszR0ePK
AHA7VorkIJBKAk/udqr/638TwpyfSausoafrRHoDxJ8ZQDl2avDtfxLC3u4gu45b5AnwLsU9FJPN
LOmOGYkwLAXrxaYN6l6NtYamsRTzKdTeomCXigD4fidSv4R4n3tuMQcFnJVVmlBNTMWx9wCY1W/e
yC14nW6V68qLXwBm6qWto3nN+SlowT3tVCdJ4FK5h3XxDcxDoLLQgWzRmA/gG64Ouu2+cuvinERn
BZPG6zvHda8LWfQMLJ4EUkTCxKwgKyi/+2Axnav0WY5VrxvkTWvbXlVlW93IXtelCpeZcRKhX+QK
rkeEnVvlrGDQ2Jm34Ob6lbnx4BmHeVec/VO9yZ/l7V3w3hyf1+XTk7W2y4zzaFvFSGf6Zg6GN618
kkAG0dfGNlUUFJgMy8kT8Iqvi6Q/uSaScSZF2PuDRYOctgSBUujY/gbYhI7UC+Ib0SFhnIpp5LUy
UtXIdLBATDm8CCldRCIYl9LWsybjzod92ltzvM/Td+Fow2+QmZXlYm/hCUCAhT1DjfjcuMVOuY8c
tMndIgitZy+40ne54pYvZOvfxy/Gi+wMe3Ldubb3pO4yLxNlAQQas+WHKrekqQt+b95j2t3azb0W
CS4bvghMjNAyJ94OjH20qTpUMj0R09w5YbxP/CdM+K7bIN+xfMpgbKMziD8qFmRE6fQUZa0Tjdo2
GX2nLIvXXBP1pXBPGRpSAOcImH/kpy59S1WDGS9TEXSYGGMCSqZjd9u+jryqPIbxQRbV8PkZIhS+
NbRnY+iLHTPKjLzJxmxCpve+eUaHNkwkOmOwT3eyW+26ERXluCd6IY65Kmof86eTCfUi+VWbjlZ1
CAs3sw7re8aDtwKP2KdWzG0APIzcGgpoJe2tu2kjX0VHtfDSl/KtdpRDvIuPya3u+pt1sVxzXEhl
7gU9SdFlkkNqq57RzyiPL6Ek0Iy6iS9HHFODCgoAAI9nX2JDnRIjC1DUSDGeLO+VZNMAI5iMXhPs
NHN05uTlH3RaCGS8ft0RKVEl6JRaEzkbCIldv9PRjCNPIrAu7vItRDGnebbKJB5n9AN2dnI356Eb
BeYpHQVz3lwLXEhhzjPB0W2CDlKMdGep4F+4zeRrXTQIw0ODRQPv50ax/t4AA81o0+bGOfAwsZ7K
tWOE11W5GYtnUENa0QljdZF/6pv7KQbs0Nb+p7e0SWcwgUlGsbEvXcmgARh7MGgBDJUpdTzr05sh
8o5ce1zIYFZTRauCpqMGQd/roepl2bvZfm/njeL/qLRNJYIk4G7eQhyzqo0UtHLtQyVN+6ZPHwp5
NOyTMPHGfcOAERDoYxpKbixqsDWlepHTvWum0e2r99AX2CDX0hcCmFUbtFCLShMC6naXZEdA/AlJ
DXn3CNJDwDymVxcq85ebD/QBKbQCOFp1KvL7MmyPto5+nLmL9WOLMbrrQAZpEdGabL/uMHhbhD5O
Cz2CwPYAhfqlYDLmo27nIxyGcW+ad+hCHMkpEWVQeCuoghtEBRwL+nnZcT2wUEplFar0eBHPB+Ze
oM+gh1d368pwLAF9jhjORiEHaS+2vNCAGUCKLD11ZUy/Az7Nlx3gev41MQxGDjG7j1sJjeq0o+5y
yQrVJ/1YwkkYnb8tutcKxfFGjg55FxxJnBzWdfpiGYw0xvhA/RQbXQVpfXWQlKe4PupDeIeeb68o
4CesSLCG9OsvrixGHnNm82zu46imLrAZt5mp3pZoGdUoOFMbX48FEQFxfzHAS3nsu9pqSWqaoFPD
MGrr+uNj3fyqzB+jdL++jF8jJ0YOE6mBjjyKyxxyWpu8NUkcAmIil05KMJxJlvWOMo7GJgf5NWDE
smzTkv6X1JaJt/4ZIm2ZgKqJrElRqLa1tCWWV5rE7dLCGU1RpMjdRnBCwT4tjA4qjENBETUj9oRt
DMurrNqOaMLBvJ1Rv4SimQ2ugS4kMWHUIJk2mOEgySbPrYx13OadM+c1kK2Qlx0mQYDPXUH0zYP8
TscRZx2WJg0pMFfpPlaQFCleBhLRdiZXRjoIUs8iUfTvi8RBXCelDNjHxi1N5cEiw2sMaKd8MA61
bgu0+uIgqXUutGJ8ShNjeJW0WEQtQIepbVTO2L1rViPQiH8KFnIYbxJrQe4PYdmAmW6jzl4+5C4J
Sy+ns5jpY2u5WXuLEWD9r+tFjH6MV0lMcMkVNZayUjWnJXYB0DXwaw+FB5YbkUv5Gs39lkanpoHX
QRf2cuMqkHHItgJpejz+TEsFhZDgxhqDQ5tF3/wcJK2k+Q9p39kbN6x0/YsEUJXSV5UtXq97zRch
LlGjetevf46MexOZq3f5JhdIEAMGMiI5nBlOOaf9FesYxbPQSmkSvEZrNy4BSmywZ80Q4U3N8k5s
Ksjm/vM9BpdvB+RihpG4r13PbJlUjqkBuQuDWnq+kQyXWV5R9/9gaTAsgeocJSig8oDT6MXW1SGr
cNIk7zEtTAFvhdxXUblwKYKG4tPSJzZ8KYxTK9ZJuQkC2tpJy4PaHYjhaNFln7o5fYwMm1nPYSSC
sjxFSuRkcoecooeRSgQyNfkii67TBhsJ4p34PlFtA+O4+TEguyT26sr2m+No7uT+ImzuaORVxiEK
in+4wYst4FEoJWlUQ5Xhc4Ar9KNP6g8DcL/F4AsG105CnK9V6wilAGKI8T8uXgNBS65GOcTEtN0O
RvYqm9PteR+15jpAxvhbBGf2rEA1/FaZNzau7Vo71HD+k3QjJ08++fm/ieLMnmE1Jm1kXIwKzQxh
eltL5aagB3BSodYm2Lk1E7tcFqejTR36mD3HsmCIgJXiBpJij5qgwWVdCNIzGJFTwXLNLQhvSDOq
Jdy6pNZAPxY6aeAfCjUTHNGazwUt3G8x3FrAn5T75QTOsSk7DtWDIdUvdXaVs2ZjAAk31NCIfv6g
Vh3HUiJ32yZVy0jcQGKbDU6Y76xPLE69Qkv/RSQ50+i0nai3YVUPgWsD4l9M1xKdC2EaxKENuhlr
lA6byxg4gBLtPdZcWfJDowqeeKd9FPO9WgjjohhA72eBHmF9UaF6Qx9BGyWnBFafX2y6QMbEo6fJ
Txj/KKsdaZ9a2Wby5l/2ePEN3N0OsokNVoUFGwZy5z8G7S5M4JA9DXVTUnh+X9mmdl3T1/9RLnfh
C0pD2teQW03gUJ5fT7d5ZZfKpiiRvWepXaBbq9NcGZHBedGr12WxYu66ZGknxdkIyUXrMdJdTAbQ
tUUvmlWTiZZfNNajwfhktkbqJ5JLQVsDeZS4dTNnV5r25fxCvuJp3sUD2e23EOV7yNFbVUOtoakd
2br2C4Q4z5a1raTLVLvqoswpny1lWzdXZv7eiPBHV43BQjR3T6Qy0aTOgmiVNU6rE8xnPEh4bNvV
3EW9KyQq6rZfi2cwBgwYFHQHzASF3xcLpuuYoDBdO1LxMHbHmXAq2oBszWbAKmqbHXDYBdt70pY2
X88/Ennv2pkKq0dQ4Dkd3TaKZ+Q3YzLZfpe7Gab/VLw26sImzBTIXdVPQPaCHRGwKDC33xcaoyMo
0we9cnLpsh5uE/+YiWbmVrXzjwi+8TRogerathBRZqMd0sLt2V/3Nn9t3u9V8KiDqez3EptXocfE
rpLcDcZDGH7+yxEB9Qnja5jZBjjB970igcwiyYQUloSv+HkrV+auooUX+9Mx09Vtb9xmwNhD4JsL
rPfqDViI5oz3VKXpFHUI25n8VAwoPLLO7qN23/qvav+jLqfd+bWu6v9C3qw2i4dhGcp63HfzhlrT
Vp0GEFQTr8gVO7W666A0tqQt7YjJ7nmxomVydjodukEls1jFkp4k/61jZWg36rjJ1R9yl3oYnBK9
F1cvAOaREM2gvCXziMNtqKVWM2FnI2UEpcPwKE/FMZKLrWlOV7H8GMnjbgjwGWCMKhBnNwHQ0Z4J
cK3N2t/mRi/wkau3BaBcwLcF3eZJ36E2RCNSomaFbtthy5T2bghFTfqrYcdvEScNh12BB+kUQoQ6
M4td4fESgy5e26iiRoz5uE5cxkIQl5GSWp2m1kARYqClO/IHWM4QIOvTDlyF3nnNWT/G/24bUuXf
FVYxWR6R+Ri7ZtcZt2b//P8xgrVqoxfr4QxAZjQTGRusB9gryOapdo96ZMIuIkx6xpnXUE9B3lyu
c1FsKhLMXf/MR99+KENwRxrPx2TipHqFtuti9JQM9mjs1PKqFI2ii7Z0/v3CBpggATFjCUIzxaWS
ZvvBltZ/XWObLTcQStQ5g4fCACdEzVg6mPO5ZYm5G6Jiq42Gh65PQRi2qvILMZxhKRVjNGMDYgBZ
YbfFWwWo6gA4NiTe+Jh+Pq+Lq2q/EMbFfLLV0LwaIawcAWvHrooOU2XBzzqfBOZSJGg2p4sTMgK5
whsJgqLsJgZxHhZFTWf8664G7oy4GEEv4ACSGIpAKPIfQXofkhFwXfX9+W1b1TcdJUqgi1LQaXDW
oizyMK0nmCUZkJ69OiKPfT8osuAuiaRwhiJLiipA6aPCULO+k63wYSyjbZxZgmfyqidbLIYzFW1E
WdCaFmws3v1TuNX8zNOjXYPnZBm4k+j1KloVZyDMyu+1Noe4IL8KFQdY0nYsbN0TrYm7q0jWhJYx
YOtSZALdSrFA1h1N6c+ImZPXkATJlDLtVU9lU/twXjdW7y8ANzQ8lHUwMXDrq8qaNYblQ7R+QHQ8
yJWrNq4aOkT+l1SmsRDFrbJmGE3NCoiS1fZSDUYn1u6GNJvnroO3rmJ7NZi8vvCVf1HMhVzORGkk
Gbo4kRD7QDvaxMMs9iOwwgWJzNUzXEjhbJOaWL2vzqszNbdhd4UWOfKYO42+KSrLC8LN+XNbtVAL
cZyFmtquteQUi2KB1yER3BVbtf6hCTlWRHI4EyWzvjNLgmUpZWMPc9RYRkg+JwDvjUUR42yHTqKa
32uSeYhHtJGlfmRClhU+Rj36hWwVNElhC2ZFcNYk95P1ayAPudbszu/lKVL+bIcXgjkDOUgGM6YU
gqPadEn8q/atYGMOxG5gyspE2qbFfdeNttWZbo9gtej8jdKBs1YNbaWjd4NW3owpEVV2zqsUGsW+
e6GsoVrdMZxxEz823UE3bxsA8MXsyTB+JJUhuCarLxMDwLsYOgZwCQ/nrcrgJKwYjFDFiB0BdiMf
MJVZo09sP2Q/RxbZlmhAZ1W5KBBD0eWELjiLswhD4ivAlYFxxQPdpqFXN6+1+lkagvTteoZlIWf+
joU7l9oxjmsfS6Plvsj2aeTU0jurdml3O8pbWdkPxUfVPpbsdtSEaFfrWg2+MRROkfTgGxg0IDY1
fQ/lqhpPrw5T6zWhbqv5VZFfWI0bU2BjVJiXFPWDz5b79Db9lsvjfmTBVILqBYueZMVmPXigBtGF
XY2e8cz5z9J4hA8QgjWMyRBhZpErYRUF3RmIZJXYSYbEGduNMW5YIGK2EK2MuxcUSMCEdVAbXaI4
uvZpqtj2vElYdfuLlXFRhm5EbU3q2RTlxyrNnCh/oHD/54Ws37g/28f5XgqMRpAcYR2o8dmatK8R
ZlaKatc4MGO4a5KLSRKYOtHWcTeO9RhgbBWIzHwgoVB2gVZzwUzc6qVebB132QzVR1OGiaC2rNBk
WgHvJd+2xjFq/7pn/JvVBtzE91sdG2Hva4A9cTTa38hpHGBSxPQ6oCDlpvZ8/qhWTfHCgnDeXTNL
pTFmlVNLAJRFtp881ahAt+amnQdTeoFmrO7hQtz8OQuDZRS1HMsNxAXpZxldaQB3Mq8zESXmqjIs
pHC+vbZigxUqpHTJtNf19kNuFUG0fn4hJ6jNjMRWkUUQEZWVGyI6Af16Jd2wcnP+fFbvqzmXYYCk
qgG89vuGmQAoa+IUs5fKkB8lTT0aKXkyKnp3Xsx6LWshh1PuJixmFBXYBbV/RilLVr042qgguNUD
j1Su1O4MMJm2IhrrdQ+2kMvpnzJKdd1OsxNBS1XVlRf+pNp4PLp+BqyBpPJC62edhe9F3NhFSUEw
WF+Cp1kEXLV6nIvP4PRS9adM7Zs5ImHtRaEVhxpNXekwAHNsEoQj84pO3NdCFKecqaUXPV5fldOm
HzoUp4rxuCs2df+sU1NgFQXL4nE8kxo4YwDMwXWrNkEYOZBljQ7RBJZx1YjMRgsduqDdMLlD1LTB
iGkPJS3HrVZ/olOnyFM3IsBlf6xI7Z7X1VXvspDGnZXV0qShA86K9D+U6tHoDgrQnP3QyeghK4AI
LurUFAnkTiypfUnL83l5GNgLDCeTjjKQPar8KlU93fBUUTpo1X79WSE/BaOHIRD4lBCX3tTsEZmG
KW4ezm/ieqvIQgb3NPBrtPtkAxZFGLm1oh4c9Szv7DxVAMeNlnWAKl+Tpn6v1H4Cq/D0WPvTXjJ9
5A+j66iSQ6eqWOzlTPWdrNMsQFfkYC20fEngMk5RVfGVFEOlc+MewE74gQHmSw1JaYTuSxVlfUwJ
ENT0dJYXOyUm6K5JLsKu2WpF4hSwxVLc74cGlH/n9+t0dG3+ii/+CTA66tqXIVt4rqBILamdz2R0
SodSW3PoC/5BoxgYMmu78V7JW+OQO+ky2zaPWuywW+ly3J7/ijVvsPyIWXEWH9Go4NkpJGxFCW6u
oZc3ueYYqghNck0KyDH/e50tLgz1Z7CtsIRqxGS6kFA3YoV2FZTJP9XgFnK4OAdok3ERU1xkZHF3
qp97Ja1tNOMLjm7dOgG1kgKqWQYl0PdNYyA/QFsblkONx86Y7Dp1W0C8UcCYDrcERCnnz2jdlVoI
21SCyQWLD9+Cng5+okFTGPgo6Wjn7WWKGvAQPgzhEVgrFnqUJYBrZSJy5lWzsRDMaUcQWRLL0bDh
jLTcSkO/7UWjXav+ZCGBi0ZYCKKxVsFWDiZC4GlTAHYwobtcE6ngqpMEyxC4oyxAkfN9LjSOrSHv
oRpZeKeXXoSGC4KoVAMdrsj1r2r7QhS3a/6gdCTLZlHlrSb3tlETOw3izXmtEEnhdi4Fqb1szbk6
Kbq00BgQodsz++tRlvkyobmZQNdV8M5zQkIAhZVqjeORZRQroktM5eQksNX62mIeWFPsUoS/czqm
NptFEKVpyLBSMN5zl6tgXZImFCIbQO0f9bvxxnior5Qbf0Nc8lLZI4K6ffALQd35/Vy71Au5fGSj
VEkWy19vpGlvUk9H42x8owSHVnbH+Pa8rK/nPh+yLYVxvjLKjKRDIAxfubXswKOBHcD+T7Zxg8mX
bXGwJhuzqOyx3ARugilx35EEz421+7D8At4kN40aGRrUZxo2bXwYR+SWH8zKNeSf59e62ra6lMQZ
ZT21MqUPIEmJDzDJ7QhiZnLQdXSWqDsMS5ep4ZSipO8p0Ol3NeJxsk2zC5ROwg7Xdn6cEObfgzZ0
CGwUP8Ln5tG/A92BzZzI/el7gai6rYqUibs3ypREmI6BxbbscOM/GDfxc+1SLwLg2bjFuL92G7um
qznVXr8rXekHmFr22/qlgHZjwmqHsMlyTSfe79TXakNugbMheietmXZKMMdlADtxpnDmfdg4JeDk
hA8brkAHAR4fkdtaM1DLKIs79ypLG0ZGOI/MB8IyetzSrS8cVFh97i2lcMa2YmCNnWYXlcKgm4NN
2bFIHS38UFv0UjBpA6CXkjxOZNtbG30k3nntFi1y9m+L+ElDVReNixAv57eAzgHlUmWnmajIuhoB
LFfJnZbWpJKaJtAnpB8qc1PXl1P/ZEgGBrBfalAN5zu93JfT3fnFrTnnpVTuXSQVA/q9UyxOK6WL
ZKKHnv2SZPZcjyI8StE2cka/6kieZSbWR8cbXX4cu/vmr/FLvgzC76CffwLFLWszGmAxoNdwlEhx
fHXaTCxzz++Z6Kj4Ef/JtEK97edN0zYSsg8INFpzXynXne718kcsH3LZJYYI21ywg3yIHYRDJ5MQ
YgP9pUIKu5NvdeX5/NrWrdqfLeRutG7GM882Tinq0UwKMBG1l15Msz9UuvIWm/e1Ge3OS1y3Un8k
crd7tJKKaT4kVuXRJwhxU6MSxTirMoCwBmZdwyIn3VdZDYy/frYgShte5VaPVJCl5e37+ZWs7p2s
WcAURk/bCas8QbdTz5RZSmm4gHEbydFno6uA/rU0rgMkzv83edzOpcE0JnEP+56Ud5V27ScbYHzH
5mvq3w5GJYidVpVvsbj59wsrSEkUJ8SAsLGb0Bi/r5LaDhNB/+GqNVoI4UwtUIV7lPchxO9LzzKo
QyILuQbzGk0tArUTHRZnbo0gi5WEQFSO9ntwI/leM72Nw72qHKRGUA1f3bs/aQC+mEibeiyYj0CF
Bq4+9hfAkYuEM+LrAedCCqcOmYZXPlpGa8c8htfVbtqh3r5Pj0WGCpSNGkpuR666zxzpmG5IarOj
6SmC8ztFf50t8OIbOC1pWk3SqgRXoHu/BoZt8IT+xY+XBwXoq27pgs1rS53JGZ9Nr3XUi0kHpo8m
+IavB8tJ4L34Bk6JkAce0jrAPrSjnQHUxtHvhkO97XbxW/ke3qrAgfNQuBeRZq6Howu5nEaxTBmN
uoTcGICpko1cy6HZKR/+R6vaqIaTjWKXb+jruC7QOE+9VFR/XL08C/mzxi9uqK9pSWJFkK/fH60U
IbB/2ccezp5sRtu8aw/+nXLlT7aII10kl3PssVEXupHhzOPenmletOMkebWobC2Q8vUEWayOJphH
GFSsLqreYv+A2fQk7uypFGSl5489ozxfrn8hRtFrX42teROD1GEh/VTxhrDkmVr71xQSPGsIctSi
9uBVY/Tn6L6ymQupWjZVYTdCalt8SL7msgTMF+BiNx8M5EijenPeccya+G2R+kxj9Ge8n7MUnVXS
oTWwhZI+3hSIpcOSbagZwbvn4Jn561cCxM0PEAWQu8jz82gCIcrimjlQ5tA29PKqflebwTEkInju
nljZWYwKhFtVA+kdesO+6z+ViUzQ5cmcLi5esg58lXJ1Y4Wia3YSS8xiNAo2YaA8AOyBM3E0MlJd
CyXm+Game2aZxHfECF+mJIi9CL1cqV9cJbHxnKslhn0m4+gHKQxAMyGb55fWPql1UQ5v7TyRxVXx
TRTNgPp8dxbqk+qFHE1lmILyOrR7tMsl05XeOHJykVoP51Xn5Bpi9RAkKwAJQU8SX1rMwAAfYug/
dTCHC/bCNvAdPwM4jjwmPiByaqkRAVGv7TdosDSAasCzANXj++JkH31dqlynGIwbOpvA3GybIq9F
XTFre6iDoRyBKDJTONjvYsiE/oZ8BOZ6EW4VctHNRcRjJqFUsA2YC6S/bUUujALzMdq7b3qh9hpW
e7+9Eb7aT4ss2OLll3AKlsRBFMRDmzqoqs8IZtVb6Zbwmp/tNgH05z681G9CDx50Z1yNAu1e2wUF
vCkzeZIJeBEu/O86jKt2sybNlHq9lU921hiyTQEU5/jAy7Dn7T+vUasiMX9rqhhMAgIYd23DgQZl
JqepMwwbq73w9Qp/f4w62ktFfKqnear57i5kcRkxLTK62NAga/QDJw13WRfbdeSQ6aqZXFW9Heee
E8k7v0Bl7c4spXKbavhBnNcDS50+TVAYqQcaHxVM1f/wfXM8mk2kXsu+oX/6/WAWm6Bp68xmBvH3
AZG7237EA3aaFLkER8RA9pbcVZ2DKUPQHhRqK2cOkyz5PawDw+ujANgwDahNB5sparHzkyh4DDNt
ZG4pNSBk9Dtd4DHXVgeNoTIm2HQQt3Lnp5egs9BNqKsUz3xluyJ3I8R9k0DMmnU3UMgDXgXmHGVr
VqOFjbMwzTXKeZQ6Ripvq0HemHXojb4qOKxVFTEwf040cAfNSHTf5QS60dV9BZ/Yj5h+8tI+1H9J
XdUm9ugrsb+xotb3/Lps7hhMIHW6DOSOdpCkoQjq4YtHhXfTKAdRjEOqsLr80Nw0xp2utohD1I2k
Of5ednNHswfvXXYDsOm1t4CeuECtSGK2YtrxRbyP7dJLd6i97YfD6GXb1m69e+WyvM+cVvAePAlZ
Zkfw5+P4cTtVRqVFKvFxyMyhRHDfWnt8ZKhte3rMur99QHHCOB3rAxgsad4JlOsUxUaNh3zKfYmg
VorY6/nreuJvQAgE9CvYQALOGTwyvyuAnBdFlAY5FICoz3Ssb2tELn8vAr05KIkSFcfLtz6QoW8H
KxkRdxWtgSYqpXGQxhYc0OkkNrdpnLEr0oka6XxCxm0VevJB8Uy8wNB4Bj7BTXble8T9dX5da3d0
qROcoRsjKcnLZFbY4K7R9oW89RPB1n01ap65FJTz05qeox+shwx6/xJ5075zkx/g47y+lJ2baXfj
22loa5doQ/KCzfnVCTeUMw36ZFV1qUB0+4s+TC/d9dtgy1vT1i9u0u3gJH+NhPF1gLB1JsaFYFg5
rVfQjaboLZwx038N2Y3SHiJRcLV6YsDrI2D9pgiZOWVvUVaO+grBLNHHbdIDdUjW8T4W8XqdtmPM
S5EtC3mxmZba5DRDYW2itF+agRrmOGpvQfaetuwS/SR2O7KPSqaOjP4HPU12U8FgT6MbwenNIk4U
ZxEkc6eXMNLIlTorZ9ObHk2qZ2JJ/Ua3QDJeslja+rp2TyrUqAmJDoMeSa80Znep3BqePEqiDpU1
t6lqmL3U4NVQouEOl5hZn6hzIB2rn43s9ciWYLzWEFEYiMRwRsBv47KXC4hJ8is/dgv/2CI9MeoC
RNr1A9ZBMWLo8+wA757bniHrUyapEyQ03nRFjq6e+DIexwerfQ4zdqxY65Qkem4NaZMxdFgqL4ID
XvVIi0+Yf7+IEGQ5DoNUwycgyxY+mIUNaDL2a/RK71qR7OfeDe7l0a731r7r7VjgodaiWBWDvXTm
VzDBqftdeBfUaafpiCwb7cM0n6Bs9pBvq+gjFfGHrS5zIYkzgKrS11Exx7BVo7tW8hKGKGNjOiNE
RjFq+33h94LDPfGI8+WduYjngj2YYrm1ScHYVeocvwKScLDTZBjdqkW9+vz5rZkibX51gChP062T
CzFGWkNIhh0EdnryOACUlwiLbCc9+liKphEFRshE46HBGYEZ6giFLkR3JHD6/GIYn9C0XE2XJtBe
8hhg8S71786v6zQvyMmcr+hCL4PIz3XJgkwlCe08cWWYmuJnp16p/qZU3Mm4DktnhCWSXkrFYX1r
58Rt0r2R761clItZ9Z8oBROqmnjHU/6iWlk9w6bO8W1+CCxb1z794RYZScm3e+Ue/boTYsvMNapr
PTkAPNg3oVkXbesV/SuLvFzU47JmoFAvQV1Gx6mbGnci6NhBHoXh+aCTzwnlcST9x8IEFpWoO0hb
lQRSbQ0FBtXQT/JDlh+ElQFJtcfcfKdtET5sZJddduBi2umbl96WN/Qakz1Xkl1v285G77zzGnqq
kzomsrmyl+yzKww95faueRkRZHRP09a3bwvXP4be03m9WbsPOjQVGEOAwz4JEtukrgdd6xG+4c0H
zZmiG5P8w52DxZzbA/Auxovnu2oCRTFvQaCeOtmo76heHmku7yS5FhjHk6QqbgD+zIkVgJfCmHwX
0ycsD5iF3EpfZ1ZkT71Mrrusjy8qUqauWjXktmuV9iIdGyCejWmYPZ/fy/VXHaVYI9g+oWSclsHR
ShXSZHik7vwfUmsPb4Ph6tVG2kiZrQpCjbWToxqGPlRdB7biV1fo4sLLcdNSP+nwNOo3lvoDHVtE
Es3qr3mBpQxuSxPQl5XhNF8bjPlSO1F2CqrQcb4pMzR37s9v32kfK05vKY3zOUBsz8I4wIoiwBl5
EFfa1O5eX/Jtiq4m4yPfUoogykFG+XJyLvSPcScLvmHNCVEd6WMdoPfIAHAn2MZ+jhwhPgHYSiD1
Q1kjbmOBmqwe3EIGb6lTaYAThwzfBCsxQa5wr9ThG01rUdLrRJKJKTEQ3ihA+1Nw77gNDYmkGV3U
Zc7k020kY1iHpm5ST5vzB3ciZr546mxVwa4D7AMuvE8zNZqMFhdPKvdB90r8bSoyq2uKuBTBRV1l
oY5IkkNEiYeX5F9OhheBdaEjIM400e7u/cOKFmlazmKpZaLWZjWL6xQHmCrHcNC9MRK1xayuaiGG
C5vbsjTKpsT1mmIAKri0quxMejbqB0vaF0Ki4Pl/458my4wvd5mVIMIwdg9pyDQ07GUK0CKePiJ2
DovnxvTynNjmJyn3LBad3lrYurxVnIIArJ1KQQYnwx7q/MporofpSOLr6P78qa1t51IMpySp2Zfg
osUC/eQ+AKAfy51acyVpN2lbRM32eWlr7gb9rCpwroBsA6yy7+5Gw9CbEnTgrK5eUiDOYyr5Nb7w
78bA/gfmAwOd/Uh+KogrTrrEK70xGiZDEtEPZgwcnVugZJxfzPyxvG4sRPB1T2VUq7Iv5xPqn6f+
Q6ldQBGkIs70Vev6ZyEnqYZISdS2x0IakqNJprbHfyB/N0BAaSoGpqrntNf3Q9GTArUFXUaooV7q
mEpMwYkpgi1fO/ivsiZBMho5U+4eWYDx0GoANmOCGgWE7ZSC3gOvI6UI7KHYNlnixr3AHq1GFkuZ
nCU3skQ2kDSGiQ0mW8sum6CyMZ5O0k0/OnVw1WNKrRco+Mqtnf0HRkpUgtkEPuUuNUFcgTkYLwpw
s3aE2Vb6GY9gwajeVBEq9VdFj1NACMObHi5EBzLGvOmLaCYCIXsbVT5qJo7mdPe9ZqMNcwSD4FN0
aPbqJr2YnOzOYsBDsMsba29t2wytrYYdexp6AgSh5FoSbvk5PASwkftJVklYe3ZpbjFW9RB4ydHf
2dIxPKgX0T25O3//hAI5jwPgbUDGxFg/AHhBDGqbbnDb7ChEDU++w/bF9kMgcVbTMztuzO5iseNT
n/pql0BiDwI2W7ITZ7iINzcTsv1Amd6KoNTXnoTftpS7NmHb96Chh7zGbS7Vy6lDS3OC/pXsWnPI
z/wqsJ+Nyr3CEYPBvoY5FUQpwi3m7lAWVrlR518fUB9rZQMdMzbvwcUzyho+Re3cxqisoNK5ote6
hsAV+QwwyhgnAMB6MDeLdiVoV3TQ8mAmxTA7e0y8jhqbRv8wYxRA9ZcCKSMrCPEeRXNdCpjrX2o8
HVNkMdt6pw2XFr1vyN4w74A/6EkVc2m9SUWkp6f3ff5UC/OfsGs64sbvCoEmuLGYUnwqq72ov5PT
V6QvMIDiGsPned078QMmXv+GpiLCBgbISVaytqTJqEODAds3x1ti0hoAj02FwGjqvILPUgBGi8oW
POeJ/dIVq0DDEDo1aJVOF3VePw6WMm2lzHj8++VQlHyBKoDuAWQ8vm9cpzZ+Yk0oGpIw+Jkiozsp
gXNexElog7WYyPyhcA2mDJnn4soaSWXI+6E0VbyO6n0zOSb4iOQgsLPoCXOe56Wt7RyS/kiXYKhR
ofzkjJoVgOvUK1SOouoJ82mXZlg9WUHxt60039v4+CJormC2Ipybrcoqs32jdHT1uUlEfdSnW/et
WfBrTGhh51iVzWhEkELi9xpcra1bhu964o14Xsaxe37nvkKYb1aVWxN3iXRpqFI6tyZKHcIbCmj+
G0LdqGvdtnZDzInpxYY2TwA0/+sz+75MLvhV2pJIeoplNu0W8zED+wTWoiAiEG0l56SBXZnL6dx7
aKE6Or306T6dtibAwCqqbCZDoB4ncdb3rfxyKIuD08cqQjMOpKWmJ7Ve1LokQ99avJ+UzhmtwyCi
dPpKRJ05PD5RVZgYYI0qHB7bA99RuUiZXVw2B8tjdnSsN+jiUJ27cfPItt1Fb4NQVKA9p3bx2xny
KR3Ak/oAO8CKpaTxAiQ7mn8B6Z57GyxYRYww8jmyrpV0dNChH9nMn9pwT61DUz6FzKOqYCknzuTr
8P4Impe6PLxBKvPUh6Bi3JThx0QuAETOercFrMD5K3fydOEkzcZsIcno+jQcgH3vkPwd1AnI7LKS
2rkIj379bNAYgo48E96Eu9hjjCCZGQlizVoGhXUCzLH9+YWs364/ErgbPJJQmUwD2jfJsT1GiH2j
3PGpdtnlks0C3a17Kmp3OQkCvzbvj0zuRpvzPD/qZeh3zcrnRKGYi2BZ6RGLpTtaFxq6UoNU0W20
5Y+vUauhwleDNMJgVOrheiT1TWmn+r0dgLhcof3ykvRD8UNrQnYHrHDtGEVIlNuACol26VQDealA
jFe2jfkLsDj+UwuiuzcNkF6Yjx80dwQZnuWMcHZ2YgTBLmiov0kbXUWrc2ElR9oF3ZGOY7CPiDE8
xU1zrJtIBzFArg1uaanRe2eOxd5MLH030Vr7DEkZO0qfpBioknQvVod7UtB0m5T6vQoy252WK7pX
SdFNbkUiOsHVO6BaSBGgcQQjr1yGQMoUWrUKWGIC+VUr7VGKbKraWnI5CHM7JxWn+RwXojjtNKre
MiUJIaEVK3tDiu3Q3BXWq4Rit0wPSQi0bc1jhiAqWbPQmEBB/gMFSbRpchpbtj2IcDTciXFI7apm
mzFLUPFpwbiTbUOwlY9pDQh38nz+oqztKx75AFlFOxgWzsVbWdfRdjQZ5jdqXHZ62+lxAgWp0bFt
HQnmi8+LO42GkM5fiONMmR9SXSIDxCXktkdsXJuPcSOqS65d/qUQzorRyrSmvIOQIP/MMEORuB0D
eQF4C/KD4hsC63xaSMe2AZcUc9EGGsdOniURm/pisMDkYSDNzfyfvWkDMtFVfZD8PLS4f3VjW0A4
t8bG9uW3f9hQ1AVn6UDg59s/maQVsZkDHZ4qH2Buc6LpuRF12K/u50IGd2hlqqtVMrNRJKECXM9t
HwD3N0YE8aq0H5qIqGlVRdBfMcMBaBhz580o2OwDvcdNz1Q0YYcg73kb9FwQD615INST/yvEnG3A
wtElPZrS0fqEcDmvn8JM32QAufyXk/kjgstCGMUkZa2EddRF5IUYLynHxjG6j/NS/h9B8m+vw69k
9CcKTCV4HdBaSUBJHiY7jVuE/y8lASD55ZQ/AgLD6kSXbO2YZgf+Hx/O12azMZQVYGjOg8QTmM8k
24dJTETZbpEU5fs5SZRlU57AKpajp+ut43eb0P/8ly1UcX/QU/XFbvhdSFBaWpKNENLG98G0Jf3j
pG8TTJAA2DqNNlL9Vs2AngJTuHarMJDwWyrn0TRJyetqgFS//hmVT5Ecu1p3kLq9mtwnwgz76kYu
pHFOjdEI5QwV0iTpNVLfNcDUT0LPOav0Scy/EML5sHHI48C3ICQubv32WrGuBoK0S34xhqD9bews
d3pAJxSizqw1J7b02PPiF7e5CC3GpgYem1b+dhoGJ43Cq7YPrio6/qR1Ksh+rYlDg58CalKYXJSM
v4uz1MaKohj2sJOfmsRRjBhmF9ABBV4xHRO4lzU1WQrj1ATDTJOSJxBmdfe+cSOboMnQ34Bq7+p0
HzaCxqE1NUGQNSePwchq8lDb/0fal/XGzQPL/iIBWkiJfNUyi+3xEm9xXgTbcSRq37dff0rBPccz
HGGELxd5CWzALW7NZnd1ld9mheVrEIwBAdE2sCo7QrEui1curfmb5X1ybEU61ZEa0ZzWuLRyfuvH
oFmw0CdxHyUrZpZCqmMzUmyD6sg0klmrJZiyXdKQbd2Bh81gmwJdGS2aprLhTtXWQOBrUyjdljz2
A963s1X9jbd/9OZK/88tPYg4jgcmbUBhcaPWNZhoG6TwR47m6ILpb0NGrmvtx2XvuDicmX8fYDKQ
3MrazJmVpE1HutrpsRMA0oIONX2rxL+QYXJAt/9e+VDtlPxT0eTRqLUwQ/F0A+8Qv28L8scIgFcY
hu3lIS2cX6jXAtQyd55Bf0aavioSpATnIPhX2e5OryDN290aYk2KcSHEOLEiHdxsJDnEUmowXFe7
Ymrsai0sW9jeMIBikorimW7IoftojgItXDBA49pNUWieNAJR3qeporbqK+gvSe2a+SvlnAV/pM2V
LPAYQZ4MhVTJ+fmhaQRVA3pUC1GT6tuDSR6sAn1GqKTdQMD74fJiLfiKE3vynRIgrQpqODAqdRuj
taM63yXpfqrjlXGdlzQYOTEkxZ1ZaJpJHcKQBpJlArSr05jbuPZi/mL1G71Eh0+8G6ItnVq7aRke
gWuUkQtH7fgL5AYNPIxoX+j4gnE8JOD+0dkuznaXp/O8+nk6TLkSmc7iA9O8frEyej7qxyTithjq
G0htI36LQAUU2qHWP+Z48tj/ZByodQgE6hTVkdPNA7aSaez1FvSjCBopWrcUtknEa0Yea+CtfGsP
vLsdKStmFw8K+MX+16q0ZZUi0XvV6sBT3G40aNzrDh6HGxVtgrldpOBgiFbe8ssL+W1Q2rMg0s9S
ZcIwq/oA4ls+OOWw8oBZXEd06ELmFb0A/IwqaCSWXwQFatWaKprbgYeDq5YjGp00I3UHDkZmAAhb
cJ4Dd0XJZELFLl8TT1kap4ZTA3QeBzhX5j9PzWZU4n4C7yiet36gQ6HgNszfL2+aJW99bETaM0qC
5p+pG2fitsAZ4p+JvlV9l1tOvwapWOLRRx/R93ikjdKokCD0E4zHHDwQgA7Fg6CvYfE4NFsOfvO+
8JL4ECYfhrqd2l2fOOA7E8LV12QJl3ze8XdI+6cRQEQmFb5DgZxQYbxk6ugitgZAf1g5GosrSDU8
tSkQ1uhakw4kykbggNQxYoM6I9qMdMUp8s3lFfxbFpLiPXShfFuRQqKQF2FCEliJaOpqtTuMHwwN
u+p1WKKH47qz0o2v34j4gJ6SoX2j8R9/+qjX2MfmWbv0FfNcHL0SxkJV+6YFFscQngXqqz532pLa
DUrkZoW8ZfMPXgC6x+hIJEQzwb97ag/4YD9RLNibJl64SU1R37H0d9rQtVfyX960s6Hh8WoYMGOc
0fMlURnGRYgJpvbklt7gUhsVMye249vYRpEHENDeE1dthPaKajduxE30+lV46Z1+K9y5IUp9TZzw
Rt2tSRUv7q/vD5P5+5BLLduhx4eV7DH2Q9uY9rGx8mZZchCQfLDm9r/5NSat62Sg3zbJjBlj9VKi
zD5EUNO5opOn6WtUpksx3bEpyReJkWvDZGA4Te2pqFvE+lpZcM2C5ILSskn6eIKFPEXnCzqI47Vq
0uLNcTwIybtEw5AK0sGEiPYQdAiJ16fvobqLiNcqV359o63JvS3tAh0lfVS/OSBlMq1dC9a5MdLm
XUA2KvNKcGOumTiHxCCu0aEBBGw8WiXOaA58EuLlEGEX5HZ5VW/qLedu/Sm2r6Pbbgo7dUF7AAkJ
G3BaUPl5a8yNSy772Ly0M5Q8pck4D1FAOFeFn0ZkbJErMa3c+4t2EOsD/oOePOz3U6fCzB4MSALD
HIc7Ybok+jDzO6o/XvbYiwt2ZEVy2Kqu9ACDwEoUqbap7MwABIhrfNtLLIEIyYCIA4AFCIm/vz9y
yD16DK0uR56es/RWUbcViNjZix+8tJNt0Pw65vcp7BO2Aa8pXztpS+Z1FQwcyJ3jCQWd5dOpTEYz
CLV8BPnXcFeT3h2sByt8pcOnnj0paN2fXFDiMBwK4w6gvcsTvHDM5/QRA9U1ClpnGJTawvtT4wQU
aqrymxWlG9R0TUFvyQb6v9DRAOoPAw+20/G1cVc3IzeROy26wtZGuqFWvPI6W7hTAW5Cqh6hA6oP
cm+S2mtmXHUhiLpDhn4Xb4JEVcX+tMKrh8oWbHN52hZ2/4k5yXWZIVSKxARzSg99PoUdDGUA8yxi
ejrsLpv6ezVJd6puoKaCqxttZ0h9nE5fyEhX+Rwc5P1VDr5QUKW4uU1DO3bbq3zbRSCGzb0PkGTZ
9EfnQAbUAWu8+4mmgBvDUW0LHKGXv2hpro8+SL5LFZ6QfiL4oKkFVeLXaIUuXHYIlZIuOBTV+A8P
YkwAAcIBTTjofZdcTRdQED5nsKdpNrfBq0JcjPqz/hnueGy/9amdo69kXImajPnPns/7t1nJ9+hV
h/QkVN2cl9RDk2QAWeVtDnyjvyf34mba8U13DeiqzT3+Cyn61H7n+/d6B+1Lww429cct1BSbzeis
IceXoljMB5r/GZ6uxlk3WtAIyMD7+DD/WdkUN4HbfELrlrn+DfrvoB00kyA7KRgdLi/70jE+Nquf
7kM/SBRtmvWtg9qwNaOz2etlA0sUcCcDkxbaUHvalRYsDJ+da+zAvn2b30Y/62fh+I8UOWA7eCQ/
C4STgCO4V6EX23/+Pz9BWvS0iIHuDNIGkOUaDBjNh3ZD3Pz5Pj18vhUHuu1ffQcrrbjo3XfH6zUx
9iW00skUSDEk14MAtVVMgbI7DHfpH+aAvNXcsf0nOqbAUexntvKLPLJHvrUeRvv35eEvPTxPzM9+
7+gmHCrgiIjA8OndHXPMbfehuWhvtYOHT80BPQwaGiHnuoKnXaLd09ElDOYkNPmBXUzycDwuBCgn
Yiin+15dbKgukB1PHPTZoTCqNgclAFeJp0YOg+LBLxF6w1ohYPEONiyCKtjfvio5gzAWFtpHe8z7
1OBxbQC7qgJJrKKbtNwaxj7nd6y2gxYooex2YrfF2vt36UIBDR36hjQKXLF8RyqDPuWkhf1+bgdx
g2ifcfQZdy+XF3jNjHSG+5mXpVaxvj544acyv4GAwadShT+0xl+hxfoLLT7zn3N7LoTwAP9XpWs/
hCq8Rue9xO984MPDrf/APNDLPLEnbWvsuuvhh3LI/jzS34g6NrhKNrU72oNTv66dqmWPefQp0rCr
qIZcjILZjUcc2w5vYDxNow1awcD67QwgH7e7rbqZrqz95fleeuPMMY8GIBm0AJG8kA7UCNpdsFNg
EprRmaxhq+jcaSos7ZCCDFWMd0iwvoNu3dPrNfGrJYeN1DjBvsJL/KyUAcFDoyxHHCs9AD3uV7fW
nr4QnKNHcI5K0IqIx5T0RFRHEGAE8wWphyNaSIIit4LNoAVJ5NRpUHqXp3Lhdc3RwqlzpKY1pHyl
maSWGmaWippuivb+RuGPZcUcQRObiV9dsZaFn12OtHlPrEmOsPK1ygzEjL3KAgccFCkkwn3Lzc0f
cV/bcX0ga52yyxaReLHALYBivDQ+YHZIFgPQ7lgi8eoK70TyGqFfpk2Nx779AxJYyIutFdWWig0c
cQRiSxRbgfeSrtyIRF1jUoBDtMap6a0OuXBdz2xSeWq/1xNPmRKHKCiav9M2t6t4Xxor8e3Cup7s
IimUjoKyHssBuyhpmn0Gxv+mNryRdU4sIEYUvl3eRYtnAlsWaE8V0lFyFbG2tKBv+7zBVSIATaxv
BjVZeRkvzalu4k0MZQzkGpEZPz3zoGwb0VRQNE6ej7bocnvyAbmsmBf7+XWXZVd+H9gKETurIvZU
t06uJUgiG45O6ZoTXnL4wLaCORNXC4QQpfXVuzQwurZqICLFvGJoHML963RMtoM/7LRE32QZ+Dv7
Ry03nVQ1tkk77jNds0tW2BWNbqjBnFDJ9y2k+Vr/V5S9xyhW0raAHHpyGAXroS2ToHBuOZcXatFz
QkQH7x6DEkQG0nmIiR4qgYov18qfVn+jcVtv3gq2bcN7WthDdm2iuWfF5nwPSKdeP7YpnXoTDIKq
WsNmUMe2AOogMxQn6L3UUDZqfjfwg5agZa4FOnHT/kNa+MS4tG3CxNeHaITxtleemzq6MtlTrTVe
hO580H/aZPxYGe7S0Tsernz0MkbroZmHWwBriRxfmL3FSEibxDUD0+5LECzsVMiOGhBOrBs7UbdC
gTf86sdri3+tfM28FS9N/uwgj2JP1MWSQB3wNVZUu3y4+YsYpq4+eJMfe5Z/X2Y/VSWFSt9rmXwp
7HHF/gLcFm318L24qEHzIWe0aKxVZai3mH/9qUKUS8IXZF90fU9Nu7I2PAbWcK02v/SUPrYpPTeI
0LRiIB18b/IYdhsmrkbFtLmx6YbCzoMVz7Tg/E6cvWQtHHtDCTguNcPKf2Z1Uex5o1crLmdhU50Y
kc4tEb0S5DNsUnTBPgiEY9KHygRTJks2DfkH8BqsoewHbn44OCJvmqix0mHCrcmF6lk6WqjEqybE
U5OzzRghQNCK/eV9Mn+/tE2PLVIJsYmwTYu6dkZsAs9b6MnOrwMnTv4hww8zANdAFABPI/kSUUzC
+jwCmFfBk8wulOmXqr5fHsnC5jsxIR1/HyyfvT5jT9Uo2yExCq3czQw7yAJ3gHijrvy8bG9xZ3AQ
IKMnGJViOY9jDAIAsrzEkDK7U4xN7d9VYotePiMb3cumlu5g8EF925K2epfxsapBHeBYU67ej01x
4MJ8aCe+LTqgow1dedSJgPwbMso2CKPGex/5Hq+k4VWbpNFdw9L0eeWbFhzcyTdJJ4N3Rd9xgW/y
0+jFAIlrqha3SRJ/+v1LigJgDCnhXvG3NI7siUD70Q8+dTNY8zkLIQGo41TA+8FwgJZ6aQMXgQGY
eAloXa5t+/K9bUAF9pqqawj7czJiRk7sSO8/5DFKX62hBdK4YAkMPLHz0SnkwLHadPuuHEa3vpu8
FNxqys1/b3Y8tS09+DreRaOVz7b1eEuTaIOK0D41/mUqj3eZFC/kOW0jNiPu6+y24/RKA0GFP7xY
7e7y1llaMmTogXLiKBIwucNrqrMcJT/YEYHD1K0VxPscLWyrgNK/XuXMuR0Zko4NGGwGEJFji3bs
Uw3brTk2yC771nMQZjsjeUOn8U6DjpIxNm5av9Z6d99S/lpgs2pZfBuNoLjna+I1i37q6KOkc5MD
CzGoIT5KpbZu3RCEZjUDHQ2gymj6GcaVKHDRwR+ZkxZVUZRWqXRMdjuijNC4Q+fmgCb9y4piNYFk
RIuIXIns1SGrhgjISbRmh1axgXy4TYFji7WV63h58r4Nzb8/iqryyPS7MarRM5H9JnS6t8QDeOto
5rbjp+H3K5fj8kb9tiZdx1Uf1gKoXRwIw0ASwFZ5vVW06parKw5+/kPnG/X/DMm3cJ6i252mQCOH
4q1GASJR3RTUPg19LUPXYvE15Cgvr9hSlhJRBkJEhgczqDfn6+1oJmMfINC/fRRTOuyGEp3aQIZk
orATkt/GEOVVzGLD6O+2/UOzLx2dyHh82WoGQos2XfmYpT16/C3Sqk5UL+MsxdVd91FmV4BiuH1p
hC4RYby7PO6lJT02JS1pQfOERQSm4j7YJx0Iq0W7jybwGw36yptvZVRyc/DYFoM+oBvBoZpyyEsU
Twx9Z1orpcLF2OBoRHJHMHZNkls+zPhKsm0FeVVygOdp4ykBRP8a3Yk1gAJ7cztYKG93kWeBlqom
xBZgf708uUunE14d5DKMgqubSnckU/tWKSm2cR30TpJXttlYTs3pTd98CG147LNp7c5aisIgqQqQ
CmjzNUOuNvcI+KqQwZsao/HMK5A613mUwGgGrQBDH90g0FYO67lJEOchSAcnIUUFSaYIqoSVFwjh
U0dLQEfVPxkZnpz0B+TlAVxb0fA5365ohUAhGHl0Av4G2bEKP+34mKCntWegpIQgnZtO9+3wcnnd
lqwAUYWwHJK7aA6bd/KRLxhpDyrVnM5koMNDZHyQfIBaEmqw0Pu9bGmhMjFfEDO76Ux3AZz4qamS
BGaaWTAFBml3aK86A9T8EPXdKeRao84weSaoN6P+LbKu07WMyNI4Z0UyjqqEjstdMs5bgF2KDvJj
KlpmQmtrsT3QezbYuleGOQcWp/5chVtFedvS8fhW5V3JAHsv+AhDI4rKY9TeDgFZOffLJkACCHEK
nZ5pyei5WoWEZplTotcYROARcnPF5+XVWpqvOWUFOQMAwLicEg/CVjDiFyDnQ2sMyFFRfEeJQe1X
zJw7SqCLNEgmzEsCIhTpKgraKO65WWG2yHVe8kNKLMAZ10RA16xIlwzYrXtDE7BSFdl2EtVNRMnv
NEvv/2HO0L2HeUNoC6bv0w2OXu+I5x3MBOZPkX0MiW+X6DBezXbNvlTeYqDb+n92kP89tVOYTU6j
HnaSrHaVEv1Zv4z8akIraWjGNuW3cL9Z6STd/vL4zn38TJP6bVfy8XrJk6DzZ7uk8ZiCVGzH7Shh
XjcQmxg/VEjFXLa4sAtxv6E3HdRyOgRppFObDb5oBpCuOPBdTjCg87jpIaf74q+Bv9cMzUfuyA2a
Qgk1Y4Sh2kjSR0sY6FPXeX49VsWv2ArXCO0WZhLVHxUKTaj24PUqjatV0rgFqhzmivgFIHO3CdrW
VtPMjtTsYABR55O1mGRpiBqurhkcpbEzjZLY0hQmojZzjMFEPbazu9Cdm6j9ciVQXzht8PCAf/0V
1zpjuhVdX5XMgusA4/MVS7PQNjWU3g0rXHG1SyMCeOn/CESlWeSjWkArESMakQgR+lPHH4zEE9Ua
KH/p5jphKpUuyQEdOhpLYcifMjeGrqrRb2rLM0enMK/Q0T8UoVOithSjNXO6FsZKtnNxQg3gvU0K
tigq929nPJ/1ZUCUCvoET1NiTx8JoLj5j8uHbSG44cDs/a8Zue/ZJ62WKAnMBCG4vvxfvVE+EojH
N7q2y4u1XbJobb4hZ7kccMVLzlLg3aH0bMKgsF5qkV+r5EOIr6ADERGq2peHtnBjIoWGhnsQn4O/
7+8CHx1vTalVaDphaIbI7pXUuLHK98sWFtfoyILkQEp1rIKUw4IVdWgchyqf1vwgcbK5bGZxIBSd
BQxdduiskGatEdmYdmoPx8GCB9WCVKdYw7DMp0a6XQBcQa7WBM0a53KYlgv8OM0pNvvg//Bn9av8
yQJTJSls9phlnt49WORgfakhSmdps708wKUzbQC/OjcXoUYuw0cyUpc+HcfMidhdBCLRrP8Ureer
k3PZzpIHBuIMtxmwL7Pq4KnDr2jaa7qAcFRkWIcJLcBDbto+Skacgz+JabZI1+6YBfAGCDkB3Ufr
54xiUKXFA6tFlvWEZA4BlRgJhr0p0vaXlRjXRUMPWVubzkTCJ7Oyfoh+AIVTHGr7ivTqlZ+We0oq
Y1M0JdimNeP58mzMluU1x7sNsR6QO2hMlTxpVVCtFyPIB6tesw3wbgAiVG6K9MuHsNHIn1ZLhEvL
jOwf4NbwaEBDynFf0lJhVkHmgKXW9tsPy9pkxeSINamcxYEd2ZEiP1ZaocJyBaS73XMz3HfZXqWD
m0KhCxXQYlP0/3D3ocmbc7i0mT9Q2lYCm1fx+xChOYucmbheARNRXWkru3fJ2xybmaf3yJ+RpgHP
E8P0mfy+By1SMwUuW+uJXjoiqNtgmeb9ClzbqREm6jTlrcgcbbj1QwBHiM2sHVc3TeaF479M3JEx
aaFCtcrrNIngdYhql+W1LrZ1UqxM20JWeBbv+FuMAhv4GZILHPxgYTbg28qyBvLYsHt0ZJodmK37
Idrrub+hPalspWxtsPaggPSZ0uwQD0DIjoXTlb1d0j+0LFec3tIuRTiJ1P2M2Qc44nSm4eb9Pgrx
oMsay4WwI074n7iot7n2nE2Okh+K1L184Jc2EFodAEdAwZHg3J9aLCylgQ5IgrUt02hXqglxYiMc
DrmRrLH5LJqamyt0MEDNBelTUwT7yM84BpdX04GPkNgY1CdAFB8vj2ghGYaOJVhBBwJE686algCR
MVN1fhVNGRSW4/C5a0CL132N/m+j7/csbEKbtqoDPYlHTQweRZ+6q+iq3VGgIS9/zHw0zvzp0W6W
xhzXQQ0VUBydEfIKVutkWmaH+U0jnvVuJSJY9KTfpoj0GOwmovZJAFOg8SrYbogfKv2pXKsVr1mR
nn4m7+OhprDC2Z4Xr2NxB23Zbi0zvXQO0GwEDheKxxEoM6StEiRdJFK8wgIjcHn7peoClKKvVo2u
YkVsgE102LgWiC7tT470A1KJ4C89U/YRUa6nlQXPgyje4yh/R1XgsbVcLZ/XQd4Sx2akALHRyqhV
OMwo4IR9bmPaQZmyFk3kddQaH4k/aP6GESOjNlCobeoWGu/e4at6Fz1y6BayWJcoIIzStPwH05Xm
ZWg1MWvW1NyCsGWFrTaGELThVW59pOPEf3RmlRTIBGjsMfIj/jBAOtjpUr9+K/FX0PwKsZKfScmG
bRPmQbwJFAA4bL1Q09YOG5CVP1Q9Ml0uDm09oHGpzJkD1oR404eDkXl935N6Y9UJADbTZLh1ZRX3
hV9OKQj5EjRRtAVywNYATtESFY00aJQQyrF5hl6DsC04CLT78pZXDZLUpjmAPbO1xM9RjUH4LCzw
/tlFMCP2BgI25qwugxad9YVuXsUdCCF1K1Af+7IbokNLRtC4hCkfvKYr+sCzBj25i3VwcuqFAfxP
SMxkSxIIzNilAmK/sOCDdQhTCE5AsNuw7rQqrfZhAHDMEHWIDkZwgKlbkvHGdPgYWc99VIJtp227
ZKtVTb5JCSuyTcSbGlTxgvTXEL8a3n30y7UAxCoQV6d6sUZcs3QIj7eQdE1UExrDuwjHI0X3VO3f
tv4PC0kfFj9d9l4LiDUV8TeAvrPUKJjqJUN1pBIQbcBloyUuy3dgDIugn14+M4aGhegarAKGsrts
c/EUHpmcx34U0QysQweXgoxIFUJ+WC9DpCeKh6CY3i7bWZxDroLZ2ZoJN+QYnNfl1GUJ7DRDtesh
1ZmX0XNkmD+Ktl+5Y5en8dvW398fj2nMeqHNqeDJRK35Qx0fGiKckb2TAvVYr44fomqNb3ThkYHE
Et66aIKbIwmZRQyiOAE4YqGAk/BDUN7n/aEaPoPwfczRK74ZcWDFE865rSGNUDR2rrsi/tn8d6Kg
06/QT5cTquPMb0J8RRdDr9p/rMbYzdTB8UO3L16ByRH/neQOFg2qgesREH1A9U8tZsCaDCJsMieG
tHhRKhsi2L7318wssMPBDiI1UKajxxL/ObXj951ZJFOOm7A3HwnvHkQXVrsm5FemIUBQqse9Exp4
5DWi2ou8LD0GAO/K1jqPLzTIR4C6E6yWczeZFJpPoBAtxJyJFTX4MMoaLQkpa12QR4AYERRNNqGh
/t+9wjxyE5OrIXLGB0gj1yB/p8UwmoJbjX/F4WgbFVZSeVPS9268HfWbEaw8l8/ruV84NUpOjaqp
nwQVyIWcgU67SDN/NmG7ySuyEoEvnFXYmUsQIIJAYVzOeqgQoPVzUiMfAIr/NL2t+FOKaCNFt4wD
DHlaH1J0LF0e27kvmm2ijDhPKe5eacumZdxyIJqRzEm/qjp2IshT+iNEdr4u21mcwyM70mH0Oc/H
xMLYqvoqTz6a1NP6h8sm5mU4jW5OhyLtjSriLXRNMJSmepjAUDeMa0Kwa5MlbQSm1xYNMwwihlAf
bop9LNiDlVwzaKqurMt5GHo6mHk+j/x2WrAIJRYMJmN3ivVbqU17GvYGni6+dtNrPuhH9RWTS6PD
iZqFHw2os8ky19woQerAkGHWG+KG6d0obrMOAr5rTf1LW+HIjkyIBFSLASZn2Ak14M61zGvMxJ2S
wL28HdbMyDt7SDrSqjDTKhDSANggTCu3SOuVpMECUSxCVA1OaSaZJAgfTleqL/tCqAxZ10L06FEN
ep9s9KYV6L6KGyM9QHAXOTNWKrdCFZ1nVGP2i/Vpd63XkAWz+wrdPv995EDsaFhJ+GXcRadfVHS8
AIAX2k6BCSK5Kp05c8ve99pC+/rvlo7HLp1qy6gIngkYO/O7x9zXftcWca185Vm9dBaOrUgHW8vq
qRhBYuhY/Stv0PSea45fPgDtEKoTQs+fKNv/w7jQHA49xlndR75mgkLMxCtIcQvB/E1UqvQqN7oY
tc2ErizWkteC8PAsi4GLFMHu6WI1aPkK8tlU2xo3lZ/fi2yNhHrxYkE1bN6nnOloXjm1Efpx1Ewq
6hzl0NoBqHLGna7uGlCvNZ7G73UzBPfZCn/LkjfB9KHHHOkuhICSTUXh6lgMSG7TIbAtNEQl07hP
CfHMrFlZrfMkoQa1eahzAoIDa3IkYsW8rCahZ6gopvakuFMXAIr8VumHrL/KqufLe2NxYEfWpCyh
lfbNlKawFiJtzLKtoTbIq9R2LlZmcNGz4EZGJM0R5YEh/XTZlKlK6mwe10hVl9FmY/DUFW1tN7Xi
RBZQauMrB18VOr4OfmJt/GitbX9prHNHIlhBZtXQv6jk41sozYtggFioE+KV7aefLQvdFAJ4Khcr
a7h0xi1o0JhorkTm2qLSWDMwNnAFMnE8Mrqf6jj1le33mlXbak3Ye26O9R0VQY9ebpQn8RxEjPgP
n8BQlwaaG9sIe/f0E6DQyDJo08yQlruO9ZtZz6u5p+zGiPb9AGZ6tDBd3kpLGxflH8ZQDkQgLReA
mBkMWp1Aw2Bg75OGKPY+Bea5BkexNYA7JHQum1uI2LGWeJfMewrlO2k/6WVeQNm1nIXlWHldjoRd
QY417G2IQwjPQBZk2zSs9ldGufhcsUw8FEBvaqFhQbohqegw0NhC9jXzbcPoIbT5WHJ0nf2i452I
7wpyZ5rbCRDFy+Od94wcEEJDeZ5Z+B80gp4uqMaslgS9iYBQeUfjx3WG7EgWrNUqlxw4AnbkKOhM
dCrjKExIsukUQlTgag/tatzm+f0QPZgpcmrb0Nyp9Y0O6RdBnB6xlPaWroF3z0cJdP4RBFG6g/3C
Bz1zAgiihUqTEygT8yqU7uywo2vcIfNCnU4oTCGvPQMe8EiRc6Op1isCdz66hhvzIILfPGmvdLXd
qmHsRfEfi0ZosOG2pbf7XF1D/pzPM4zjjkSTBXQN6FkpSIuwdUoYL8ZoIyL6I+6mlbVcnMojE5Jr
16MhUvMJgOvWjDdgTN6pCRSqwzUhooX7+HQo0kE0MqxSMgO7o+TGCJ/7MLQH86HW3bi8MsPISdSf
ClJ9l0/DuS+fjYIOAThOc+7wOj0NWclTXtcAyZst2shSf5NF7dbKdbB1his315opaUu21IQCCYGp
kJnegJ6CaOxB6MPvkHdfwbudu9B5VBYCDaiLwZdKZzxOBg5KG0wlumLQCAQ5oKyrwTn6XKUflAX/
NIff1uaBH92HVRDXJIkwMF87mAzsMNGeh8KO1zqNzz316aikoBBAINVKRoxqDNLtAA8tij9cra+G
8LVT1gq5y6v1PShp1+dhXurJLDahNJ5Axi62Phq/v6vXtv35FX86KGnX65lo5nw42mFGwd0y8GPw
/DQPjdX/DPT+th174QSg9r5OzIisrdyi8e8+LTmW6sDypmopjFNk5BVALYZPpd7zVNh5/ZgUf4Jo
c/m4LXc4fFuUneVENUB9W3RNxe8Ieq90jzCP/ii8cZP9KAs7hIfeqtd05dW7kHvFLB+Znd3o0RYN
euD9WDGbfcm9JHQhtO6RQ/9CvtJtthsRLbZO9SdC6XnlJC46T7gWuBfgt84ySaikidz3YZjpB65B
FKV0R6taG97sOs6uoCMrkmtR9EYYWg0rUbWlCAmD0UlBGjvVrorXfZB7wbgt0WAEL8q7p8tLunhQ
jmxLAWKWWp0oFNgOGnI9JjCiljcoCm4rYe4um1p0AEempFWExJQaFQFMZUq/VaAhp4+RXaYgMDIT
G72Iz5fNra2d5EWHwi/aJIM5jb8V2kMODBJYFS7bWJu9+fdHG5MmaCJF0zRmr0JtrXhIm11gXbE1
iP/iUJA8RdiHSBdUCadm6sZoQharcJ3ZdaK4VfEZkpWuiOX7mwEZpoPgEP8kGyUqfCnTEYrQ5lVj
7VXfF5XbT2+TUh8gBuV1U/Ez057ibC0TsnjbHRmWXLWoM/zN+bYTaPjlpZNPcCQN4AzgSTOjwotM
uoL7XNyIRxYlp51SJkaTzferWlB70K1NxN4Gv3vQypk7Tl2Z2nlfnx3vb3NyO22YqWHYzRds1ICy
uA2Q0wcx++WNuGZDDoSqKuFphCERrBrCWd9WR3Wt73Fxtx8NRPJTY9JQ0tYw0rYFxC1V6vg68yZL
Q8yA9NXlES2Ag+H0/yofAcdmgCnldNOXdamN+ohpK6NdPm1Ffh/5b+B8JcFTY6CLdnzV6b6N7otw
X6+RwCw8706NSwe775s8Ey2Mk8SL6TXRD4H5SiFtNtgJiBjKG43arFu5bRbvc+TnNKLjLavL5eGp
LIDIEDCKNPzrEILtOBJur+teQfGCRra8sCJHTZXNykwvPoGO7EqDHeqQDeYcLE2g/BoF6D1MgAfZ
6A35CzRpHG18yUKQ0LAXGq+99JZn+si45HfaOjGsaQ7hG1Q0FXLIs1uLfo7QaBXWVWttS98Nqp2/
hhtZ3MtHZiWvA0H1gIcdzCq6V0fsoWxNm/rlRrNeLs/uou8+MiQ5GyRi+6oJYSi0wv2IFxBTss0s
anTZzMp4/rr3o5soamg0FHQ2M3C0x/TDa2hMALGUtta2a0dzZcP8XdMjY2FMwAdTwlik/9EKbzAc
P9j7oIEpZyFHZJnazVDbHc7I5UEuB4KA+VLoiAAISiQ3l6cAu1gBIt4GuvfomXHiIQCzsLJlRoqi
ab7TkxE/r/ZEhUI8JlqZrMcEhPgJfxmNryJt9ytftDwV318k+cSignzCWEENpisegOfou7suAf9/
eEVRqbOMrYLkl9l4PFgJppZIX5FU/DYsBW4AcaJVjWEqpvKtCoxtY+r2MJh35kjAyG15hYKEcfTQ
pONVxwYweKh7GqZ7Q300kvCKU/+pND969pbVuqO2OrZJeNVZIJbo9XDb5NpXnVReEMR2mWvA8tVo
4EexyOlL68flKVy8jY8GIoWFaCqM6UgxkKS775p9EH2WoJciqhsM48pqLTvY7zmTrpTKRxnJnx9M
pX7d6I+1P2zV4kFr7gjeFIpl69bT5bEtH/5vg5JnDar/Ie3LtiO3lS1/5Sy/8zRIcOx1fR9I5qTS
WJr1wqUqVXEASIATOHx9b9b1sTMpdrLtfnNZUkYCCACBiB17E26bHbxDmhEkQL19TXRINvSb82b+
L4foX3bmh2gBxQylpn2BwrqzKV0ISgLPTkAadmAsyNs2VKPf6WvAwoVLGohCYkGMDiBRtJPNZlR6
KPUYBAGwTC/rKN1F5oUNj8fzpc2+MeRi+ixQxWWfh1WrkPxeOVwXHqSw/0u6AKiqKRF7GiRotqI1
SGqmYiAQGjWSMltGvpipEUalCzz6EDjitiJBBUjuWH+1NBry5IYMf19h+fR7zK4TwAarNinxPZJm
lFtkBDrokSUkNIvqJhJZ6kMVdtieX/XPzgWbKLEhwYTsPhp/T8fejQaLmUURjnnX3NzH5QMTK6fM
9LVPQ1eYQAHYtUy8sIHgODWhRqDh+wHE3JEt0ege74glNmj5Rb0yMUIvuqzBc71yyC8NC3SU1EGf
Gzon5pVeDdgg0pkYVj9co4PVz4dt3P84P3Wfw2XcIEc2Zvuyt70YPLomHlRJ4Gpwm1XerrVRzGYu
HUoe9dPi5EmgkFgerkv+cn4Q05ecL87xIGY+1yIz4GkaTDgF4BQtBF03dnzZ1H878Xk6V7MApsN6
6NM2C/ryivYfAgTH+Z1LV/LwyyuCZjJkWUCIOAdq5IPdxejKhzMbnd/EW9asLPnybP1pYI7QiNLB
BQQWBuRwX1UTOUwS3RtqrTD0+YrBbBlT37/uovvpU5XdSUG4Os1WpGIIWKOWjIN3lJH1YaNH9Dm2
NPYxmrJ5GKMsgfYJZ9HKK8JYnEpQ1E1VMYjtzhksx8w23GGMm6DaimvI1hziNyv2awuM3xv+ZAXo
brn+Mn7QeyfsXlxwgWdBdQlZ1PPeudA3gJnw0LoHxCTuhzlwkJZ0BHVWCkJJHhoXfZi+2a/Qt9hH
fn6Jhs5i4z1oa2Cm5aH/ZXMWjbmaMpPSA+s+riNbPRhrvb6Lu/poTLMjt2q0TM8ifH4CXIPc296j
l4Xn523NxDTEo9g6T71OM9FUEdjutWYdYkCDV4WLF/cCUBMAIdMp4TPb0spNR2JnsJGXkyLWO56X
k2hT/fdFEFBzRqgOMB4oTLApTsdCWNvDy8Ev3CoAxd2RqXseuQmIQt3W+NazRKypVUzH6vxMRKoW
NKZAhlC8EE4tIp3AaFNpYPvjAiHtz9gmfibg9Y6Ctlj/fH6tltwNvKMTywKZ+r9n84giTtnRFmeK
2UP90bXx6lnDMi4OCKoGU0clHG9e33ZGktHcxg2sG31Y2JvBYn4FknEI4zb350fza9nnkwfmWyQe
KNAtn5erlhnndQPvPnj75sW4ouje9PuX7poBYOwb3wH83Y7Xtv9YXNk3w+1w8wr6m723dyBoADLb
zfnvszS7x19ntpnLDvCeROLrTIvYRwIprafzFhbI9AFYPxrxbD+nIqdG1MAE3VrX0RUI9G+b0Nk7
1/lF+6qF6kJe2T76VjHK/BKgvmglvlraiMf2Z+7aGHWJGg7sm1AY5PzSTa8joYUCD63zI10ypP+S
yMC2AGph5qlFhm5XYcJTjTiBltghJ37tMD83D+ftLJ5eoPAhJrruwK8z2/G9U+ZDPTrIIidvLrgQ
3Aiqr/bdeSNLewLF8j+NzBzDThytbCYjJg6V9Hbs7rl6wksEfST1yi225IPHpmYOIuJI56MJU250
aUPbp2jzlZWZZn6+6Y4tzFwAlL621BQsdOZLnu779Aaxoi4fa3tvZi+iW4EDLEX0OJAnVCfCrE8y
ek1fVyKzPLy2xUNBIWtpUL9KPhL53XTe0mLFHRan78jafHBQpemQE0J9ftiX/JsmVzL5i5MHOB4O
RxRH0PR8etwzyuIuVjjuLfXcxJeUXDOJfIv36pgvAI6Vf59WZ4pp/gqtJvc/upwLRYbcnUKrTJmb
EolvHJngfl57TS7uoiMz024+MlM5uZd3Ema4dTA9yMVQRIpr76yltTm+nGe7aCxprMU5hAeK7lnJ
C+I9nt+lS0fO8efPts7IdJkrA5+v13upfnbABXvDTqEH7rydpdPAsBF0T3kA9OfM7AzouIP6AHyA
9KHeoRfV2CtycLsaD6KV43ppXY5NzdxZSwpuRmhYCyRFenNkIU2eSzcNzw9ozcr086PV15TdxFkD
K1CezHXgvNmzDc3Zf2IEDaE22NMpwE+nRsbW8OzGm4ZifERl4IAWp0nWBIEWXWBqc//DyOyFWsVA
VsUJjKRggB9pGtoQbmFM95P24fxwFi05gBujV4nY9lzdy5DIdmc6Ik3HbHwzusn6fUQ2AHGfN7NQ
JcWTDu86ivfdxFM3c7aeDamRol4RKMcMSst5ykwHFE1j5UMJyh+RZRpyaABF8dau19iRlzbsse2Z
97lDQ0UHwtzAQPN6a1W3o6evvMKXzlPg60EdBrYKXBLTz49cL07GpIC/TBidGEdOW6jQrGMjzFoP
MDhhOYemilhouBWUkLt2pVC65Ph4LcJhII5ofiI4Uo4ROWOK2wJcL74bi6CT7mXkNisP5CVfocgw
THoH0Aqb0/60XPNM3Lq4lKKNAbb+WIGLB+q1Xrk97y2L4/nL0Jz4pxxEl8gpdqek1jtfr6Lmvshl
R5DkyLEjzltb9s0jc7PYCyl6MeQCkYSd9j5Lic8zsnd7XPLcQfc1mswbD9Sn/U0rx7U4aSmsQCJy
os4DqwKSkqeOQws90vsUPV0R8rCm91XKBBro5WXCjNDUPxrIWZ4f7dKpf/zQmxl0vLY3m2I69S2g
qkmTxCCMTIu9URq3mUL1tHw5b3ABuT69FVwCXixoquHKPR1ixoE/rDsw8eMEetGw09lQhHYP5Uw7
2vEc4VrbZL4BlnmIDwATEhLRruEdF9fYAbOsM2XJpu6c0y/BI30sTXS3BxlrL0Aic8jRe41u121r
oDeHx74abrME0sXJx/nhL/nyseHZUY5ifIkUDwz3ceG36b6A8kHTr4SLSzvTgRNNTXsQupzzdRDp
Vcy2ETJozm6MoGa2c+1v1ri2kpNvzENuBz0j+MKuiX7l2UqyFmRBLRTyAj2+tcE6BjUWMOTwvdLr
g2LNPrWGe1u+Qu4hGMEFo5f6hVEkKz1Wi2P1cDEC4onG4nnCU9MMQwNiFnpeDQ8AKc1E7OfVBk14
5xduaWc6f9mZ5z37gtQuEDbwmCL7StNsU+rybYxIqNDqIcuPIV2D6y1dIi42ATHBhQxU7uwSMccc
JMA91G2ilGYhLsd8Xwm8A7M+uqVUXPWdSgJDaFEAZkKxMq1L5wJQ3BAqQl0IgOrZuTD0eZ1VA+R7
qPUt625V/mPsgr7egvbp788r2lnRmeMAuvqJdArcu1rMDDzdbfdZ1ocse63T70y+tuT7mozWQnkP
XLwmtO8sIFoRis0GlXVFO+CYw4wipdyq7YCaVrfVkxvd2rr61jUShHHPxtrTdDGFe2x3FnH0jFGN
QJs1IOb2ow/utH1dbd23r9qTW23SelM9rZwyi6sHIj44LPoqUNA7Pd7skaMaY0BhxeUQ6rAuwVlE
9XeSPSZrDZtL2w80wH9amp1n3OqEm06WEOf5nuFL8t4xsPOtBFSLBdJjO7PNEPcO7dFKi1dWA6Ss
vlc+94sLetcgIx+Wt2UUWA/nHXNlZL+ukKMYDoxHf8xhOsmgQUFDPAtGfC//et7OAukTvBJPLpBf
Tm2F8wT/WDtCgdYYyaudHeh7/WErApP67o3+Ft+PQbYrb8Fk1/lrVBNLV9GxXePUSRoeaRBv6eCV
9bdYHSApG3vb82Mzps+YXxHHNmY7ThFOBdNgQ2254RtP5UUU9gf3UIfRvXjQuxCUhwGBVGD8zoMv
AM0H/+RZe/wNZnuPZ45GNY7ZHQ3jlo0ErHFjYAPQMbq3qqxWbt7PG08HGTauQ5zYDu7EmTWh+kHv
PLSjggLNNyD81X5U5p2Vfretzfmp/eyesDSRb6M6BU6i+XO9zdrG0QVeZmpAZz5pQprubcj2Rk/n
7Xy+907tzEaU1V6LlhuMiDrQL2vZd1cCDqFnW8a9Vws4BcnYysNizeQsrnCKzsrGESan4L6KwiT5
Wg8Q5RPgzvieQObt/AiXZxKbD08m7L75YTnEtcsNB122Waz5XF1LEFar9M5ia1WvRecAe9JEfQL2
5XlSd4Q+hEFyGKr5s5VfaXwLXqeg8DZll66MaXEKj0zN9nYhe8/pKUwN2iVh2Hl5u+H8IjYwh+zS
WnvPT05wus3hJEfmZtucpjQhXjVNISm3LIm+xF23P79K+tqQZo6Igl6emu00e8NbYX8d9ECgT8Id
Lprsohq3oDUBOzuX+ybba8Cr2Olj5321m9sBnNO19rDybT4fbKcjnvloZrRCEBPfplJBW32BnouP
txTwXQgG7S9eVPkG2Zb1l6TYrJJTLsQxMO5QitgbdWmk605Pbs0uWezWA8gIXeOVUd03yu5aaxPf
1dlu8KCDWFRhX70VHgdJVZSvLcX0+Z+W24XGAJ7+6G2ctzUqi6AfR0PPeKvbB0qVX2m4jdtHYivf
zCkI80GPlEfvpl29mGTldFiIppCenIS6JiANWLdnoxd0qoK6GL3qnrvCDiOjCgc3D6y4fIo84+AI
oPaAVXSHfhNb7KXrik1kN5dVDumX826wdHQcf5XZNrMii0JQExNReCADSzbE+0GTK1KuoRQXV/zY
0GyDQSSLTBQS6D92ZMDZE3V3BpEQlHiwFXqWil2JzrZM3tLkHzyVp+mGDMvEAgPWu1ks6REAiksP
0/0LhyE3lv1ByV2ub7Le2rDsJhmuc+MfXG7HNqez4Cj2Gk3srLaEzTIVY7kx0oHy0M7yblfxtH8F
iUX39fxKLp3Nf1lEGvzUohqrlps6LA49ENpRiZvbuSrS+9wDS8E4hOetLSRBpkl1gVqG7pwLibZT
cxxQINESgs9OXD8ZA0LuLJMDmP6Al3o2KZRA0NR8EdFNW6zs3mWf/dO0RU5N171mMUB4kMUq+21n
bCdQY05jP/0HNG0Y5KS4gu5uFJbm4glO1YOmwIClXAAktK2GSR8ZoDRfpxc8C50xGNXK4JY3ypHN
mec4I3LHuoBNyPz6zNlyYgZadOlmW836YkOLAOAuLUz195UFnTbg/Eg8HutsQVPlai3XYbfIVVB5
h6q5hpq8ZgZNd4lSDdGaMOLbRCDB5Ef2WmPT4priFY1sGsU7ep5T0+tsYF5uglRNVI9tl92lXRd0
yRPX1rRTp3vt0ziPLE3f5GhnNr3ipO9gCZmIUCZJSEEDJLXiHxwAUCDAjAK9aAKycWpG6KrXUgMM
IVwTHHnsDHQaMc6cwjTfmL6WMF+aPtBoTPX8qRo+d1S3rHJdI2B30ECo0U8awk0S5Fp5B8754Lyj
LM3fsamZf1LoWII8FKYSDZRDANlYPlSf7FDa1u68pQVML1LIR6OazaFjFYlSOUyJ4kttvBnerS2v
p1yy/M7GkELnUn/So72h8K79Cg5lL1v5Bktn6tEXmKtMFX1p1w3aNIJWfOT5BXEvIdCOFtDbPP37
WaSTsc6VplQZmbUXo9QB0MRPljyxAs27tgon9L6LHLoCxOH89E4L9WkjHF2Ls9lNxhRl2enCgFRL
pn1hEk0iAp27KFJcZXxtgy+5zfH1NDu0I70cMkPi/ncKcZEKVIJBxbGqDLxkBWAr7Lgpa/xJPkrL
bI3VKoJzFtbBq9vHViZhqaJ/srmPzMyiJuomPNVNmEEU+aUR5naEibS39lVurOSNFlYJhUYTmXCQ
AIA/Znatayn/wwUdr6s3PDK9sCOQmK9i5xZthCS0qh6MKqquVuKJhRcR2NVB+wH9c/pZt6qQrZ3k
eSICS6TaV9oCyZ+DIXfFCScnmzkhJLshMQbuBkBR5iIVwB5EgF7hYQzKQ7sNSQqGQzCvvrneABhU
jlLZCoh5ARSLNBUIfyZGE9tx51w8pVCaXZVEBCl0yynIlDj6EdrRQeu4BSY1a+8Z4yY1TPAeaAcK
4mrHiTdWk+6aMfOruLtOQRgc2d1mtJ0HInTfdfmOewxctRD5LbyAGWwl2FrwAeh3mIAI480EF5iW
6ujKGhnyCVzTxVQNKRWH4voGFcuyfY1pGXTRirWF0tLErQ+VEtNGhhkArlNzlYuEgjGZc/KbKv7W
0RKtQE/QZnbGvd5tunanWSuXysJBi/AcvCsTYSzYqWevA0uARQjwKgGcSxOm6I3znI2Iryv3sjTX
UBULdyUcAHnlXzSmyD+dDm/oO172EsMr6jqUEeLVDAXSD5A1/O3zFXgHCpVwZOtNJJhP7Tiq0FKG
vGjQNzvL6P0oOcTdg4HmRrPZOzjp///Mze5loVcjcaYp7ONH4SW+7l1n6iaJHotO+atqb0tOgtFB
n9mALiBFBfJ0dLks074mNmj4upC70JVs/IzpYW08pS4g5odRXIk1SP3Syk1qTtgD2AqfgOSx0Vp9
wjsRqCpsKLrr+I9ieOjImnjUgjf+Uo36j53Z8Q6Zmc4udRxKlrtXoJ1FQ6hm+voYcLmGvVooC+jT
PWWCbRYIbPuTN8Z9VZkpbDn6bW/eaj0IwBWKx0HbAKjsbUGEJuQWZL/QUdm56sd5p1lcxqmOhLIj
iK+hSTNbRtvJ7HzofzlpQ76z8s2xtoaCegfq6eCba3e8X9kXSxfLscmZo6Kjvy9qG6to1yirjt59
TrWVu2txAY9GNTvBEpsOnaVgQiuTy9KCRADEVlSVXlmMP6tVaY2lNxu2+J+z+Iua/uiANmxeS7fB
LDpl91ElNw7EK3kS3yCjeCFpe6/F7tZD2rcxX+pVToilp/iJ9VmI4AmvGaSH0Sb1gZWbMuv9Tn7V
2o8ofnKTSyHvdbBm0Qe5ShUxHcvz2/t43LONkqJ0XQwQnw8gXRhqFVhcm+TSsrObyhaPteTbofs6
0GSnxSpk2f1An3S1xtm+Ovmzu4NRG/Aaicln5QeP7tqyCxsPdEk36pdCXzHitf5cRyvH7eJZBEkR
KF6iwqzPAxdQQEGXGWh/8LyGRXPv1LdRt82KFUdeuPkn/Z7/WDFnUTPLolZoFqxYJiIkdHa121Hf
G9abUftV93D+MFiIxZA2AiocKikT0c1s16TOUIDJD0eR5z5qBdvZ8mnwtPuKFL4mbEg6Gj63khUY
8orReTLHBGIQ1TUYBfZKqEcr+pIh5YCGKINcOnHq28VKeDNdTDOfBam3A3UaEHsjrp7tFvCao+Wv
QvyX63cSNMNGdRjU3xfOQwh1ZGS2MawcFGQNhZGxv22Qx+EeeBcR0a7FTWuDmfl+qrm6cORkx/2W
VB0qC5HvrkG6Fk5ThJ8ETScQDQPkaeYXRTl4HOKGcEIOoP2TJzbuiPYTyFvItcVZ2FUnke5sPJ6R
RkwQmJLRzah+lN29E99bzcqbasnngN3C4qOPRv9EHuDWiTAiF6GSyBNfsIOnPybixe1732q+j3RT
4cw4v7WWxoXQHQS4uOLBMjibwqG0eZx1sGg5oKRrIjAJxpf6GIUGX1PGWTE1z1mg5sCskk2mtA6s
CGyvGc/UQuuhcNfqGMum8IQCJZeHmuAseAAeNJJ9bIlgaCr+UUSx+OZKXXvpjFre1wBxWptB8PhL
ZyX8ko+jc2kPwDvuQMWaHFjroOnL7VOzgWpYrrebdExKFRKaq5WIY+EURSHb0D2LArAH3P5pkCOt
vq/bwRGIqTieMkDk3loC+AsGQL1IQFL9en61lzbMhICcMEF4uHiz3R/brVQSoAj0gJc+EyAffe0R
QNrk1k2TleNscWwo+6JoP6kzzF8ZmlmJlk5jG8tKf+6NZNgYjryqIOwB0iZ5DUWudI/Bv50f4tIz
eoIg4bIADunziy3htEyR1JSBVdnRk1uQ4asTm/r9mPaGHlDFm9fOpmxvmLn1s7Ra793rE7WpVUsz
v0fN52AWtfWCB0s8gBcjd7+6GbPYThNm14V2qZJkUymbPVuJBj05m9Yh6Fz1n/FIke/Q9VhfDcWn
y3R2M0w01ZDp1sEujvzRqZtEEijLjjUykOLVMK8Mj4eWfSeNOwMdd8Ad1eYGJcnz87iwfCc2py12
FDmazlgp060lGB5R9ORjmA/vU17VAhy5AYVJg3L+eYtL1ccTk7Nd2w8dsEjmZLLaELEV5g4MbFMN
Vnf2Um/AXnbw4ivkmZoSkoF30ns6/wWWh+zh0Qh8PgLX2W7EZSu54q1EyehKirBuvroN+qPHDWrR
BZzhvLWlBxaG+6e5eYDB0pLJSMeqZiQJqLEX3vWgDm0ZaDkP2j5HMeNJkj0yk7n90Vfmmv1lr/rL
/izeEGAqzt0Yw43HAxTvzPRZZgEIOYb0MaH73nqRoMs5P+aFqOBkyLPzp0sRrxrTDBvGXaJ+kPHa
bH+eNzEt0ue98teoZhe1VIqPPcGsJomJK9Twib61gEn08j2UTKtpZTfnLS4cqi5Y/3GqAkUHga7Z
PGqd7nUjHWUweheDGxLl+l71LY12zuqaLZlCnmFqkzRNirz86ab0qtyMhriTQa+9iSK0RqA02IYa
ud+Pa5CahTvUxft/kkZBWPApp2E2aJg36l6CsAVVzOISsekmy76rcn9++pZe+tBdwVsCZxvCnjl1
oK6IHSmuy8BsLQe5E8dsuW9yEN50dQMR2qEmoHjuPVJc2prbdGGetR0Hk2mfr6Rgl9xTt1FYBfAD
yd/5N1FxErnFkMF3yuJaxOKSFxQsY2udrgurCLl7EKsDYIGzZt6hA1CyC+EzJlFI9fkIHjzjHoVT
j32j3Up8sbQZdCTCIKqL5wowwKf+oooiEWaay8At/ah4AoUzeN0vqh4VuH6Xi+SAi29lNSdvn++/
KZBERE7QuDIHjbtaVclSF7h+yU/Cdghp0eSe+jwPVM+2zHsV4immT1mx0me5gPXEnP5l+BOKXLaM
oP0IbgThkbINx1oLM+/Wit4Nrvyy26bRhVfuoCWUekFt3lbOSxq/juK6liuRz+JFdvxVZidC30Cp
ubXxVTStCiw4b6cDSJSHFnnP0PxCq72RX8ZjCAn2WAssGUTFWvPJkivjpWzaFNgSG/KGpyvv0IjG
Ji3x0a63yaybJLF9Il5XFnvpCgGuz576lBCDzJuxDKcx8siGFYVqRAcc6nuU79zJkattNlxUEMS2
Qfvyy+r/+t7/7/iHuP0fZ6r/+7/w7+9CDlUag3vu9J//fSN/FP+65e/ff9T/Nf3hn784+73dD3H9
nn/+pZO/wYf/YTx8b95P/rEpmrQZ7tof1fD1R93y5tfn42tOv/n/+sN//fj1KQ+D/PH7b99FWzTT
p8WpKH7740eHj99/Q2h3NPvT5//xw2kAv/92aN758On3f7zXDf7U/Tea2fHWQfePCcUKG/dq92P6
if1vJG7RP+LgHYSyI9pyfvtXIcDm9/tvpvNvyF6C0RplG/Q/opD2279q9PvgR9T6NwhKJnZ7yBEB
+OCZv/1n3CfL89dy/Qtd5bciLZr6999Oj7tJLI2iYoN2OXw/ABk/MeJZOfRmQfXhJ2nTfckc8g5N
UT0AKxfdj0YGQipLT1Ye0tNBenIQgW8d5zde0BNbD5BsIOg83QEI71ll6g0BSq+px0fZuVlxyDVX
OmCFgmhVqFSd2ZciGqS8zjJXODdjF4EQkEGnu/ySFZpVXdDI4NWWqsqlm6h29D5QZEzHgxl1aITB
3H7osaFHYcbiikPmNvHENuPOQF5dLghFtroq0bhcp7kILYq0xMYpVR8yxiJIf7O8TpGrMORzHLfD
h6YylM3GmqRhzIiHI9up1YtiWaK2nZnihje8pKtus4HIezvLWBSqTo72hY5G2dy3ah7RAx8988XS
2jHeaa6dDPhqfddmvofCBd3UkJbvgyJLdcMvma0yNKHoGk3Q98y6LJiaR4dQH6vU+QKEA0REw8bh
FUMuCmLkhybK+/xr7aWREYpYeTs8jtu7DIqiN+CqcpMAXS/kNc/JjVb2SR1qY9xdSdDnbpPKVrZv
0855yYtJbcMSkANFZtIR+ZZz0Wv3NaUD3TRgK+GXBN0/ULe0oQyw0xOdvXZ6YT/3RIs2hVHZJs7M
XL660q1uSOF239raTEGtDfRVFEbpiIGKLvVkoDt41n8j0JfuNmaJzJvPaYIeYlcD0Bz6FLkBsQGm
4f9XNPHCVsvBtpuWhDn+iDgrBnssvVcRQ+mBFpziNLXjZhNLs9mMiEFQf9SggtPepsOg1H2du7AZ
2Xn5ChKyJLCRWQO4u6Ym8/GyGS+ytBHXDPrA5oUr8vTBMYWebrO4BoxyqKPsO8mb0vX7tLTSDdO4
Ye962sgqKEdo/UofgpKs2o3K4GOCxNpI0TqRaar7cGnVA/nleWWGDJEZj0ReDKTNxbYxa/BBtHgS
17c5EfKVqAz/yaADCdo7E5162yblRoq2PCcV4gamhzLbVlFUsI3mAG17y2qdstuStg3bRUPeS0iV
9UWSQbWEwr90Kyf1XV9WWix9MQiQr0+MsLS7JWVbZI+5NJBkseD28EKbTb/tC1K3FL0J//M/3VFP
1b73jIyFADvjk6OxdxwWVsy1a4riVuyOSJZ3kaXGMPWKuD1YLHLsNxP8AEMItn673krHTrTnqkww
a2Oi4M00HeWrggwK3Whll1f+0LUYdUFr/DCW0r0rZJEmaFeqy/p1sHqzQP08FSF2irDCznWaftMO
MXCKhTLx9xok+8hOOL3OHhWvsFWI7AeovbeCZ09Ok1TstrNNmT804G1B81Ge4txoaiD4NpnnpWmY
2Vn9kJqllh4AO8mGsByo63xHESxz0KnZ1mRXOGXxA1JD6U9e6d7XxhDSek0KVGeyVujNFonjCzSo
T6Wj0X2iGTgbt51Vmw9xmTrXotXJVTnwfRLn/iSk2+OgRDxbZaGhBhPCv84urZ1DpozmrXWGaqfb
SN3H1iMdmNpbMZaqKZRPSx4HjWqdWy8W/La0iBa0uYuWXRuJlC+U6dGTGt222jAD6iR3tlGArCP/
WYqog7QoICc7whv90EJz1fNBVIzZT6EchsOYB6VndvcFgGghTw3xgRhC91lP7Dsu8j3r02rrxNaz
yjyQEhaJGbaj/iRd8SPHOl85ZVOGianvtb6rd0Mpo4NTtN8K8EqCbcndGE2XhCTS7rXMA1Vo7Qyh
Ny2MN6AdVHPLi2qADILWP3Zps5MNSbZ1koJjL+2cK1VHkPpVateCnlobUn3j1TpS/a24dooCByue
L7L32zgFpCt5cnO6Sc0R5dfYaDaOcCOfZal8QQ6IohngqTAHiBRSOyB6fNGO7s4mSXnR2FVY2cw8
DGjn5lV0OUKryAfzTerTdvwSi5pvcwuYjjby0i0pgbcuafOFNhyHWJt9xQ3WhZXAlo3N/MKQOEaz
0d3iqLKeR2d4gI676zd5QfZJjZdhZIwT2Sw9xA2vfYB+L6NIvclRQ3GsAOtaWYKPAPIvIKNinRt4
XlX5cUt3bYqqmeeGVLRhbNAPtOQfNJ3vIY1FfVnnw2vEEGiAdgmrlHQEDKyk2CLLemlk8QP1sq2w
8hH1dzw6xr5qBryk8tIMhxR8W5AOgJgnURS0xsTTLJ825ZUZ2xcxKzyoG1t3RCqoqUL1y4+89lkp
545kiea3dXrZeNZeuUXteyy+RmIeB3fv5UFsZrsYT5wNZcZwGAZ+a2lTn3FtbGxEsPGFpyEBjWsS
F5UGFNtBk963TNXouzSbNENjkbIhbEdwPvrYW92d5/bIPeHs2VgdvwOMQcvCuCGlXzV1o4IeQPl3
qJLhaNKkk2uhBIITuWJraiQtVbmRNu92Si+sPbD02eNAoi7HV41dTHXVpalv2vGLBx48bI2xbn0N
DyUZJlC1vKiiXj4UaEN698o8fvM0KW2E0pXHNvogL3FyDDdVjSqH4Jb74riFfmECjfOeRHWlb/Nk
GMM2z1izGSTmrK/iMHYsto9tFuV+lVFwwrSl4T7UstUyqDaABcCPRlPb1B2qKBHui6skZhxnI1io
Q9Kr+rVPGn1fkcR5k7ZRboTg6R1D9Ihrgim1tUHCedPq3juxSr5xIShOfUDMOUNSPRbokWZeo196
Df7Md9s4Jn6OYIH4QG7JnUTa1e+a1kYuSktuSj3uf3olKFI9IRj49gctfYa8xggIU5TZQVkJFoet
btXEZ1FppBszooAk1nYETR+D8KEDm3DmPpOMN9c59MvaoDAS4m4LwshdnDd9F2qkwKCNLtLCOKu1
63xMbIRcsnJ2rcK7v1aol+eaXu8io3O+eUSx/Ug6cuEy5gSeE6McUzdNyOMk44Hd58Bg92C49nkK
JfmS2KC4hafeOdIC5drQQiYdhBusvIIUWxrwRIHxQLBabq2KlfdlOYyghk5UDx4noR8IstWh1GuA
H0F0ob4j/zTsaJ3pL6XUgdhvR47+U9R5k9IveJvsY5Ghht/aasPytjG24BwC2WxepuTJ6bxd6aEs
luZls4/MKj+QnPQAjWk4c0QdWWjw6MwrPSsd9DHl4t7tneeUVySsa6VzHw22e9bK4jqFEGfQFPau
xrm4s2ID3AkV1fSHqo6MDa5YtBVEBTJhZd/tkMymdyk3072JA3TflEZ2SKng2wiBO47D1EI/T1Z/
caBgvyta6iHY4Qr0HW3h05TZdwqx9l1bgai2iEv7S2NZP3vS84Pk0yFcuiqa6s6V2GS5IzzfE7F+
BdIBAn7fdrxOjJTnofZ/mDuz5biNrUu/UOM05uEWNXGmKFGkqBsEJUsAElMiMwEk8PT9lXQ62qL/
kMJ37XDYDpoqFKbMvddeQyawOyiLrvs6kqfQHYSe+8s0m/u7zWbHaVDgdCQbN7tqmzSvdmCa5L1x
FBVWGYvi5Dmb2aeDcL6sra4+uQpuSBVlsr1kCpEVF8nsZXsrYRqRo9fuNggG1zohQNjKpfrGnqoh
4hmznJLFqqu1oqmATpntgmXBhBjN9ANLDwAJmxDBZa5cqXsrNV1sEBJOs7NN6U7q+kwrSkTe6Npe
FW3jHIW/mY8mCMA6GuGsF0K74vpsynPs/CV4yWh0hm/hUMQuubJxNl3P8WbuG50tT9L1whCtZhyr
vA0dOedrgu1HOo/pbaASj3Kmnd/TUboVsY7JcnKLmSYttSXR8+3EYk1aEHqf1tUWjpN39lAjofB7
3LlnE49u9T+XiRfttIrLZueuWbAbQyWX4+S0Xo20yM1Osi/TKY9tmu7nsWt2YzCvX+TiS3HMmgrx
vYp9ex8vThpcIciq1UVsopbIPFEOybXeoge0QczibZMN6qRmlVxVXtA9BmEW7qqWuNmpIUG371o8
I4dUHNpEfJWj8cb9Zrz5Jjr70mJbVI0PDnOHKxGRkZepoEUQY/q8cZuzYLFcvOMW6qJhbMSiPjgA
WzCgVny7JsxTw8NMuVPeV9z+EmZLnO5WQZuOv1PV5EE4dvXJnxKMnnkyL9Cbvep5WN/XsWmb47II
He0pxRAnG9neLkXvXBpW6pupmjDAm+unIq7qa1Z17zrttuhurnFVVKyapywd/eM8RcVtyCp+Hy19
cvDT2qEGKOuP0UJmdjJu1WFY/eoWgyu91yIIv6bTJp+jmGg8q9r5wSnA5/oh/SiClmzJNUC9GHX9
R2VHfdykrQ/GLfXJCfvhovB9VR5Zg+S+QT5ETrYby1ym/nLbGJ+Nes3c4TDUNYX+xtM8JQuL02jf
b7ONT1HvUmiQiF6pfdUWerqOaCgP1cpUFRMRT+Y1W/7J+uN86fZzYG7cqnCOZ7TjKu1j0+A+ETsX
Y7cMx0CBlaU4LIHSEmiFCC+TQ70LpiF6inUagqXRd4uSt3aKjM8mvulzV+kRe9Vywo3BUqOwcXzs
sB29bcc+eSqLdfsuMidRuXHd7b5z1T0NpIYbwbc9ZEQa71wg6jlvRqeBNulM2XUhqBUd0qLd6zTt
Sb0QacjdkvVO1Wp7b5SI9qansj+1i9O8i5GiZ6RHlA2/aiQLWBllZYABv1ddTXAH7U4lJOr6I64f
S9HWf43Dth66KZTHtapDdVw6pzLHfoyDeTdE/vmBpM28XpIlcXJcbIcbx/TJ5ao70hXidmZayCtP
kEf4JYZC/GFd1u2q1RrU2Z3guM/1FK4HF/a7n5c0GHVeqXQusflwm731g/I5KJvxJWphvfYqDN57
wTQeorUsLjG7q696iQ9VrnTbPZK35WW7uLfhutuaIfsesRQ9um7yrSstuy5GwzHBrXoOgENVhm8T
EMLzWqZkEvlCBl+Va5J9YNjgKANa+k9bnW3ZTSOvK0zEL7Wq5yOhmWOXN21aHsbRLXdOLVA7lAwJ
jhy52jW11+19QyhPqKZg70SThl4VdZd6UcHdtFlzoZwR+RcuLtLf2aVvP2SibG7boK0fu3ht7sLV
jvkszcbVT68TbstVIVRzHIPVekgdm0nTACkKBeU24q9Wt/rIyLAOvq5T0Ly2ndNxY9fkC6iivZKR
lCfR98Olq7I6OiSZEhjyNQ0p1XVXLg9YVSUdhLyks5fT7EUftmQ5cxx90z+bmZu+G1jHbpbGdeqc
brqmCaSYum7W0W2PWLNk7n5q6ubkj9VYw3Zo6gfh0xMdisaPP7de2U47MJuu2vub1MzzVmHai8Rv
Nu/YGp18WWS6jDdNtMAzx5LZBpeVrvrXtl/HV5cErI/WnbYG710nU7xG1KVcvcpRtwiVzsLxpunC
66YhUaMTafVcxZLihz3U3S4UFed3ijM8Hoak8ofcqZ361tduOe0hQ6h7G3TeC+iUW+YmWsrrpA6K
57FLHtm/XXaORQ9/LVPCdBT2+hjxZK36tYHVcLVUPe148QPfitqZ/0bE2X9lX5iry4WcBNy/vVnu
WS3Vx7qZBAhWFYgKjWc4XMDm2NTO1HK+clI0kJXnLo+1cZJD3UWK+jHzqudJpu2VaL3O26kiKl+N
HAAWIqdAXpgXswPWYBcZtJdTkPbPc+x30bHaPNA1xyQgA81a2fLgJVrDGYcTXO0xn+KfI4s6MEUF
xZ3Jmld/tmHLBqOmASSiynqwqLSrfNi2KvLkVaGJ3t7h0qW+8qcp+qOZUsNrWvliKqe47rUsFloH
0cjmQO/Gh8iILWoPsdTFGUImIZX9qttDqLvwY+rpbcfOxK/xTgY8vNm88Q4FnSCd5MfPxQ/cKTpj
J37dBZdpWl6V5Xn+nWHb3V7WReR2bd4sit06jwmrcCUyxMnbLlrt26beAQ3K4b4rBRfD98RGylO1
xVt33WbzAs1IrguwU5BIZzsmHSYW+WC7Ur+Ltwx4Zs2sfOnDiGslmUza3ZJi3LXzROd312dHluFj
4BMJktL+Bu1H5a3cfmWguV6YamIXckS78gXtMgbNrSYYbPzS9egXDl0BwvpfKAf8iovkGwEUNHWq
bm8q4eAz1I9JMRyyLljEhbs4rt3F0STsgy1G+eJEAR/gR4LL9xPbCST18rXjVJE+LtrlHsSy5OTi
wPI72bCMzUFHpRef1ghJiQulJ+NCTY3ilIwO+HzDfQJ5lbIf7h2mhX4O0OZ116MaO/3SMqJleZbF
Nnx0/QnOM8tlKU4aVlxzC8mGh7KiXW9uIUuHItqtqZga3FlBSG/mqZmeKfy1eepjW6iPnnbJfliG
ZDhvaGVhTpMbJuNOpZJP6/TGF1XLELV3MJb4VthjTPElMKAzor40644tXfd3QmlWlJnvYK9TWw0Z
uFYAbIfzZUHgriN7OFPxwClalL8wGf2JZFzS2spTPUUDe0bY3TjxanKlbPhUYz9Dl5qKiy7yjk2f
bN1jWMxLnP8vJr89cFsY5YMpoiSHzVNsbHZCy3uEzN5wmQ46+sNY69fJN3SlNPPxnmUMnDFCY4j2
6+RALCXp9HXAU+sH431vg9oDT5ljm2MHpM5xwlNndn8b5vx3aPL3IYn/j4PyZ3FpwqKbQpBA7jfj
CoppZjMUT3mcOPIF9G52dwVPwzdFe7f3py26Clc9jnk6O/1ZG9Q7znEFasnN0owP7dIxt85mNzoI
v5/y3rrdcQ3G6PO4nGfmUXWOux03yWaPS2Pf07iY9GMYO/OHZPSqY3b2EDOD46l9Fgv1Jw7T+ev/
v7Ew15Q3E5995vuYGyDdeXNNN8eHwbMoGFUgmzzbg7osq2bc6yCyOEWFy23wwydkICPk91f2nxfW
CzBbR6QGyHUeRf16N0detbnuEW/NwqewbNr4EtS4+lZFkgYiYwIl/nAv3zB7zidL0YpzTHQeyHn/
yAdRfa2nmaw7Fom2uNvCuQd2crIrK7ZI5mORpTddMyb3ToSrbZ+qjGAoq0tCjlLtHLEOWvAfrQL/
3ylkz98rJbGXfzMQPHvrv7kU/aj8ZmRDx3bWt+/SrrM48SnKReWKP3J9znf01zuOqhKDTh8vDSit
6Zs7nq1FPAzaw7gj62iuqha9wS6zZXj5+/v766Sb6aWPrTKsG0BS9weH5Nf7u86bELxTMHxcDdru
ghW1BzVU87QDymBv+P3h3j7IHA7ZIdpfJqTMAd7SGvvVq3vWoyGXPzae2tbMHiDdn5e/omHRb/V6
BqHYGECWN2qs/e+/AFTgN1f2TBphqEsQCSPV+Of//xs1r1782iJvZtqymXF6rnS7OQcRhiZmAumU
99Qc4XxwdCmZFlS6eSm2doBnUI74mEyJcgEHXZJZUH3U250uK/RQRZ+k8mD8hly9gFA/sStMAFc3
JHQSkM2wfuzGcqnpMTZ/u7CBWBIa4modAID7BAt1d/DdC1lKp9pHk2Ht/zmWiWbDRssg4VyDhgEj
Jh9sWjESCJU481D055T44fq6p5D175hExHLvtERZX6jWuOZdu1huYqatN3ykt2BDZXLDdBA1CZuu
mV0+GJYnV15PRd8drVuft96l4J9IKofm0AxFdD0mQfJQZis/xRQ3ilApBFATQlY877S40XknFhXV
gD93fHlm6AgrCTXlo9KgfC0laa3kn3vpVac0QHBokulGpE323Q3IztxxjWtqgIIxw9Vk4qJ47rOi
pTKpquppU2Z7SJzVsJn6IV8hagumUj74e3tTK4h2p5aU2/YGTbfdLqpoXadvURtSRaOYm5wPVgSF
uVyHme1eT1EGOCEDgQJrS+vuOAQpnxPUIEkHfxuhlYQZJdWO5FeqqAbemj6C09QnxwquZcE0Z7so
dOmYS9NZNugOFgbzvB/1CBztrL6yQ+jYYx0YoFTdW+teGA9577VNli7OTT0CX0/ZKsfD/OMTpjrk
IBMDGrEfNBFsuS3rOrtgtvfjIiScdMIYXPHQDHzZjRpf7JZurvQ7YzP5ojdhGN5IW4A0L9mxhlH8
7AeKp0a4zDlWZxnvCELou0Mhm4KpvpO+Fo291aJnthD3Ak/6OKSBbLFscK5+Vml2ESg4DF7ouTPO
3T4E2fzuQQt8WMvGC/MSXny0L7p+a69om/o/bXtvuA94jbBUUELBDSR7DArWr4tTFjeNDLzez2td
U9MTE508cI6sU2lYOC7GndWdSCduwe8XibeLL87PqL5cSGZnZg5GQr8e11/oD4t0Yd5N6GoBywho
eT/Q3f6BaQ9H5JdFHmYBgBa0eNg/HrqS8/n/bSkCVw1nIwaVh4FDXFHmdd+EG6jxohIZKj2/T2hc
2w2S4XWxecMnw0vx/fen+o9LTO42NPOEEQ4yQVwtfv0KW7b6Tt/FDG6W1L4bVsp4oKbkAbkypIgg
Wv/qypVr8Pujvq0qOGPYMYR6Q5g4i7XfnDgzuAqOPQhQH6biOvDob1i1zuPutlcvc1nP3h/W/X/s
c+d8cbRPyJ4jCC1vvQwX3l3bNYyBt6rO7u1aLJL8weAb+c4sJb8/u7ePzzlfhVYDJ2EsfD0YRL9e
0x7SSmasGPMyoxXJ6eob52EwuCR8+f2B/qebhx4ByTvGfpAi39y8air7UME1h786NF+iqKjHPKxa
foAqkXRKldq/fhI6fn9c3vw3T67vnkWtsNbCgNo0DN7cQDa9PtYFntdAT+2962p9tYauGvJmbXt5
8MMh/qtOGvs9qgfvr8gxhGb6ItWvugpqc3DSdfzLH4TyD3BVouuGCeKKaDtrH5JuDj7KPuluMgu6
idnQLJ4yhtGvXe3jJjgUaVoR+QPDBJn/CpBZ13LZ++U8v7Z1eqbs1Jm9inj4hr2/ZOtrEM0aWrhw
RnHD6syIaYyHL4spHFx3PN/iBmD69J31ErartcbU/tOQpR3Or1U44jGWx07SBafkR389URgQ8swg
rWOw0yXFpQETm75lvmEZ0kW6yatlIFGEcVo/OxcQbli1q1CYKVeTUw+Mqs/4QaYkP+9/gEsO5iv+
bUevn74LyY6WV2Ur6/7ONUPxvklKjzHuthiXzJq4EOlBp0bCHpq6jp7X1x2fCVPVZ+PMtnelDnCF
4nmBrLJJjtQyX7wdZ9Wlx3oLWcj6RTj3Gn7AB/sDCKpKteUtM9u/hOnPCFudufc66gwncqYKVwAC
1T4TqT2hsw3HXdDD6/H6+XvbBlEPK2Uu2fjXFOd6fTZ+vdGRALGOmtDspZJTeDHIfgXhdKLiua76
Pjmu3ZRd2K0MPmnsw56ilMpinzpxJK+cIYiue1WGJeF9Iq0PfZbqkxLnlcnAxrtgXJ3Gu3oo2AJX
EZpwl+I4rK51s0FOk0t0/XNPiEAHcQ5nRNnc/ASFRFj3+kVWy/lWZSk1gSxr6rGfv88kKC2v3TpK
0pvaqDS8SYAsP9loCPZJGlsc/NYti/dNq50Xh/nMI84HDehR6BbbZ2gxzXXvOcRyztIZQc0pc0/R
mkXHZc0Wc2wzW3Q7d5um4lb0ANBH1Rk9HmCBdN1tveh13rU2Dr19BMHH2UE75GH+SX/Z1MpX7ntT
ylPcpSDW7crWCfwtKzdXvCMdE7jzzRWqDradjNWQXQ+rtacfb/6/Yo8+Dh1//5Y4elt/VYMevpu3
v/X/IXPUP1Mq//f/ZWj+gzn6sVGvdf/t79zRH3/iJ3c0dP8DUzJ1oWvjJYatClv8T+6o7/+HvgkP
woj1ESalS/HyX+5o5P+H/3MWB+Ce7WKTwur5X+5oGP6HVjuNqTpw4gwgj/4b7uibVRq+qA++hXGO
G6ReQq3x60bUVdOIH6RaYDH62VWZiJBxoP5TT/c/HoXth1OMAHffKnGSWqZdLTc4AWQwOjBAcFi3
xBL/YbN707dxMuCVxMRD/EdLmr1lS5uokwRfVfOeWdCUjxXq2KIrnYtMMU1Jpl4jbtbb9dB44k9W
vW8cq5Ifx8YVDzHA2csdqvabC1mMunXbYYa3yVb8pWW8sbEajcyacweV43Yway3tSfhRa1kssvLJ
eMp76f2OePOq06aG/ha01LBO4peHTrnEoGNvXpH29ren83+Awv55N8JzjXPO9kDxBmfr168aEsrV
xJM7kxAQmPf+5onyMnbX9k95nm9qDy7JmZNMKB53HFXS+cH/e+0qgJCXJd7snnGs0Tl4i43Ozem4
3KbDEqsplxPgwqcqK2sT/9uTJKAl9clnOf+NNfWbCmsyRnhjINJ9op14v1Vrch2MRh1/fynf1Izn
15meA+0O2hpe5OzNUZhaiaIE2NuLROiXOU4ZbkWBfALd//T7I50/6W9oz/lIaHjCANUMykvvbcoy
u4TsAE68fT16tsr7uIhy7K2SPeJl57ptIsZuvz/iPx4TliqeZcIJwH5gjLwp4OppCic/FsE+WsP0
ooqhi9l4cP4gK/nHQ/LjKECycUwrGP+wzv1bgxP1EfWp4CiBK4v3AkbDsU1qdy9sHVz67vgUDBDN
fn9mfzrmmwezq+ENhhvH9NOxQDdSbHuvGb+eGRvPJm3wLy+T5F+FErA+4CQJDsAuQFQza/qbQjzB
7cVoSKEc0ymuZrGZd16w2asG2WubRwL5aT639fLvDMt+HjeMkT6jIqESfbsmlj0UDzEafz/asX0/
R6p6RRIV5yy/oDNz3DX/SuPFAVkB+QsJHQoHJLX+r2/9AEVct2MU7T2Tynsvk6MEDevwCRxT4Vz+
/k56UfZm0fdDzEh5v3HKOKugcRP79XjeMMo1GZsf5LQWYik4R38lBTDas0CcXp1KTrI4lt3m9yff
tHGb+9ARWpwZ4uwi8tTovdrWAlDlZdPM6gr3EiZyq0pW5yjVNia7IVix/7EQsxlLtSIcDp6KivjQ
z0M/n1jW6HLWRNvgYkLa7mFSBNc199OpVrtOrZ2EStht4fU6J15/BTMzCJ5TGNgjmUMttn/BZdbS
2h8Y18K4Gvty8y9ElVnzJaxHC/SXrstwswzxGJNrNmXelYgL56unusXd17UjPw1ki0eXsZg3hqFR
lSR5NEOyA2McBtxv3SHy9uvc8LTPKptPUM/A64tOGmg0LcKuW+FmTN4R0Zf+qXQi8W4ZM9yjNswU
5ndOs1TBcURd/kmuDWMRsYlIHq0Zw/QmTBwSveCypcgBoC/ep2d95UVcuvqpADBn7O2VjQKd6uVa
fmV1DG14kH7pE7xdFHrk0kJMahbQ/C0JPxoXmnguh3XjEtJtbOfJlO8fXNSS5Q5rdfNEwkdfnrCm
8D0G560c8tJHRXG9uX564dtpcg5hkxQpeWNh8ZBJs7gnd/Wyz0gNzXQm0c/Q3dxlURBSwtam3oeF
7cJ7QMIg9Klb184/bdB25ZI72zCUBydrzEI3wjTjWNl5dm6WyuIe5jjk2z2isbA9YHEZaDQVabkc
BmNi5xB4op3gB5u4eed7ut8u59GE3c5zW/67QGch9tNSJvaAdMZ7pn9Jm32xNNG11tz3Cmm0I/VN
Qbv6WK4Gx7kSW5gAaHIen9JC+W5eoYzKdpaxYHMXSSFXkkCC4hLzT0z8s6pq2z2wQvxBqQLH8SJo
xuGadZ1io5MZ1P5eQWHekbEevapeUzCNado1OaCaTD+NxoTfir6q1123brN3dJ22q0H93dGBKWbH
p9kEzqPvQ6E+QpUj6GEgnghGZTN7DgNwsQ15V56FL+fH5jtPPkwidHuzkwe6KJ6aaR4lngDQ/nM/
tpBzN+nzWtRFWV8NW7RUOzsb+dBPXtkfcKktxj1BmZC/O5VBocZRsnweAIT4kMZBd1Jqn9xtZ1rH
L0EJcfCuFsMs8s6P1wQ+MZwBSP5zF+bbVsGgWtAj/ZWhOuh2ocRzm8cLn9odxzFfo87f3F2atGxG
GmcCrAIdUmX2HSmGMDvjsFkv6or066MOegcOUZBinYXqdZvuiaJjJJgwkgmZl/DePHbOUpbv2QRF
fYRDWk079rfxbi0yHGjIVOpepnIhU2oexT1m2lEIPdxGBJMJ3dSXygWkz7PM8dOPuLK5V7y67otZ
5rU8KOn4H3pdbtlnaNlpeRyrEF72rkk9lX0me6+r3gXaLaCnQpXe+JzObXQ3A/BGY4WrYIhFXO8u
6tlDgqHfAdorfV233vRhDsqounQH5cMMnExREdeAIz8++ena+uUlUnNQffhqlbiR7Zl0p/xV++9G
Qv/0e6RHPlBAShbzjDR8JPwx6utG/SVQV9hHB8lMf8G72bcH6Aph+q1E+VAcW2pTsIKpoG2dVsfC
JV+WzcEJVur+PZNyApCRabdHG/fmzOkqu9NWJ+7nOoVJt1s93JMv3Ug3D6mzYK/ugWa/p4h2n2h/
TXcYUxntM/p+sXfxA4Qs6rkvAyOJb/HUrt97qoDgFCFzuQdGriWinm78IpxefqbLXx78RpJOF5Zj
+tFlnvzkKhP9cIp0YR+xLu48J0nfkxTm/CWzYfukl2AY9ystojhIE+nkaijsePJYPOd94lJAApBF
XQJFpGQ+v4q6uwhkK++cPgn2/QYPdZdqscxHterB7v2myhIG9MxrHh3rpxhvp4W8aZBgPCZNyYqF
43nb5JndwkPpVgz5HViHT4sLoYgUOEOolun8RMO5jSDjwO6Zvi1ZrT3Eb8p5KsfGf9c7kxOcWQVt
udcq8L/ZBgLn0R+HwFyJFQZVWgItQl4feNsLk7YXQ1MX6lIzmSFEJ3UY0FV2+qS91j9HDDsCnEes
9g623fbQ6hrd7lSVCRyTCFURBvSBux06t4AJ4PUtUQ9DL9CjtJF4DRqxgjhnGprlWEm+eYvf+LKb
N1+5p9adgvI4OCJ9CLx2VBBmybTceVMwv55v7VfEGgEFllligoQczjT34nqp4Ys00+2SuBYWeWux
woCTbg6D0OU7xiFsPqJfq09rxPnv01To/sAuDFXKt2r091WjgmVXIuJ6tznbCH1YmxXPwM5hUS6y
cGQHT9BK7M1WO19UD5gMb2PIvP0MUSA+NGvQfzYA3HhS2LaZ9mPIHvLornPo5F02t7f9MnneAdqg
PPQEgEOE1n39rWpjTCR6J2GaHfSR/Br3WaaPMLCc7KS5ot9FKpSzL1b0hqysfcgdDdSM9b0pi5Nt
Bz5P+us9w4vInsYk28g+WqFN50MXt88w7Jmy9UUWzfuoWIikTlFykORjKJlzsXlRdfSiRXY7B7mY
wMd3qN9ZJQMcNsBxX3XpMo7y3NrFUqlp4iX3N+ZIbdsXnwbXIFJtlsFHxBfa4OO2eA5EPZIoJ/zj
puHVcfoY6xWQZRhxCj0VgzBLRlmstP2c+i2ZmvD81PtSJBtgoBvIaceEcFhO/ZJqdyelTOw+ivzW
Hhrc244kSZlpxxsywlkPuvWgvAq7lZCS50vNovg+ZXPu97g+AHDO6cKoGap6pXND9WUOBO2wbHpk
1Ku8TlUSHHW4ueZyhoKG6C9twpc2nXWwb6YN4h62SGI66GLNMsQeM8p8viCKl6Tx9YVtjHpc00q4
lwWMk5REMlbPfQYPzL1byrHH2l023NXGmOp9Ql3q7JcC1tnO+mrFDhrtyiFQzBLgJUbzF5HORDqV
yJTIyotFnOWEuUbMSesY2+qw2lDsgKGSraAUMh5BFN7CjHES7V4TjhHkWyi9y7qXPjWkbKp6V6GS
f2khzuEFDaNxvljixLwvyrA3VwzKI3agJaye5BxQlKU2lEi4YP3dj3Lqw5O7xGV8kUB0M4dAjBTA
tafr54XomFflk0h16L06TfbhXCffC8g0ca4D5CS7mWX6+xz12Ye4nbIrF5632Fst1dMcuM2T8csA
GUlV8DxXW+edTKYjdzdkCUqbcoiB98NpVU+Qsif2+GSSX+xQDR/6ep4/aiW3lHpcyotkMJy0knUU
k8WTorlNljIT+zVEg7V1YcOW3MT9Q29nJNMjsKnJx84bn3UzSz+PrNtfDU68xftq8twzqCOTJ6dq
oPcHZ6LtofW2bDn48JhwfOHp9fIIeMPF7NKHLxoqkCnetMwb9kkfLxPsujS59jsaJOY/XnC7NQ7z
CPAthTjWeuTAzAmtMAKvqipyY1y97FIILZigFOs8H7wijj9A3gqbk/Si/jZKi+2TosJDoGU7ykRX
w+Xb+bUI3V2wjcslAsr+uVgLFEkQN7o7bufoQ9tJTbTzYZA+xIaAmooEln7fz233wczC/eD7a/+R
HQhKVsBI5Ntc29HkZb1O77LCbqgg00Y5PGtregdgru0uU7Z8yraxHnfl2A4ZoHVqv85V19+FgT33
HNxYPE63WuvDbJ2KAri00UStWKWsWsbtL2VaGxqAaPAFKhYHJfCaWP/ZwcNkzKdIEZVI3C8XfxZD
fxmJmFeH4FHzsLFCKh6JeUDqgJL6w4qm7xVgDQnBuoYoq2pvkt89fnxmUtrxSxj7SCziKlD3iyho
CWyCcU8+6m0RXPcMF02/k8dkKMiia6eNCgQH3ACqfWncelfbeHkhK1cyU+vH6NZZWNsh7y3DBzGV
DouzhIqBaNhZFNyksOyuisBfyhxH2+HjLEX1Jc16aS/argjv+3lrq2uWyO5Fr0E3nMxi0w9tcdYc
OnaYPhtFJij6uSU4LdpGjNyHocCGK7HNZegP3XPmzktA6pvA0ck1oXMjx5U1tBNL9r7t6F73YVyP
AzIqN6IfpJ6mamqEywtrSyy6lriuNVtMhB5GtaX3KdbYi0ZtwnJfSUWuokKaWx5WmsVvQtFpYbBC
43qwJXzFg/DgKKCuGSQ1jTO2JzjmZtjPDq3sWQMNfzuGkksXlFhUPBvko1PYsubuBo0n3G7BpKY6
qdKZi7xnGv3ohQOLc7Sk0Qt1S+jvvUjI+6E4kxbVbEyQA1vjme9TCVyPs3TZrdB693m9eBpXUNm6
3W6Jp+VlDrL+saFZallZRX83KS8e74AFmfhRS1B7KOnDbMVSNJaHiRZVcNs0nEFjtglVRDmMn6EZ
IIUvnYzgq6oz03qYxWKwIZnS7tFDuv7oTi4antSkwYeqKRvYxGKmhRpTika6c53FebhO9WuVNPDc
w6zdXrstOwdCdSlL+hTxpOeoLk2BQtUX32MbVdy5mjAmRDHNZ8Tr8zfpT7Y/2qpma+J+OKg7NBNS
4MeQuzpEDQoZBoLx91i463Dfr0G4Ahhua5YP6I8SNDOdTfaQ2f3ueD7Tb5Uj0AVVompPXjQM1VXR
l+5BgyChEKe/aHZ1uIpvtbMANXY9JXDeef627nB/a+Id5JNG5f6yQpT5P9Sd2XLcSLZlf6iRBocD
cPhrBGJgkAxO4qQXGKkB8zzj63shs6+1ROWVuvrtWpWVWVqWhAgE4H58n73X6ezype8zeRW2pjK2
eMc5cEaea71ZIjeuhmbqaOGbsUEDmuVkU8qku687z7E3XmVGyX7A1mz6qeNk3Mg5LIu921XBO+UB
o9Uo9mfOsobL52Bk6kzcAlfWuKEb7Z3pt6kHwymMx15l9VsQQB/cDDIOP/X5eppJAjqWANAC92Gi
iIq2jOaqg+u8yLQ86EHz91AcoFqsHuqvVmtHL5VjVo+BsnDkdFkcdEeGfnrmBuiFqNbzUyv3lucu
3QWHVMrLxmpSvkdK1XGoxi7/lPJD59skd5xjGpZ2fRpsHZWEVMLuslkw60cAZS9pSji0xWczHo+s
qAt2MGUSCg+tSt6PblqLHSPU8dnMhVPfp+mYU84zWZU1xSEasAmXBeKN6u2SEEIdUoAaadrcFcGi
VzI9DwGFOuswnfUyrja5MTjhoXdWny+DaF91t8aMrMqgeGRdxqXm9T3yUoWGctXnc2kciBX2ONts
eBEUD4WDhtAouzkGOoi9t4I+l0VsMp9NrOGl/Tw0JQ4DUCRevx2FGYnNKJ3kZuo9p94hYi3ZrsYE
gWM/z/VFPHc0TptiZiaUyqbhqVMJUo3dDeKtpz41OAXNC/a6imfzVIhUhMdBM05iYw1Guu8nHjwC
K7N2t1aad9VlPs4N/4/Vd+bRnXgZpyokhxkTf7pwGsVnKKQRvdULwctNkQ65vmxaXRoMqp2ifFNq
4iobe+i5wjhXRJqjInKdowwWbm0/a6xMEvZ5vOdE2F4DXovyi1HTWscml7PHdQkt+E1XRbOxxVY8
LvuGCJHe2aHjWX6uJZFhfr5hn0ArYEJUy7Oyw0fhVS8mYlWyz4uIlXkypg5iRe6QT4bDonqSZ0Rm
RdICJ3frJMFcWgWW51v5OD3yBi+gNFo0k6jsnYSxFBkFY5EHeGAbpzLHbeO407dUlPKFwwZk2tLp
li9YG52TJVzy2HUbui+OPavnJrGaL2Fu63Q72JEmpjqNzjfU44xyxA7JTKLEqHmvRqv/OqqJhj6F
ev2qC1fcYEAISSfEoffIrlWqjZ3ynB6GYSjv6HGY6tpr7Oqxk+ByN61Z69tMFekLugbD5RVBLArp
um17vxVtRNxXrfu+MXkYSGQtGmPj4H8oNh6niy9LgGF9g9N29Nsqid1tMJWzQ/jADKv94IX2u0zM
4KGlj85sHIWd5HrxWoKySSDmz0rOZrYVpP+RGppBjse0SbP4lhHbPQmXJWpKXyqgpse4qw2e6NWI
QuCtKhx/CYqE/hbv7621WLwRfepW34sSe/IRrzRVBFtqRiazXBEIibkM+aORJuXjXNPL2cRLN32q
mo5sVQ9xs/A7h0PocVAdQU9utqP8aUqqq3JqWc7tcdCsCgMdBnS/quJ2O7VFBYT6edXbmYGBpgcA
4YcGGXjO+nF8R8zT0hublPmw6USQvhEPtHqyjUQN9+QxSmL25CqfzRznMDOEsCVtevIlXLhMZkqC
Nndv5gXW6TGzUT54iKLwWRuIO9t+LgkdoekhubWxsr/Sa2iEn7EaENBvKrvxC7gdr3FN9HZrteSX
fDGJJNmU1pJ6R5bm4cXLCzfcm7NTUH+bSE+bMHfAVWRT0Qcbh1TIc1mXRG3x6j8khdcxBKuPRn5M
5Kttb7X1IyvmcLYG5XSc5DO8gETOrO8ya9N3a5YEaeOMQc2HOefYs7PnQbyQNyL91vcN0+qHMe6v
ndoj7xbDmnF3Y7pKJ0bpMOm8o2k587nsIICIQim2TfPSCI/xnFYRAypl+CJlUd/qDHTnFkkguJvT
Yk02iCm51VPCNBGtC+sYynTQe1sM+dlI57zdJ4YINEHfwHtUyQi8uWklgXbCg5w+cUxZ3r50g5aM
qSMAYCSqn709p6rgKjJhRWE2Drv2lORV+QKdoqx3QWBF300I19m+sAx8SpPOqk82PVd+tMQxPged
w9yahZtQ7iukv3CnxkwkG1nq4rZeEu/LqOUgCCKH+bPpGnPgVwMgFkYUNPlOYDXsN+2EoYlkl6Ee
oc3V7PqsD9M+I/35hWYzIlICDcDYNk3mLFdlmoIfbhyr+FzMs6RGik1Zvw+VzSizrlYIzayUOrwt
B8fMLsrRGL9JvM1fRW0D5WCnafpT3NGV2bTGaOh9GWXiBqvZkG5TQRxo5/RlOvk14XsOOqgW1w3r
hMG62M9HMIcEXW3252diHiCRbcqVCwmipmPxaOwvmQy9elvXAbqt4RIyS8x45RuZs3eTuJVzP6P0
fDGRwtCTJmW8R23JScl2VAxpRDsdEodQ1fc2oi3q0woIzxMbhtw4LbRRmtpZdbJq17sM574GFUAC
iQoC6fab1ovB+gQO6coAbRFs8zbD8e52S/oejk0y8T6VBep+jwN9U9YYjjZSx1TaYyJZZmdKxGE7
dh1RNc5tHiUgOPDuWEpXnQw3q78mjhnFrKP0Dlg1x9je5R6/0t6eUyaoFkjmNSVvIOJLcpWh5Q+L
il+FV/OwcGIbYaST9c02Kmi7Gwhg82dsR5qjHtgRDo9xT1ASFb+tDwbNWgPBZ24+RZVlf7OKJR78
pGqnc1aTEdyYAbA6NoJSaohYhriXUU91EdhLm/rGHA1IHiGPxVaycAy7gekt82bmoJ1c0GVzbkbZ
DS1HVYlNHnuvEe3cBnCVL5FsrB21A0SpAeO7x0eJIEoRp9SfxjwPmS0fINxvXGpG9xK/E+mzXi+h
uMAx5ZzHsjJvGfWB9h9SHQm/7iqBJAvAigvRFIZaklXO1ciUTFpGhbMYNxKgVbTDYxIUmzGdeaOz
Blf+Thgeb61sjMA7RBFtyr3ug4DlqZjScVe1GdK4LtFkNqVXNuCXEjSNKzzsiIWdxfZ4naKLGn6J
+gYI2B2K19xzCdBX2ENjP+CweUc9YpQ7yk2qLzUP2SOzbJxol8xOsB6oXRXvBG9KeWjBbWe3o1XH
447Zm7azVYjB5mYOKgSQIEPa2WP6aG0ErCp0GR3cJAEGOdcON+uLAiXHwHy0LYplnY80Inlt+VP6
u9az6x06ZcBOJ1+kLgK5ntRJ7rvXoowtcvh4jFi9qrlpt7k1yOxQ0AJp/EEHw2WfVm5/0UWWcYN2
gu8ujrwk3DYmg6C2wEiib/bS5C2R/Zr5ESSXJxdyUEvo34ymRmxFmSQM0mia+RPvbW7sBBEBSrGF
VWFfKTO4iTNpn81Slu8DzYBli6u+UFub6CYnu2BK6fkulEJbkSUuuDjeOabu1vSk9jqojJk1bg7u
SQ7o5qDrKF1X8aQkQR5Kjq7moIlfwKBWe0oZTtFmZizGiTJYiUMxxGb0yUTQ7r7EJuXYvpJzxPOd
B56BvsNV0xssjm4DggJwBQAnrNyXIzwKuHKE5VLOullpE93kWLavxra59LpoeGbP7CwaAjX7bRGD
FtjTzc+SI5iP/gbIat+fOSYE9b2ZRhyHStYtdxOGanjBEoCKvNAGAxdgZZ6YNzIhP+OTlm9s7P/M
9NotIMT3lPuT2LpmlhMdLYzuHtdS/LkFNoAsS0KbKEjdjqzmMdUq2Yj8Ie+0vsbyMkOLDu2qWsvZ
yNi3dAWifQ5KLmX+SsFMYdLenN2B0Pck3jnCdds20VnAYmTZeiOyYZiOMgJxuZ/kkr8aSrWmX/bM
oELeH9zXphp6ZjWCGGEMu1VCfzOTvGsuuHL2qgfDvBzqlv5slZrJdz2XeDFjfHWbasn6L9rpq+Yr
pxjMWPsI16b9WrJa5etQKwRksDddnme7zNVsEQukjtB3swlOrsZwP5/Qxsp+17ggzQAFFrCdgIh1
zUZNq6NSZnQToZnE3vC9zqOIxa1tEF5lWoTBJ1oRUceZamzeRluxfhiRqkOi+AF0iTGiL4P/WnvG
ttbB4mwzTAXH0OhDgZKsY29nNpiXdgk75UPhJdS/qE79BYOxgTI5QHeeoDu1hY8frmwvPRr+cqcX
QUK9ZoNYHgBryelgRx6vfRDgGvbtxTBnNHu3ik5lQy/SJ+4ZQgKq3CjzSe2bsGOzXhoXuGP1rUex
l++U0Qo3RxlLAhBLvTPUIWNQKbHetO765akKRdxclG5UkWDnUM+NqtWKGBkgUUG6S3oc0Ip3Y5Wp
M0Z66CZAcR2WHCWsaQtp8d72ZYc1DNoi3cGSwLKIR/AcSBrueBrHfsJlkUNgCyo2M/pEdgdRK3U5
NEwdSXqGbIIwsugRLv0F/1PQT/aySTXFxkEU4cbNQlK3RHa5LtPDspy4XeSqie4zEgBjBO0Uujge
r17ltl87tqkHA04lZ0JD4rcVwEfsbTbbzsqk7NTOIBKGvlgEE+grtF5gXrZpAdhqBTGZNEXIJ609
0UN1isYbL8kgsr6NGnP/Af5Uok+CJvf1MneYcxOVCYgTiQvMMM1rfbCS3LRIAfchkRZs1R3nyAT5
vW+s+ID5xuUvt9NyeazCNE6OUUkuGFBTjVkc4h5ry0VNAPMLAWT9RdTduGxGPAujRnljkss1Z4ee
NRTvQr3RlanyR3JwXXQbplNWfffIChxS4H35ecxoAVwAtLMyZEF6ApiVVXSDxNTCZ4TMH26EgV5H
UBbVvniaOb6WiOQL6LsOp+V0TwJyTC9genT2gd3cdPcxo7bz3SQ8RP+uZ6AXSHRtWlcilJTyC/qW
eZB0FKObCb+y3kUkp6sXi02xuJWGrknYTVg/yLQNqIAydut/fGH/kXX5v/Ul/wTBXfG4D13z7Vt3
/Vb9D3AwY+39wVj1i4P5/K2LvjXZW/G1/dHF/Pef+sfFrFYTM2MtXHNFsDMjgb/vHxez/AsbuUMS
10LlxVLq4JH8Lxez/MtZ/w1/kKIYWAlesP/jYnbMv5SDPwy/Lq5ZTMz/EQHXWk1lP7ojCQTb+AeJ
J7k43QicfDCBwaCZ5hSNo61q49PcOla/dkxQcEaMub5K6fJtUptntyXCcaAjkuTQNxsq+BHanmVO
/Q5Im4UbINCvSzIVz/U00WR2IBoCAimilG210sEnW/bNBa/OsC1mtI8f7vq/OHPXj/nhazjcDJJ3
JPlRc1Yc9A9mSCpfr5Ze4228ZJGUEAOREBPcwUaGXeADgqnvS0AsR85C6YVJ6mv7++vL9QK/fADP
JCWPlxof3+oJ/eEDzHZNoHecmeMXZMlVk5jpdTfGAG26umMXDCQB1zYcglNFj/+o+nSmCWI8ZG7Y
XmDv2g1Lo7ZSk1+1o/ZmwXF2Y+mpPYwNa1vltc2FtEEK78q2oJlQVMYjTkkDYdnVrwnWPfvabgQA
ulmly96h23T651bny/CHr/oBZ450SqqNmUYMMeHEa5P1/fmrFqEyB7U64vo4re5T6pJziwsQMtNS
aZdx18t0Hj2QHJAzPW/Y9hWWyW0KCG+beTp6BrWRvSl0ZAIkk9Qt4JxwzEBJOJxA/TFJeOJ+/+sQ
Qv7l58H4rwVnSyZYgfhaTcI//DyjtIdMdLDzOhBRZ4FnhebKsjP4gjvNfMnLvByDE73rB2uyl6PC
H7hBZXbe4aXnN4OcCuxgRcnGBdbuEDQKnwmiR39pc5x+JPfmfQnbasYGAaF4Jt6a14/2UpAlSfR4
gi/a76VbmLfeDIU5oOnLz1jvjbxzfdw58jDFaf2eTl1zTXKheU4tOX9nQzXua5FnJxXrfh8ElXWu
jDW9QgJ2p5ARtqJJ28tqatUNxEdvh0BfPChn0F/LYHlsiOQ9lX1dPJfkgp4MlblseDLduGFWX8Zh
q1ec4nwLVSebSXqVlEhpPp3yJXHP1Yw2Wy5FcdNA8AE0M8hn2VjBFaIKfUqd3qthaYm9xmPql4ou
X9pk4wNethWVawQXnLHQ2Rf+so0a5vFaKeOK2rW7CNslPk9JezNkej81zrLVnJ90b75aFYjcTeJ5
HSZmlDgKCeCldqbNOxHPY7GZigHuMHKpn09ech1GYeW7HCC2gS55t/HH0amBwLj2EJ69Gd1jcIfu
tlYtUWuzP9X0AgA45X+as/H3NKQf337iGaROCN6vnlpejw/LT+WG8VTCn9q23kCFRp4JQ1vZDvXB
qqrmez9Z5nHuBFoHbJeb0Uyb69lVz51hGTks4QH6xFQbrvCFPSS+K8MiA9ESH4f17bcUZ7tZK/EH
A7n4yCHnUxMCth3BUF/XZibCzy9F4Q0MGC5pXeUVQ5GTStJkGxncwaGeABlPkMrplwl4Jwe6mQAM
wrn1NY2c19+/nh9d5evnsAkdOEwmcAUyxc+fY5JGGeGXxdAwDfUncFQhqYA6xi4wi73V1ITBQHTs
fn/RX5YxwdRc0rH4LwTD3y3rwxwCU7ihZfQjpiFYdMMOLnP9Yqsm/ALXisLXzenfHZxkKR5TuGEH
tO8c5OVExOx1qLH0dJG2X+u+ba8MMnMbwtTepVtDUCf2/8dZaO4vv5Vgd2N7cyGwrFb4DwtYM0JS
xfvlYvrBnez06oYP/x7NqzKR4oY66Mjzsb7MEHARpw/d4F4OkRUypTSjBdO2sdgahfVW2cDNHWzM
ZzyPCkWI6thwMuGPOHneaewcY6OMT8NAYzZzimcJz2trE9TYEu8LHog75xdunZsHldmPa/NQ+IsX
zAfbLIQfhJX3gF9W++UYEnYUY8FY8U71Z8/kH/DJkasTQMYPmqD9FFlg6mwcfBM+7c1SD/0zLtRh
F9AzuXUE8K2mD0wy4oHr7RdziT7HWs2n0vW8Q0LAFWZ8GOxpFDfLFnStsyeI7z60c2keGWIaHIDY
k5SM3WbHhBZ2Zvydr9AiHAjlGX/5kgj3ZeLkxHRoFBJay+l4BbvGNrbKZRYJHshbx6nbu84ohq+0
bUAu5kt6NrFgI3baw3IiBTYBPsN664clM7fUVMvryLHuSmwfh8qS1Ysb1Az8DULn7LR9fGsk0jrh
fgt2CcXfxZRwpp9KBlRPJX4/GnDRqXWb5dRk7nDIpQ5v8mpoWbPpyEBMHkuTLrtyyqOrpP3e1q7Y
ddg/8TX0YF+dRA7lvpdVfCgqSYLYw5Q72wYmqtabd16M19AvcP2+Qb6tfCgSW89EL8zDuD/P8ej6
XhxMV/AOLjw3htgZOC8WOiQJoOjJDRMD6VOT7xzia2+mUqyx+m7MsWjPGRacK5TJ7oByrd9zdptD
4dYAhYes7DJ/CplbJYee35nJ1ded1zwucxZcIwx7N96waIBtRXbNBOh0ixHaObTKvCWq+TkCLIqe
jB/awJxAj3kgChLVmYtdLMGk2liHhHMhHMngJUxleUdyyruB0oFYQS30GNSzeKKMti7KMJGXZphe
SAnwWswRIWSkiE95ndEszqrqHjJeejkV3rytEve5MEbouYY93jZuNd8O2ohPRkE/Z8kpZ/EDHoKM
aE/Vd5izBsjBfLY+h48DAZonTDN9bZ17HrZT95nfcHxgUPfnoMriE81b63YYYufKyVt6soalXuqU
Hn5iueXeJXXhk75Dqe2zb7MxGwzE6SfIvpMcVndlZp2WGu9iHk3BFhIsnfM6+lbanVUAOVXxfkqx
nNGC+BQUMzabcKmve5PqdN9YpXHX8cLcjYz5eccEfk2aedo1jMT7Qi2GKQfsGk8QZvyTtHPr3o4c
Jg57Tf9U1NZDgoxwyi26jowrgD9nASfdLXGZMHsU25efY8E4ZvwA58KI7DfBov8MiDI/lqw9j162
VDdVa5UvlKrRbpHJfNVCcqQyTg2VHBiqwAS3MWPmQNHG0bh3arVSpBJhNRt8usGL0UHHTJMk/tao
RuZ+hzPqOm4xzcYlUyCAnVsHnrH63ZjqL9Dqva3XWN7WUPMM11i7B5GG86WiA4RPO15uWqtxLhUO
tY2nlmcOxt+x9tb7xG0PbI16H5p4/Om73VoZnSM6fdoPMkhkPWNN3obYhYGSWVuzmmiYM89ePSkN
7XAz6EJToC3x+KSsvpb+pB3cmXYm6n1spN3NWJfhlzlFJQMLCxePfDP9QBxMhz6sBxo/bbAjfREc
dQJhcy0FzozJAS3TpqNxHuuheIgYA8KyAIGXcdOc8FPbDI/BgnCEJEROWnQxTd55ep/70Lusq7K4
pmvJaCcvAzrbDVP2NQaesG2bJX/2ihAKGtb89z6Y+we4Liz8s81gESyoerDH68StmyMvtDiT8te7
Ecs2gxkcRUSw9ZBnT8NU2NswVVjQwwKUK3CBaSUYj+vISPb/8nWu6Zj4szs2J8E6BmzUtgzegPXd
r6oKP0IWT0czMFHASKjg+nbo9O0GPF8zvrHCmh5j1+F0ZwJ883G9rWAcaQpIjEspbjAf4s74+0qg
89zrUDJnCGo2r8G8kgLzejadTd+LqNqwjYzWXRPDlv/aA8OBWuqa56EMZL4tYfcNm9A1wdETd8OY
UesdrETPNxcGN24SPElQgvvpdizm1tsCPIgPybSIM5wiDJHI8heJw+LbM9EW/9QkptsCRz8LcdBE
DoygsKn2LXg5uR+HmNHLJjgdcVnGfcbz2uXcXTOND2NcxIcp97wr9nH9xMWzehWrk+SdaeChvLXd
Gg6XTTGSUgULpP+4CeAEhMKr+k2Jxeorni7aOHkrzijBzfHvj0rb0L6gdY6R2xrFp8rMm6NTZOKc
Q2M/iiYUZ9Pkj2nBZszhrfF8HCbyImCXuRI5c8jp6fDt42nUOyS1+R6QPrZjzyrLx3JZaINY4UwJ
JMuBSb7OCvfplDvcT0YuztFSGnQTQmG/JTWs9I2YZgUWFXyB2CccKDGNpJjM22D9i8wia47t1Gj4
v23oL1Jmr5As+BwDmvpGmU31qsnAwAnEnn1PEx5koAALy7SAIeGBLSP7oo97vgghIn4NXA6q8y1D
ucCDqgr4Cq0RY8skqek2w8Wy6zPyJruZYTZHAj7ODZN13WKbCQ2mgTkL5SWBN1peCmjaE/MnuHU4
/GnpNVb71S6VfpqXOapBEZAqpKKYnDdyPeaz0ENLk0EQhdtXpT3cJkgi3xfPSK4BInl7xwqBVlXw
Z/to8j0rP1VNUK9WfzTlgqbnrgAN5Y/KHstdCqZ5r2Maei0+FAT64s5sFvstc4R17cwNnNFC7Nql
Le40025OIbLsGXQz4Jd2WJhvNCmE9ixtph1cxi9l1Am5GTlNnWSWzYS+s/RGMRLors+Y6bnolQyS
FetcJNmc6HzHu1Hr9aTWau3bVBJ7TwXqXbR1xuqDnHkk0l1doupavgri7GurqDpq65BGpk6uJP7H
nVP1+VEIVXwv5nK6xstifqqiqF9p5y5WILdrGECDKN2/Ll22liqVYFoZqYmbCpgZs3DyGmzDIov5
0NTyiKpi8+CpCgh6US7Z0e2iYGYHlfGlVbNNK1JgF0lma6AalcApXOK8pJxwRXDEhaIu09aYvoHM
aX07s8RFAwHzhP9Q3Cd2Y7nblpP/sbQXGjcpb/Y2G+anwLKfqTEfVBTeNVDd6d1UsDJmUxyyvrtf
++0bR857xJ/mPaS9tu1U6WyIVIdkZCikZic37rC9UqVDEj/Mi3EXASHf6oizJMSOeYfTu+dabPSd
5Uw3YTf0l2WZlDfkIqcjKoL3WUaFdUtjCWPcmMqbJPQKTNO52AknxhU6N+F1m6XBeR3icldEdfI4
GPK5Kk37KFuvPMuif8MzWj41OIPcrRHhvoJfHPuI6PFRB+0T7k33tZ+MdTpd2HxFY479BSMQz0FH
O3xxR4/C0LMPFnEuuF82eyaGYkzTJhaK0kMixO90oD1l8+vLr3HhPGprvl66qCT41uz+V8xMQ5zu
GFOd1jtzeAl35WhnOyrRx4KyM57NG5zPE1QXTmxSNO+t2917vfPFSsVzwXzUTW1W903QP6RG8imK
mF+Xxm9MVnj8+9j4HyndEDr470fx+ieZ+/9NDP8fNANOIWn89yCPHSTrIn77UQJf/8A/Crjl/WXB
40AUZXfm5LqexP9RwC3xFwdw0sL8azyOYuUJ/pcCrv8CvYQ1AnoX2jQH9P+rgKu/YGFQGEFvhKsF
w+w/4Xh8GImInKksCXgC+R01xFb6g3azWJXVwZgTftGb1qVa2hd6++3BEItz1eH6PcHuLi5R+PXB
E5k6SHLJGAnwyFbEKpQGKRP0p6IIk38eNZ6Tf59Otx7pfxSV+GDoSRYfbBUuMcb+LIvgGjeSkdKA
AHpVXxYdNtyN1XLgZtRWwKhyXCY//Gb/IqJ/5BaYuDlBFrimcgQOuY/Crm2ODQ3tjEW7YtExG685
NdLonn5/lQ+xcxOehcVddzzAbHRG7LUj8YMUa/eQRby1qkAUNa+QmWSHlyBmIJQhrcfCssLHsK+t
W1jM0Z+ka/nhlgLfX3FshN0te/2mq0z8w7UDT9YDQ7LCnVzc9HOYl9mpLYgfAOMgyNBksjggyY57
OLP5hi5dARwq6q1DDv/snKnWvQFQ6/1B/vqFgLJ+KqjFgM08qgnoeD9/KlXZoZbBqikghe2RgdSR
cQ4t4VIDYGKll+g+mUbawj1iLwI/G4iIjq47mM9pkfIACn1n9HkQ+Y0knvmHp+JvEuCPz+HfH88l
wa55UwQEjZ8/nrcobwkJ4nGG194e25n0TfbEN9yp01HNrL92jmaEvbM0D4KVnxiLEx2YZFBeVi1H
rd8/Px9fCz6OAzOEbBujY3+l6pEjmuaobSLEjjVwnUR5v6uayNupyjReqJfmP3AZPkJzeWJdh96d
K+iTcX74+F6Qq87gatfxTtdYX5ephxSelo350DQwKCMGtXHkGUfcDAGgdPq857ly0l1pCYhbQWQ8
miMq0e/vwkfNlM/Eoww+0XJYGaT14Ume2taprcyNdwybU3dNF3CIN63Bt8NgYhAWY1FUgzH79xf9
uEBA3oMWaTmsSrw/LJg/PwlWX0lOS3GyK1UQHjzZDgdOJeUf7ve/XMVe1z3hwM0FVfxB6ixcg6hi
GqS7KW25oW5HWwuDRX7/+y/zyx0UdIIYB6Gk0ujOHyktUF4dBykB5pg7Z9elxUkBNgzYgZTA9mFh
yNghMXL39vdX/XvK8E9vE5dlv+OrAXOQ0v7w7Tq70A7T72y/zBcjOMJnN77b1JbFvpxrPECjIKA6
y8wxfexGc7MLaDu122YZSRl4DDEufYO9cdgI3XQUOzVdWeLV64wEZJgtDdwRk5k9UwwpBvZtlL1M
9wnMOLovDtXhmIi72pEtB9FOmYS15qBl4q+ELJug3qAuEia+jhj1NB16loMD43sshswp9OnNMJA4
o41W7WvDohprJkCDoBgx7mN2Ed1TVE3u2TTysdhzai1PPCfoBJPSY4tCEWFWZCZEOW4YPpM9tF6c
obyIGhslod1quMisgSDhNBThsXLLzDtIMTvxNl2G7HPnOJhftZyzJ0rnGOMdZARQTAz5xOhn4off
klJW74aVNA3+MZMRAH190XLQehjjoH7K7ERt4bwWrf/73/TfniSWI3CbvB2Cxenn1wKq62IFtPp9
ZTFrDcNOcHBMz91hps19uWTDOcqoyX9/0fUF/+U5smzXghKJGic/bBpjEIT4T0nk57JxdwtxyF2N
tZ2zbfEnItS/fD9qAsjzUvAfwgw/f7+2xRXuSs2leCsuxdyYe+Kn6baCSHLiOZ+RLLHQ//77/dtF
BSwckwQQFE7z401ltBgZydT1Ram763SeboJIZRw3g8Y3FfUJJ0TzP7+nrmB9Z6Yg+EstPyyqKD/Y
czAs+Xkc2/uVr7qtYq/YyzpUx99/vV92McHqLSlBXMkVKYQ+3NPEzkvBZCBQltih2LUa5gvF8S4x
9XIt4J//4Xq/tLt4VfGQkhTjeuvQ4w/PS0Zuh4ktkcIk21HgMBD2u7eM2XscLfGnPs2tF9tjQOoB
aIXASdvUy70Z4Ng7mKkj1XapvPLgjthkoR43JqQKUUW+XbTzRVsYdGx/f3v+5ekGYu5qikSXu2St
e8SPhVqrqxHavEI2KPRV38f5lnGaRIKxR/9/XIp61NMCzhNb6Yenm1xNqyEHKaBuNKzxSccXiWF4
W+ZD/OlH+JdnGtjy+sZCJGPt/1DRz5HVesnAPFXGwQRXJN/bzUL1gfGujd2/xwtdSlsOf/jp/+Ve
EtYCzwsP0V2JiT/fy5Is7xQZ8Dt7lRa7NLKZA2WhRvXhZB1+/7P9+lRzgpCKPjjj7snFf3ATRRMG
6rkdMDVIz/YTO+h29dI3BzvJTEhhXfaHYdrrR/95EUTftZUtXcAuAhTjz18tiGSaazd3fQhPzr4F
Y84cR2bl/uffCh849pp1dXc/zuuuGcBT4XRlJpoLadUQcX+QdP7O0kVzIV/o/eF6/JW/fi9WBrLr
6+8FUfnDM5mlWnMOK0y/c9Fq6CNNRbcF7o9vXnQTElZRyghf0xxVp3aqF4AiYwdoOmjFzMw7r0ru
oTgxF6kFrkbzjZbSpzIeksInecNMnzHDN1i2E2WEmS8B6cpkeKJqrwsm8lTZlzgo50MUy/F7m8fl
TdgTq9mTJGPnxuU/9nsohH29aT3CNDu8QBg6lrz5PCXAwHxD2UxkrxqNgQOr+Cs4/AktlOFK4SYx
m/4bVIi4geQaMnBzJND9HmBEJU8alApH65LUlxzSzC9M5pumLT99/tj2ff2Y8mt/J+QTnHFIEhcd
hgUDv9esc0/jGtL2NiUZE/Eyif/N3pntRo6kWfpVBn3PBGkkjSQwmAunr1pDCm2hGyIUC/fFuBiX
p5+PyurukCInNHU5wKBQQFVmZDqdzsXsP+d8x8ETa071i4sohhPKK9z1JEbzJ5dGYBgPsiiiPXwg
bG7wd9srx2iRnjJj8OhTyRfGmEZP0bg95JhJyHdNPwSpG/b7sSy/yqZXuDGHRtyxWdCPRU7JQpgX
oxVfEN3FtwIWZHqJdAsxrWt8p94ouZBs1WPVP9KuWTX7frHZx6H5lsU+TwnMY5edl/yQTh64GD1R
OMZMvOWBRCFe+W2ZO+O2yYmQbGsVcSCjm3MKh3aWzj4qYv4KS0L3W4n4/pNQ/sj3ytN4IDk5xrcF
QmsTCjWCU5NG88DSDcYVRFEyRqleVmm8VAi5RAMQzMec2A56miBME5O74rwg6wKl6ieb2aldmd5F
sUzRcBqk399TjIwHl2TKazXzXJ2hQpKFzxc/uA1IeFHwScz/3LQKQoel5SSIq4BXOK0wDKDTZFV0
zi+Ij57VJ07YeSlzSklj6h3X35Y/6DXWylHBQnc1+DVUksBovbvMhB21TaHm+ZejX9YnosvJd1GL
IMccAMlrAVwz7/JMVXR7VpUKgWLEN5RNijs+iODi1LX1wzhVyy3XNfDoKGn0D1XDxzrk9cTRipKX
3AY6hLomA+MVH6w23nsW19UUPEOLCCClOs77hyWUKquwYMzC5jHdg6pIVvAKFpeDNMYdyw5m6ZDW
mKCvnu/io3KS33e1fDwOGB/3DWRZFq5vn50QApSihoQuV7TaamMBmtq2hVi2/oyTv+zh1MEcAmME
FWXLWD24DhA4rglblFvfHcaLxoJB8+cn7e+vKm5n+kPWVQorMffdq6o3Sn9EJVqJh+wuMDzmn+jF
JiFAiPbmzx/129yP08+ya/3ygeV53vslRpDX9uB4PYwiIccTHgzq2iFiXMDaBDgop+5r4nrgKDKS
41abGjs2IDUlVt7aYRgloYfOfK59p9r/+cB+XyQ4LsPQdftrsgR6dez+svRJCzl2VlZ5W5DvtAIN
YzAi6TbGHoWLymlIKw9Gr8cPLsbfpzwWDFGbD+WZhU35/UsOIgg5D6BX2xJUwlWT8sBnDNicqhV5
J6O1ih1XP7z23PvkQRg5FcuAdTMy0+7ZaJby6c9nwXbfO55WFy30Z8/F/swM+P3+3GqnybABqbGC
0MMZ6H3y2WSEYewom9hyaE5zKg7EFoerOF6Lu4ngExuOWFGdxVzD3/XMzDQMFponp9xaq+CKJOem
Ishp7lTL+jKM3LxtTmyZedbR/zCdYWAKhm1rqaIJQWu5gPZM8yhkPhLrspQONoip7VFkWA8hTdQg
kYYMcW/tMu9ox5xd+Zi4cUWx+jxb3dbFyUlIsR/Sq0IIom7wGQCwrLgKWGilIb81FcGZTQ/bF1i+
JLyx8dx2vPfJa9ukXPu5ChtnjE8Wv8OTTa3fCpOJ627bqhLXlOcSNP6moCMUu3IeTP+sAIvFey01
fAuijDdZpKP2duqJa9duunu5jEu/txb6wwaeuzakS2nFeyebKd8hOdbedR6jBCAeU2kdR18Yy7Z3
zcuybmX1SfNMIUAyebYV1olZPJC3sMNkcnx56KeKgVfSdORrlEG7AVmtnuDLBBXSDe1B9Z8mYqDf
s9qvjAPvxaL8UerZ7O9SWCZArQKcU0c1o1xTVImFemdXpFzOeHF3J4Il6gq2kdQXmEKo0s3hCeTb
uZhq5wRGRKGeJZRM7rG/thawOX/YY0Gx1XZofTxkVBy2Kb65RtFZSF3ydQrtDdceNXt3ZjwBhpEJ
ggO/Ziyhzg2tQXw0bWjlxf9kin1rm923JIrGG17U8TePiyjdLAiRLyx6pb1mlelHxpjbPBFt5UVZ
JWb3hf0kzeFF1kZZSFpORSdQaGm/kd2omdWVOZMCSAj0X6M+OrtRJf1dR7kBV+k0A4CZ61Vkqyie
rEkwY3JqCzJuWHWzsPbsAY87FcD5rjemwcRrz2VK7hwEJaUI2ruG/uYLkE0UH5Pi6xPaqkXfPbBq
6EzcVAFR97pNyxkHH/PPfVukJViB2qDHZhxdlnekDX8A2Mdb2wD+GsOSDsghxNVeIOEPJI0Oqkjc
i2xpV8YBxAJxEVTr50CA7Y5r8+mwAa8saP1xOnlocAsnm34ZIVVwEU7NxdRF5n1iVVyATMiNFzlm
RPSroKSbql06euFrJ0+eYncaj0YZUK8K3WUywScU9tNSzaiScGSMTT8QDwNfgZiwnbuWZWE/pfiC
2bXSDzjPJm6weK6m5xFSODMZsLVP0OcEmCVKShgUmU59UO20rmxi/8nAyweRoMuDaosbXoH7bTrz
fuj6uMNyb6szgu7ZDxdC9k3cmdDWcHXpF0smrRmOXmF+yVVg3Gkidem6qjRuyt4ebagFAjQU2PJ+
O0pdfMkzXz5pEQx3rpXlP0fcypdt3GQC7aGB1FI63XIvgiZ+KXr805vBHLAhwYB3phAeMWwi7rOh
3M3VWBPHU5bP+rmZ1ByysSZw58tpguQezZ6LGW4qCA4iNNEgAq93S0sCnddYzKzrgkV1EUKdqssD
0FL7WZcJTfJFruYzDM1AvAY3zsTJoKmo2g19tVp6fDzvYJRgtkJgzicqaT1H7xd2lpQYq/Fpgk/g
4Mep/Pt8iN2zTikLcDRaNmG3BB3d0lFmUxjqWSB+itEnrjh2Au04Lz2FLjPbLrHREvLEWI+iOsVY
L9JTM3jK2EEdSa8o61JgOcCfMPrD1mTt6PVeym1lyeimaer6wSJTvFpmaRPbCaG777Zh8DzzcTJi
P5/zmJF+Neiw58QOoWpxlhH6hng59ph6NzZ3JYnWhQFnmAoIbgRU7YJXSlsFYT0186FOTSCV+HWQ
r7Cg5hgnHFrotz4Wv/kAQCb+iYM2l0fqPoxHfulWoQvYJXJ1MrLMpmVL6hBnRkoOEGv5Ew7+ftOo
OMt38AgZDQCekskuyAd5ryni7sN4qLFuWYtJZNLw8sfejNWNMhEattZQVRdqThc7pJYTMb0baEkL
e8ch0m46vdHuRruCYNr69fQSS1HrjWDd/BRZanlpse1rgnEVb9FeE8fc8mMOFxPRFjQmz2VW29cG
puEInWHEf5euqCZWZ0M9WE8lRaftMalsGW9xzeloizFxdEKjMKg9nkrEg78nhP+WFP9/p7P/Pxc6
C1gM/Z/VdqRcAme/iu1Q9P9LbXf+YuGMTsMzy4OUsi7k/lbbLf4Oso2zEvchqRPe+W+13fnL509a
0GMYTElvDTj8Z2tG8BfaPbMcTF90ZPKH/i21fR1x/TqxodeI6BCmUjR3QOfBu4mN6S1Wa8Y0iBpL
syzosJnZ7zP4TzDL2PN5m9LjJbdpchl8WhS8TzvPSeSKAX/JB2OW95sNDgUtGqYAUhbz0Pc6k3bU
qOiVM6EWt/MuBtO2G9r2FhLwR51nH33S+2FvHVM8CyuBNSYEImXqFqdvgqrbAqP45Urgh1+RXb+2
tb7fVK5fyhLg6pkqs4p/r3BTyjvDKLZMXmwyOCzYjsPJchpomWOxq6ie3E4aNpAHb//c8IOPohz/
9E1//fh3g6vFGbqMoKEZJl6SXtu2CnAyD/rWs2F+/Pmbvp81vn5TBprrrsVnn/zuSoLsQ/t1zZUU
GLl/wXIIfrxEE0JL4hYAkNYlrfFv7s3Wz0QvdLkR0OpRJt7umV2DMY6b8PUgMQNmNxQ7dUHHctjV
nQGfBodulKTLBwPc3+NFfOwqhWKIXQcG77tm5ljNVT6Q4AANUT/61jBcQBFeMvx/o4z2tT2RrUPu
E/Qb+S2ePCyt5gnx0NfP82KW8ujGxIDABMtWkWOrFod1WeXDb9W8IS+bluL3DUiRWn/yMpq5P7go
/+mqCBA8GOn7jvX6sPp1ml/kVa19es9DzyF1sqkRd4+87MZpY9tD/eXP18Vvgw2EG6b59Mi6/Ejr
bfD2R5K1IxuMvPAaqBq+Xcipn2Br4zJe5ohEtT1AZ+pJ2IKo9E3sftLr6qsG0NGekD9Q9i5Xl1D7
EuuDi+e3C5bjWj1LyL9s7hkOvz2uFIBhnucxtZH2/EWn2QAYE9tEPcTpzlsW8yOl+f2Tds0Og3m0
0OpJOL26Tn6ZI+SxauUwyXQbEFxitYdrVSd5ekRL/OnTbvPB6H89q28e7HzcasxYdUKPmdK70Y0j
eMDBxUzhNidR91XVUes/kKGqd06SGPOzNxpW/lXpqd4tbi8/+NH5mPefz13pYNJAyg94U72XcebF
CUhu+KzLjAVkV8dghc36SvJiu5mwlnsFfOlX2Bc12t4FgpgA7dW44MBSij1W6GYdkeeYVmSYlfTN
hWU40mOp06OjD38Dxl5hY+oVPEYTyXQ3J60FI8XXAEknuJz3C+ZIZtnxAO8/c3uGq1AetT4S31Q/
BU55YO6WX32qkhIAk0vVGzQ0byWjwcEHkuY1mF6O+DER+iGW6GZrDjjBP7U13t9jo3xcUax7LZh9
Vb48VyxDiz1wUuFetq+YNq8nV9y6Gi9/CbBhH9nVgsyYgzcObcVA0XyFvuEp9r9Zscmc03nFwnW+
8m+tydfrTIXdX/+KjwMh1w9b+YqVE2I0oJEMVv7E5CD4xFYKmkTQOs29y6TNu2RTW9+4+Yqrm1/R
dWWxePcAHADakTkT117bqS+cJkhM/gj7zmdGNzNmXJF46BDg8Tovdn8AS2ZDObJBAKBXFN03uVL1
0nKQT8wNQe3V5HPOmpW/14lsmWFSQOVz82q5aulI/2HhbL8BUIRPZ1FR/pzbfu2DSMSzSgh7xpma
TyLZlnXjwl9Ad9joWs6fs7aqYV4vtfl5MQyUDUwQ+vPKo7xdCCZBjdRiHulv8Htn04liOYJULJgT
FyVb8dH0F7hkPkmBTdV6rIuNwIvrDSfF+yarKcoOgIrTn33mYFjIHJrznEhRIUBCItDbZTY9fe3G
nThTWTrCmeT2u2V5xNxZilR4WPpx0y0PUxSb+iCNyZFnSVU7zhkkFYBNZG1HTYiGjuT7KmoFjpDY
6ehbpyFHb+raa+87QWoMqHbgNEfHCVYyB1bmeu/pDsSyQ+MWA8Y0cyFxVTUzVzofHNphr5hAIDE5
OFOijQMG0d6Rb55uYtOsBMb6RCtcaoxwQiuy5UQ4ty6+2Txrpt3SEtSjadikNyyYNUEooHEEn9mF
mWEPeW4+zoih3CoOU51N1nv9PWjHjh2sPad2uPS6JxmTLrm3Y1XbfS0UtVEXyiEsNTZ5haiyYJIk
tSSMq7hMwK2IRBEVZicox8t8aVrESCye48HRwzLt/bIhc80EkUuh92fqeDYZr5Lq3AUamN3XMIEo
ETb04GwrSfLjMBNiny8jAiPGpWgBaj7SkRvoXdUokkINTQrTD2hz2XSKRwD1zD48tLGQ7oqpeBHc
ZE4YjEV3VTtVOTx0TI41VV6UEVyTyCKmxTK8PncITMBvwtJh3sBhsB9ds19bWORctwfDhAs30b1U
JWG9imS0BrcZPH0TB9AVl0DwaBLXlidnNiDjRUZDfTVc4WA5dUnS5iHsrvR2kdFUbG0vAYxjYXba
iDGFPY+yaV5q0YElSXIT/Y9ObJqKa+YXA1U0BRZ0bZk8QUKGjq716Bp28slr4vHFcodFPwFlS1Ht
8gpq13MtiS72YT0OeWVeJkIrQarHat3yPLIj5R1rmUrthaRLZUVPOZQ4AFMkRz3nusyNAfRkYHZF
TEt6nGJEOUXYePQ2jVN5VwwuUC14XNRBdHRfNRs7kWK8FHgXysPoNFyEg3CNegsjDEj8SFHEnYJ9
kRzLzJrYSJu+7sOBfxnSGsznx5mu6WhjgSitQ6MfSJZpe4gPtEzk5aXTNbk4dnPf1Z8RpugBrbJK
Mg6W+g7KWHBhWG1ySV53GWhQsSLI464Tn9ftMO1BXiRbCbgwnEwEtWTRzX2HJPXZSSZN5Y7SJDkW
S9J2z5DkawRZcj+NytqQcZ9vOyao90Sf6wsdzP0Wb71+iIwZXn+8WkQ9uUO973e07l4WiZqusqz4
WjsRIzkFUmFXjc2y7XrgUX1XpLsuCfTeEaOH3ofNKulXXS0GbnrXgXk3N+5gmedz3O1U7uc7s8HN
P2ZfYurEtuSggPUOSe8e63JI99jygqd8CIzN4pF30L2bHlM4b2UQRJcpiuAOnW3v6gQNcTLludH6
bPxr0Fc8gPIzOUS0EM3LZ8ZR1KJ7E6hsUv2k30y5y4IyJwsHxc7rDmTd0xKCrMu1QX04tbu626d5
kex7szlGnnpUsDN5FNEz8rUrO5+FVFEeKTgaTlij4VtNYmLi4pCg7XlwQQzw18QxTxXPWuZd40zf
iPI85nlUHNs62c02VG8tSMPRwaUBlrtTdgnKhBG/Z3ckQxqbfLwVPTujYxHGHGuGHghBL6xhT2Sm
EdAr8c0fcX2GyFfPKqd2ZW0tZBOS5YeBSkIa3zOYEk1UP0bTKB+jbmnubJ56GLkX/8aYF3tXapC5
tjf8zJJG0pyUnHed+jZ5OJ60Km4g6Z2IHGUHHG6PNBZ/GoNsOhQlkKt8PVdMZSEM5RB+lnYegjAy
WwolikqfIuaScMuIFqfWnYD1RkRmpXVVSu3HrPOOODXcszkX1OOlSAKpodeKEnJ2G5P8/FOU2n27
jdp4PtAYbtMLXq2i9rxk21aM1LS2GtoRzJJnp1LJ50qs5DTf7JW7hR7ni50XN5+I5Mp9r3R0Yuty
ZzNxvhpTd+0vUtU1hSNnbRocy4aKCwizL8korrIgOhPtwng3s7qT39fLWR1716lTjyGlWxeJaEDX
U2wTutX6WBmTmN4Q9jsXja4SqHvSf2FhbQBZW6IwkcEUmoaznGeL7CT/BgClpvYJfnteDJfKKDdz
PfI+5nV6kcxQ1OfCiYjSJKcmXZbP7mhfD5n3wxz4Z3rG/Ue3ywDUmj/HSu5ZpPXXcBTArVX+QQvQ
ruhR3yJKRWCIUW/Y2s41mEX9NLmdcXKW5CZnwJFvgH0xTRWpsTUbo75ZTErBEL+qrVyKvd15LTxj
vDsIjVxN8J+Bmm+qAUYfw1JUnn7HajA6pe4oSGn5epdW803ttPE+8crnuNP+Z7uyznK/Ad5tDocS
pvYmiPzLiJKk3mu+Yhxg12p0nw2dnfpgDmF7P/V2dDcP9Rxq1Z4TFUIlTuKvZcb7jdETJgkVXZWF
sZNpAw6aZP15QzzLiNZpYG99g/yuN2qs/ZW5bB4SrJ8h8HgfIF1tMosgYh90gj+sYyc6xLQYruc+
lU/1TDwP6eynWRBASqp5i7V0CdP2pSltQsaRqBCkqR9oGvBa3vzsmAnpIjnsFiPoL2x/5nk715cO
C2ISmEgSkAtj5DTkAEhcM+PcqrX1tDXlSIsVuSbNcgX8HJc7I9sQNSZH72LtiOgQM6BNMCy8iEEt
oB/6mceeoiUa62mbHsvBWG5SGcVQ48AeoZ2KaIMex/hdl3EZbIRNvnyjR2H+ABVmAQqQA80OFtec
CgvaRnLUyrJHe3cHTn1VjO6W9YmsTlbSCX/jGuD/ngLlLekBcVYFp2bx+qtMs4/dWxEgh5wAZBSq
KLCPpdklZ4I3MBVdkcRZ07bUb5t5ERyNyUMeXZaBmHbVVcBQCR3bL7GFDSaEH9thO7Tt9ienEbx9
0uM76pI5+N7OvsWsOBpggWKtAUO3xM6Y7Dtobs/BMDnkkavZ1acGNfuqY6zHaTTMCG9GqeNtkXji
lvLpomZQbWVUbs+AS1vP9r8ChrB4ETB2BOXWuV0KYgJ+LxqSm0W4+QWeKtLoVIEBl2DlK9ylxt3k
CCRVDdjogVnH56ZsYnKezOsIio6K6iZRJRmOprjhf2vMUuAMtZH8bCILtsJAdm3CyGA0/YFAG6Yh
SWf4yYKY8ExWeN6NbiQeaILpxT4bjO5xDDyMxNNccZY8QQBiMxLxpgDaj+UFxMzeZECuW/5yAq8u
9Hh10R5oDeWD9Ob0IY1LLtSV/ntngXsrGJbnPjB/GesC/HXUPndNl3Gu5hIbTmQMKiTcUX1KZhVQ
QEWNF++GFS8Xel5fPHuZ8uVGI7EeLVHM8ECFo35EwkufcVtrKKfm+OwDyT8VQzPbXNsVIESvCNzH
HvEvDYtKLTDqoN2y2F68KWxGpqOQFQPZh+kyWC86SYNHJwp4HhXoPTx3c5rLt/bcyvuuoSpn03Jh
aixgxXjreKr+jgyDRcmLFfLRgO50AQGbgaqztJrtyuDAis9xkem9aQ9gelt/dp5NoBJ3tixJ+tYC
GkmYapdCnBy7GnPJgfgtRYEz+rsbVON3ELTgj5cKnukGM5x169DEdRNHbpmedXzKLfBxDSKYJnJ9
cNw+5305ygL+dEe6M7X95SUq3fpmNuBnhAq95SGqhfqmC3O5znEBw94z3MblYojVXZnh8+JzEnfc
Um4BctEFAiG28VqOyVoGV0jYUxdgb4PIdZ5lFcGKgO6TfjM6km+8cqPSwVPldpR7JX36s0on+wYe
B5sgmKtdt2WNsDz5YKfJOftehcja41M4dKIp7lFDLY8Wr7L6bgyDk/EkbtWtLiY2qOZS0Qng86iN
d3Akze/Al1e87Gxi/e9ELFGP07pedqjtLEmXZZx7kNXzfJHa2hi3jTsZXwrtt9SELUZTh20RRWtz
09Tl8CIoSNmUeeFzknEcMB2MWiPf4fSbWtDgvr1n68v7IhmzGEyZKNxbG7IT1BGW+PfF7Dn8a6HE
s1WD229tYJOV/RFiQaV2hsBioQca9/ZzH1P4mWE4OJXQkqw9afZ+2i9EPOCGIITOly7BWRCfUmQP
lH7BhqFYO7nxWLdaG8Md23rnLmPXQK5ei4hqmz5LJhAtWyOjzZcfZFKG5BDUEagvpi7GrQ/Z0Ucm
9yiFFHC78r3btOM9GRNZg/fla7LCrtSNtaQxpomR6fnRZ5ZRHkz48wRrJrwGy0Tj1a7NE51yYQnU
Ak3XFGCrseN5jtqs2K+hfb6i4Glh8h/x1gGI92peUfv4FRzfrQz5P086/2GsyiadlRI7bkyw72ui
K7Mky1YiK9DJ6218HimbuZfmwajAjvz5o36bXXrgCIWgiZesEeLxOwVDyywHLcFHTfSf7lVp51s7
g+ZgkZY7qqqId3/+vH/4auuXEibub09Kb/37vwwvvYGKL7dhuC+8lqc7FZznXALclIYxfTC4/O2j
oB4yZ8IOFmDJD8x3H2WTnWmp++SjYh8su8kLrnJZKtpUtv2dn/r/iuV/oAr+QbDcf23rH//j1P3G
yVz/sb9Dwob8S7j47xmQm0zJiWX9p2xpeH+xaCFfEjgMYnzXZ7L8r5CwFH/ZgU0IjjCp4GW1dsf/
S7aUFn8LX2WAmCn5gbk5/tf/fBO97d79/19VtXcKDPLgq6YKJchneUIE8t1Fgi8woWsPwgmOju4G
5KF1Yol9F/l9utOsx04B0dmdGBZ4vg2VQsLP0qssgtSTZnm1tyjY8AEGf47NHH5Qmlz5TJUvTKPP
byZ2cr+c3H/QAO23s/C/j5bzwh4Q079kJv727hn9JoJqUdnhFFl0CQP38MKmbv27xq4pFqwdgHWM
vU5CrOzZ0RnUbaJb+qV6LwPyTotVt8PfX+6zxPaPtlvQnJsUDOKCYMgSkFrLwKxuNn7kU9ZfmQwx
rzKFL7KBA8Jj1smWG2YzxhYIv/uZNp8Y7G9gQHXIeBcryjKi7x03G7TOKfjRR9F0myiWwJhFjPyT
Jch5pIXX4LhjM/8cUByRfqAdvkay/lutWM8Q/+VxhvfWQzd4xa398nwBMrQ4LqbnMKZgJRgCNpN5
rS+0FafdMVnbKhPmWjjY/NE+pUDtzQ2R0/G2aagsJu1JP/XCH9gV5pxYu0o24iYlqYJv3KVYbMYi
9MERvz7M3x2xi9rAYdskl/lt3/6mpAk7v0OAoSuD+X5fRcXJrF3xjbdzhT943d2boonuoee5/cYn
T3wshvinE9W9HSoSw22YFe0l3UCxCmWssBONtjk/YAHsH5ji4agcaApkAcA08xa/00QObxjoiV1m
yqJnPbMi44WJk8iesucly+F30q6GL3al227cfrSQtRM7+T4QrtYhvlm3WuFgfjjM/Ux5IvCTm4Xu
hR0jSla7nsFsFXUlufOqMXoibMhuWiblLdb75utg8jUylxrX7RI0A26yOJkYg/rGl0QM7XG2/O47
mBFWqRQ+c/DwV2cI2TK45I1pMBzx6DorZ3ZCQW+lN3++xdYH1S9y1+sF5OJekCb/WW+0dyKjocoW
2A609dFWKYpJBG3JyzglDM2iNJziVua7UZBfJY+3NjjGwd5jUXebjWQ7Q8Ogg6gzqQdq9afUyzxn
x2vKulM6JirMgktd46bDdiTtPqHJa4yzy2BmjL1RCxSh3Wg18+UQ1ceGvQectyblR6JshVKabogZ
fuoLcp15ErKeYvemiDOEak6KHbk9ntLU1D4UmoqMPWxDXIBs+S+rtqAlKpZ59hnKFizIKZrb0DYz
1jedjmummfE841odjfmC3viNhSkwY9mBWdRObNyaZscAjVbscyMuu0vSIhQoiUI0V4uBZw/PMgT1
ccT+lU5UHm8Bx6uLpOQPhINM7U+pkNdk7idADBQjH1V+w77bLDfk3/cMuON91UTeo8RM2u1l7Saf
W59wBNqZcW7W6G2h5TbX2eRlX6QqpguntItbZF9/+kDNfqt0/v3Ts1QgMownhkDdu6crFvkci0Mv
8I1wcaXEIS9y+M9XCmHysIw27i+36F7qBWX9z1fdO8/6vz6adyTLFdAXwny3DCtjtsPlmCG6iIaV
sNFMXzLf9s5bV5yDHi1OTj+og+tqBnfohHQpEwgFD34JBBzQLSvfzdiZ1Qex8FdU5rtnk7QC6JRw
r01Ale+0X2ty6skvZgulI7VX+rg+ZCQG0JLYu6PPLHuMyzK0GgaSlYWxzjPi4j6uI7SCpLMJlWjz
MLQR9sDYNs/I6MgwyaP4gpjGVG6Kyv7G8oDGmQ7B5M+n1BO/38iErFhYsFZgW2K/u5HnwSlZ2AdW
GBlOdiErupZ3zAvm6hjl1ueKXVwXZlkbPNHygPsuy9vrvGl+JmUWQQFwE82QdxxofCzM1VJASYh5
DRRYZXsosPEuq0V6NZtKnZVkLZLtOPKG2UTVqGjUtYYdZr0OAg+e44jM9s7lPD4WrjeHjJatHbyj
iNulMRuUhXn+LrAOBRscx+M5nQnXWTReL7KlocekxeRO9DLmh8+DFjUlr7+MlkWtdpo10+Ww4FQf
IXydM3NeqzqKCftkypVrYs7lYYUTOLbODQmCaGOMgX8ON5wdKCuEdE9ocTm2OU8qx+7mJ9H7Cb2a
GZ6/1BIULoJP1dCKFvvWyTt2Va07kQ6Y5YXZp/dKlv1Xby6CrTV3EnFmfW/oOUmWD27Lf3qne9xi
Upgk+ln9vEtXDplT5fiELPzxaXQnBovmrarCzV8VGoCN14XuwsB24jV6rrJF7anWM2FPL+qQDkO9
L0rz69zTH5cACt20JZAjypjQJ+A6f7Cdst/a4F5vZDInvK5hariQ4der8pf1ByTwGUOCyeuDjoZH
pWz/nBqkDcQ6Wg0ypCiuJvtgytraDUyMwlapL0rn41ngj9lBLGnA9ebYYW8gBNIaJ+gO0Op8sdCe
uzjbUxXg3DOgR/hnPk7e1GpvmyQzdgHF5V9I8WZXPbmtQ+mB4aLEwvjox1hv+TePBELGvBgJi5M7
xvNnv/2CRprSZKFGvqCVC9KAlh8ynRipye6Di7ZEzrXqtRvG2dIxroMp3UmpOfiBkVQ8yO8mr7WP
7vV3wGPOOgcFMYgXqY15i26JtwfV+GVUmRJupVU52SfHq/TOmNshtDx9yoH7HFOMvcjCT4QmQVY5
ZxPpmw9cQG+3m6/HgI8rIPMFBcLGAvn2GNKUiYcirBs2zfjNhd9O1aK29qWIlw8ey/ZvaxS6AwRJ
DCw5bKnYuLz9qKmbM6MwC4s50lR80qUXPPDFWH97wDbFEBnP6cKKO+ypQ//Uiap7xkUXP1hSxqg9
E9qtdl3jXNgOkQUvKKwXiJXHYOkZuKrC0XKDaQFCDi6PNXIHtr3GNpwhMfTdpZCsiFq7Q6ht56Ch
RKBuv1YM7wo6r1J15sXB5O8cO/uAHvJq23x35fmYq6CUEB2XuJnefmtQr9pMK4URn1XPtprmMsRW
V12MlLrcD7PDoCz2xtsWseS0ZHFGieLoXNfa8cpth9OOhrisvSwFn7DFIjd/Bg+b0hg4WwYVY2n3
2TKac3No67sVJdFtikbDdJtLv/2qEHoeWDe4e23EtLNYsC9V6DILHS0annbZyHSewqYBjAGE8CxJ
x2vmaM33sTWM7yaFql/o5fafijH3z22osC9j77CqhgvoXuQKOOzGqAd5jj+nZnKY5CcLOB5tsjTM
Iej71Pzq4qmZrKrYBfU9uzRtHRrK1w6OlfFJDLFclIX070v6/481/gMr4S/Lid/aPz7VbT/EX4u3
Vmz+kf+aaazsMj+QTLAcQBjrRvxvL7ZhW3+xbcAPCfgJw9y6kvvXUMMRq4GbuRe0RlZ4pN/+a6hh
m38xgKP7w8W9DSzb9/+doca7KQHgCY7OfIWosTwFwfb2RkEgYBNswkSJu9y7SrIlvdFdpPa+jtMz
Fgc1NmzHIe1Y5emlOTC9+OVc/cOYQrx7CTLfI/vKtEeukxsA7O/u1LGJ0ypZIRscqXFvrCHjfqD3
sXGq6cQ8AldRPaNAOX2XXkFK9NDgMCHsFl8jpNR4iM4nVzYP5Sy/RGnDzF1N9ngnCLMvB6MpXL1v
K29XTeDc/nzo1u+HjrMU3zHnjS055Ii3505hzOGlhz4q5TyVR7qHLTrXUpJ6VKVDc6aldIDRORkY
kftoEekJk66Vn888VaPwg4NZV/2/PPE4j2wFWQ9Ih2eSYHf77mDYldH/bo8hlY7jsgv0wByfouzc
3E9Wkr3gV3P3HqF4fxvl5VLvq07r6NgGZW8epqZM2Zcxrp73ZEEiQMkGPVm7YoxxPzlpl3bnghyy
+mAJ9G4XxaOZVxN+M3/lIa0z3rcHbeRBVyhBwH/iHUPgrxoseYT5Q2tdU+fYC6gDE1nIQCYYt4BD
kSw+OG3vligcAZsobkuKU+hqYk/19ggwjuXSIv+HKpREJdjupYrDcgqmTW4XPMChwgcZU5XI0can
0pkDh5XKUE/xWvQqo9tcFGNHu1NBrT21ZUi9RgYr4uHfP0x+Yfm/STuTHbmRdEu/SqP3LHAeFn0X
7vQpJkUoFEpJG0JKKTmTxtGM3PeT9Yv1x6gqXDnDO7zzXqCQiURmiU7SaMP/n/OdpejIb/Tc5TZ+
2yr6QeoSjDcD5NODXLG984dnrMH5XmBNJbXRbHqKQuZQm8ds1szkQcwqyQ4A1+mqmfrcKFCwLdYr
t2rwh6WdJc1rO403n8Pi2aYPwa7GR4bHvHT2Gxnm5kSeI2mEtRO3H8ivFJSbElKbN8Mk3Tl0iOfb
lyNGrJ3HUkkFyi/QJWm+6R2rQbBCxuA/b2ZQij+6RDZ7tD25vG2c4kfWZBoJnypvP5K4TNKrazmj
BhgGUj/5azLSdxOsCRtlRFaOHxDVRc6hpZcRvQA8lS8eQgdnow9L980dSj++MpBXzullpsY/vpx+
l3a1Z+qrF+TNkDomeFbbMc7IRONjjYdNqRPHjCa0jBHTRQ2UcCntbCcnU/8j8Ufrru1b5FzoTisa
+GZGgsD74wZbAg/992nBY2a14MQhA8dOziRx/lKICJeoRrACA3cvvJNRy+Yk+0llYYDwofqRmeAi
CCpNq+G2KPtTlQ51xh7FQvjS+49BpUOWN0YlT54o1JZu2r4DrfUZF6L8NFnBl6ByrBPZoxJJcwlX
e9uXwtt1baugsFR0XysFV92sPqTUzjvOiX110/plf7D0NtshydU/1WP1s6pI17U8cjnj2X2Y2haT
KBKQbKfhr0afIMtt1Mgd+thtTXLls/AsiVl1+mtsXDR/ovqm9BYGNjADcQszDXZ6KWxc2y0BffSP
yltIlvwSTdcBCpMUu2W4JD/zFqH4Zmz4vQxVIh07XRH+q6WNQ6mt6PaQnEnto2h3Myn1cYYgeqA6
QfleKPFMesgzEi5jEzMijoXK5ntbFU1DPazK92XciAMoNP+71rD/JrQ0uY84LYcmsUffmMtvOqu1
Q2pMwZG4ihgAt1ndqAb91xh7uCtVb3gAl514LEOo9s4fjYuGOve0Z/AohHVlfXUqjCk+GL1e7svU
a8NmKog47yVF6tp8CaIm/2AKhOskDaIs1FCltCVi0rS6W+AaXyj3a9/a0Y4TxiqQjI2e9bN+40hX
OjeBmw+/1NA0P0uimxzVUZ3s8kNXcI4A9qR2DXWoZ4j/31IzUHt9qH5ZymzoGjQEaIeA+xDrTLo7
PyGTzH7orSEQLCHmdVAdRNlfXd95Pxtam4+BPbh/tCryf4l2BnKDLgfIQJ9oD3bmwlnv7tl3mHY5
nFxvrnAngqBxqGDpToccBnUFXVbeww6ogYX0y7MCsoMSbGRE8jxRa5aneG6jk1VTfjlI4ikfxpG+
NYWsFqFMgJB6lPUJDrJLpK6oDgDoks/WhCipmq3bLI7kLgikfUNKgeZTQSnswzAm1akf4+I4T2Jk
1ncQ/4tm/HPMYw6TpKa0333DaX+Y0jIZoNKe935qVs9Oj6Cgp3kO64mdDZKcuk6+BxWyuiFZMgwW
J7jfif4PTmgmwsAyRZ8BAAntiKnpNdXxTD4CKEBkhh8Kdt9QEAri5vaQ8SXlVbfPleu1p6RT6YF6
iA2DPv0Sa4717CMC2Wkj0QhMrPlR2mbzLcE1/AgbG66gTu/YmDLyh92UAIMSr0DOBPupyTDDQWin
mJ34dgICH/rXRjNz88VJR7lJ2qWb4Co+WQJ3o1PZDPndlDfzfYxWBNOEDpchSe8LR0MAntjBcckG
uCXHotqmSrcPjRx+CH0eXmj7UFNG/q5uJJEt+9GnVlOWdnFTRPIRafvXfsBfrHSfFLnJTwjnZZcM
+M6QX2uM+E/BGEUUIHPjycc/8BHlm3YyRwnyyEVg0XL6PXYyaT8pmvVdWHo04thVPfJP6WdgMtkx
90Zn3FSj5p3QCMefCs9TP0ZkL1/oXkR0o7qSBGdP1A/TaMxHcFb8RSW4FVsq5T+NOodn42VZ9bUn
4fg4aWgieUjTMWoVWoW+wKO+sSizv+SzerKKrPygKLj9wF/cU5zvf5S28ytoGuA9wtKSW6vVi2dA
bPnDYGbjXyptdPa+VlbfaQBjiULWkmPnz+7RnIl0xqwsfcmxXVZbaB3lS9nNkLrT4YsNSO1jaZRL
LLPl35AipICsLw+B3J3kz5L67Mkj23ib6xxXQq8yoBtlyEdihxYCq4c9HWKD1HPDRmdmkHOsNvOY
UsHsmr76DGrB+kAhdN44XqnurLpzj1TW8hszImamj8YnNPLZDZIYdUBU7e1dR8sfWuXqOyFb5DNV
u/QoRXRXyNY8TX424XEY+8eGHPoPXc/VJP91vBsxHOcY1lCbqmnnoXg+xB0+GHZg8o80r/qHvC1H
5+CC5XegInXuvIeC1Hzw8SNs0lbiiC8BVv3SU9GPG6Ez7+fYyN2Og4R0+2CnsYfi78SSzcUvzJXj
felX1S4t3fZxyMYSo7a/JM0TFkSh4DPi/wr6cx/RQFHuF5sa9R75FIoU0vG6DUHWxIGDz7S0TT45
Bger8SluzfwejXTy0ZAmcbx1RPIHGW+oURBipie8MfrnhoPZXVRr7h06NW+bRLDlker45gFEA8m6
JCcfjVppf+If/ZUGtXmKUhPyh0vex8Yd+Qvx46jFIkO2YVARd9pN7KhbUkB2OdrwvWp98xN1Am2m
4mb/1DoruPOTkoxCGgjjBwIT9ot6OaNP99JBfTg4o+5+EvQb970Sw2nOa/ObF5SUhj1kVUk/G78c
AZPLm8zqMaKgfGATqr6qQcwPyO+GB9qS2HSofZ9cgUJ90xA8TJq6oCCdztOHvp2a49g3i+sCrD8z
gHWbIiLEVCX+GPHR3wClwh0lPXTxIrL1YZMUCBlJNCLJhVPXzDg5YP6pbuzKGo+lGilsRUVNWLZp
/hKuLdG3ymJvL3OLP5bZ1m+U/8kBwUZ1dSzcg1QmZThoXc8LqO52xuQFdrXN463PDnxDfCHhctps
76ba0T73zqQ/QJ/yviqr9I4o4IhFsKIoIOVDoYaiVjvvGqSen/Sobj83sW590aRilidZQf4yOJg+
utWMkrgrh3hnq75e0uPm7+ZoP5d+inqYRUh5ffAc5ar9NoxF/Dxi9ftLznX+Kw5E8kSNNd+7veYe
ffgNoG9wvG5wK43mFjmTOrluj4JdJD9BwyWnPHdafiFY1DQNRFi3CRGVyzsDB6FNKAtZq/JUpMfM
xYadZ3wiFo2L5zqtO04WNrsLMC/WYYk62SKhhVpjjWn8ZJotpa4SINlPg9rFrWl2yNqASjl/ghRC
5WmNvb3rZTR9lqMg4ECwwQ813ErIM4PJ+YLhwNmWQNWfR8tB21+nE+SC0v+ZUDr3Q0ylzACkYmK0
qHQQbrXoOGqXwroBk+t/0HAG4OWpEhVTamPLR9o6HJgBSvRdOeb1xwFfroGxZPpJR7JKYRFMrblH
p+t9NSnoeRudDHZvw/bPfwEv6hFdYwVZFDJYBxK426zfB1qp1A3qt8z/jHEWQUcxUEmnNuDwtUtU
WgGTNi0DuedgS6eK1Cn+Ravw0TyNqZiIZZt7IqSPTYwFcRNhfHGPyHRhZdQMsbsgnWK5zxrXDaBJ
TKOzN3HKoDQw/foIdyR4MZKh/GlavTiOHPb+ihuXzeogy/5eDXP8WM6k2/s07BGa44gbmHeCAdG7
5yI9BAtxn9CPJYzNCH5Weu+PG5LC2PLEXvOVlTe5E56hH3VCluNtplKcEwPd5CnUu551A5mme4i0
VLCKWSK5Q/5Cx6DNBjA8PfubkJWn/lpCSVU7Ij2iF7f1u2GPIW4W2yWeXdKYNzzGvuY25j4OxuJn
Ly3/pWiwTSvZ8gcPixabP7PWvkcsW+BIcN+B9/a9+FOu7Oi7Pvue2kyWVh6QhcA1KTAsvsg0l9UB
uZj3FSx+3m2BRvX9wQimoAVnBJpmq6eJ930JIA9xvbAjdL+5GBww2Hk9Og+97vIHbUjQek+gMFBI
Yw309y5Sw4+KzTZ7EsrNtNU0clZC2SAO3AhaXndFPWpEBjlJsV2W62IL2UfKmzwCeGI0lnKw+wUO
PbVhEMQzDdD7vlU0fe74lCvtRte1oT+wPRgonk9Obe4oWJQD+sK2Lci3n/ts20hJdh+NUf2z39Gg
2CA19U2mUTqkiJ3xW7N3b6CSGbqjtRu7QmKEAMHz0ltLL73PeCz6LNQUb3RHJpAj917jszmuJNDD
LcqQgF25XnhPNoi9h0mCCCCpnbdVFDpuPJE708bBnnGvDcr/mrSEcobRQHpL5Vbux3qGl+Um7mMD
FuVGmJlG3oZRoiCxZx5YVmRklaKG1MgikslhRMv8jK6UpaF0DYJ/Wjv4QyyadB96Z7mr1dTeDuCk
vism74eauvpfAbVIWnFKq7H12T1TXtIS6puVJWfOoTWlOBCGM/Rb8obQK88+FrI9P91y98oeRbUl
LrXS8C6Qs7Z7/3y97q4gxQF0aiJPXMRnVHJXMoAGNWg3oq/aeI3AgjInnH7SGD9LngXiEJQZutMC
VwJeyiFzv48EE2N5lLAmWKLNoN96BQmzH0hqhfxk+A6tW4vMCZxdjonNYk774etgqoJEllyWt/oU
48vvkxGJTr1QrzYu6ajmdtSb4kYWha0dmFoCQv6soYg3ejID6mp6jBrLfiF3IF8Dqr7SPV8LElyP
WF0PfwxQVOR75lpH1VSpV+ucoTdzncV/0vMqq+0YdfWvSeIR46fQmia55wlcARt+FvR8k7uz0W97
JzfusQRlH4witRm1qa0e3n9Db4q0/LhFK0E1HZgA4qmlP/Zb5UzHK92Lhl1fVxJ6E0cGB79WnwOM
uGVTjncy9rNDYUMV2vVzRmimVzSA8zWbRK0rxcalmnlWi6HbCP8gwBqPF/8N9iQWwN+yEVmGMU2I
l8f2tsRAsYuR9+znPHOuDM5Vk5EK3IJs4ZZN9Lo0O1d3DmO+k/CvwPNN9nfoYOJz78IYrXs3+P7+
Q754pUWKggAELd26kV3GtZbV8YTwLQ2SbToF+k1TJnLbkxp3er3U32ozffpvRO8sF/qTCOA2jWlA
/sdrfg9JLEtX5+wfdlWf9tPT8KudPv7qhqL/t1B0+S//f//l//j1+qd8msSv//U//6zxHi5/WkyI
8u/NIsjFBm7hRdDjo6+mRscs8v8G//yf/70oaC8JaS/+Qf+K3zH+YRgonCnMLlBJfVGL/gsIFPxj
GRxsytBMgGxePpB/K2t1Auh9AngCsMfUEhaK0L+UtU7wD4p2UDxQyzjAIh3r7zShzj+M1xwYg/Yr
jS7Y+cEbYa3dEsmcjukcmrWi9T4M8tj1Lhb4Fqai7ar9b8/rQs/p0uXQW/CkPSyF6HnPp4TebWyk
wskcsoVJdqJmNR37omdaKKNdRxX2ygS5LAL/+d3/8/ZoEoGSp8/g0LQ7v95SBwsoYkOsoxOP+Mfo
CWgrhkd0TQAfOoLpN6CW+1OQFPE+MGfj+P79LrXn9fVpDnO7/AKq1KsacI5vlzTAUg9dLKUnTE/a
tsqc4ko77HwSeL1Lyt7ApeBK0eR8cxWYdYZJTSRET1yFmdmRIIomdlvq6XRlZrvwQFF6+wwZhxHD
/H7+QFssU74lpjnMbb8/9oE275AUBxuQlcXRSBMD21DgcNwA82Zx/r5ypysh+D9vldVeZ9gvjfxF
jP77mmL7ZKI3jpzDZsbjuM3cwvjo8pNIYR742DbsNKAitgMlAr0R2X1pJ5jMecdszCvCOp6VK61h
m+d2/jLLOiEtExt2SnKqFj/Opj39TKPB+1OnK3dtLL7JGeK5mSwIEGiWp0fX9fy3ZwgpB6zIDP5S
BDuUtu22GXoYeJlPg4vK2kbp2j3ZxEaYJJT53DHDcewG1bEjtPED3016NP2hCLUo0k7vD9RlIK4G
qmkB4jWwmLg6NcDz3waes6cEFM2hhsVsIxtPHDBdYaZF0ppigg2blBDBlo7hzfsXvjAjcGH04Ivv
ADTaqgtY22mFId2awwjW6N7rp/lESXQKq1H91Mfu+f2rvflSuDcMsuailuTQ9KoL+21L0uEdB1el
7JBsWGdfkab8WEZslgPATle2HG8+/eVS2CYdB1+FSZTC+RM1IrdrjG4maEbUB4xq8wcUYuWV+znv
MfE5cBH2wA5/R3uH//L8IjMmNLdNIjtUPWWwyeibXWa3PwMH2KpHRR/XqTdcmQLevLHlmmwlcQch
HIBxd35NzYAxNraZQ/OMyrCsiuZ+tKEfBnkbAxYwuk/vv7OVbOxfN4kawwYqZQL9Wn3zZY7VtXG5
YFrmFLEEEdUtidmhYfvgjqb8K/JodTu4Tf9c8lEdyUi1dpwl8yuT+eUfwuCh12e5BIguo+u30eO4
spwUQZehA7z0OGRdcw+2ztpJmnCw1UV5A2u038cdYs/ZUc2p5XC8G0YW1fcfydvXbtgu+mcEJL6D
+mH1tbpCiKQpcycUDSjLpT99qO1+B9IXfVMKtTLvzfja1PtminC5KH1mEhFQd/re6r27lcW+HARO
aHJyXkgNRNvXE/gQfPxuQaC0Je3qEGvLb4AUq5eKSdmxg72VzAjpo6w6jrLRw8SzHqwGX3sAo4Me
nNNfGTAXng4APpDutF85gnirKWVobDKs4CaEw1B8dN1ifoqtqPxYCPdr3af42ZrCT65c8826yP7b
JlXv9eHQ3F59iLabxpEPeC+s8wYseadrG2bZFNibiD7pifqz1hgogd9E+9jGwvL+eFhpb5dPhMsv
M82iUaAjvlqWIYkmE8oEHq4OTmKUfvPi0ISl1mbbYVdYwz4tNAOqPXF1kQlBvs8g7k560G0wfzno
njtzPwiSPFqaUse8FgOlCBO6lJBl+P6PvfioiKFcPiCMDGu5zDTV0M3HGaIH+hCcw1r7MNe9GRoj
sK28Tk8NtvKyKwiDdfIrSokLY5haIMOC9QbUurP6gr00SA3Z8Zr6vhsecqwcpPFO7Q229HgTG3G+
j1kIPylHWFfu+u3Kwxv67cqrr6cT04C32WVQyjanSMD2bKhGmuzVdOVIeGn4s8hRqrTZdnKwOZ+l
mtopwckOeqj0mvyXVrCdUPTXY8NIDg6kixtg6faVEXjppf5+0dXtBdJFcuBx0dS3yoNhC3QlUfXn
rNuPrvDsjZ9PDQGGo3c7k5ny/oBa/uyzvQuDfwE0crzCGQtt7/yGB6QlWU5PgpXWsnAmN+2dAxrr
BJ5q3FcwDa4MokuvEtHZgtsjKYATxPn1pg6De4P+PbQRfm49aIoHYgF+ULAKrhxfLqw43NpyOkQe
aPJ5r84vSGxmMGqEulQlmetpHo+kYI8A0ju7PAQ4zbdkinsHqHFVqDQnAeQzoLjTE/PKM15Vmv45
w+AvWzx7i97GX71gIK4lJkxTDykt0+wchbMdU8/fVlVe7Lxa0AgYRoEEZbB3M9KVTTA1lJwmUO9W
XuswkHp1U3NSPr3/8lfyn3/+MKJ6eO8EO/nma53wt0U5wUFC2dyCrgi8bZMk5qn1xZM5zSZ9YRQm
6VTKEw08KH8OHeqpbVpU+EyBlWFdS3G49OktHkE2B2ymkdadjwyzQKVpzOR8S88YkfzRNRXu0tKZ
NO8pKYP4Q1RRoH3/CVz69JiLXaR0uo/5xz6/qDuMieeNhhFCquZEYY/+0S2ne41EaqQaMKgqRxZU
awdtZzR9fm1bcOnr8ziQkabNhhA86vnl/ZSqb0FVPoSc655MTod3hq65e5tUGIg0BUGhMMe31XJG
Q/jd3sC2UQ/8Z/O2KNEWCkuI/SgK9+QiVt8SOZ5dmZsufa+oeflxiMXAMq8eUInjRSXxYIRZRYo6
XqF0b/eZ2ncIQq6o3y89DB8tIzZ2jv32GvpJ+K1L1je0qsrInV9jgK29oM68JfZW7uHBurv33/3b
9cxkXmBj5vFRLobI84dPD8eZctczQqRTEQHxutjqLerdqIWYZjbGfeBW26Iz4s/vX3d5ZOdTLtdd
dgY8UeRS68ONHZlug1gQ3u1kph/jYBHH+JZ/ZWy9HdlchWRnGxLBwpNdzTlmowkHMpYBfcnxHjFw
e2AJl4j6wu5PUT65SESTEgpk9NNXvn9lmn/7Lpers9dnY8eeav0uhzErZY0XOAy0JGDX6oBvy/34
pajYHMSoIq98x28nD5xTmEUCTlds7tcEV2kUDl3lzoSLyWa6gf+4ceZKsMsuszB1yng3d6l95SRx
6UVSeVwOExTk3PVJworMFqoUF9UrW97H7NpAldJqfn+4vP0CmRoMnUMj3war5mqYDo4V+101mCgf
7WpnOLW3mxoYOlnhz+F/5VKe6bMiMAWvV0ya+2mEEo53JWC6GqUYD2rWe7zwf7+YycJMCQqNAh86
7YXlhf628mAiGxK7mMxw1Od5D0b0RzJGMSl1PQWwaYz/Kw8RSSnGJZN6s7n6GgBILgK+iryqDGlW
hxYCAVWGRDLnL+8/xAv7DjoKy+uilcEecj0WzbnJW2S+ZqiqId9LOKzozzS2lAaZN5MsFWCowHsE
LC3COIiRDIrJpDum0fP4b/6UZWz99pRNTTQI5cnJ6qQ+hKMv/G3M8r2H/zRtfa1SYR/HuLkpBnzx
2SiEAv7p1mhb58pDufR9YhmhGE/FhfrRahCPLGWej8Ux9JSZHf3M3Sjzw5z4QByNESUrEvorV7w0
A7GwG0tjb1F3r25di41eIIfilkgcIErNNXcdeNlQFwmqFC29sphcusHF3LJAPsBVBavx7IMDMNKI
SX2Y0vRk6RAly4Kk13KooAqT9UunLrnyei8tYOyhKYYCC3HelP9S18gr6lfLQjLFCMA0cUOrbjzU
lt0+0ZwAOWok+sFtfP/KlS8+XBdBKnGgbNXW7rwmIX4MNrkZZsKEWk0qzw5JTBUOCURKXua1b+rS
HAhYhRqAARPdWld/JSI8rPs8XSvqsp1VDg5IyCrZGx5j+/1vZiU9X/bEJgeGxRrDY6UTuTz1374Z
VEamRGrDN9OBKRV9c+p1Ld1YIB7DskGlpBliX0zVCVNhcD8JHU+o6b/oPjFnnaOTAthJ/8mNpb1J
WAI3ieHSYSeRzppVdpQmCct6UbshksAXPYqtow6V/4WoquQWbR+Mpx7ZaqX78hDRl950RUCvoKNY
pE2TPKXIvU+lObdAf/15C3LQ38SWMezffwoXHjgOTywudGNJ+F0f00YUVQg9GVqJBMAOIqR7ospR
75Imnq98OW/SfV8f+H9ea72M5mmpiziB/z92lgaRFQEQgiACvUq3OaH/QAY4d/0eoQp5kZGFQbGL
i32W5cWJKmKzyRprOBQ9ro2xHatbUBFQFZvRvfJILox5HolLQ5GH4mBQOB8X8HDaXAjOSpJxeuMX
8yds5fnnnuYZ8/s8X+O8XLweGXKLWcu37dduzm/jEK4n2ollAxcMY/RU6rI/dlHg7NuhtPY2Stsr
7+HiK6cy6VD24C7XLCktrgj+cTWDoC4jvs8Wip1GUXkH0Fpd+cZeJ9/VFphSmwPgiI3wYnc9f5bQ
CqSWLWWWsi37z0D3iwzUsKV9VM4oY7xgSfqYK897DHr9o8zVSBgd+H8r0oKHtGjEF2GoTdKYv7Kh
M+5bhR+LcDvCD0HfFCXDBISedSOEIvI2qhMqY6Inh0gnW11hLdlyxFTQHUpFlwa4vXS2yo1GE3h2
NVfbphHeZ71X5gx8BrhspDXK2xok9M0bovLkIwmu7U1QQBanz2QNz41HtWRDxdR7iBc3y76ai+RD
UZjEDuGAcL9DIQIdMjmWQfoQ3PXmgNSscsCcmgALWaUGIDRTXObokPP+KxEY+V/GCIQQYn0sDo0N
3FCDZ/QHqhD50cnM4cGr3OlLSVgRHkPdbPfCGWqTNb03/yg59WDgkw5QQuIGuwWKm/XfZNY0z/oi
5pWNyf8N/bH9ICpPfA2m1PjYD+z1NpKceupBsw72BXzktkflobZY9LqfsTOkkO1h70FJtPHobTsO
HweiBm39yvpyYTWlCMAsHHAqR6m0OhfP7CG8oekoNdKRAVDsfmmKAY3q0Bih75KxOtKdvnLNS+Pf
pjbPeZAFnAucj8mYVcEHz6KHuJohIzNyNxYo0V2HI+TK+L94KXxxi/6IWuPavec0TeSbIwzOemAq
qYTeHZJqqL/MMy/n/Yn81c25/tTYZXtId2g6cX/nt2Wi/EPEN4JFBQAKmLR3bvUyMY8iDu662hs+
9GAwt0L3m30A1nDXWuRE2xT+biY2iNs4LeSuKaz5JNF3HSJzCA7v/8JL79phU76oDKiCBMs8+Ns8
N/udMvUJyE4Ul3U45W2xpfrtIvhB/QTAR96ROn5lc3ihIoc/eXH8UZYjvcVcvWw52KYiOcAg7Dun
3T0z9+wKe2rB9o7iz7LIsKsLK8tfHD9elOWlQs6d+eozeZDRM8BWBzdiPtSPkNqN6sqvewVMrN6Z
SRoJNX5oD4S7r35dafZ9I4xID/M5hYjUjaqHFwlYedwklvJvB2kYX3JO8zapOha6CE0V2UNiWU2x
ocyXfqkS0f7lkMV4F6cod7Gm2PrDvDg5OIl1XxN4jE9iTpDJR2xUfjRa570okdo/hwWYeuV2Lixk
aLspbjHPM/tZq8meDGLRVaWixoY1aO+l07dOoL5Vvp7ug865luN+YTyZmF/Q9dLvDKhdnY8nnrMR
gaXl1Xa6vSs8Ba0rxmxKeoH7mOceovGKz/r9QXzhi6Z6SkMXSxMVgWD5978N4hZbd1N5PaeNJiWQ
1Ky7LTSv4ITvp7lyqQtFWw5RlDlQQ7EFp1F3fi0PeO1IqoQRIokpwhht5Q5eCVnTsjc2kBei0Kvx
EQZy5qRZ+rdK6tUeD132jbCga0CpC2Wm1xMdhzqb0+56l5J1MiDKqmCjWAUNcwwmAQIY5xsBypvE
dFndvhKj3USmoXCy/srYeqsLcRlbkAZ4Eigh4BGcPwzpZY4Jn5qTQet6P0tjSJ9ne3Zuu0jmCFkd
6ynvcZQTntu++H4+PItZ0LLqcT9aCTxB0WP0dFKXU0ynT1cm30sjn8/3VW6DnGE9FGcVgBrCeBJq
ZQPMQs/u7ZY8OM1Pboo4uxZAfanwgCIOJ9PCBDXAfJ0/i6BsgUli4Q9VFyHUdHUgT2IhBOllt80T
mECCOtLGI59doxRSNYYdUo28ZipevufV7IVQZxGMUW9B7rB6JaYjytimhRDGyxdOdhuodzmaV4pv
FwbewnNlVXOWBOxXjuRvX5zrFaPRFYDjncI1npag1lDEE7EUI1RexERVmAOcOlV2Gp+GRhZXlvBL
l19oYQFbEfTD66YxnaKkGKcO3+ZIVS6a1RxWeu0RHFnme3ssSAPxwPpnRfNJJCD93p9uLg37pbLE
0cyie4ek7PxVL/4hPR2o1KXR7G6KpnBvB30Mwsk3yn0/+tNx6QpQjoRT4+N83TtkowFJ5GiZSTI5
azDjoZU6H0HriyuP5sIEzBHCZFmlus1GajUBp8E423VsmeHkiTFMcDk+tmxPMKrSVlrwBJsJDPWV
ieDSRemiIIBk+FMCXk2KajCRQrkJg27akYSYP1hDNe/BYKagJGfvduqvNfWWP3E9zNnmMudxPjMo
c5+/ggwOPQYvrhhIK0C5V2V7U1d1KLE93hEhCLnSrcG/W0l5mCdt3IxZoD4BOPteBJnEeSvaKw/+
wnRDFDmqDf7H7mEtDigIrcWJIszQUmn7rHnucMAr8tKJ1j2YZdH+/Q0zx2GSKOCv8ATWzLI8puBl
wbcLU8Mpd5lwOCMN7CXdgAibK+N9EeWsHzZ63SU/cOHKrPUzDt9bEQeFFdI+7m9TB6LGmOAykcrI
wmnEwFnLztlmRF+HhC70J5G4fzfcnjrFUmtbdPmQmagpnr/wNHZIB9f5DXNQNXz3GDP12XupiDIC
Lp9pWwIifrx/35dGNf1QpvMlDBWZ9fklMyOtlbIVk9yc9A+VQVqUG2HTIP66DhG1TMmml8G148nF
2YWZZRGKovdHrHp+2bq10xZHNAOJpPIT6QRilyvYTU00zQe/SclrGWt/B9QFMnnUZ/5+Rki3ifuq
DTEsBzs9s92dtLyF18ULev+hXBrmrPZMfKz8iNDt81/XF7Nvd2VihfZkoAYJiM/xRIS9igr/zs5U
cO1LX/7A9eBDtIYFwlz03mt9EkOhs+fcfH0L/gkm3Lx1MyPfR34tDpElfpEqrm7yuIw/iLzuTlHJ
hCBGv7qvlCMJLIlBNVTy9P5juLDlhKhC75I+G/Lz9ZbTEXKoOBQjx0S0OBMugqO4mMLes6orD/zS
KGR/h8jUQxeDHvz8gZMgnWJq85CH4Lm78+wip8Y7e4feVmXY9I5+G1vpNc3PpYui5KFXs2iz8B+f
XxTGIVR7u7dDza4AaKj4MPdtvg8Mw0RGUX9CovTp7z9QdG8eU7mHFnxdlFLGWGRVm9nsIwCiyMam
301kwQZr/Hxl6rygOWPHQlsPiCItEbre53dHelnsANa2qGvp1jdiNdKjowe3A/FfW4jBTGxlkO4S
jpzweQGwKIrHd1U16XvfGfpbOytmNNqaOAk2trtqNgpEv9Smpzq5MvVe2uiwoUSBD57SYDk//6VZ
3BG43vVW6BOfTVs8/g7tqL3B6YdTdMzzm8GZx41Rg5JGHGdeufryHNafHmJZvEfM/jbJvudXJyKw
GuI6ttlLTuMejDdijE4fP0LHEQeqi/q9XmafXF9Np78/GALOVgxBGis0Dc8vnEiKXU5UcOGE8NmW
LK9bTwHx5+DQ/1cuRbYs4E8ynX1vNZ/ZtRUnUcNI76KqBWeB06pITMxwsMmvnB1fe49vnifwRhTB
YMswrqxuyy9wOyjqirWVdQ+GGAbE6R3cLc34kfhVc6+SILtpVPPn4hxkB+NMkEcDorpmE13hsNNr
TT8EHbRkE6/6NmPeNYpWh3Hkk+XQFvI2Zrk4xC7U8TohklTToPe+/24uTQ0Q9Tlv4gbQ8TGe38TU
auQigehe+u4k1rUl8tnKbm4ar2m3A/AMtgVwY96/6MqR99oXQqS6iKSoEC6KufOrWsTYQSnBMFw3
Q3qbM3NtygjNiCIpI2xpqEIDtT+TSUkMX40Jf6wJdX7/N1yY8pmccL4iVqEzsKYiJXS7otxjpAgN
epeBfvmD8L2vKQGLd+9f6fLdLnAznUbY0uY7v1squ4GCEmyHRjyivSU4hgqz+iuvJP7ivO4P3qDA
epUk81quRsYjPrsr38WlQgdHe4op7Lxspp7Ve3Zs1N96xHvGzJGfEOJYWy8C+T06Uh4ZfT4W8Sbd
u3au3dU95fsydQLUfkSvlWlsXTnMX/45y5jDnIhsaL3gwmNP8OtzZk5qKbZWT/55atSg6M0e2ib7
gI0zjuCi2bHtJDXXU2ER/yOIeyZRU9evvKELuyA0BoCfbdYQfs9qUU6NOdJ6woTDPPOHBZ4b385T
rd072thCbjauiLMuDT1EKEsrCmsABobz8VAnhQN+pGQ5pnO6AemTn7Ik4EhJDeDKg754KdpsS7fN
5CNf3VkXe1MFXwRAmh4xiTgJU6+D51012rUhtvzq1XT4ahH896WWh/xbEaGSBbGjNR9UVgeAu+Du
7szuKi7wtZ7/5jJLReZV9KKvaZUeOWCdL9mqTdXUf3cpBG1R/ICmRxJ46sBtbDXDqE6k9lQH3wKB
EmiUmtMBtWXXF8nBH/Kr7uflFP7mNzFuPJrqVMLX3qFEEWeslgXOpVuE8BflYGIJSgZm2+xNt2z/
TDHgbvq5mu8lNpxT0nbJIZO9uXt/qrk0kKnnY8ZgmuHzWn/lE36vFjhamPxf6s5kuW6k286vcsNz
VKBPYOA7AA5Ox56URJETBCVR6JHoEt3T+4Pq9+8Siy7GdXhgD2qgComHB03mzr3XWl/eYB3H7nzF
iboMiDMn2TstnI/K+W2h/ts359juUNCD0rDefGBjEbLXzpiLGp1Q8JJMrnp+TrTJOagFPp4cqhUe
qVN4UZbk7dXUpf4+AzX1Je2m9IPX6t0vjzMHwcivccSbOrDJpFOusucBXFUW+rG7ElTWtru2F3Lv
kHtRfrCNvbN3MgZi8LEZCLaT9O9PfJMPTjm0LYdYwMaEKZAO0zfEymlSPtEdJONrIyL/8x1+74X+
JcAGcc4r/dY4oC0jsSfEK+90K0nOVQnhCWNpF4qs/WiX/rUvvb252JxYoXlbaYW+WTyEDTGR3DZE
hnSBIxLZSPiBBxKxfhHdXifkKEp61H4x+Du5UK+WikxtJPDavtP0dkdDO4nMwhBnZ2iaU1231aVn
Y4D0GA/ti5ZEBobyhGkCjT9OKSET5LBY4WKX8gA7nEDz2fL2qSZakiQ7tU+z2kSrIj5qsr1TGNuM
N3Bfb1PSv53JVturiTBZLQSPVbYzaTXvzDR1Dy0Npl1TDrSZi3Q5dWr9KP/9vUeWWhwrqscQgvX5
9ycI25LvdXZqIyyFd6sa2d8mLimXBH3FnE50/f/gFSEcljBhRoQMg998XjGCBzBt0pXSHrSAmc1u
YMoEfSfZTIHMLPf4z0/re1f2r5/35pW0SHRzUuTU2I8UVKGxgxiupURa5cOptycSzToLIq6xdB9k
PmxnmbeP7tZL4z+BDentiTd1csZkYFl26IOLn55Te+d8oaL11mX6zLi2uKp4msIMmiXkW0gU//y9
35sUY4Cmbe/4myb6rS5Z6zqtKjg57NYcRBLRT9lTTBl+lqU/n9LaIxihNwfiqex4P9mDCTttbF+y
BdmZqLtL0IsGjf4elu3UldcjqWYf3Jl3f8PNZctZiaY/l+n3Ry83cp554olpeaAiBGX9wwLcGFFC
9Id2E8A3wpvIjcgrNGmzufcGZg+Yq/XL3oTcMC0iv5raxrrWE7ePRgrthw+u4Xu7qqAeYyRB+DO5
xr//hkavtQYx8dtwhbTKgCw2O5KV+SNbrWVPVtAK57b1HsukcPeWRhuYlJLyBkZc98Gu+t7DhOET
0pXQWQzfroNOMRjD7OAMsw2O7QNSwbDSCvvkrXFydpXrEgVpP61UkPuMFOjig4fpvSX/rx//prCq
UqdbEh8R3Tz39ueYLgXGFpqYAbXl53++5r/Ehm/fG/xBv9YGXf9bYEg25sSbphJhVgElfDKXKlKT
juHaduRJ4V65TzyzvzSbtabOyQkE1GuwyB673lzHzj2nmR+VmT/4HCfPaDWdnWPM4it1IXJdosCu
GQEtL1rpIpnP3TisIIkEoKOHS2DQxpMOoiwy6r6kiIRP7jiFPMz+iGrHTOrLmOnonrAEb9/WlXXp
MIo+O8ps96o0VQSCYgr/+XL8Gq+9vRweXWqM/ug+/iZ85VrYtaHQSrJZqbs0xeyLcU8gAU7ikFAA
63JslDib1dJeETbe7L20mS6I7HHDzLLXGynyMWK8JAOrFcCbG7V+aeED3yTE1R4sN695zfPlFZKQ
GTmj+Giw8t6jgwnE2GoidvK3ckB6UZNhVp6xG2J+9YW0pwN66+LAyKP7YGvZ1ou/XSpmx5iykTli
kv79bXXsbPTUyBSNALdiz4wnIwZbVdcNnfxAzIr8Tfy6H4CQ3v1+W5gOHUAQF2+NGUQVVIatmNI4
olR7a3SqL9MkXgzkYh8cEd/7JGQX2z213znDG5XgAKXxSR35kSc06+cYXvZtIayPaoJ3P4k5N5NQ
xGYIt36/kJhdWny6LMzTUDYns6plhJMrjkwxfURnefejyIVmMkGnlrXt949aW9p1COm4ZzZYZRdc
1l70lEBZ6rUfnBTeeTzw6DBjxQ2BNcx9s91Ui0OXM2YM0vXJcBpAah8cQ3YhElW81wUD1UX7cNT1
zvdzmC3R5uHlx7bz5lL6NnTBuvHNnTt5ftQkdokaC3SUXZJR9MFS8c7xl+EOEzw0KyTleG8mtT0h
I368MEkZ/a4+LC6iSjKx+gi2kHulZVYXgXtBO6J103OekoyYeltWgZcWO6wq/UErJU1gP0HOSFTI
jl3b2a+t5l2KMdHvpZmbSKMt+dqYA92JMq4PzI2SQ9Y3z//8Td6rDNDDMJpj/Gn7f+vNGI2Z/am0
wHUkjxmeC1CWfXLZlV1yHuOG6ljlG4S+zPdtsSwHd9aLS7usZBg3ebXTp3zYddVkXfVj7Qaa78ov
//wrvnOtN9weZ1xEXZw8tw37L60GOlnGZrRFVr4gobbF3J3zVI//66/8Xz7lby+iN2b5pEveDiVT
7Qwalkx38gWOJEB/ZC55p8LguWHgvCVZ8MS+KXXKiW7bwHkeyYOD/1sU46FvVYMGSPhRBk/+jno2
v/drqzmhx60+eDnfeU/opjB3Rvyw6QzePLu6WniuF0IQZkLX+bpZfl7t4bs2dR8BM979JMpyMqOY
t5Ep9fudMwYYQsmm4kllIh+kJaZDp1Ia55Y1/Vk2/Zdiwm6a1/ph6F5fh6uX5lfQ17+Dv/6M+vr3
H//fyAHb1g7OSP/75K9r2Q3pf1y9fH/9Ievs5a8ZYv/6t/8K+7IgxDDR5WDJ6QNEDE/cn2Ffpv4H
o2ieNso7lmIG8P8O+7LB6NKNR+eH6W8LkOC9+1fYl63/wYyCsCxUr+wX9BH/Zxja7Z9FwD9RdBnG
cJv/Uixgkeawg6xFIENgCPx2IqQvxH+m8DoZaUtswhs89TJfzNesuU6T5Ss0piDN+wWrh/ds9M3X
NNVOrju5L6umLYc67X4Qk9gQhaxut2NYFUBElUcCeNGFwzJQ/hMpwea+KoyDFxt3EOd2RMreOrb4
2jgNlKdpSH86NaGejN5OBcM+ZBB7fe6Jm/xpWXNQNSWyP+Br2cMwCIm96qzTNl+K6qFInYLQUPIq
87Wi14PmHLjCvaTBuPkXC686SDe/SeZh56NoDYxZkqLsaetVumT+VVbVfhnYYxeiJiYjs/5MOPGX
tlqvhqK4MqaU4eziwkzQ9jmeWeKfFjJRaytaRF/sZindG8dJzStBWrxeF6fKH8NqiE+KPHG2Vf/Q
22aYZfZ3a+ACErMJmgD4xE0v21ffT0jEJwBwjDvapENzObTqshLyR5oZP1pPw8LKMDTXq0cx6hHx
w8antl2tvUo8Mpdr+8EytBpxvgbnqtP25Tw9di0dm2T91BbNq5Vq46VW1p8KKZ7Wir4PWt+9lZs/
6rkKc8NKiRrX7uosvpC1PwZzRxh03bCwxlXpX5O2blOpIv5RTbabmte4Q2rd/JR6t88G0b9WBta/
Fgh4sBJ5s/KPjbJKPzH5Rl9u93oklIPxoGt3zmzWPwREx8CdcnGfmuWntLvfbCdBXMYyGLJ2fshm
T8DG7D/RSH0Z0FKVdr6fpQaanrbErjKGde/nWRVacmUg4S0N6Ybddd+Zww3NMXs3IpM4kGbJuNZw
Wa2bxA0xIRzJgnejNC8iSw6CgGmNHGRR+WEGhO0ww00NZsQRgeuLNjJ1eAJaLQEvtMoK5il9XjDZ
Ij4d4S5N4tbRkojACsCAnuZFA4SGhC8cGSYKMHQnA28BowS8ung9mupblsrTZKz9sWi6Y5x512Ih
8YmwoMAwx8PSOmhLVHyccuBtLlaMPHOJt65Smk6k7+qm/CZF7e3sgSkBJAYvHKGD8LXG2H0yvf5J
pBoYZuEnSL1NOAeHeL5LpWCD6h+n0iLHziDdvlcXS2wdeMyZPIBXtgWTZdtCT1mU7Te8sW4g5Oru
Ekezn7RUy/mjTYWkPRgEEiPKIWnW3DqL445yhNdMq24deVOm8ZMs4Wb6zdmr9/n6qApEY2ka+XF1
MnKcvb0m0mtS6O96moxHaGvxTd4dMf3Voa/W01JnESKjCq6jfNU6GyQM9yMSPVMoy39OhB7qvLkG
0AXysZ+ckQRiGG6cXjO6rC7Y7ggb4Y5cozbM7Xk5umJpjlSh061VOeIggX3uqr4tD9ZoPJS1Gylf
D3DFAy4m6V7vxE86jVc+bbfrIl9fnCWGudU4PjG8116R2AEg3A3M3O3sKdnPuX+Ox0vI03jboBNE
RN4a94rCMJhJZQ8Y6heXPd6moHN4xXxal0VinaQ92sE4qe9tyZDf1oAEdQTi+60khpn7Iys4jLXZ
fF9MKlZP9QMYydexy84qTW9Tfo1jsUgZmvOLP6Rb8n1JBPWo3yD/pwuiXcRbtGdGXpmvAkdC3wHc
NPDMGgfNn5+N1thQFUS/I6Efjm3T8qyYriIL2CpCu58evXy9zKe2CtSq12gYxXmO26/WnB70VUvC
NV/ux2LhthbakeGFEfB/s4tamgfPnWFrlQjUSkaVHpmNvdOSI+6L9VkvNFIdxPNSVReznmTXXVXn
kXCqKSLp88nIxM4Z5suk1Ea6zPN3P4H7aUuCqI3As9crLU0rNLDk63bSOSZDf5spAoYRW1Zho0Yi
3MdgatewcZ+TxqiDtGmdK+EexKp9BTZihRBZj62GnUrvX0ilPgzt+AncF6mE86Mm/THS2/lpUeNV
nrU7bynpuSbI31LNvyKSQl2XNonQgFWIhcvnYB7reje0UxY5dV1/lyMQsXjCz01x/ZKtSRp6/non
+n7ZEfPBDNvA6GQNF3GLIlkK8zukbaC6yZcpWfIrSy/m56wtqr2bu481JthAzvGtO37SnMQ+KxOA
IHHlpPKQbxCsZTvcelP6YFepu9czP9ktflKfZl9wF4nmk1riR7XNVsi58cbuFD/tG1YOtcuT6kn4
cxsIsrhrfO92pty9t0bDgKw2NHux0/TsOjOaW0PrLzLp/kwasDS6OxpBTZOUupvYltbPmMeONvlx
43e41g4R9qQla3r6OcEdcGhd9/uyQQx8Z7EfdH1u7xKbHVUZC6WBMXjJqRhodePa0j6XQ9ZHqjY0
1LqNs8sdkUXd9qT5dtp8QaUwXPVxoW4dHXHpmlXttRsX3T0ALe06oTg/SaK07hJiuH/G5lBeDkjz
bltOYelFqiX9wfcH8TWFAgKGRQFtMPp+3Vfpkj42piNOfkvKSIsz5pvfxwAu2EYoKQotxA/I00oP
HAFTyQWr1WPiJfKlazX73Fp+HLWGq859OuvRjG/v3hvlsEuIbp9DmmXVsTfz8r5AsnbjaVp2LkeP
3M0aoUnZOUeVDc2eHLaOiP5U9sRoSz/UObyFthcXLy4Cv11r9s7Zrqoe81JnXtBbfdH8ePhR+Bt+
KK/aT77qFc0b7nm8HbTcZdq1dT7d6ckKgJzA1O9qnuI16Bl3n+CXINweWj0JHAAAV+Cnmwur6PrI
dlr9RsfMd6b9jom76brh1qmy9krvXXJZSoTV6sUB0x3j5M+CuhrKiFyNm8pM1c2cE8IVda3bZjun
67q7afa1M4ycNUCv7ByMNZ0Is3ft6drPmzbQirgPfWRvZy2BkhLkGcpSicRGQqN2ZKTKzP06zMl8
kxbtC+b2cVcuw/RtckwtoHaUhyFZnJE6zJryXbnlnLt5s55NEbf3ALIAYEyF81S00KYCVkVMk5m2
HpJUZheCI39Yy+tYFBex1++teOeyh/n9y2jMAK6H6nu56KG2uLRZoXiCV/dJxz/Vwzh8ziAyl1xi
x6NPUJUX2gLuxC2nk9lN+Y1SFflBQ2JTkgHcaJxfF3YI4krHT0avfOj0S5kK3CpELzXDVAfEfF3C
0NkJ0BJ3Qkp10ZQcmsv+XlkDAAckWV7Pc1uySxAMOkFHKn+4swHXfAbGtcTjl37DzqFfTRhhp3SE
q/Ro1XWyl9K/kIlR7xFKyxvNl1ey8o4EJ35ui0L51FbtwzxNEXOnOz+9mExeQqQWdYhIMejrWr+2
+9QNKr8BuDHfti3cp+4KgA516BSjpuJFzmiMhJiZ5WdH08MEHZBtLieVKcAtYt+UTbYRCe4nbFnB
BBxrn0w6kpX4y7oOcieaQQvyxa3OtCDdAGyffzcnqoo4Ux/sQo88B8yTi8pcTKyVTWrgnlX18pVD
xVc26YvcbeadGpyj6f1sceHeCLNITrPsefT5uy9a7ZG/ULNLMK7ZdaT5du7wPWmN9az8TzNIBzlp
+8piRuLP/XQcNJ2McydKFalofPMqgOSDLPJx9mtys6kFy97fca67NWd67KT3B5Vsb2JvOotha4m3
cfZKeolPDZRfgfxjcxm+GGmrXVpecVU72UrHPobZklw5/Wer9yRJjOOVPsBjsteztRLAvkqA9WZZ
PPiOlob+cF5aThlC1sQF+Wd4YuyP+rAY42uppsCY5vm56NrsYOvrhVECBteqJpywbUdq8OuoAyGy
/0XkmR24KyO1N3uXltDj5yUmeQrmW9/NbAz8COx11P2uQWCXe92XfDx98n4lowkM85XuE1tJL/mx
yHLYeEubN/+32wJ/TQf/z6vseyd7+XP4/6B5QB7oP7UOHpqX7LfQ8V9//892gf2HRZI3vYDNNwqd
ZZsL/QtQa3h/YEfw6ek7sA0M/tr/6hdYfzCa29RkviAHHFfsv/sFpviD0aLuMi50EQThpPivNAze
pC0jrNnMvdgF0ErRz2B8/XvbaPJUl6QtQ0AivKouqFGYrEeh1a4VKsIiD2tS9DrQrwVIshi1We1m
d1zVLimWuIsGFWPYyOeK/2PGjt+x+lUJ9UCVeV2UIQ2xQ7l0+LzImKianV/BiL7/y7X+Vw/kP2pV
3cqsHvr//t/ocXEN/9L04EtsjXY6HkwrEIzSXvn9SzSL3oOoGX8q4kfGOz6UmLren7Auw0Lvp0Bg
tEwDd1nWyNCs9ZJ9CofAZNqvsW+WyROBzMo6uF1FbrRkkF08JqLFugixu8KWvzCDo/yz1ItCeK6C
jsqBgFprkW7oNALYF04qCjEjW83uodFiNkVAYPJWE4lhHdA9umNEwi296JWMmZiBa6uPAQN0vQxr
WB3sYKUmnCh3q5FAiRV6JzVce6uZqY980NTQL+q/AttTPafxseYx4th2K79Sdwvho5CKu8PANP6n
VfepNQSumbcUgln75JlAWC+GeQFoBmCEnNapZnFk/gv7cYxzjLdKZauKCIE2y12DdNaM+CEMBRPb
jNDBLPcTadlxYM3N8sQGrid490YFKbFNoKTmzui7EBynaYnKIs8+QeptAC+U2YRhPAHMIz2OwZBE
CYLZ9cDZ52f+NWklqpnH6VPqS1e7g2vYqD1zSD0LdSJJ7imQDOcK/lG17Om4TAWEG39jxkJQfhrw
8apQG/s6DtJl7H6ARIjFQ1rXnJOJdGrWo4fVbA7zaZ6eCEqhBkq9xUjCZk7S9VZZRlvs6R8U28Jv
JAmlqeFnoT0YKYTGcVDsVYKgBN1qrXuxtmO2i2lYpHj9zeZJKrK7ThwOzbuJxEoZSoAIFAU4xiJ7
HNN5v/hLZ4ewiOb2ekCyhod56u1l5yU+JBaCl/T2xKxWMr/Uq/UszDbbUDOl91XRZvJ3I4HLJa01
lT6mtYgFHZSGE7ITT3V/oi7mqDbmddU+TVmV/5QN6faBrO3E+CGdbr4VA7iWUI1Smzcnsf1itAQC
nUGMTPE+7ofKCwdvITu+71Xe0kkwrRTVtJOknxunmL6ZkhN/IE194E0qVxLNsyJuhpB8RUUkUkfL
9JzMBj/MBl61GEEHjamPWtB3lQo4QPBceCOBVhdyJiGBzMLJM/a178+3OHCBRbViGrUHUt48pv2a
wcs2GB4SfSiS/FC1GGW6w0o+32K7LxY7/PNVHIZuJKAoz0d+ROPU/fw8y9ixj6m2rLRNJMZzKF+D
RWjcDxsX3zoFAxgQ0D1akUlATY2T+v6XOSUrzCbHC9LWDuF48wT9ZzBvSvbaeP/n47qabex8VZjF
aFhp+NjDPx865HWVv/cIKxh3Zr/W9WVabERXyy2LIcx770XYyejs7Iww+l03Js5XEyuIi8lzys0g
WTjN4jHu77gmFKBZutCnGeLi0inFcOMaEz0tspbtbwj57SGoY/mDEBlgq5aZX6QJqy6zYOeketzb
bt0MmKuJaTgmVf0zUcTQrLXpJnsXlcw1ngzBaKUg1GkPmFPBIIsHZAGr7kxRncf64zwatBnKwoxy
OgNPM0Ltayn0+rM/esW2HSTyeaJZe1ESGEU7UqtpT6hCUcLWcbXrpCy/6AyuTq0zyStHEf4TVEmT
31rT0KgQpaJ1TAwCRzfEZfq5nJ0HD1EnB+Q0yxJmhuMw3HkmQuSdz09wgy4Rucn12VRUqoatEAIz
5EIj70mwHpjZGhacYRDMOAgQG0MsKCNQPu1MkF63rlHJS3AM3ANLU5/UDCisjzmGLWKGR9d5isCE
YXLojnXZ/dKkxcw19JabtVbtZTJJnFqOsbAcD5+RsOfXGHZ/6vnUPXqGlLAwnVjLQ5d1VjuNlYwf
5yJ/UGuXnGj3dpd8+5L8MqWeZp9DJ9SN+FQAzAybUslDU/DojkNj9TuR5TWDIF7oDIMgNsvZM+gx
+o0VAoHhzc2NESDvWqS495wy/ankUj2wYldJ0MQkPgZ507cH3U84StIATW8mTvVFNLVttycktfJZ
L9y1hRvoYZDI2yq/XH1ItKEH5e27l5ZwUFeRNRoaxzF+kevGnaxq81lVnUT/gjLwW5Zp9NXIUVke
2ql1DzodFS0oISEXO7EMg0eBmZuRTFz3ei3L4qSDlDuwktD4ngoBzdNOzkin22NZ00IaF+CziTJV
tW9BZRAVquNEZGuEg1C0AxGqaNeOEIa7Hcdf2lyDV9vmOaN8EUcCEhHvjYo7Brm3GH9ocrZf3XT8
GetrR0a7THYD1dTnxfbjJ08vxDPiZNz8dt98g5RcU7YvWRwi1qYeTgQBrhnPBR9V+OIihyrtX+jl
2N6TGBMzNvZm3BI+jfJFH/qfHglOt6zwG3yYd++aKdDw3TAG8aDSURGobWg0nOJVXKraXptdR6ZO
SPCid9eYi3ipqLbvcs3N7lkwq6jPkvWxMCbnYvBSg9Wmia+8sli/9/pqPIKaK/Zm3w93jrAx6C2D
T87WIneV2yQgWoFJs34Iv+uvOb6vn1YwfXnYENZOOdZ3zXgswKT4T2iVQYCZpUbSZF4YdbFhir0O
CPG4XKWSnnNRrLzs5jr6nJQc7Gsa4hMOzIkqf3rDBNs2n5r+i9e57P0sB17J9GNLkDLjVQZpNpj7
Oq1GFZqDzWYM5HQjcREiL/YTTbZ5z25QPEIPI+RqKNbxwnbqUaBn9stDP/Rw11pB2mEoWznod4v0
+uMwVM5rlSfyvKYs7gEpULMblgYJ74cUtEUaruaSVREeJWVDK+QeeJ9HnylU4FFCQl4shWSZS3LH
+2q2/NLQ1xy4ApUzu/YRp0gCW6MfIYlRBBU7afNy7VC1M3qXca29mkKl+n7ykgw6YbkwAXI0s0V5
MA/7aY6TFZ3umPlsdw1rt6EJZi26MrERtb2vLhtHKnprcUdfp29NV7ufRGb0Ozn6Iok89s0ebrJR
Gs8ys41nZYllvlU+LYtqse3m4NCy09gD9HFTPY9tSisNHdStS6WUXRrx1vFs4sUczsQc+TN3YrCK
Sz/3+6/ZYjd37MjeeLazCWVBTNWRB1qZsXMtXdP8UAuq6gP2f988AMhQci9mi+2jRJ53JFWzSg45
cT+BnfqiCUf8q2kwTQ50ud7SqVrtOCfDoGztEmmVP463ziQqiJap0RyUVfgXVaN8LzIp8Pqdqif9
uGznDhaTzGVm0Th6mBWEy1lxkt+bamZftRvb+UlxdO1WudFyDc1WnA2rn6Gmu2tNNGDj9zOPZKZV
ey2e84upkNZF1XuNfdBVTFJsmfSFfSGrmedf0z1o0T7T9SzYkj6eRENmf2CvU3tdsIcSaD3LO0gW
xK3qSsdMselomZaNFpOJWKMUAyFjL1a4hZmzDXN0izjPUKyvlAEvXZ0MDyWkTkrwviuuOkO5r4kh
IJlrKSNBh2oLsK+rXRdl1Tz7RkJrLE9L/n3cKtdgnknYPhRqnEIAa2uQ7T04LTOI18xdgrRH53Os
a6loho8Z+Gn66xvrXF/b9mAKRhV09R3tEpayR3NbOZpx5uCDJq6xVPbFH3Oa94lfe1+x9xNT6pAV
FExp5n1pLZ1G1Nqz9hCW5TenfEyts9l4XhP6leD17dyaXzO1pPnFa/L60q9nrv9igZELhcrFpTtu
57tEV/Znayjkkw0+8FAA3H62M4ti3ijl/MMcjPbOayUUj5hUMvukNNc61abVTye9ZKoaOkrpzzHZ
eDBofh0C0tKYTYjWxRcg7h4sPR9T7X4E3eMdB29qLB4gO9U4qsQTIyUj/mk5U3ahZ/oMnlxgdWYS
cun3tQTnqJVoO3BdIzlXvsYAhOqvh8VsWutjanTrF3rYxJfT+V0fxNiJPkr9yrooN7aqaSGmDNp5
9m4njycsqEvMtfq2WDho9c2Q2U9/7BjNPVB+jyQsauBxYVIe0XhzIER4kQdc+IIZlCdPfap1USNE
ekoBxDoupFh9Y8by0k2A571kDAqgWNzkjS+bbqRZzYM5a2dO/trZlf1TjY52j8O2e/YxPD4kS5xE
gv11Zwqt0kLnF9yWMGhx6/L6vsbTBr9tOLJ8HVRCrLBMV2ZQNdkm7aHtFvFkdNIady4RMjSauGVo
GF3+LL12uQGYmAISl8PeKwiKC/yN7FvSbCpCa+P9jqZdn5eNAcxmyZyIM6UHB5Nkul/YYFefb3Uq
j0Pud48ZsYCfDc10LzBIsViglzgSY3ekeltubK01v+ILB1FctVN6Ych+xbu3EY3djW1salbXkQBF
aXMgVUCdZmZS+5Se2ee5NMRBJBTwrW7tZeWMN/1gknwV9+CV11L8kPNGXC7ilOnt6q/VhbexmYdx
5R2JEwxKIXJfCN1yNk/sPq/plCQ/XK0FJp4aVuSxqNY7f+NC67nAn0F8bibDwcl9I4Rilt6zSpYw
q+lzTk3ms0Q0PJ3s9RuTmjGnv5+W3P0qmepgy07yHWhGSlsUQujx2ips4ercVllWR6k1jVcTFGyH
Fvmeebd26lyrxDStmUdGwmHGhmYzpNCqVy9vrCgTfXvj/2JuO7/42/kvFne6Yblt2fd3dQymQDSG
du60JCmj3o+pLImAEQGnEN0JOvK6kqD0kR2UWkV9HW9dwtyT+VnfKOJMFV7WpJnPlBcDY0q3uyyV
0GnCe/aNCa/jC6FJYxvNXpexN7PRP075vBzSXxRzgzywsPP8bNpbZcazxPN5ipsus450cf1vdp3J
e9KuBm6+xbiv6VJCMgiLiDEn/iKvDxuEvdxw7IJUZ4t10i9gkTdZcZg2jLuY7PKmh4yjzjgNx9te
aLxEKTGjKGLXvPuh/2LF67+w8dVgPXYDZ0IGaAaSPiHmb3FRg3jNqTp4exfAikGlcUDhMV6pyTub
oeU0Z+rB9irtRDFOCHOqO3FoNYmc2BF1J2qsOrWjXsGdaGPzyW5b46LOZRbC8B72zEtzwKia9qzP
ujiYo6hD7ADzRRpr9LY5f8Dt0ZqIGoW9Fe7xCDbDILxiSTkbGEO9HDsk+5/nQTAdZ11gMuMO/M4z
ysjHxqtjuJ6zP9OO8ovbBPjxs5PUbsnpvJefljn+tIlAb8rZFd1pwoHc70Vhq/xTV4+Vg7ZA6QNm
yHy6zexRi2+YwyBD6Eb/C5EhXeS5+nRYsNKv+zmZkH5QDiy7dmYQRj247o3JAmFNpkv3rXDq7kUV
yBSo38bv8zQU3U5Za7QwVjiMVWkfqDxpunu01M/z2DZRXwGdZQNsvylDK25TJ2nDLh4J+3LXybwy
OfrLg0a38ARsdTpJDkl3BEfuhdgyxFHllN/QfzdLyNbrn4y0uigssqqNLk6Phl2xUKg1PQpJD2Wi
WFchQTPeazfpSx8Ca/McUicWRQ3gat1wmHWXCe86qq8twcRHqcx+uF26YtnLdHhmO64ecq+eI6+o
yltMtSfFtz0oTfGiE+6oXu3JnZzzmg+rfk6E1xNAWM3a89o57VevGq4JHga5S/+WWASRfc0YLd53
HaYPh5QOGmh69uQXfXPUEkW/UGgPMgbDndMqQ/owjP5CG0Oj2uacLANtcqvLUa3FieMk+naEI89a
lSGfT6z0KucuDXJ08cUREMqQfHXqE72eYTf120gntbX7PmcnouZxeBWse0Modabpl4QIwDpMZZp9
FdvDcgmnW0sjcx3Q0fq9JQqQvwawVkHSwLXe+cZTjG3hOPWyiyNVaPLCl+NMb66pn0kTooYrl5/G
/2DvvHbjRtN1fS/rnA3mcLBPGCqXghXtE0JWYM6ZV78eyj0zrhqNBC9gA3sBG3CruyWXyJ/8wxfe
kI3DqpLT6F7GmIjAysfFy9Li3WiF9TEJZv1CpgE24+Dl5PBjjMIUb9GtYQU1WZNfptZgq8PY3Ldq
HkYHwczb+0bVhF2Vm+13E++RiNQgKeSrmDhi/JGjf0gRFnOaFJRTF3cu+ZBOuWuIAmm2y0xljJT6
8uoqmhcyODa0Q4iTUgVCKdOJABWM7Wd7WipBvhqJ1TpUegqXlRIQpVptgdkT9kri3VSpQCp79Fvt
IOzVvZAjU+mS2OtXkzpkt5y4db/S84hYqhiKQMNJOKA80JOMZK5U1lW5b9sCfHIRElQBVU4WEMIo
jXhqTJ0Vo1RSs82MqkHSxTs1KT6FWdJ/wXz5qGIO4WYBjot0K85B41Wh+gPI/1e0P6edmXWitplm
NUycqQhaRy06v6CgX08XRiKUj58X7E8huUu1XkejZhHWhXtkQPE8rdabeo9tXjE/mQVd7MhCFjmY
kN+ZKboi0lR1m0JJu2+Cn6gg2zrhK+L2v7c8EDIBi7l4yXBwgZw/vX5oaKEw6lSSZ1EC35SJuUEB
0Yqi6dnPVK2/LWm3i+z8Fq9gFETxZxzHarOqDaqb3gBZMXaI+SsknbRoTLZ+J0zpvisCX16DH8wE
V02aarwqoLvrtjTF6EV//gTPhEF5hMQdi84IUHKNf6lnDQ8hBOw6SdjcyxK+ROuwDqmDC3kui07f
U53z2kSSUkIldFfIhEyaMUGKAoYdC+NwrzZJhtpXLaBYLL13bYRK0NOrP79JGDIiuoIgXuExL4jl
37DkisJmS08fjnRZxz0SRIJe7DGo5r44uK/bcKDfCg6thNg685Dfu0hWYZHIIeAiLzi/IKLcY9Qh
sL4JgY8vFsHSxTvpG5nv2nhwuvHxAc1qnrE0KGyHpV8lEa64qYVcy/uia+QmHtdSSY3qgn1Da1Z6
RL0eucp60rfB2MzpBR3lkW4rkAyAQ0jvEj6kdGR9/hu05MqvRmnaA8BQBhr7Q6ubX7Bz3sWM/gXz
xW4SPSUKX6wiGV19dBlOn20ZazNMC1C2spoye5VkSs0faVCVvSdMLOynrOJ9u4MQqskxkGVIj2yX
YXwRTHoR7uFbBNomTUufPpYcRumKFlgToPqMhpSt1SiVlfHSDaISEGrO0E7yvab5sBMtAJglVbA4
UVegL/vRRZi3XCo5gLIEs4CqULME3siY4m+KqFBrjSp6Js44m8JTGQ7mcD0ATbi1RgWCstK2ZfHF
6ni3yTh9OAjxgLiHmrVI8pwrzM00JjKDpg5M6nAML4TIJLXp2mj2nYiYqcAuqVDhUNRwt7w6iuRp
P+NUmOy0xelwr5K0XVL9b6K1ldOidXJJU8sNm2gS70V9MtVVpouaYNPZlRu3SjpaN2YW8FF5NIuI
CAm1tcE16y42n0o9S+YtVZf4kQK/ON1+vspON1Mo+UgSsI0gebGIzKB9cToRwgG7czXxYzszMaIk
gg6cJBrTbSZm5U6PsMgIxEInloAK602C9aU31blYD/I8KBDhtbcIvWq4WS9HzW/LfA5HbcrxK7FR
6sWWWA8klSByNqkp/Grp8JgNdWv5avgYCUU7ohtULzurFMjPWqiV2BeVGrITMsVZ35FTapXAOobu
Rx5zCJJ9+v5W6Ae/8mB7q2utS1J0Q0l2QTJps5D1dib7gqepFCrXnz9d+fzx0mGHwmVKEi5Ihom8
3engoFgHoq+3L2Qm1ZFKS54CQ065eyoE1pEssvNtaIvKDkRS+FQCHAtdw6gT34P76CveYOXI3RbQ
Ni4nKqPgmuP4Rh7HdqKnJGk3FmIOex0RyPRC9LU8dujeIE8nioN0fAdRUxKmbG5OqDyji5p3JbU8
rfEA9tTfVJ9kyPl8xOfyrOiHI9rDtgKFnU0b2MLpiFOhMFK0319aZemrKXQ9yCFQnSVufof6mpSe
+hVzrDimfTBGa62g7kpMTlrTVko4ep/f0Flzn5tAzQj3YBTWIFWj4nsWLmBviQmdNC0bKcf5tuhK
4SaOrdwAbS35WA4q+nTXV71EJ7fFptUbtMn0D5aVRxHVJlwgkYuvKM1IgWa95aEZt2B9Rf3CAHcl
AYhPsrc60mhVamWVHbs+r9IbcQA19avByUZTfpfLRrvVOur19iSKVO/evyv0WkmxXuwFA6R+H/Vu
IJhJump8gSlStMiyYXBM+qY1RaKgBZARLE4ZvAuE2xo/cPxZiaJ1VowNM7rPqdalBOUhv3JQJydj
F2kfrbzgl4Eho44rw+oNNrgwVhuQ6tLKpO1PIqn5ne8VJhntgs4rRk9B0bVwc5Dx6jaf4qXVLsjA
lNDVumvgBXaOVpD72EmMbhtSyNYxFcsFOSRLqeUpbUb4qqXpu7y4PsFJkDraTe8v9o9YRLdFxp9z
BND/WpzQYnb/nxlG6+61zpvX6Xdq0fKJX0AhQf5r8ZpEJYMJD+sWctE/kULyX0jF4v2HiAbOMpxr
fCpf+Er/579U66+Fw6/SC5KI54mn/4kU4kcoqIgEBzANEYf7I2bR2b4Afwe1gHeEjYo/JKfr2TYv
GzD1ZyNASA2lmb1OeH4vVF18YSBUsu+UTHFbBEQospXt0RKbZldr9EYKLTJWvz20j/A+Z1Hb+52Y
i/YDj4RK6vme3PpAz1FOJle28JJ1++iHryvRQZnE/o0ZnoMalcMfJrzYSzUJg9amzaKta20IvreN
QNAR0Ai5VudGpTDYZ5gF61L0TcDy/o+I2++PzCT6JVRHFRX3vrOzudcbqKsKj6zqu3glxIKyrqud
wbofsrByMiTnvzC0O9NE/XVJiOIUgeGbEXUv59lvh7FQZWZPl2sA/u6gMEs5RCzCG0FazIr1CTy+
DilY8LvHKNEDt5ADhRAMeGZjEmmrCw+nG5JoDQD3b9nfP1ru/xHzd7Li/7dRCy2OyE9WffQTreT2
qT5Z9nzk72Wv/cWrgiwITRx2KqECC+tvgCA/Yt0DpVmCj0VQmDTv72Wv6OwWmkkAjammuGTR/1z2
y48ILpgEHN/6O3bwDxiFeFedMkv/RteJyx0iWCSjx346p3zoELFWFm+SZIfbeVveZt+kxxbwK3HJ
aJeu7r0ku2xHb/YgbdAgKtbDOtkYe2s/vWqH/gWZ46vmIr9Nt8Jl+hK/4AS2SW9BuBvPwz2e9tUT
XG4n305O5VkbwB/bYAMXaD9v+5cQ8J5sV06wS93qutrpT+GV+hZtwJoc5CcrdLt0IwGlu69v20Oz
w9vKsy5bN13lLr7P2+Revi4PgwfLd0vD4JvsAGi7mrzqmmOz6FzzNvOijQpZYZVfFtfD3TA6/KS5
ng/mejx09+22+iZcKs/yDtOe1bBuD/o6udBW1dp3KZF74s5YhY7+Fl8VO+7yQtkbG/8++yZYtvVs
voFZCEw37J1gA0aafL1CBr1xzV21YxewWru+tFbaRrwDLV/tSuvqZ3eMdhm/NrgIr6YdUeM9j/DA
GN4A5a38LW63O90RPW2fXxq2YWPydePfyttizQ06jXObOYaXeeVB3CmH0AVtvAovzFt/l68Sr3Bg
AdrZenjN/VWN/9Sjtil20spaCV676Y7+dY2kBBykH8YmWas3c+pCQQOJodn+ihp74wABi3Q0672c
vx8eSe6Dn6m0V3Jn2INJckDnr8a9wn2Nh2lwMsf83t5MuauozqDb2uN8yDbRdbmv1klmx9tqo7m6
EzMuaFI8lngbbo1VtinWwV7e5bfND+EiO5pXXOHBWkm+LXrhlu6VyWNP1tFad41vyqZq7PglwETp
Idn3l8PafJuOyE/3D9Y3iBYPyr69qS+XUky4JuZRxY3FjWq2sBEvopXkiS79a4dI8MncTbs2d1xL
97K9dCncMD+RTwzzywj15pVkF0c+70YOMK6Vvk+BGq4M3sga2OT3xpbs6rq/Iv8LIWxd8NAWmXF3
3IRARkVXuh39VYhOQQbpxykP/QokVWZnPzUXrsh6QRY6wfEqc2wws9/i1WyjGbFJX1btLfBE/R6v
gABhIJPH9KPwtNA2Pd/B3ciTPZqjBndR/ciO8z5ftZdQZ4PMTvgVLzHTSHTG7WjYqnSpE5Im+QFY
RGCj+yXpj51BUt++CTIMX+stJQqGaIPTFF0b5djaV8+E/844enSmbMOh0+a2oqPc9dfTjXaXxeAu
qK/u+Z6W2OnkgCltnjs3tMe71APUtKkR2RiRlnR05mJ6yCokgEFuAGzT7IY+N6h40W6njfg8qo0T
MXfBHK1VRIKfqt38kIsc87vAq1z0z+Kd/1zcdldjQlHL03uGsau2OTowT+kuutRuq7dI1jeTceNf
GOxL7Wra5Qd13a4U8VW7gxLauM1ld1MSGjuSsmou+yOYOGrcR+1eXUlO5KSuPtoJ29GqAK9otBBW
F+ilTX4qqAl1evg+2wDhZbCQyVGfb6kWuP1aua13LGFbvxNl9OXtvrjuKRnR34EmaELsOhZX6osJ
M9XDlbhx5B2SoCHN4PSYPkU3cLDXFnAaW6jW45vgTo5YeQ/QBCEjwGG4FjwW9TYMSSS8Vnni+YqP
Te3K6oPuWmj9vJb1g+AlyGyuyymxB5LxDdrmsnlUUi//OVC91jcGtJEIOuN+hNX9fXTgYnvDt8ox
3UBy9XCvSBtr9lCXYUZANdJJD6SHKdOcpPgB7AoDoWRwU//Zp1ykrBRwb5ssvBol1Md2spfc6/yd
7+rekI/5XZVts4fuIZo1GtK2uSkH+Cf2sBaPtak7PwyYfUj63SfhStfvsRO0xIcGAOtmQN8Sqkrk
IVQk5u782FmoykP7dpLtZD3xrKcbBWLGZrgZbox75pSTM7sv2m9i7zSwiEEQ7trrxL0xtpLm4J4G
vshcTcNLaB4C6zpAGO+heRCvaYf2K4DOHWRwu6Wv42zoVOR3wpX5rdm8WBCxgOO6KbqDR0F9Mo6i
0Dn0ii67pLCbFTjcoxR8y1fKJT2UUbPpfnR3XTbYUUXfT4+dokdu9jl2INXDRrGNbeTS0XPh03iT
p/uTYxwp9jORb/k9j6kTglunWzCsFliTK4S72uvKo2wd9Z+Zza91Yw+zaU5g9g007GluPZA72sq6
AlwuVR5EWqgn5nGAssz+BjDH6F3hPoUE9N1Sbb215ewYPYr5o3RZtz+kYEvvvgsOzRsBoF2Vz1p9
Z11qyb7bZdZBFddu5XU2iwpH1tG56z1veM4aT49Fm5WIzKmtPgTzS3+UIIqWyPcEbJReeaShyObu
MO1HsF5rWl3BdbeiAmhPfQL7PhKvOLFyW39uTHpL+b0aqWj1Zg8CLo7HvHOTGz92IODC6czX0F/j
XbfFQ9ypfprf4FzHPIr2WCVOk9vyT760x3Q3HfxLzUHm/SdFgC2X4qWWju6lBxP9UsC/m3Krc7qo
P+iB/YTENuy7n8rVsFH38KXAcoy6nVwVB1A11eOgXUkb3YXRsGKsg0ORwKAgPDihaoubheceMtEK
wG8b5moZOTCmjGGjmZ6RrCugNRA9Z7Q+Nq32MMhO8NJt/dodZ8cQvDzbodSTjKvCWO9C+lk2s7k/
qpmtwY7aRO6TuYGEL1FHM1eDvvPbK7HYpYMDPulFrB1R/b+Tha9fi4un7LU5T9WX8P8ZiFId0VH9
f0PpY6mV/+dw3O7S4Kk+1fdYPvErGpdNyDWQScAPSog24VDyj2BcRsEDpb2Fp7OY+WgiP/lHCq7+
hQgSXbSl/kqhkET7n+Ie0l9Y3+h8ioicXhr52B/E4pq8JNn/qmwbtKxAPHJz1FrJ6/l9p6G4ivP1
0Pk91pABwhO9wurSBE2dgTYX4tqowrEHCuobppsRzb8mqVn4DoWjDLir2MQPukmu6/VA/C9wz4DH
OQEOyF2aopLvxHI7P0qg9RRHg7oFoivp5cYx+bbhJKMmA4SRx9ralilMzVkBzY9mW6CCnDNLGV2R
UDKvO0EzBJQ5wKDbfl1MnQ3/MpgcxYKaAHk9eIrBYt7H4eQfWn/mshQRE06lsjTErUGJfAK+8ypL
dGVouHN4GEkVruohf+gzIidDu5SV7DLU2kdhpog8mEdBCw8JpG5q2+7QY3gBJFWrBE8ORsT+My8s
x40P/lVupA1/b+E+K70HFF3cViaITpg3Sns1AtL5qZFIWAXoEDGUj7Ti3RxOSElDCkfSTSOWT1Vr
XPgI7OdmvC8r6w7m9/VkUifDutKbJT7ZQSUUMDtr8pTHYKJ5AIMRiZBp+eJVgQG4KTRF9hxl4iPq
7PqA28raso1OeQwQ1J3ybFujaDWusopAshfc1pw3Y6Syw4faD7kare9pFPUod8Qq6RZcdM0tChVt
A8EMHgSaTo9SVUD8CJVUeEVqUPUB/07qsa8zJPFV9A3skeJBDWKpntFRCSPCwbLMSoNdV0zuImjA
F7G5yFGgUK4epjDFRyMvjX0Kp8LGjrzbDQm4EThMYfSt1dvwLirRl4ErNRDng02P4VvFfbmqJZSJ
HWhUqORFjYLKoVVSZVAaKdqnTOa1r0PgBGufXYt6N63ECaXuYRIaW6zHGyCwqekiEDe8QZRPHEvv
/Q1g5iClIOobngYo7W3C/XfPzB83bUBknWi+5YLQ77fIyzQkBymRAXym56nNAaMJWlHZvZwllwEt
fy/wy+dA7QYvHv3uLa8BY1qValDCzfwGZ+psItcYC/zGzbEABxENC1nOaAf49n4BN6Md9fYxhO3w
INdGh9puDUqYY0OxrpU0HoiOYLQK3LlUv9SWUt+Ps5U+iPA2oAT1mnYFNkaFkoHo9A9YK81DTcj1
E3saKbPZd6fIpbmSHzQlFkO7gqQSEJdU2qXvx5PmoJVgPSvZMDHHQhn4u4VmipNlBmIzuJk3P5tg
RvwtnAJgBrFf/zJHtqJVqsekpfD+h4OatPHgjUiNvTaqMRCclmN9aAYVB9W06Rh6L2IoCdRN7sND
karZK0S84dlQajG8kLKoAA4ExLx0wqHJ1xUqZTNvVCi7dWiqabVCONs3N0ZFZ8jNpwQhc/7xiUOb
Caii3jJGdifZniHcVPZEGxZFAvxTRxeSEISONOviaJuIud5skX1JzKOUE5bS/EnAI3d1xw6U0Hty
AFyb+FkbzbD47CSTsFFAwkmHOTYjfT2MLd0viYr5BC/CEv2LuWmxuM5qUUAhJYhDH3fPyG9dGY5X
bqvBLMONk3rJgkM/6DzGRqlxve6WnSYLLUW38xGo0UUgsaxdHlVl2EPTKJtYYdrtVKkUv/dqIaae
KMuR6JWq1XHi65Au11FimPVaVWjIrzro1SDSICHqq6wJpNILVbEsvUHV/PEhDJvhkiaTKnnplGFz
zA6rFyAma1HZmHhvFq6E93i1H/FGfpYwoOm5lzKDxoFSDJ3XNm9AAqUSeVgMt5QqANOrOlRWY1Kb
6fxWgvCSx+GqGC3jkQ68NW9C4C9QIAbTb1ZVhYvdVhbzWQRxvnSdBSvXFt0eTch2yjQr1k4Q/Xw4
ZAFuP56vddj8dA0aUmPaKBdTMUEBm8q6DbwU58liow+DOBDnGhKC1rSHR1JFv5Q9uVd8aa2wbkGN
oukje3MYDBSMQJOUh7Fto9e50uuGNkdTTpeGXmQ6Mn6yFHozqOUtjL9RBByXGXD5A3AcngI3UVuh
nU4MHNcJCpMDVOon2tj9wa+GHq9kKyXkDVIYKRwBMVluUPbSauqbNLfnse33ZVmoCClxdJI4iUBg
nbbOKm0rWGKHhg00CrRl9HFpUSFe+6POYzXw4qAHjSSKU225KSJNrhL32N+NJTWhQUj0A05gKTB0
P/RpUHW+ugCKuyQBBwPq1Q7kGn13pRNg7mvsrUgucO7wnUzJ6RWNBv6BChRWdIzD2ixdpG96EhNL
aX5MndEjnVX6wwAlNSbMNzGoNdxcjSXV8zE9lOxej0KL1llYkO37OlgGo6iMBSUyFy+I7PQ/O2XU
IqfqOshGSuNrh8jqytemQv2fT1vA06K89ztXRWalkeSbikqkJyFpErgikoE3iaZAxAhTlDQAVyDs
UyvpdED3fHhQ1SwwbXgC7iw1ceE28SD/pMII+j7wh4hgf5CiXZ8EzT7tmyb19NzPU9pkAGfXpqoJ
15OczdGqx3Pnu2bcB1oSOmGmdi/ZWE/phdmr4x3HkwJSOkhDsiI9sJ5V34jIg+Z2upwmoUVxvRvk
eygNyJqlsUHZA/B44Ns8YP3GKFXlGY0pyujyoAFMysWhfDZzs6k9vwJGvc7QVyfTFoG12FihiNuw
AhriZGPWPk6igNJNNA06ZcBW0omgTeWNnFF5UQ0kVlysupUf8qBosdeqhtkh8q73qk27YmDrwzwz
QxjDlN6CoRxUSAq9PCHGoiUUEGeYizZyLZQmTA3MiT0jCfYNcX4ScWtOmuexyak1onnD62tJDilh
wNitMECROY1Ei0BFgUQDFUxCrctI029KXQFNrtPUR8ijslDLDI0ZKa8GllFsY8maLJ3HoUjdJh8p
ttWzpO76UpnArufQv5wKFNtqKg0zosrjC6M7KEV1HfqR0NKkjcMfrFnrZW5mqlcapFDfpkVbD04M
ho4gRB/6eFXK4fgNwkV+3UaK9ITTV8GCnNF/8Oa5pomOJK0/UUvqK7S+a2KPMQ8lwSmychxtdM9r
5nDW00JtUBVSvVksKlDsuDn+NCMz+dnyFf6Zb9CrTbMauC1mZZH6q33+/7sc/yUv9ub/Oa+6GV5f
Xk9FEJYP/J1WqX/hnYEKAkqcONPQlvhHWiWJfyHQj4v64ihF10qlR/Z3WqVbf4kAOvQP0iptaZog
2mmB3FKAbdEz+YO06jSpYqviBsAL6bRLkCEX313QfuuZdakCV2iwVIoO4+RBWzWuMS5tXMRi5U1W
QziR40L3gEDEvv3bM/qgl3naWvl1aZCIEoKNqMXTsT/N5+Qs4BBOSs0xalACmayWx6hvItckrvsj
JdJ/XArNCNAsmv6ry/PbKEVZDRG2yzXHHNTKzRLqEVFVVq7QU2P5fFRLX/NfWeqvSyF2uoBI8LkD
bXY6KglvrVppGJUUheqOjWhy1UqdvjAi+Oi1kQov2TiONyAiT6/SZaTAflkQA+NhvWmVyYdFIZa7
rsurLdxLjsOxwRYBuxC2xs9HeNqC/nuEZNAqaT8O3ouc5+9t1g5qXxrHlQbhqKUE1al1DuIqLVZ9
prAlDRGN8MHsvsDmfDRbsNJAxGIpN4AVOL2qlXIa1DpXjVoq7QF29JzPUb4p66TZfj7A5RWdvUIZ
5OaC1UWYhILD6aXMlnxRynQUDOQJ4ljdKQqV2tC41utkdFUZqEtopth3m/V4xDld8T6//gdTiImz
7Acyw9XOZUzzKIwlM+Xl9mMd7+XCgr/Dy2y1L66zgIfOx0mFZhENwfVF1c4mUS9CEUdvUXOUOaW1
2SqiLZh6cyhRQoXdHpqbz8f1wSuUF1N0FuECOD23SjUFah3gvlUnESFd6gFlgGkCv6S181feSR9e
Cggi8QNYd/rEp68wBTWqlCZ50jhUz2ldGusATb9rNFblL1bDR5NF4UIW9kAySMCzeeljGdzUWsRD
nMzSMxQMYR09C6SjCRDkNhtFyiCDVob3YuJLh6oXM/fzp/rBclwM7xDYwflWl8/R7MjVYGwrA1QN
S1m4tXxMiuDdTduqzca7DgSWa/pW+sWr/GD/YYZKYLGpC3IMne0BxTghJSLzfAv0TmyUUEIQHYq2
CpAh3SWl0K272tJWZRfVb58P96M3C7yDLQB6IwXJs/0166Oxa1NTdeRcpsUnddp6ThPNNStL+OLJ
fjhI0h4g3KqJnc7ZPiA1QNM4AVUH0ihpZjXH21EfpZ9l0+vHrJuiqz4VrAQBQRXQyR8Pk91HAUpr
ILiMveXpBI4iNQ7EUlOdPIxT5PiimEQDkQPs7MIv3uUZuul9Q1cAWYAVXkq7uMGdXgv6oJEsFWEn
qGFcWFXaAaefaZBqOhamU3oAWCivh6bSb5SsED0pNl7QSyy+2HbPDA3/vg+eM+hudgdFXfar309p
E171HHIfCJkwnf3wDgoZQuXholBTVqIbh1rmqJBu4WtXK6ETXz9/6B9siIRo3AgS0jipLrXs32+g
BYoaiKGK4Eregq0UaAgpCYhEXR1BECjU8j6/3gdzGfiLiqHKEiACIT69XpnPVq9qAxMMoRga4yX+
W1oQwTMWzC/m8gfblEoYSqSAaQEB39nQ5l6AWQPDw0n9FEVfo6cdi+/McKMPXY0dsqZvKqMvX41y
SC/rhS/3x0NVFzsIjlM6AuJ58X7qZbHJhZQ5pnWZ06mwftFEmdDdnP7GVtJsCV6LD+LKD4ZKv4G4
2KKdwbw92yHKsu1zEey/gxW9eDmplHIMH9nheAibVYqsE+xMMaBh3Jp2mYSV9/lIl63v7FT9/fLn
7hDlov9ZTILCkb1M2UBMVlWDhMXnVzmdqu+ROrhz6R0UzP+dW5SAZxvKcFJKD2sbGqFypj8YBlL7
BaU9D1pM8gW47sProdTGCYNsNTJkZ1M1zeEap1ZJOaJuXKtuBrcuc17nEIFEMoMvhnf6Dt+HB74L
0Dm6bHg1nTuYiXLgw0HuWk8sG0AQiCOu5ll+SkqMrZpelPaqVRau3nWBC3lU/WJHPD1S/746p5uE
iDyJ1pLL/b4PCJ2EphryTBTzpJbdCDJcIuvNDqYYwm7pgNuw1ihXn7/Rjy66JInMXITsQUyeXlTq
AsgrUgzJSoqzLcpjFE4bNfYscU7eDDNOIGx2wxev9fSIex8pJCU0+zlJweGfc6n8OI3NBElvT6g0
qON4HW6icgJjVc1gFOgh0FkK5G4VzKXyxUP+YEbRGdSo5xA4AXNfbu233b7z0U7ORpxQsxZpnlYQ
gkNbYsQq9oYEB2oWt58/34+GujioEA8yYFgjp9czQvjQsjzUniRCJBijwNgZ2lChiabrB+Tgqnjh
nNbfStoMX+zzHw7VIGohzyX4XSoAvw81xdnD8ENe7WQM8d7IKw2UVDved9yEF0/AjT4fqiTzC/+1
B/16rRLOwBh24k9jnDuZiL2sI6SqIsFQKqD7Mh3uth5S+gy0ubwrDL0ynVI2gLvMqhW+QpKzrmKf
E13xlcmT+sH4KmA8CzJ+3RJlFKoMALwBBp8dQAkCnejnUEE0suGO9WWurIA6A2I1sLotGapbLesH
VDAQIqD7xW49KCtUWLovdpbTM/fXfSiE/3B1sK8gej19F0aUKWqfqo03dmrClad5lwzgFCUdid3P
X8Myo87fAqB0KjsQTQkqzl47fQIxpLrXoqJiWEd1kIs1Pjft4+dX+WhyaUBncUvFi5c05HRAEidd
CK+t9axaylw5stJVKk7Sndjp6FWilvJnoemvJ0gZC1wu+lXgBJbJ99vCbWmCGJFYtd5Yp/kKpfVx
Z5nKsB2UOFz/+dh0giMdMIIsM5lPLwUDGQJHx8tKcVz1UObNN3OO55sKbdwFyV6tPr/eR5MDgSFJ
hBaJNeA5zr+h/TgUi6huVfd0pgyt3ZQIxjg+pt5f7AkfbUdEfcDjsbDn61mGqo4i1ZMwbD26cNgL
aHN+WzRmcpmqgWwnxOvIoKVBaLej/5Xz33tR73xiQlYDKS/zxxTP1uKM0J0+6agmm5lubhuLivEY
QVmbjL5dyQLicdHU+M/UyZtNmM6WSHM5QqGlLYzQDhHxvGyRoqfcD/V/r6eLVrUqhP5WlVrMDEAx
mF+spA/CAZIwlLuA9+usqLO925eRvZStbhGuSqSjZY6HURGlKyvPw0vEtrtLMRKUp6iZwKTR7frz
7RRbGwpeiDsoxK/n0yLV4olCJkgIA3F1cAidr3t9FWuoDAkFzKFwbuhMC34DSK8WMGjuYF4h/R+b
a3qL9R2EVeX+85n670+Ew5O8e4noCRfet9vfFqFallVPN7j0fNNvV0bYmXZIt2s3a4P8owJIcJfI
qXmd1c10PZWR/v3zy//77F3ObkzjDGq3BA9nKWOvlspgFQ0FD82oAJwkFqYBsrKWmw6hggL1ojkF
04gDa/7FEj3LEpftB0kudm/oLxoFVn3ZD38b+UwdxVA7CHc8GR1F72Zec2CJYAHLoHwzhFnfNvoQ
7EfLL0NaoNgiSpE43H3+AP59p1gI/OzrNF8xtjw3aQ4NX5qLfCo8hW6Xq6YyWIdRii8N+r3b/8ml
2EItnVgUB7XTAbOKi6L1uVQyq+3PGla25zc4fdusRv2LhfbRewVZRdhNQ0Ayzlk7Q0LnEoBQ6Wki
8p52jOIqYn6tDj7aN+fnOZsNu6IBOxKhWaABPx/pR5Oa45Id2ELLmJjwdKRjnGGFZIWlVyehvPf1
0MTbJhBRWQJMnsBz3ZDFCpvEhHWl5tIX1Oll4pzuihbFZWJgXupymJ5FBnikVUYrp6UXd2Z+QR8c
7NIc6pgXaBjWSeiEfnEEfHBBgm6aOTxpLneeqPZT30LqFDKkj+tgE1XIoyPooSG2ZIzzHvUOXAU+
f8D/nmNYRD4oji47qYwP3+kD9pXSAEVnZR6SSCWKNXF4xIkXvfuu8ffoLIk20jrJ/2DFykwlSsxc
l5zu7LjpixLKWp8UntG2/lpBb+w4Kg0uNGiqXQtaZ+wqq08ldwj6BofWNrkAUzW8fD70DxYsJx2m
fpRqaSOc13YaSHMW8kCFV6u99BNBrQyoxZitZK2uv9gbPnivnM90gOitUTp8F7A42aGkZZrWlYca
RfDayFa+y315hGwm1q7WxPNX7u0f7YlLjEles9R4lMWW7fc9sUnx/ZnMvALuJ/caHXZ4gpR9k1tU
+fzJFlO1/1Gxl5ZeRA1ojdQeQB+FfnDq/fFThraFMfVSGFYQOTm9EX7SC6kWQTaA7Dni1FDTAxtV
yVX8itri5xf7YDYzVHh/mkEJjaPo9GKzqfQVcoGVl8BpPHZZplzN+qBtEsu6ZvMPvF6IxM3n11xW
yNkmgcE5TRPE7KmjGWfRtobq4BBNDDBIKulq6DXfZefOnj+/ygfbMBxYrrGk5dS4z0YWg5+PtEkr
vc76b87Oa1duY1nDT0SAOdwOOTMrKctb4YawZJs5pyaf/nwtHJwtcniGWAZsQ4Bh1zQ7VVf9oUV4
GJ3LJwny8heHdMxHVwLbmlQMeX1d3Dj9F8uX9JcTgu6T4d60n/CtiC2BhxhKZd1LUSejP8ZjiJcK
MIurHWOw9fpjiSxCdjKptbOCt8PtR/RFMNQBaYqAdo38ElK9zvQNiY6/1A4V9FM0KvrrlypbEygx
iuLU9s3NZZOP6qIibcUwHYQJi8xz3/bTUn5EldP9en86dw4EVifgaUOuU77teqEadafVSgbCyDEQ
gaybDEOisFCetcQF9WNX5UHGsHOPmo4HR1IzyZbcbU+KuXJS181hR6UxAjMmG4PH6Awqx4htZLKq
6aVFDpGLpg/FeZln56CWtf8DsP2kRS3X0WbA1ujEXGT8gGEJy+9tmA8vCIpDXUHW76X2TBSshBtJ
lfnqa9rqX17/uV2gDJZHE5VEZRM9HfJUnYYOYiVmYac+dBtYjTVt6XHUxRMH/pFSxm29RfY18b2U
QAb+4G7OX6egwmZZOdDbJXMekqyGzSZgsqiK+FympfE4Ysziz9hMoqlUpP+ZByXxU+EBZlPc8YB5
fXNE8WPo6cKMV02gJdsCtJpNDVYNvYf2zNS/aQUKwGhCmJf7H3kvCs9EjkF4u7yYNyd96GWgWcGF
BgZw20vapwtM7/aoN2Vtj1sdk1EI5JjH8vJSt/dJxRj1BQmfALxTgU5wix0fZHapdR893B/QbSiD
qiDm2HDs5ZfbnOx15HC0QQAOWgzJvk3sjD/cuQNi2CT2QeK3E4psDzqxzLSRNdgcPR4wOUpuuBY2
wKVnbJCTAax7itedLypzTg9OOrneV3cWBXvaPrJnaptkYJvHmtW6LsBCExTibP9AnGM8W9MMOn10
aIAUk3LwIW82P5HonsnXOiUUTqD1aadlWP4ujtDpusRxkJR28zZNy/6dOlk48SDW+QTwBy2QsIuX
h7Ftlf+l9fy/DaDbWqMcK9MIsxyRN1q361/g1JXU1MG1ceSA7fxICxEBckJhfokRqE/9wmyNLyZS
xnTCigYmZdKkM0kx0kmoImetaA8uOHmBbWaArhvgFdUBAkb5cf2DproBrZ0jE+F2ivn9F2EEPHDz
HoTmR+D+yydQJP3fsYC1d39R70w9qahGBdj+xa/fHExFZ3dK39CHyqtkfsJI0w4aNerxnzLg/i2d
fXD27H16qhKUJuib4O6zzUTxwjQGMdhLQBmNgkmrgZbxi6Vl9+b5gFBSZ9U8LwUKfGMw0+PpTrSR
csVXAej/M6o61b37n2Bns/GLQIIYdK5MssX1t0e9BbN7TmhMEub0EaBv7dfq7J3Z5f1BqNs8XMJp
uOaZZsrv3H/rWLpeam2kunNg0J07p248nrFVGJ/nEY/2wqOcNypjCaZzmoNkhPMczvBh7493Z8rJ
Tj1eOhKddTMDI8LPzlgaczA4WvNYhSih6cg6nmuMB84TDLGD02Vnu1NJpGVvWKAkyMXXY066HNvV
zFKhuUP9dqy4eaMhqffUuUjKa51hNGdT8ZoPAEXEhEfYiGfsq0cMaEGmO1SkKc8Z61+QhgnVVFyF
Ampi2ZOu9vpJhN3yRyn05e+p8sAx3w+4s51xjqIijVo8+jNbjN9U6NnshSECpApGhE9ShvTJwCbF
8hGtbVqfRpDbYKJaSB6XiWbowYB3PjlPD24QlRyHIcvf99sDE0UKUAJurAYKdhkXNV+wK5zRprvW
9lAjV2A57ScIK+G10cfFz+f4X9yVJBgmH9yFEXjzAcw8bUEmtkswTYN+SgctO1UajDPXiKfg/rfe
ya1MND6QBaLTQA6wzSXxKM4zDzZDIIYSXfesRjB7Yu2/uDHg9SjNnG9dabSBi+DuQ5Z7uUmOpVlv
5xZaymT18YH84O3kc6UZ1B1RCCNb2JY+Z8p8GjJZVmCZUf0mwkbngYy2PQ3jkj+VJfJWAzKoqOeV
R5/iNuWiMkW5l8uNLhqSKetpzwxyavSPkUzozOQBpbLxSWFLHmBlb88PUqBfanqsLku1NmcYjqid
USemFbCt9E9u1OjXtInNAFoP3KWMA+RgNd8e0ISTAmcSd2Pp28asEnegnY3IxuIqK4IyFMvZMGBg
MtP15f5i2g1FbY9Cn2MjGbj5glOOY7WLe3LAZaz57uCyb7oYL22BQ8X9ULufkeyDA8kzQE1scpAl
ahNFi0PIiZnxIoY0uiRGbpxHN4SlmqTJQbi9VUluBxSYZpmsGqzXhqpjXWdrvO70uak/AwjOL2zd
2u8R9PxYL2jjF5oRoiWAzN6/GKhDrYutqfN633zThW4qEvkT3zTRWn+ssWIWU6y+wc8uf6BfctSN
2f2w9GMkVZl67baZrsHqnSPqYIFHa/PBsREe9iKLdx22uY92Urd/3R/f7WFLYU1udlA9yImZm8M2
LaIk1zLiTTYfENEoqKWz1b5MS2Fi8QytXxlqGxKylz32iGUeLNm94dL4pMzFeU+NZLMde1EXRgYB
L9Dr2XsIQ8u4AmmKKMpjabxgOnpw3srpWqeqKBmqtqujd8Qu2XYA6nnKcPBq0bkJ0/ZNTg/7k9LZ
BrljHwZG1zvIaEVH+fFuUJ5y0MfRyqVksV69BuY5uYVNWADi0nzyIqPyYyia59qdw4dZGZvrVOO4
8/qJdXhW8mbn5YeS6DqoJlLDa6bSCjo3rFp/wCLo0oFJwdI+Hu1/MjUqUG3RkgxwTIIUi9k68ef7
P2FvcgEAUirlFuUu36TnfTxPSx/rFky43nqqBNTsRVPCoFaWPhiG/uhltBePOhSvMq4RiuGbU8IT
LpQ0SouBohvzTxXfmQtoz+qbBrIeHbSsyn7cH+DOgUvZC5yArBHYoMfW3xjbmboqBrhoU6dhqhnP
ycUi5T1HzvDzfqSdoVEqQBqAfWJwkWzO27RHqh5hbWQ3gFlDGsbWy0rOSYLmfNpgUPLqaGCuQVyT
lQDa0oz1uKosV8SSqA5OOtgXD5iySAY7zn4ZJnRdH48HScft6DiBoMiA05d1A28Tr22w7bGVJDoL
zAEvDhe0P6WK4hdpijxGOI4HScAvPOj6GLBB69DhlVJqlAw2AWscvxeMj5AILmcddaLE/ekuXfGh
mEb1rboY5vcCC5z3MTLVj0k9NNk1dLz4ohbJ9EIrQqXRUHYYvYTuFxJYBBLuf385m9ufx+sGOUi0
WlGo3exdz1DoiZdwlm09tx/YmbWvz/gm3I+y99XZKSZnPxc5+f56ljvE/eFi4ImWpBMWdl2VPDqF
87lwvO6xV/qf96PdHoK05LhgPDBDGpihzV4x6P2ROXYhCindiBSw4kF7hQeoRqghxJaDc2ZcHuFI
bzcoJSHyBmaZC47dsx6iaSBeHNvSuROHIl9bCjxRMnzASTNe3a4htSNrJkUBCScLbetQ2IChCV/j
cJ3msXjqIwdRLrtBISuvMYSa1OZ5qbyjm2VnfBZvQ44fyBESELwOmopY0HWz4f/PFtgWtRiArDrD
p6Lv+4P+8V4oeosOor1sHHf7DEV9MoqzUIeNPWvGP3VoI3BjwxVgK5giu95fLHsbFDtzbg2UVeQf
NjuAlx888qlMzk4pqr9re2zfTdMCJRtZBeWqFkbNRW3OsS9cvf2pDmWFKkeEF/dU4Vja91w1mJMM
fyCOgJQd+Jrz/R/4K+PcbFGLYgggWnbprVxLled4nWHKdBbjnFenVjOSp0SvlXdpYknN5AkNiEQU
+vtl0uu3YTslbzpscq4NRmhvGqOa32HtFoGvAJMq1BZBirRsh3e6EpffdEsxkEzwDHqZjSIODpdf
p/fmp8vmF2QISuk0wDY7sTZB9RRhH58HtfxU1Wr+iGFuLGlSqHlgCnFCqqK/ZkOtnyYn668Klyrk
hMF9m5d6dAYzUh98zZuTiLMOLiG9QDrp/HOTIEmMWDnFi+mnE04mUZl1qMfBPn+f4VPy0VLD4nJ/
+vYCsl24AGhcycLOet+EfVkpWMeixmdo5oOO+MNTPeiIUuRl9ViP8dF6vtk8cN0IAz6X4pnNebuO
h+P0gN4DNCr8+7BPga4CPAE8AqxpEdwf2s1TSTb8ZBToCAYIuM23JOlVUqwXTX+cGgvGNFUi5D1h
FlIYHejZZ2gkFlLmpvK6g9A7o0SUn1cED17woNv8S+Ex1hV1Y/pCGVDMopsboE8Ep8Ucho/3R3nz
bCEC+48yoCP749surtGnLaUoCBd2gtKLEqLOMdAYDOrCWU4YEWDaUMzVR/y1R3yZiyNg+W0hmPgY
vLOFYAzQJ9osoJiI4IZS4kPpwbxWHRII6WP6UDtSRq2mf54E7CMkNhJt0j573TS/yZy6eYiycPLv
fwwZbLWh5Y8B1AOlkto0be316qpBQWhOBPsl0j18yHDOC0pkcV6/SaVOrIvDimSobTlbahOPeuhU
JhqI0XgZPHxXFUCLJ+ySvQDrxqOn4e6oeKvpki0q38PrUc0QRBwBjNk36Cg8TmVUvgzNmB98u5u0
RH47Hg0S5MaJuE09takAJoJ9N2agRvgX5tI8AxO7/JHRNFF8wPLm+xnE0QHBeef8AX7LC5/KAhx1
c/MySkn+NFO6RSdab3+VBtiYrtm1elnMRkM4wmiPakP7Edks1PYoZm9hdq3ejLbmwNtpsF88FSZ2
yChH5EhiLCDUU8zHXrsm0S6mYgJUhrIJ1fr17BW6ky16STx90JWrlSJHQ7vROjjHb2ePKPQYQap4
5F1bIg2GwFFMeRoyFNa67/DiTs9G681vp3rIAW5iioFxuNpZBzjC249J0mXwOmIncABtsXS8gtjT
A1vBhE74MIRt+mBiK3BO3FB9ttxcHAzz9kwnnkmFxtEdLm5rc33QdccUAgEYP8U162w6onwcPN05
exqmpHT+KMNZbneqsDg6ShbkPK3PFkJDKsGowUXAelsfmiNTmcBRoxunZ/jm9hOKsb2ln9vOKYIZ
TPIp0sb2UgxiCqxCFxfFVoyPqgV29/6Cur1cpOg51Qy6T+zV7Ynbj2Ce7JRDTtHGDKGWJvZVrXee
bAtdkPuh9qaXdUVZXioCsj3Xaxcj1UnRQ1QjoqFHbKg2UI7WUJzSLWc8aV0/HWS7u/Esvq1kHMuH
6SZebmgTmFGWEwvrHCkFH3Cw85eBWYUh280Hz9+9TwlwhJ1pST+QLbJssCeb5wIiDpmrDidNTfNg
jt3xPGj6UXP+9hA35NMEGD75Dy2OzdWUdMghoWpk+a0TDWdM8cbAKNFrfv2EgV2ggEhKS3V4sz+i
aY5ipHtwM4Lji4YnyqgxAllYEKY/HAhXB2fb3qkDAAl8FQ0iPqKcz98aVCFNT71GUNLvu64hw0q1
a56VCmzPtnvqYHb7nVbaB4vkNuOhjMfY2AVQRehKrYNq9Uzz1+lNbBg00NFK6iHBNYvhQXUmHiBl
Jdr3LiYB/zGxdXsSmSq+3v/Ie4cQxGFSDO5L2Nvyq/w2atRcZi8DA+bPyRwHuTpAih+a5KopnveZ
927NY6b0AsWupw/3I+/tD2q1JDhclw7DX0c2kD2q7Inv7eZ1c+nMvkFBrMLCKepxgOjwvb0fb2sN
RP4KGMeEfkAnhVtsa5RT5paa2WrEhuy8KT7p+HDClowG9y9E0+wm0ItcLxEICe0isLHbUk9zkZRv
VTFWX7WwRLDSLOoadSdRatG5EjW6mZiqd+iiDdWI9XWcT5Pvgsz70iW29k9O0RnZ3wYj1gcQ/1kH
Q7GsqZLYdvq3gR7Yn5ktStSqQ9QWkZNdkJqrl7E+gDfsLDHJDQLTxrlA2rVZ1z2mwtW4QBBvBPyg
OLPtk+Hl/VkKxPpxM5T+7NmNj04cioF9eYQbun1TkxBRnjcttHrYXNttjMCZV1uhayD7goPmbJg9
fR27VX8icNdhupu2w6deA5R6Mq2Mz1Ekhv650WYbjcU+Mb9WLjavQR23DU6Y/RC+t5KhCU865W1x
ShBim3zQXAibR7Re4B7FxXSUkOwcrbSGwTz9EjfgabBequm8FFbcktg5iikCzZvzT7hZofHONXW+
v0r3Qll0jEEl0PMDd7MOhZFiXWtsSNYNsEumjlaN1i3cGnl/UJ/dOfAkN+j/Qm0uxNKUp13CqCxr
0J5Hvc6/LvJpdOIVKD0EykY8CKtaLvdHuBsW+1ZIKNQpyO/WIzTNCDmVhBG6jT0i2miihAZzckC7
VK2H+qvnJQqid617EHfny9I9pdBF9YlsY9uJjl200FDcNNA1N4oHjGgaULtu8xLq6s/7I9yNJNmG
5HUS1bgpGuZF1fVizngxx04JIFg4F89sWv1UOHbz/X6snauYm/G/sTZZhiirsYzwi0XqMlc/jWjh
fK9lX/p+lN0RoQ9FTYWk0dpSrk21cqdcr1H20KIGFHfjfRwqvcSWOzziSu2F0pgkfIJAgQGIWy+P
pPLsLARR6Bu1CUGrhe4AVCd70Icifrw/qp2VSF5BI4QWHs/ELegU0Ukx6XHIa2ZuAT2hZXFR3Im6
bj1G1yxttI+zKKxv94PuTRjYNrkwaGrxBt6MD8dypxqZMKRBWYvJCI1XBzV/P8reV+R5TUIB1YtJ
2xwjlE8He24YWte2+reoLf+uS935aDfZv1jrDIUkBfEpKlyb6TKcEYDqKAy868fkTWU13CJ6FNXB
soTKwXztDYp0GiodZzHvl02sWipG4DRs+LE+9YGlArvrB4qa1TwfkXj3ZolkGlkXBLx5dG1CYV4/
Wc3E2YjepbgsVRRfnT58NdKRWp7k7MK05iux6NdrocYGebJRxPCdvv1B1teci0xfLjoD8kepnHx/
UewOStZGydvls3MzKFvxZrN2B+oTlEpfShziYj/MnVAN7sfZ21cw+P8vjpzH33JKeePohkIcY4Kn
hVVjfdJNbIIdnOyRxPDyp5y9fVA73EknefjwjKa1oKPQsAkKqyWy83IhaAfR9BSGXfJlTOb+0sSO
8ybv3ao+eJ/sfU7eJ1R7sIEjhd8kVqmWdemgsvRbLDEf+6X+s4xU/eBVtx+ERSLZLZD/N7fl7I7F
pONL5jfF2D95TQpUX8+E//oZkwQzlbIZdaubNpeWlkXS64YPkCl5QXkG54s8QU0dm3s4wu7z5IX/
3A95OzAqLTrFHfCPuKFu6Qep1uu1NrH2c94HgWfV9kdtNNzP96PcPm9kPUcj8ZedYViv66WIg70e
xxBtYZE4+XVKu+VZTxP3bdmEtV9M5AAVuhN+WaXD+X7k201AZEQyKShzWMEcW0dGLaKegJUzcW5Z
vDcUI/kCqHl4xmSyfTTMsMREHFDz/aC3m4BCkqw8SgwtRCz50X/beVQ3uzxm80G/muRTxnLh0Tn4
W1v915Jb9PJvwgHnhCH0q262DqclkY1qjwxX2S2OAQkS61yggUj7nzMe8gefdG90nJaYBHNYAi+S
//630fVWSld0YYtn4wDbClgeLjhZjE9okv2RDYVyUM/dW6LyNJG8SBKRLTIaBW84OREvF95WkU9H
c3pQEUg/aMHuLRTwGBSmfhVutiWwtEUMDwoiSBOvS97y8J0wUUlTX10mvLuSxg2gzpXB/ZnbGRpd
JARFJOERpMRmdQLS9XoI2cycEk3PuZ7HZ2/klLkfRZ656zIj2C+enqCcpdvwNhE2G8cu+pwoAyro
EOXKGFsmu3uH4Ff26scMeY4sofDfUk3d9uImClGjXbDR9VQNA8UQGF3F7hJ4S135mlkOvrBwW70/
vp0FadOml90qlshNA7BslsSsSy662By+aVmE84Cpl18UZcJrOiyyg/xHTsr6c0q+LEgLelT0OLco
XhSvadouOHPp7jy9N9NJnCEdo45s8o7OGyyblAJ9dxHFxUcXX/uDNXM7m5AjyB1UejRQWK1NtpLH
Y656swM0v4im764dqliDQY47L9UcDQefdjeYLFowoTb06827ppgWoQ5LCSO4ydprgxnGS7vM9pVX
qna9P4u3DAgUaEz3F4We8umNIXapYJxeDXOBn1E+Qv4ZxRkl+/zspcP8HPUie7EEGkgitiAGK+LF
HN32/f3fcLsfiUu3St5SaMdsFX5A0Si2saCFgxaveFQTHAWiZIkPzuvdKPKuJeEk/TPlR//tAOU1
zhrN3SKY9KF/SMhyQVZQ+7s/lttdIRMVqDSyuMeo9HUUo2+FkpUU0YyOcreRLOOj3o/RU2JPmFJo
Vd8dTODesDjDqElDGLpFf0cmcvYLcIJgaYz2Y69l9puxdruD7HlvWA6YEPArutS33Hy8InXQt13i
ErxcZuL5hAQA2vsCrTNRnHotOop3ey/wBX+LJ3/Pb5M1V/SUYaaUgTMrb3LwUF8QZp0fEqtKoWy6
33sv9g423c0QoRTT+5IAOsp1NxQJHCFwoYhQexV6a57GdPD8yXTaB1Miz7WkOoLt32xy4kEJoArl
ohp6I6fmxCWGHunISlFi3PXamsaPAbyBX9kfHF6/2jurw1PGMmQbgUUCd3qTCQqOxwoh3yLo2nH2
fHMS0VfWknjnLMOIdF1SlDTd5tyfi8E7N7Vn/KkmqY6UcqamL/0S638suoGu6JwiiZvlBXUkMdJX
NsviT1Q/+P1FUWG/Z3QPmt3OH6hgj0i2GY3Ae6w9SPR2vxxnFg0Ybli6pevFUdbIPAu2U5AUAmcK
1RnO1shjx+065WBR3KxD+eEIAyBDqoxucQiDcAwx8fTG4GD+bk1u+ecUFpjkpX0Mar7p0tE38+RI
+W4vqkSIAUrjb2eboJReTE5p4MJRKdp89hZRw3+wlFOIYs6l6BUVmL6une+fXHtflWIJBGTUGwH7
bU6uBZskTEOUPMgtdMjaVJ+DDgFO6oTlEZB7NxQNH7BmaAnyvltP4LR0sxOBEAh6EGEnK7YaP0um
MIipfL/2PGYCUdRD4B2MgCw8rUMhdDmZE74+QT8V7tWhqxaMVj+elSyOL4ZXhP+5/xVv71MZENii
CQUBSYgt+kIRlNp0oCuBhkdPe9LMyrsAdM6fhlapXqZo6Z4VkXZo8mbVX4nX6mdHTauDG3VnAREF
6Ae8NRoPWwEXrwA9WJVuFqDF4ARtYlTBIkw8cJDCeOuFHtafhVkeBN2ZVY5OckLK6lx8W3RLV/SQ
FV0zC9AwTM4hUkSfF83paL2AlLj/lXdDUZ9CdBh+B3nZelabksflPBEqatXoiulKdBldfXjbWW3+
+sMGxI5UFZV0p5smPeqDo2mUCqHGxjtV4eJeFASV/Kpsj8odNyku2Y/UsgPWi7gzT7j1qKIilTCl
MEMIpvACNcqsa41WuW+NnvcTnqI4jxrSqa1ELCAqdfQs2vuoALOlVBdPCQoT6/ANGZGthlEetLGW
n8ZBQbm1lgaxdTgcFHZ27lpgpgAfZIeAQ2Bzgi9OGjeFNeQBPkAqDLK2/pSHKFVVYVs+aIWRX++v
l739QOGU7M8G2kLpZT00Y6BIYmciD7JIr5/wW8KBtNbLC7o/i59pBe7OcdocHD1yEJtLF0Hw/wbd
XLrJXCxji4pmIEJjREK5yOdPkLrta1VmzmNmGPHFyxxsbYSpZ9/uD3g3NuUssBeAFYBNrgfsamLu
Rx1HbF30xvNSqvjmZRglq50R+205/Jl5pfY0CPsIuLe3iKgcSzlcFFvBm6wDe3NZukqS4CXVL9HD
zNv3j1SlgMBxdQQL3Q1FtvbrmpSyTetQVLbyslZLPJB17cNSqM6nanQgLA9qeFCl2IuEkSXUEehH
SEBsBsVHEyZsvQznsiLxcQZSzpPAOiwVTnt5/cRBGoX2TrIHInGzM0rqgriecdwgEYrJfJG2zcnL
i49N0ypXo4axzCWp0ARoxR/3I+/dXNQi6bcQ3oE5J4+n33JuYKcIFE4WJ92iaIHupcaladXu0Z3t
2B9aMccnJ3G/jE1ctbgq0kofqbEdpKp7O5VmOQwrjgVu7c345xCnOeomWdCbqfc46DFafWYZ+01e
/qm56GXTyjmSdbt5QnHuSqSJFAbkHbrtStWJXowRTtRBn0D/xNh7+IDuj3tQUNvbkpBSkC6SdQw4
n+vP2xfRLOLOyzheB/GuNJlPd8ZkndvyuxNa9eI3vVO/nW3kLA4+6t7FIm0f4M0BlnS2KOapHJEx
aos8MEe9rX2zT3BQ7LLoAZOu9kva1+6frheJ+NS6xex3i6seOTPsHfiSgQ8OA3kPspLN4AdsUREf
zQKbS87n+Qw2JB7SYFKp3qSleUT439ux8gYlewdQTWV/HS/JbS3qFeJZqZX77uwtgdbY6SX22vxg
x+4NDfoPj36qQ2zbTai0FU6XVAZpj5dgx1m5NlT+sHvI7XI+T5h7Hayj26FxvkoRT7pmVBe3rXzb
bLUljKIsGMX0MWq74alXSTRzUDyvTuiAYFCSkWcRvZFtPpJLkS/P7LKgSHHHnFQ2O1D58VK0o3mw
Qm9FAyTcg7/oRssbc3vueR1+f61SkLEqifimd9mIZfeQIDyFcv3yaaap99ckcuF33pDQFLeGD2NV
2icdtY5LMU3VwWl4ew7xY6ROKkci7MstoDBXFcfsFwwOYyXJP1elNeESbnXmgz1RrjqFRd39EQ11
GR0kDbtxqbCgNOyCNdi2eQc9Ktp+TLMAHdSfQlGSM9AD52WwKIXz2p6DYrCMT/dP/r0VBZsDUwIp
AngDtvfofZlFU2WBOWk5XMEpuzjppL6ZDfw0/kUobjW08jgFeCet9+UyDRH/U6a5Bd14sdxkYcc0
NkYm7ZH/1O2+1MFqsIC5sSW4f3PkdF3cW4NJqMnUq9OYwXXvyXGDJorUB/Bm+uPrhyZvLRA2wEKB
bq6H1ib2oJd5w24prXcxFtc+d3l5cft4OYi0NzIeCqwOCda8ua/mMjFcZWJkuZ1IbSJoC0tTRCeR
JN2nPp/KAxDd7f0oISJkzdJnXL/RJzP1OVKcykkDW2uay+go3bvGbfUDSOTeKgT2IuX+JZd926DX
9Ioaf1GnAdKm44nKh322MlpdA2fO+f5U7Q3o91Dyp/yW6ZSJ2ZdxTyi3yrR3WR+mVwS8x3+xlXlH
0YgEzw9jfZODC65CLcL8BtGwTDx7Ze++CVukRa1RhD8cOpJ+3R/25XfWhrQZkeornFts5/XQoq4s
VK77JKCL9lcYUropFsPBAwP+2Qyn5/Vf8pfGNpBSHv3Iy6zDhahSubh5JugANN2li23xHo7U63zP
UJAGTParEEa2T7Nie2q0nl6YcUOUoajHFqBwWPlNW6ffRayIt8BLjzoSO2sRXgJ1BTJRdtq2FoYC
n0tEQ65F0fpQwCzfjmM0ldND2ZG9UFx4FBaoZ3L7bY6pYVBrQfsjCVQjqXGUxZlljLSes5jC0f1l
v3fJyjomjCpyFbLdzYvJiDPY3hy6QT6F6gnrEu2nFipmeQoTqa6S44fmYk4QxMJTrxGqST4KKPm1
HMrSnwp7+PP+79kbuoQlqCxTnlZbFVETrvlkKS1+2txz77QlD99w6KFRpEZH+Meda9WhRUq3klYl
FNHNtugwv7KLpU4CvFKwJXaa9pLVA1jrOMF/Oqu18FxlGEm/doDcPoADgBuhPICi2Xp3xDptPFfN
IF21iXfWxdCeMsGBYKVJevBEvd33BtRi4GFw3+kEbz0egPQ7tZolSVAIfJeTrhnPANbwaqlg9Xsa
2rr3h3Z7hILek5VVin0McvtOgykMSqxHUB+72/gLtd7iDG9Qud6PcrtCkE5yeCuxOWgxbyEdQybs
HF57HIh+MoKiSRu0sjosdjB/Od0PtTcguKw8zNCsuhVtn0rE5kpNiQIydgXQG0zliTJ/cD+K3M3r
mhARqArj/8EqZDWvVwSao7QFx1gEJZJUH9TWSy+2he5Uy9vwmvGf4eetlB+6ZnZfv0C4xKkukg3J
ltPmmQLz3BEezrEBNzBWLr03XDqjm/8ulxS3iDKbD9b+zoIkG5LsBtlBgXSwHimmS2Fn9cQL22IG
QlXlfqEO0aOnN/PVzuH0Hkzg7Rbn8UCmR/8V5UbmcB0wr3v0hQoy5C5twmsNaReR00X3w6S1nmhW
mU9GMqQHScteUDiqnGG87BEZkwv4t0xizAwycyFEAHO+POvZ4JydDo8rzR6UF1uPqg8J3mYHicXO
rgAc/N+g8tP/FlTVWzASACDohNqhXzWL+0wTavLbPo8+3l+vu+MjTUfkn51xQ0rus7ydxpr1ijnu
/EPTJmwz3EQpL4k+K0FXsJTKynk1e4x3IEREtjy1aCReN1NpIipUiTgXQWbBUqHrNgcCTfInclCP
+p7lvv6YIR4pGmYC8iG/mcV6WDxMs0oRpM7c+KQ6/dlEgdKfnNQ5uIN3DgCedr+EAOl7cRet5y4M
lW6shloEHb2b5wW9hXMbGpCM0jTVtAe0cJRrqKnlm8qYwoPYO0cc7T3ZDaMMQ1Fks24yXaRD4y0T
9930qcNJ6Z1ozPTz/RWzszjxUYZ5jD4Tuca2HELWpJV4uE7BEBtSXnFIrlzvdZAlc3PwLtlZnJD9
6FnKgw0Zgk064yVZNlcep6db0p1vs3GhIqmWT4VFvy+v0+4/SjHmB0F3xofoASU8eY5qXLjrCZxV
ZaE0k0yB7QnvFJe5GqC13j2kztSd7n9KOR/rywImNzRxCOqUX1BaWIeyrS7UvAm6Pysy+a4AhPNN
KFIfqeIVQUrh/6CytBsP1CZIHMBHVD/W8WYQF/XUkg+Zs+U+FblI3sR5VMM3FlHxo/GG4iDg7YJk
gPRmpU4bj+Ztx6lz42YS2jIGWotHStSM/XPSif7gJtqJgvKcBBhJSSAkMtbDiuMlM/RGGQIWLNRm
YBBP+BOVB4fyzsejaAOVESgOq3JbMFpGoxs0btVgjI3JIKOexms4RdkXpR2S50Vrw4MqwM6wJE1K
KkVQn+KeXQ+rsqYqoak7BF5lqtfaGZVzfEyyv91jpK00IpAll3G2SOXF1bPGs5ch6K0ueR+1ffik
tHPCyTxplJMH5z3SJu3BjO19SxQoSFMQc5JPy/XQkkQZyFesAUxT4f5A9zf3o1SIh3hGdjsdxZH0
ze2e5gVG3VGKdEIP2EI1O6+B81UXIz5QBUY5cdI8tSYLhurtEYx3Z9bor4Bsot4GFXPLHp6H1Fu6
vmTJl2Pz1KSGds1iniT3T46dAbGLgYOxiakhbi+0xUqV1tUYkAjz/L2etv05NSvcBeMjcdXbSOBF
wFtDqAcmY27PDJpVsdOnFbmIq7bvzE61PntFseiQExsvPhjWL9r4+kQk2q9ZQiiZI3hzeyK3NSaY
5olgSOJqRAu8lBD9JXGdE7oWPK8WuiwPQ1TM49Uip0H9Z04sFKTKVOUJW6tWfgpxJv7ZL4rV+ZnX
V39M0zz/VNwu+TzH5viTvNUDqNeghPYwU2I2TvmkG0twf4JutxUcQAoMSGVIzYwtSmSE2JAZUdIH
SUS95hSLovojo20UQZNzjRMi65CwvOlgX91qvJCSUx2CVIBAK0t+c3l5nLhdEdd9MELw+iLCRUH1
eLQW7VwPw9xfk2GyL6b02L20E+Rzew6NfxSnre3TksWmd3CE3e5zZLd5O0oIBxrrW79uEUd5N9Fh
QHu8S547XsrnOcrxrxqz/jlLnOjgvtmLR08a1Aitcdas3Jy/Jc4mVu+ZlvYkX4Wl+wXauGevgXsb
g508DfhnHdwJt5udMjd+5LxKOGBuLtRupK2SV+SViZM0YB1admCZHWXLe1HkUUnHlp47R/V6VBiA
AtMGjBmMZepdKyxwL7Sk2oMVe7vRpSyRFDXkwiYf2SQH49JqVYS9bBDpbnKm7tZ+MMMmO6nswVej
Q2QoclTI4DSCtxiCdAbMnnsN6T/2YidrKabvhYMZKym5eLDDKvrP/c24NzRkKpBfQu9SKqOvP2CN
9hpMJvLi2hSu3yJKnp70skK/zLDzn6+PJRMRlh/Fe0o261idUg8sGMSq5s6Mn7n9wjPFp+zNqMzl
kcvUziHDgiBXld5NJAqbcbVClJwEEY83dVAfFOE5J9TuqlMNCOmxmS3h6zzTz/cHKAewPqIRMyE3
xpGDewFg+XqAodYIr1flES2aAbBiEn8qsmmQZgLupxnFsMc6HJ1LN4/a1/uR5f95GxnlZnBFAP1o
+m5WqPAib1lypnFoKKqitob0COf/5P64H2dvuZAdo9UlKWmI5a1H6OaOMyDRxbNjoUJc0Ec85bVb
4xdbi4OPuXdgITREHO5W3qabUDQQ5kmZQ6TN2HynFFW5S50iX5C67bOdTeO3+yPbmTtSSXRiZLZn
gB9cj2wRWYJXrHyclpaGTygIzSHx6uY0Lov2MPf4Ecfx4J1GYzkSWttZqzLx4tnBtmfEm5QPdIam
F21GHhEtGTxJI/8f0s5r13EjXdtXRIA5nFKUtELn3D4h7G27mHMxXf1+qg/23+IiRCz/wIxhoGe6
VKz0hTdgTZCCFbDMQftBi7AKZ6+Zr/cnvLOUN6Nuvq9ViGVdJwoNFuI/2BQWy7MhxHxqAnkk6LI/
QVV+VpKhbJvbb8uktVZfuNRmXaSX2XYXoCw1NQ3JG4xn+vTs58aRv4X6SzdHQjUVECtWwtvOFifp
xfWMEIeBCmCuIxAtOvEuntbX47F5UulEqoiKDGErSVrMk46AbMozF4gfQ5F5n4rViy+dJc0j2ukv
5uB2RtT3KHYTQGGIqD7zb084wgXxOtQgZNzeL987SSEfRxHbQIfT+p0xz9rfw9INkdl7/RN60PUn
a8qH9cTlkH9aHYebfShcB4MN92+R2PGJSKP/l14r1dfCWbCGE/Ko27h3qmDSkaLR+Mbka1MJjcW0
1kXDy2kmqxKYQhq86ABX1oCMInSc67OQ1Xqmr68dPKQv9xwlZq5EneuYzsd2z03u4Ay55yFjpTfp
ErZ+3nzUK72dQgr26QdjXXzjUUL3EQcDvzxXlGN0sjdKojhBbFEM42gBGVko/g6L617WoQ2eye6L
cB3j+NVXJEMpHh+iznSRtoLV7qDH7jxzZ2WLVsHh9cYm0rrJfe9odduHeW8dyRbtTk7liYBDAMds
Zch1re2QbJE8q4MzRWkauJcSG40wNTvj4f799HLrMDn6qij3ACln82x2eyzNzEYHKSoHz74M5pr/
k2uV/x7D3v7cjJD9nAEiqK7nRxD9ly8PI3NT0ZyjeELt5HZkS1ht6wac6aVZ51OQz/GbuuSlS+IJ
kYMqb7rP96e6OyBmS7SuqXgBWb0dkNC1XYJUxcq+1z57UPjCos7qU9nN5iVJAQffH0+9ZbcXiY+W
KB0smhQqg918WmEbGL003MclNuhPaWdNT4GBAs+C81OEPlPxuQbMca3HZg3ttfvz1aPbnqqnW/wA
OiSbRFaYRSvpCZL/uTZ9ZZFStA2t0ucOC7rhlMPvuEAxq95mqRzOhtkeodZ2NvHND9i+t1OrGeXk
DdHQ0sSjPQKGZCjHN70zHxGdXj5CBBW0rvi9AFrpPt+u7GzkXlAGlYzwu+4j5CDtk+4j3Hr/i+5N
iNuOA0klEa3Y7YadJsdtxlZGrUvLPl64aJZY4gSfBa820KAIQRWd1gThihJbv51Qyh82hi1lpOdY
psaGnYfVhE5hs5T6KdEOVaT2pgaVkMCBmRHzbcKysermxml0GTm5qB58jYs0Ger1bQNS83T/Kxo7
x1DV3NDmoA+IKdV2X1iqC9qZEswflGWiL3rYYb5o3l+0tII1xAvYueC6vFTXxYTmf07Q3nnvy8Qp
6bRJFIZASxjyTIW5/pwvsfvGq9MsQYLAWY5kn3e/i3JwRITPokau/vy3WIC+G9WgYpCRmQ7dgxyR
p5q75EsqiuDgctopnBAnYhWGwACYQErVt0PNoy+C1uCz6HXTX7q+xqROo6TbdFlzbrvkcwZf6opt
zszZ1f2TH6zDE5St7mB9dpaH30EQQb2NhGD79rQLNFyJUF1UyyLAZTVdnRDhNvdEamvBVxTeq5Md
3jmXD0w2QOi67aomuME1ZSamaE5S+ej5I/XKcaTo5sTawdx2bmSIA+DPuS7IG7ftDr2sAeUt0xhV
roUTARyxxzUrswirkSGCWghEZtDHh3ZN1sgq0yPk5c5uos5NNY6xVVa32fnShUqb1j7dllToT35h
/VVivvNt7A4P2c6FSDoHCJJTRiV4C8dukWip9DRGxrlqrLMc8ubLGrfpgSjA7nwAmlNkxj+JjvDt
lnXawk7ITccIFan1KVun6ZwUqUHRVGsOVm4nTKFWgxQGfBdA3tsYrPWCqqQDM0aOm5Rf5dpXT0Uc
WJ8MMzfDscGaqkqNOSwH+/VVKUDelFKoSxlA7YLNFeBp7CgQ52NUFq0RQbkh1m3r7Lwkg3UQMOze
AUrNj14ccB5u/tsPirgxeksOnb9uCNqLbpTiWlZZfZ7z5PNQO/mH0TGHN9xFZTS6ax7KwK+vktzo
4Gvv3QGE1RDM4SqDldzcRYb0/daviymqF9TxwmLt6TfpRjF/TyobwHSyIJV+/1nYSSRAQ8MfhkVJ
b9fanA17Md1izWjqBu2Q0vEfLYypXO/ZX7DZmXEgO2kxelH3B907JmphaYQjt0rifPu9F6iE0nQk
35v8KSzcWftkLXX24f4oe8eEyFptIEIxmOS3o3iZlTp2hwueNQjnHMdjHa5L3r6bzfqIYb77Fdk3
PCMUjgA23A4ViCWTOHuNEQ7HCCgaMRTbVI71GS3If4a5HL8Wun1UAtibH+8VSAp2jM/bdTuoXRqO
dOt6ihDmmNmUsq8jXbrmO1k4Rw/y3gQpdOvsTtVl2Pbtim6NzSlZuHKMMfEfXWdI008tCtLOV2tW
r5SoUct1zKk46gztnQnQp5QFuNJ4PTYx5rQutj0gtBA1Ovr0giA+asZeXmRqTGcwhUcKHUfjbeL3
2Ihnq8kYL22GLNLbMTkXbVdf9CXwL2K0jlTF9lbRwVledcpB9m7FK5Se0CiXeow0MGzfsdzDIVvG
tjzjCp4edEmOxtpsU2uG/p+bwACAoJjnaXGCp2qhHlYvyRFGf3coisW0lhGpooV4uznFYLUoRAIA
sJrS+TrIIT0lY6mfQcS+nsNHhxfEBm03lVNvSxL5GGhTbbI3a60Lrqjb+VezAwUQcDwu96+UvYsL
PRwMEhX2jcbC7ax4gPzKMccxgkhlG+eK7zkqFsLRrby3CckG2O3IMwG+3lxdSZ5Sard9glLbTT/a
WuHSVXCyp8azRY+K8Hp0vveWSxm3woUkd4XwdDsxH5N4BGsEgFkitIvuSvvSVvixxbM0Dyofu0Mp
fAOGrTtEETq7ojLXmEBXX6pzjmnoFzaGpCbgZAdD7S0X6FxaJBRJyRw3n7GLfRMP4HSMgnjsHyty
u8+aduhWsDshsOQuzyhd3y1YCYWu1U+QEYpqWBTXzC0xwHJHWYdp3eQHb9rePQzK7P/G2qzTYNWW
n3kAGFAbKK5QmfxnT5v9P4cCYqemJ16UQS37D7uefh0qC8DLqXeqIPG3bKzImqGVGVcUpY36n9Lo
YHCJwY8PooLd7/iLhquIzcBtbodxiiKT1cSmh+GcZY9GIeynRPR9d9VzMKb3T/LuYPCwFFZDYZA3
z0oHxKsWS0NOMPZ2HFqNkzwtQ6eR6hnc8uF/GA1AAPqUaBRhyX07NQMBK33Ms18wlPqdG0+4g8zW
kygOtbv25sW3w1YHzJOiBNyOFBuZZ2hw7MAOFSLS17h7xBLkazLW2gHseC81IPcghSRLR4N8E364
a9u5VcoXbLC6+q7NKAt4tZkr5ev0PA6DHlazVpzWufh+/2PuVTKwaUSFGv0W5Ty6OQTCDbS8nMiy
0NFen90Jk+/aWeprJkcU3qXmXIvSnj+0zZj+QD8pfu4QR1xPqHXn5zqp+6ubCesPPZal+6Zwk+of
aY3Lv/d/5O46qN4AdzhSIdvNjP54kxkB71+gT87nLJlA1xaa+DsYsyP3kr3Hgh4NKAsAk6oXcbvk
TgUxtfV4lKo4QKCW++Hi9gsK/ybYB1y9jkjVe1NT0BYiXZAJQE5vxxsqI+UpmXna8wU1scrNvttK
A70e/P+SBMIopIWmck8kL2+H4ugmtCqZmttmWDJgA9V9R1J7dE9pg53If7gT1FPhIwcEvWubftXK
YBAWBqGfkcUPiBAMD5WZWieMDZPz/e2xt2ag4FTeBWoFvOntxMbRS4Q9USUeVQNfmHhYz5VNHa0U
OcbawVj8cX/AvUWjsknVALgWCcPmvhvtdvCtNJOol9naoyhMBKGrMVk5pEN88EjtPbtIz6FyQOFA
pSa3kyOZ9+rFZqx6tMdPee4OWkQ6OHoH67Uzjuq4Qh2DwkhPavMueWa/VCVitZEzWcmjUy7tuYjb
8uf9L7c7CpgAYDjkWS86rTB6yhHjYWqRZd/Xl7FOzEeRmlNw/f8bZ7PXqeCATOQJjIBmzeHizw3Q
rSQ96N+9tIsAAYAM2q89TkN3m284dpCOBkawUWNayfLkFvVshHVTcC2NbZH/0Ie0/nNa6k4+WHVh
kIzIBLa9DarkT3ytTOusL07/aOhCS6KSnrMMq7TwuN5Mb/ijqwxDC3UrST8PaVWYUdxUFBc6A0HT
d2OXV+oaXKwxHOPKWk8SHm1OmSGzH/2eVOLc1fn6pVuK7kgkeufAKbofKjEkJFTNNiWeyZ2AjtlY
+QrfRzagTJfPlluPD3adVcj0L0f8pr1dQzjIvvkFJ992EvK4soMGPYgIcdysDKdJ70JvaJqj9Hgn
IKQ0B7OWUJqC2LbyYPZtmY2NTren6yCimaD+idb0qG5K47p2FRp+pEUHW3XnMlGsChrQFCDJ7zYv
wEpncbUGPqaOpsfDlM35p57xQvgB9utDeMrhgWr8oIhAFHp7l8iCqgou2APbNXcogJX5d4u+8EEs
s7daqgWgdDkVm0/tnt8i3EYzR1MTFU27Vtd+gCydsnCiOh7dP+J7hUYVttC6V3rePKK34zjBkNu9
6Q8oUKdSj1x/Fh/GAlfzU1Wl7v+0/QQXpu16Mb2dumr4jHn78lfmuppxto0cn5P7v2dvHQnfKOvg
dgQPYXMoQCw2GbBRrhyL2tUqDPMBROy/lTEcgaP3RkIPDvCW4lbAkbudeDvpsx6vOKT7VMR+jgbd
LiRm8zmMMRo9CLb3joRaS3IISmOwi2/HymeRF72l9ZHRa57x1hSeB5hxzLT6ZCNtm38KMs0vQsT/
5r/uf8+9S4YSKrcMHRUei01guvRF1xu43EaJo2M1sgwFljv487w3AuGeYKYv/2EBaYhCsvVojkKX
v51q4mi+rWkjYURh5qHmaR7Syij7N67ZHOzd3bkRYCoCP9W4rehCgee1nU/OENWDPTxi4+SeYicZ
r6PbyEdHaSDf/5a7OwYgL0pwIAdoddxOraMqTGTLHWP3Y/yc1JqFhU5gPFmJcdTk2JsaDWZljk4R
CTjN7VAjWkXDiHIAFOLeucpxyU5J46UXr4+HbxrjH8Qtv87VBqEAo5dagSoZEFGqH/TbdUP0N6Fy
CguipMlzKkfpB+Ewz8/NXK0inMp+/lqt9vI/ltbysNK4TT65Vl4dHZS9T/z7z9gcSupzvS2ow0cj
nwVlfIib6AU7qKEk4j+8GFx3IF1+ySZsMSBJYo3Y4sChQbBNnlK7MkBxZv2l7Wb7fH/j7N3lSAGr
86eMv7YvvaFPGRppZMDJouWn3DSnN5Re9R/3R/l1Y23XEBNgqiIUVBQiarOGvt31szZLWLC1556z
yVguVuq3Eah/qMauP71xrKx+k1Tg8+pyth+tXAxXiKZdGVL+modLl0sPTgNFlyvY7/pLFTvO40D+
fBCP/0K/v/itjpKXR/2Tjb55r01UFCvkxiTUsm74JxfeeO3XytDp9ww2hNoez+Qy9/rxapp59wV8
fvAjsa38gjdv9mfaWEaJP6XfN1HXTNXBeu3tQpqYpJMGy0VSefshqwbdIIMaONDUzktP7RT7D2A2
nT966LYHl8pOzYIBACHRUUD+YSunXlPT7EW8cPA8iwR5LsU5x6vktKZAcxBM+nuAn/3QzOnR7bkz
SehOwIoRKIAY9+LEd/W6EsBR0B07UZ+HduagOxlBXWRYs58f3DA780Q5Gro3Nwxt2y0X1UbvdRp9
uEhZ7NuhKxFXr+zJC6e2qd4C+zUvaa7/NOepP0gvduepJN6ow/Pab7E6Xl/DHy2gJ1GmnECaOOW5
Rdryqo/+kQTD3i1KFV5hqEnOEDhXv+W3W7SCubRYRstBr6z0oV2kGVZeI8Mgw+pYG3zvZMT99FFo
XDHalGI9YC2vtnViZFqYsH4RfyOB2N7kMQioZKD1hRld87z6Q/vGpHMdVvKw3bc/X1I2EBvKlmLr
w+v5WQsqnzLsuBrae6cSzic4YP5TMOGeoiddHq7r4kUlUvKhZy3e2c/ioydjJ7Yiqvq/37BFvPoQ
OEhHkJNvzL77Mes0pV08Rz6jd1A9TXMafOyzMn99DkBsSnOac0Oesz21fRwkWlkCHxn7cQpR3DCf
Y8LWg1F2ogBFbaBlRTFBebjcbieBSCsAYkYxcHX4IpKszk6tPXjv1mnRz3FCpebgNtp5qeD+qrYq
tS3V778dUdfTXsa9zse0k2UNy6DT69BMAvuf+2/V3qH8fZxNfANlMMFQmVokHZDmMs1lfG4bkDdT
ObUHKmC7UzJB+WBmQnK4DUgLQ6xCdyTnAVXEKMNC4QTn+qgCubcL0V9FXYatiMnIpsDkWqhXNhlL
JW3CfGHGKva157NcujZKuGsfysU9ImPtfkWUfJTGGf/ctnl8t0atU/6q6NbVk74gaD04WJFhopAc
XN+7W1EVDsA9I165za+NFdjEMNC3cmu00CvclI1w9bnfINwVkaj6/vN/2CFKosiCjwLgf7MTJx8d
aTETM1mtVaIsO9qnrJyHTxb2mY//ZSjiMxIWIMhbSpaxrL62qJ6c0WN/lyxLHbV+5p+92joibu+t
GAZWKK3zX0rV6pX87YGwO5TkDU1dVm3dfpPtKv7A0sN5M1VG/OX+rPb2vYrkFUccgZLtg0seP3hy
Uu0kPfO/QKEuvmloFxzsi90JUQYjq0Ucjrz9dkKDrkE1GXjxqOJpF9w92nDKu+ZhqvT44G7a24Kw
S0Axo/WAfuNmRwhcSmbD5yFvCikuaK1rD0WX5V9WS3YXZLrig4tj70gDE2BSSsOGz3g7tQ4qusCt
gATBntuokXrwPhHzHPpUPc5pYiV49a7xX/dXbe97sl5UQ0EhEbFs4mI305pmxiMlEmXuf4HmP2EQ
LpvneEJR/f5QexHZb0NtsxJy57zNG0otup+U8yVNUu1dUXtaE7pTEpy8wSnfzl4FPJLrLojuD763
mLybSJkSO1Ay3+ybtclSu9HAaSvvoLdkm+8Lp9Mj3VzWt6mZHPmw7x0GQF2wDFSlB3z77VqauCWi
CjsBC7d1yEK2M1+0Xn+9rBMma6R3ilvGTbkN/4Z4JHSftCGSIjEeDb/B1CY/lHXa25fsRyVNRxkC
KNntXJIYDSe8v9iXq1zA6CzLOSsoGQ+dY16s3MLVI0Ga+v567X5AgGt0SoA9AZq9HTQ3SzMTPWVC
oHv5tRmwoYASctRc2xuFK5htT0kS1MdmV8QIgFhuWtDYmMsGGAH+MssQl+f7c9k7Y4SraJaAPidV
Vnvzt0t4XuHgOiMbP0Oj83uaVXMIqWcRoZe7/yWgUjQ1mKK8LMYLYCzi+4V0KWh4je9cMqcuYdb4
R6yvvdNELMrNaEFjJgC5nZFydc8SqUMQ0oYBpXVbBQJOeW3KvHz0vFocnN69qjFRAIgZBVZgzM07
RjtPB3gBgxLbZDCa6RpcCy1139jampynGBi/tTbOpV0zLRxyt8Ktzo6vq7kcecnvzZxOs7L3QCKO
FtLtzIdpnMzCm6aItpL827KL7FQCdcH9DBsKQ2T2z9fvHfTMlJMIDsfwAW7Hmz0sNuTAeJU51A+e
ndRn126676O1TAeY6r3DQGdUQSdQUHjpop7Gix9M8NqSuQsuIujzrxMmqtfXTwgRKqIshAMJJDcT
MooisYwZKlQTm1pYGZmIFs0netWC/8Blg5oDl42do8RPNndI3U0JyDv0vTJ3iMPMieuwNeLxS7FM
y0H3ZOeOpIVA3xzYDjKe24J7n/eUxwIlJZY47sXK+ipcima6oJLWQWfw/BNt2SOZwp0HVVl7kj6h
2q9sCW73xhjLtPCNYUJ8Qcv+MDPfeqi7UZ6svsv/XaxuhSmafgxiaR3slJ0LjbYeSEO626T+2056
A/yBbh78wFFLzQud+7/7sXMe9EwcRCcvtiTFIkV+VGwdW1H1bmfojpimp2lC0S0p+tPSAxSoabp+
ur8lX5xpNQqvGwsHNIlm0O0oSd5WVO8LRhnl9OSCrHlXYRVyITj8lIzaqzXO1XAIMsBBZ7+Qvt0O
Jwpr6saG+lqd+P5V02UXaaOdYc5qWK89bDQOCQ0QoeIC4U3YhiELHcy4HpqoDWb5ZAflGvVLVj6j
tnUUmKu/6qbAylDE/jQqEeZVXjK3s9IHUXqlaFpgDpPykmic0Ovc/LJUWvAQg/ANUW9pHxuK3+EU
zK/W8lPDkxMiggqZjALj7fAl8l512gP+KRE8OlMpaz81peKWEopFXdXS+OqWoyDlxTlQg9IsVfh9
noLtnBu9w1asFG2k/I5OPYz0S63h7Wmlsbjc36O7Q5FzA2ijEM72uZ2fu/Lk9o7VRN7qrdc+M7lb
XIL1pvOWg8f2xV3GrAge0JqkVK5MeW6HUv5VLuCOJtIDoVr2Vtz/NJNKzqFobO1jbQ3OR2gZydf7
M9w564COFF5AZZEgY2+Hbfkp3SSMJpqNGrmCZSS6EPXwH76jmhbJDs83cOnbUSaseUl92SfVOFRX
y9HMyE99IxwmEZz/w4QURoArjBLp1tRWLJ4W2DETMnWv+WSVHFKqaS5yQ/fH2dsa1JvAcPLYoZu+
ndJAqTsp7AaBr7Q8+2327ywDgCljcNRX2htJkfMQ7WNC1PJvPx46w4FGmaSOXGP1H3xAK2GbBfqb
MXOa1z4xbEL6V6wRuAcFGr0dSrBJtMmjMuI06YSV86Rf/XXmLe3t4vH+99u5/mmIQHhnU8CR2TIt
2QLpiIh5FYnalW3YL4WevTWJ8R5zWpjpqfH85ufrh6Q5AOJLSQC/6M9jEGelTBAP1H5Kz9BH7TDr
5zU08M6+Vr5/1CTfO9K/j7eJFOYiZjFH7EEdadinuhm0Uzaby6MvYwu9hiS5Nm1+pHSklmj7IlDK
YPMbvHgvbEoqnmun19sqMrWqOlMT108FFZXnrlg7hE7N5o1AkeJkza55cPJeThceqbIPIX2EBe9t
puulTuc2HTdYhdTYYyFWK5oGOB+jKIbPej61j57JUbm/pi8PhyKvUmIgRYZHtxW/C0yAK+2IQAP/
tOhDVNrTTB4RmihEvPoSY7fyH8oZiCwx3O3hkDWRGXuZRmsxO9/6cV7C2YnLz2XnNQeH45fI/e0q
IgQKt4S+HSALqMi3Y2WOW2grMwORuQ4pVhO9n4WVVuc/i7mqYQRiFHxq+1IMJzkb/Vvg5jy2OdQz
k7dKpD/dOEdUwbeBxh5cfC9fDJJqwkIuCqgv/vbgtmPdlrnt8hk0K/ucUZw76VitfL2/ri+vBzpN
YCMQtqZEgKbU7QfAL3IoEp/AJtNN2OKp5oR0j4MvMm9+mNPgH7QP9ybFgOTpVAqATatt9luxYF3c
zm6pcEa+O9iXDgp4+x5vcvdI23BvWopAC9cTEZMX1U3q29XKxmkhH7cIjw1JkYfgTEVYBb1410vt
qKL/Ut8QFg9JPBrdYIPYuptdi6yTTsmNXetniXicxVy/s+ulfnDZXufFdrQ8NGdTewt7xP7iLTEs
QsS0+rexDOTP3A36KM6D+ntW+e5zPwj/eegz91+7rJ2vTZvYuOlm4lPRGCntq/YQjPPyNuPXY6Cr
irPIPGwZIF5MymzZaQcPd6i8UAty/WO7msWThfnmu8Ab9DeVs1g/FkMLDpLLvaUCuKDQaQR/yLze
bokF/a3ZHy1C68H+V84ieBesbXVOfftbB/73qKq4NxyQI+i3dBwVgPl2OKtKg1jv0j5acCr6u9Kc
+UHigoEWhOWHsrSPijs7F+cvUTOPW5MgZlvSTyvXroZR6xDqMMd3ydAZIdVT+7HxpyPR4Z2HgaFU
lkcGQO61OVy6nQx6jllO1DvduF78VjbnSidHeBKAw58Kq/ejXqTpQWV/Z+8Ar6GKyS1KTXPbhTEm
Kg50a/soK0T8tbdh6l0h6vXzs2MtfkP9tM9/pl02XI0GhODl/gWm1mtzgxNhUiNWDSDehU2Rs+rj
wu9rs4v0ScofmbQRU/fL+U1nTAmKa9L6hiZBhUeEOaWflio/Gn9v9vAWgOZRZqW3pvbbbzda0K8x
xOu+jzqx5D8a/DZCL0mTx9bTxMlPs/XL0sjpoam9o47Dzs5Sruuko3x6XuZNSgGB0DGGWfZR42te
1LqT+GDqInkGslB8vP+Rd4eiGkMTW1UotxCeAWY0fZMaCZgKB+NyFXYoge+dyhSM9/2hds4ntR6l
N+Orkui2NVpLA44+6huR1LGjua5aNw28yA4QT2NYynNvJkeJ7v0hAVDdLqGfWbgxIfGJc7JHd9T1
45Rs0HG1U7pqy5uxd+bX8nRRyvt/kwSNcDti67lLpmlxB1h9XSPhdnSFhmV94+TW0aWwOzl1Nun6
/lK+uh1q0nojje0codZ8tL6ngSzerGOjYU29pCCkisD9cH8B9w4ExiIUs0lCuYk2c2sSt9HXFBHT
xJRpGNdV/RiM6T+pmXYfoEAvT17vBO9QQThi9+zEFpQqQJIqfw66U5u4GI2DvrfSrotimbtQCsvu
hLjW67NEWGlUYBQaSLXSN5fs0pbSckmzI6E3f9ZVsb61DCOGrrkM5/sfcufQ4d5Hq5QKF/Ic2wJo
3zf1KkbSKDfGYRJtvjaaJrwikL09Qv3sXKJEP0yLXh6U5G3P3l4MswdVWUadZcn+NBtZ+9xJ6H8I
A2n9k4+S1rdknKqnyq7yN5kEYHd/ri+xT6pFxfgUuMiIOfy323T1vdGrFDaBv3zG0nf6exyp4rVa
bV87i0KNkbj+WRD/hNXgBlei9SMjw52TAp2SlJUghN/wQlYs05d5SLFut8upuLiZPb2f2gB48nxO
y6B4uD/jnd36q2oJ2ZyjAjbydsLIofdznDNhxCuS56J2k6+j7NODUXYOI6P8KjrpDon25o0opJF4
hBzMCQvhn6Oeu2Fgle3bwGua5xzjg0/ELA1R33p07+xtKUI6+OZcBkhfbcO62V+SqdMpAgjDeUi6
xo+qjFaSSLPpoU97jZ6aYUbzatUXz5+Lb/c/795iQjWmmaX6aRQwbz+vmeVF3NjUBDLDWrlyvB8t
YcUFJdt/dS0xD3K1vaNKu4f7DrAiYexmMUHy2EmVcimsbJs5rPuqfzKrPH23UvU/OCovl5SuO6PQ
cTGJu7bk2NoPumxskWMLpnj5mLhOfCqx0ghB7TlXpNubSKQxDKiYH3L/mxovp6kyKtJ6G7EgcKeb
NW1j0ctENH3kOQKjvzxx0rMptY6LFh/wItQX037w1sk5e9rot2fdW/JrP1ZxfsnrxA71oe2yUHNL
C4VADc7PaE/Dnwc/Un3r24AQ3C8FCozQqRgSHt2uvO+KrE4nhES7WSzP5qpeIpnXoRzmCgEsf3iz
up9o6UeBsKck1GfXeUit7tUQNhIMcDxIHCkOOq2Q25+BtITbCCGRv6ot93HQxp+ix8prGe3iYiCD
es7i9ahW+nLTQ9VWbBGlTwURR/35b7GoWM06FXEPywlHmuysrfNohAU6mvoV9DqKkMHQLdn1/gd/
uSmIfW3adMB66Jpt8zdAZZ5VSFJtiQPJieajOM2jG7/vs8I5qB78Qizcrq1HcmpzXfIA0wnZrK1c
OBJBiRRVrA02TkZtXK5hH1uBGRpNMj0NKarkV/wh2zq0JrAwp7Fy57/WThutc2BliLvoq+O/9WXX
lSfNk+PPyexwptD8xf+GGm6zXDAfFkPYV3r/vh4LPP3uf66Xa8TaOHwwhCRUZ3MTpYDsreMiY1PK
rNBP9uR6J1BR2r+iTgrokmP55f54O8tDdkIIQZGLuss2O8M5mb/ey7vIy2zhoofZBB9XJA+/dM7E
ZzsY7OXlBGiNXJAeDhcv/3K7A5s8y5yl83A5L/S6fZubVuz8nPIJ/3okNEr/HagXZwo1/HiHSCs0
nCedUmbxxaNvnl2KSQlVL13RfDfpH/ZhXbtmEvp6nbwVZUqFXI5JTLlEW99ZshyxXwia4GvbwOIO
qaNhwhBPvvchW6vkyyrXxgx1DwH6S5w5yXsv9uWbydd0EdU18VDYFglt5LywkEsEQdjXZ1BGDu7F
Mdi+06RJx8G9HNu/hxHm13Kam2lJL2tSZdg9QqAVT2VeSCvMa8TLT0Ex63DC0IMLnvF3ERlm2Wk2
Xgat9eXzSISX/OjAe+JcYA7CRHswQPvWEnr8wZpzo3lApQxPjMooOo+imOv/sTaIIL06vwIEQakF
tDXVKvoPtysEwNRMTJe6tfDSIBT4sp+cUZTIJwfBuVgS73ywJfj7bo8sDCSUhH8BIhRl4XY8DFNc
owfeDWC4SH70dtucB4SXPlQTyvL3h3p5tMhNyVHRUSIBICO+HQofANFC8mwjc2rLa+wbybO34MdJ
7rg8Qzs5SsB/9bhu50Yjj13Fxademm1txxoWC+wTCN4ldnAzXcxu/W5mMpXXnP/Dm8qy4r96lHhF
RAQbiw/FUtvlqaYws548Nw7ir7U/T195qtM6zOn+xs921xl/103btSGPS/tdDnb2IZ1r6ihJKlb/
HZLPJPrtKKbHUsuQjyPbMudTl7utHg5mGiSo2gXON6+3xA8Hn+0vrdFVcei4pdOcS1HMIlxl5nzr
klLWJ0Axzf9U1lR+1rNK+zmMIOTQlJj8bwn1xzLsUtE/0rkt1iitZPdRZJr+D1hzZLybIM7W0Fsq
Ana1Gt9NactvCL+5T0Wfm/8sI5YlkWuv6V/Ed11zNmY8XsKmwLr3/Zr4Jd2RrPU+JmPRf8OiaKWO
rsV9eWp6qOXPZW74X1cIduJd1Se6E5bs0+bzKpMp+eDFlj0gcNBnaxGZQq+cD3GJjvgpIOzi4KEX
8FT4wfzNGhJnOGlWO/7QujLtYWZ16XKpOQJocCIfhC4DVpV5JAGTlVQ14vxjkSvbaduI5bsJnSY9
lBXqdaExUiO91NQmvkgtI32t8A0ZTm5sL1koof08rzKopw9yXrWzEHTBDvb39ipXwulEsnTJObuQ
NDb7e+KYgQYG9DW7XfNkDEHxBmZI5p26hT84GEzdA7/vbTWYx1NL8AL1BWjk7WEaBvgSi3QMDFD1
4jQX0rv4sTwC+byAvqnOhvLt42VSBTzHuh2G9rvdwubTT0ZWJdq58sX8TKUpPjuCezfszGD+HAtH
Prtj2yOeW/j2FBa+rmUnozLaI2Qr3q5qxNuJE7bhlMLXVBrhW2wmCoJmOi8e/hMVYd0XTxbaCF7M
CTp0yt3U+T4JPG7t3lZUQKNFRkFMTrU+oKSSIXFatfMAlMDU8Htvhq75NmP9boGXmhJAFKKaksgM
utwL+0Z22UOMbQOVrWbQzROAkiH+2DhZbp3r3iyTMJ7T2DjnpYvrRg/h4mwksfzQjb3gf10k6soJ
ij70J78WF4CK63jCTnKpQumM3r+TnrbVNbDGtDhnWmB85KbwqnMxzMH7zuznP8pY2GvYprGTXtta
DD+ctGk++LIN/hxtjSOexD0ffRJuP58St7b/bJsRUGfa9vJdXMCoD0VvGfJLN+brl9hstJ95Ldx3
/0vZeS3JiXRb+ImIwJtbKKraW7XU0g0hqaXEQyaQJDz9+Wpuzj89iumYaxmqijR7r71MhKmYjSpN
iTVzAoFpqezG5sZKEmzomrYnH9yX7nBdl6XRN769xK+Dkv5GIo3qLqdyn0TW7KW0j7aKzVcGf/Pl
pkwNIaQpnE+LH89Bai0DVo+NGO4ZIg31wYideDgZx02RLks8eJlwo/oWKTiri2Ha9gkxfHRFdADl
Hf7SzFC6oVjilNAkEh1mBC3LidYKB86m3fZr0XY9lHECUbIIz51v7Ac+oQsZ4Gqxl0Cgp+2IHRpb
a1iPUvgbwrTY1M8h+hjnoJtA0pOVxDamKlLNeCh0Vz6InqrlaYml+lbWNm7QgkTCFyZ8fZyawl2/
9lhNWtAhTf9m29MeXgxYF+9ZY3Xxq6mEsqh4JtFk0B+CV8Da7Vm3c3xXxuTAZps1Jz93PvyzUSMB
DnhwhF/nwam7zLb85MU2e1HmU1gW42HrdyeCNlS42PRW3kiewSqKOduiQtwvTl+6mZlREaUkF4sa
To5nqrQLt2T6PHTx9Kat1t5yGPHjHfwyhg5e5QQ33S7d5pAssvNSJRH/Qky0bOuQTEN9VJ2FX5TC
C8I7MluM3vq53X7RxEf819JdvPmyjQPE2XvrLL9pKnqVl7HZXwJUK9tL5AkiTAljt6as6tVq3ayb
CmQWlXFdH3QVhY/4t1TPC2rI4Dpo+PVS+uezbE5NFTakfVh1J/aReFKejskT69U+19yJs77Bm7lL
rgLhD2umKxOa/Ky1K9N1rts+72XIJy/7TXuX/WT6V+JwJ5PKKLJOZT2TIIBPTfmjMn1xN6yxbIk+
Gu3XAFprlHaeJx6XlbRlxA6uf2BD0BZaazA9+FbQullYbt4vrdpoTv0FpU5qcGu5c8tYsUQb3T4L
pMjuCaOp9rrRRRzcRE4BMVJs/mhfkpThB1ldN1VQp6KPejcLiJi98RJJ+JJlXParaeqnvjjDa6bZ
zaeCBLUCUq8Ix7QrmlVniYF3ZTx3lNQhjk9AzoCm7C6kIRIXha7Ge1T54fexXyOVzjtxLtk5rUod
8bJZdOopFtWVX3vNg7B8QVnuLWP0ZWqEe+rWiiYqEJ2XlVUolvulcNvq0SXgV2ZTrYYWa1pGuCmt
kRMfrFmbp8hzVXzAgSaesXQdzXPE4KHPZq8sIOWIuB3SkFBznTqmrtqjpfoSQVNclPv15K+qvep2
v/5pFbStl20thi0n8Ke0jzLGvzSDyBwlh4KfbE9jYwRpUZu1PpF/elbu+lVzhzc5TBIXTxt5heQ0
HKtTXYxDmQ5iT7pbLULxm0lFFOUQ+TfvaPkLxgJRu9nfzcpUN8XRZA0Oymm8NzpuaqFhq73TvgA7
ZmcjwwccSboik2Mxw8mJ1giKt1u3II1+MNtXljUkgq24e2tW78h0bl2W3cifxsnTWLrRvY4c/5uo
krW62MdxDR+QAy/tUQ5J2R37VtqPWxPs29m7sr+P1pJ3QjpQSUxK1e4sa7cdL2s36L7bZ3uZjITS
5dHXXVyeSLPtzdWmTb+k1tA5n/dOzRzNrimvNBafAfMKd3gFs/M15lL9+rnZMDdP1z2aZ0LgCIpe
lcd2GdCgyGPnN/GjVg7xLcaZo+AAkXiP83aBmJO2VWB4+NTHv5VZAgX3QPaf2Za2Tsl9sdrL1S3s
n7W/y/FqXzrnkVQNb8nraQivGhz2xtPYtlPMjzSopyIMqR5t5Yb746pqcW1RolJZFLwWMeGlfRmJ
sf1kVZY9cSFO3ffK6MFNRznaP9DXVm5aFNt8qwqW+WE1+HtdYWo1DTD//aA6BmWSXIRG7wiWSKtV
6dTahOWU66yTbIT4c1h69CMHeHHKv05KNWMpX49GwvCSzRkeS7ZvUp/54Ikzz1/gB8z3bels3JVK
4e/YLIU9Xg3OyI1J0lj1lSrTJ3jeSYYhizRk5au10mWV+eSBj1QHjnVFmRogo2LV7+2JCL6hQbBb
LT7+gNuAw3xQjz4R0LP3WSnJWVjtS/UGb1e4qSX9VlzKpdrcdPB02z8UckIPOOzalbd1jL3Jy07p
Xd0MTFTKlOnKnhB82ddn8kvp3De70yVp6HXFkm9sa50J7bQencEco+Nt902lod4Y/iyrO+RQ0fYJ
tGOatovCr7fy0EZD99lu67pIGzmM95PVRN8Xv+Ov1aEI8AMyarsfa9QRmRCcVMexSuokhUdQf6ms
enxkouzPuW6cyBzxU11dImuauc64nApM76MRscgQrm6d0YqrYzuKDRBCuKWd6tiwOtQUrLejI3cN
i8c4643jGDrFs/zEz4JRFk+EdgObO2IsnizLWfpMwKj5bkSdeAct7QIf+NHmNW22UneOHOzotFaq
UldjgHjiS1VVVHJRvQRfptq25oxsy+g13kE/Dm7Q4h0VuUuBT1vVilu83os4BURe1tug9Jco3flf
oQgO4BfJ7FptagbXA/gQleVvh2WIV66V0a5p3knv5B5VfPNMdK65j5atJvarsMMHGqv4cnKX1cp6
nvZGeqnA9ljg0DF5rdce/dplJ8qKCOhTIxa3Otog50lajKr4CYUAsS8lnF0+R804efkYeuOX2ona
Lq197dwkod55LZ3jfS4BGLA3sxrrAksiKz4srva9E2e5vInOJgmp3Bz7F4BBQD6lWSgF1rg4SNNS
NtleURYXJl4rO6tlUKpsDNagPuBd4byhULDOb0M4LF3Haw5N4cXLEU+X/skbAkGG6OZuY+olldxT
F8X6NxSx3BvN5MOOdlrSD7gl+qHMBlHH67XHAVVfx7o2A3t5gmuChV50tXcwsdNtlao4siWVzLpw
3m/9fnKLQ7yIdksrSHLcq5GvADYgmK1Zq5exPC3IlBd0GJJZeT0F5AiLJdYXlWs50dEZevdL0AMD
nzD8YRNIY9uPtEdVk0dOHyc3ZUMmY2oX7XrbekHTXLYOl1U6ehXuswVTk2d7Us6cl8tufydzTdnH
QrhKnep2lV8i2zBKoocQD8FKI5XJEiO4NEjWkWDVaWNkMNsELYmwj6+orD3E6ECl3QngygoPkomp
jVm7x97tS+6bI/Maq0zDs1kbAT9kZtPMDSHZitKdUp+eA7SKPARFkYcIJSNaY/pUJAG/z4TF0Osk
cPhhcZZbnNlLGVNQ9sG3ZnJnmbWkBHEYsay5yoFPbpSReKdN9gRJy2VYZYFSRHJLG3eebnvTNjqV
XbTD0QundsxixbrNwr0NvKMvQBDSIkhgjPPuEW7xZKHTcR2XH1NdhT1HT5d8rsMldqgglV9UKbk5
YX0qwhXCH5OdMaYMI48zbaA1v1A4+xRqfqjjVK7C+zn2+IelLvlR0zG25Fh/inuTMNHAES1Kg0Ab
jYJvBNrvkqjNl8hrpnyAWxikENHHMeuQ8XCcJQnxI2q3uunUVpV/tXum5mvgN+WcuqDp/MwbamKL
dq9v9gxlonEyr1/0Q7CXKy5z8C1+SSHClo6gim7UIElOcfu4j7gCsaR6KDjGvy7BzA1Ssy73tNnD
/YaTgbLaGxSlCQm/7q++KYtH1fXyddo7q7vxGr1ZuMsFJl9LD+uas2KlyOokal5svW0y08XqhkyV
4uS6FlvwyBtxvEzRBhzRXLhRXvXafBb1Bs+lgbHmZL4uvDozgYiuXQxXQjaXPd4G68blrqq4r9Cy
MRk9FGvotxRbo3WolbVsWTKp8HcY7EFyHYxz+bkkeIS3v2jzuixMpw7NbKm3wU+AtRztR5fO4Gs3
iyfPezCes/UgfrK9MY09QeZsyvGTPwjKTC1qXvM6E56UhZIM+lR5bjdnvRmLa1diRJetCEy9Q2XK
rs20kOWzxkdYwndVUF6qpFrK67Fc1oLcmnAdUnDN+VkNJthzPZX+cIW3fPCrjCq/OVTzSDseOquI
LjaEYMNhqsJ5TVWTWC9776ohCwAMh5PbjcsxdJcuToM+REbL3wAV62w6gUl3w5LukTY12y4ZqwPL
0//B1Vd8L60a8yhlxoX4cM7zjrD3Yn4L5Ly4t1G3t1PuJXP4yzAlITl0H1s6aQrTdGrqqj6sSQ3i
1pAMNHJtd/yV3SOW7M2xdvfnIgXL2K7rszEBGoCJCUm1/dqKqrwS9RyO2JNgA5NpMLEvyvKhV5IG
37HR7N7iYJwW/wWTyPh35GwBuRbOHJeHWpspulk7f37sl7D8illb2B4qbU9NCnA77Vc7WXu/yAKY
L2MqroTkUbv96diNvXL/VmAKi4qXZ3dcK3Ex24jtLuLCW9mAtul/d6u71nlDYdYAhPbeq+lb/X2J
6sHKiDixR0CYLgGEaVdlLs5atzENxt2XaaB9LbMlXqJHSwVMSXCM9iHCFpjZcXMXw01LXcXhMij3
hIqFNNZeCi9K8SCqfrdECpQpKgF8uXvY528zwUY/lnoqG9qopm8PkKaWhnam5i5i+ZM/Z9Zzx1Oa
UssDVVlbgysu8m6NCp+3QRAemFCkXcYJ/OTr0ZY6eLVHzZAgTGo9p141RENac870uTJ28FuGIf2E
rs4jTzwX6LvrCloz64vP3fXT+hnhiagyQQH1bJnRmikMjHUhGdDEKZo3xeWsF6azDaYVqVesZNpO
lPifZSc9otuNXt6sXsi7VlbiZ9cMxRezVdW3hWoZrBoX6BfpYNecFb3YXzYyzPl+voWStfXjLfXw
DRGZ28INjOjNqtSphHurNnocxKbINvPNOOKkyVx+UtswP21xBdwyjVPd0ExLrkUFAL0crJIbIsPZ
e/wUR0Sspr4YzCPnNRhCbaz1+2j5w285rsOIXKmKVKZ3v+nTHeu+Rwy9vOdiKZpLuoHld7DP3lPJ
DvplxgHiXgt0MtDy20C3SemFyIOkHa5pgYdunNr0oOTa+1v8IukMdVoCN3x3nGkoD7BaojqXY0j5
jd/xxGQl2NUDOM7WUlvPtc4YyvTqMaAFra68ZEcbULud91WVYf+wuK7+njRjo2/k1sYro8k1ClJb
hmK8qVQZ9zntN37YJlmHQzXJZLhsGB28VUD91wlZkP0VppLRI15lZ4M5xo5jhvVXPOXUL93dbkb9
WDS6/oHKfL3G+64oM38uvZdqbpIt7fseAHlhlHsbTfsgSG8KsQ6GwNVM6bT0wZeuM0vBCRpy5Kxb
qO+3pAX9d3yrVxccxeNx9rvSSkO34DA33GeMyOzBsrOOM/txd7i2UTbPYJMw4wI8nWxnACitRf/k
hGrZrkA3/Oedapmpn6Zxzo1DslIqgOB3EMfWXOoOzDRrK3ti+SgLGL/riMBLa7X1TlbGVtLm2+yZ
LlNLi++ZC8nuvlUejl8iSZr4zmeE+LslEfdlkDS87MVzJV1uTXwpim6tKdlsuT6yGwCHiMtZ7iZR
9wov6nDtsjbBJzdrGuW9BP7A9GImK+I8f7F650aW3nxVAmQU6aqQ6542JXaZF1UftbTUjmHoue7j
z3Uz1Quk3EEe8OMT9aEoA5IEJrX4FAbM0X8X62puNqn3t7bhTL21B2dlh6L9nk+Uwvoq2Ad3uthk
a12Emy0WBkPhUhy7NUn600T98j0xhl7WG3f3OBae7A6dL+tHcmStez8a/eeJWWqVLjKMHlEsd19l
tVpV3jdRMKaT5fJfmo1c8iwMdE9ruPoFUIDZuDoUfWOQeRzkzaGcizPXeJrPqZL9Nn+jqK2/lEvM
xRgV1ijY/zFzLKi/ywXYyL6gcfXYIE1T021Fmz1iw2j3GGQ0kkIhCaqfhaeDKZ01BC18xYxomci4
U5eiWR9MCpXefaE8CZ/81kRTtrSxuRLD6CTpGAXWZau32b9eQ7le6qVbqot2c8uXbgdIuinxeZRH
gUVvRa2vaVF8bwy+7jQuZR4AdHM91ABWF3MUF0m2Mfp/wQ4oqI+oz4bgsLSbLI8MccUjjKmWXBUH
cGocnOQEd375GkgT3SpjNQzZGte+hNxfD0yYFBuh6ZLmxmGeNaeubqoHy3W429Wipzrv5774LuD/
janUioORJGc0YXG7+11qU049F5t2KCPbvpnzUBfTl73t4cCqkVMjxXJRvSBctH7WLICfM8yGMmNm
Ubz6jVvfTzMVRLav0mM+jqnLadkVGF9Zjf2S61BMpB7qrr1q+8USR8eerKuYgy/McUjx+8Oko6K/
aKZ277KQ8IQuHauQi2eaAufG9+clynEnoPaiC0bC7EZVeUyUK4asVNK53AHqmS8McjnVTMaCdCkN
pWvY6TUGZJdzD34W+lzUnLZUGwJ2X8LxszEsTurbSA0J5VGwu28dnIwfg4/xa9Y4rUNNMONokYiK
Q3vBOT5j/DZFaTIU6n7t9so5sDO6CBePjag/P1k2/xQ6rS1oIsr9y+wFq501Wzh4h9kC86GacJY6
iwbjfxlaON3XJfFLbqogmtxu1pY4mUw6517v5zaTwycor+GaDp8KokHOpBLXeQoopKeUkRpj3a5t
rvS56MkwHbOeI4mRCEZZtXvf0u30j4Xb7W8dpIf4cvD75SWuKvEQyvhYidGeLozllAq0XbngAv7W
+NANkuR2Trb1lZFFPF6gkequaYjkm9UKTgZlXP5F01nuw77uU0JtqWe4orQD9yNXEUlV8Q52W1BE
AOpEfkvL2Xhlfm649UGMTXzgYBUJ4M26yIsBshfo0dhifrGRCd/eqNYrOSz9tb7b/MJ8lVzbTx4v
p4LLNbu/h7ik6j275d3MXjKYE99xuPfreqSMrU0BUu7xZ3ZFeFaKFTH0r71NWtrRiGWeEnXho4vt
NJxAXuyjtxZg+0D7wbfQRFQQriqqn3AjsHuacf6s0wiLjuSWAS+gX9z7AFTk2wT2YWOFBhzfrYWg
CZ6Jui970dnpEOIZRvJ7OIt86OX8yU/IDLteGGxM+dYin6MdDlHnjuE+khhCMvZ32CTNeNwseuzc
XmsuG1eVYj8lgO4vyKO9M2wc0LlsmpHTxQZqtaTz1KAlK5Uj4BiJqPPTpo5jMCCLu4PrIRR97u89
poIUfU57rPYGKmRux0tiy9ST6xYctTd31l0H9kyw7di08/hrLJUq74yIV7ILpqqh4CHH0ts4RSu3
cfO2NRYEFC2gdKq7pWI8vWXh5MnlRS5S7icKmFFYaV14cJsSA3kTYzq3tJ7d2fgxbvRuA0UqFV3I
OZhH0unrJ0+EUhepjb1oi4XoJr1PPuG7/Z3sLWMDxHDp+BeTHSKrIlbTpcrubcv6Ypfd2l3WZpXR
+d911XBd4lexPIeO3im1rHiPh18EjLqUNoz9eMY8JigZ0mWwgpU2f19t5yIwjbveSh8QnYnBqPvf
GFnrfcgYJ9OIHdUYiuJ3kewR+dF+PbXXU0887peG5JX5LXa4O+/seCjCzGA8bz4zblH2p06H1EJZ
kYSd83WwxsAOj23LjPCicLRmqDx5e7y/WWY4E3oo58rvPdTZ5sRjFNNEcY7j3rgSCSd49XzLZnM7
kXDByxoshTHIj5U/YfU0QFAAgWGigstDw6+DeGJaouBCB/tiPXeBO1BpLOsYMCwptNqgOM+2ZEsF
8C7iH6H0wujHEsZNNJ8q5qSiTH0T1uMEAlX53esYc8u8JbSuRW5i41XXpqra+T7YJObYGbo3LL/L
yBTRtVFINk6Vp3V3Y9Oh+6eYhI01b4HO98dw5PMPqR0zKsDCnwS/N1EJ034KS9sy34rNcG0wK9mS
C8X65quFTpOcgMUXfenMmiuztF1GKcBrq7rarAVT53CKGn0xdStZInPfVitX5TLVdxCiSnkc1mgZ
rtRu73Wug85rvuHsUUj63ClWOainb18oqCZ7Wvfb7hw8a+siZhmALdkW+H382rBjnvAErM3NtAV0
M7vN/ZrPZsYWAb/n7esiTPlLmd1RlyGHQHMwflN8tYQa7FRYen3BZVO4R2MnzVM1dN6Sop5vCVni
+vNzXMya4ZuYmiKi1/IScyFG/lLGvbEVl4Lt8rYEsg4ONlzn7QQx03lBgATGFIDZJ+mSgMOliGqs
Byapoj00cb1/22Q0PKGHdj5tsbAjGqapyidZVj1DBGrEtJTIbVNGKOVtT+/9EOPeAZHZn7ogLcKi
/DZPYnIyHahZp904bq+du28rhay27YOzuPLnhin567o05sqi2G+hxQzh5TJheE+TFuaWx74g5LK5
9OpawhmY9xvGQLrNB6H964Hds6a7uzC+GbeCgF6/WpubNiIkc6VtoI30xrFLdemOZAQwGGcyDwj0
o9sd82kcxgj4NGp1f5At9PbDXjL5fao5ET/ZlprApPEwJRwiiMqNuYYHCaF1QkgfJb/up0oGkKab
QatXeEfxU9F0TnMUfRFFTwPJ318kgZYQdnwTvCWDbjbAmGDaDsUWdH0WrKbJlUjM2duhiXBqxjSs
zVZDCu7NNDsrdh2t7C61vZYXK2Tm4TZAylTRUgdc34nqwTKwk2Neg9kk2M/q2uUNovWgzcalqAXY
80R+Lxd/z+BTFpGfyiBS36TgbsrN1sHnqGnduY2bhOTbZS+2C2At4R+meOrKa9hUVkeyYdW1eVXs
y8sOTWDKaSO3H13olD8xso/jdC0Dc91h/KSPm5TVNzWv0JXjsqwf5tGvGF268QBvcdtnpiyzq67p
l2hfseFPbs/yBpE5XVjOGUwf5jAMV5n2zron+WDsyF1NCRyduKx061upLPb5uSzpjFOyuDDPj6h0
1ME3m3mYa0+P/CQmsNOSE2hPhYpaTjwngXAl9MRxniRYq58cIM0vDPZhPugGU+qMZQlwXe/VeC0M
JVauke5oDrdzKGGwV/JrIz3/k52Yok059lk37rTN7o01KlWlNpOgVyGmsKXHm6B0D5Oq4yOHUVwe
CVMtj4s9WksWMbxyjq2TTI/BJPYz9y9wbwehwgesdbB57QYO8dTam3jLy2rbHiqouc9eJWV3rZJw
KPPC17XIJKSDOS+CQsTMeigyjrFiKn6GEID1dbCIESzTCeTRcbu6Oy6jn4D/0AACws5GZ8vmLN96
7l4/ax18cL4gsej3g7ThvoG7lZHI7TKpcEmPvOmaSco2vDr1Hlf57lvx92iYYi+Tsjc6Z3PjnlB3
fUe+u5kS/1Law3yrDSlXGU5IoOxx1/VX7mABYZcOndyRAsH9LAOtfnGGMtxqKvsMFoFs27Sfxokz
VRMG/VLXar+ooVK0YLAWo1noQc2LKlXwyTEYE1873HePe+eE1AP/TtL8B68Mtji2SjGuRzY13XvT
o76dt4WiChx2rNWxM2VwqesPn/JeCovJL3ZHOIDjTJfgefSOCU+TIsNu7+NsHMGgo5a3HwwO3KcG
TofZPJFVuJF/8NX+wc87P/QvOiiKTBDF85//D/1+EQ43UYEttU/K8DU+ycPzQMTAqWOE/98fRWoy
ZF3co7hV3gu2cOBx2q0Zo2x04BV4cTWfRNgsp9KR/QdeJe9ZtWe/5HNK+1+hEDjRvWPolevYs+10
nBX12KdNQVpCE3XVaavrMB2X/SMRwx8WyJkwTCY19mYwA9+9umYb9wIKSQJ/YHMv212by5iD9IMf
8E/fCkYzmlYX+9N/LBDE7F3UmDrJoPAROLvCAPcKpzm0OmDsW6vgAzrlH9aGQ467SyGPWoJJ/d/X
hgtDfJpQ+GdJKH9Uvt0cxArHvFqGj+xB/vT7YY2IWxUHO6vxHUsUiZwcpVUlGQiIeoYQEN22lL0f
/H7/EOydl0WCTo8VEeKv8F6nOwYqoDvkNVkzIP7QjO4trA3noGLLu9cy1lndlsWTDI3zmcnikrtw
ZJ7/81mCxgfOt8+diaLm/FP8z4ajtYuQafCjTgrqfFYlUFVgaXnef80qcRB3nZdkDHJH+rP37kFu
XaLkJvAUlW6k/ZSIAfhkqz26X/Z1/Mi2859LxcMEkpkW1FvOyeTdhrNKZ2J0QgtvlY35wfyE4eaG
J8IrQrvqo4zp94KN8zc7a3VD72w7zzf8+09Y15NTMOYA8Iqc+HaM+u+SKfWRquYn6FeXoa/wD43Q
6wdSnn8e0Dz37NDB/jtTmt89NzSxsijo2Q+BDo4jcV2ZXPzo2CXjeLBEuGW20znHf18vf/yyJBaz
ZiAbI8D5+5eFTGJ82TBXmgEz0LJDdYfjtx0NgYPp7Dcydx0JkxRz//+8/fm65yCRs742QgH09yf3
viQgqDNJVnh797m1uv5p81qg1NWs3f2/f8t/HgBIeHE8Pt9/3EfvjWMqb6pHLROe1Yv4ZK+bPDk7
c4R/f8qfVmlAR4u0iP3vvHcfoC0vgFEjDlATKBTDA3Orpe+uN/jxH9xAf1orgYvyCzFpdJ4F/f3H
25tkkhEOTFkCW+vOzFtx58P9+ergx2Dne+8Xa0oRUAf5v3/FP/2Q+N+RgkaiIjLa80/wP8eLVdvg
nwud7b663bfWFUF3aJPZWw///pz3UtnzHkRYGSHoDPAe897dDZPlkH2whQlSAqSCWMCy4+rZOTCR
QD4JgYHwmSV4U5Ag71Yv/q9RlefHc4wHEZNLfFHfR78v2mU8y3A5KzDJznzM2tPajQicW2u8De35
Iwe+P60cPBvPXqweuP17f80SE456Q8aaxYutj2TAPBaEBh3IR4s/uKQ+etK7HxYH0b3aJD+sCIcg
bzuHwIe6KQ6dHP3Lf3+Hf3zUOaPVxbYCu7F3Gxw4qxCq8JPMtyr/B0YVJKF71fh5rMqPMsr/Wbqc
o7X//1HvLiMKjHBh0JRkukwwq3bJExXgZzkZ3wGETLIl//2rvT813YDC5ezoYP/l8By8ex7NDWZu
S7Pkq7U6J9RHBmrWlhybc3aA5xl9jAQQjre10wcn2fsf9a8nYwyEpvB8677XLtbugqbRdZc8npr4
dzcMyWXD9BdjfGf4YA/+6VE4JtqczbgNBv67MybEeL/dZntBNKvj31Dq/QxZxKdZK+ujNuH9+zt/
K+RiZ3/gcxrD+/3WtotyKwGL1fLMLRMX57PqVpUynAif2rj9SBX3/vTkcWdxLk4xcBYxvHz3zZx5
IfgkTnRurAqOZBifgr9EE2goGJoOA5+D6d0Hb+79kXZ+KMcJdZl/bvSSd0VoFWg5RwPMzJgh5zkx
p7nQWJG8KLTCRyqOIAfkGa7KRcbfy82sz/95yVLS8BZpjzy+87uNrwVDNLV1c95taj7NzXEYnrxO
LA9dGQc5o9YBysjw0Zf+wxpCmZ9gbZbge4hq6u/3hV4o5nnInDeqZk4TutaeUaGGv4Wq4BL8+1f8
02s9q/H9+GyAy2L6+8PkAjGE2mxGKOVVWdKF692gyumhcLbyOEvIZtY42B+8VucPaxfJFDat2A8S
7vHeqbytImGLZpxhoiv3zgW2ZeoSh/OPdh6SC6nX9VNU7s1VPU/uIx1e+wVQ2Mslil1J/g2jsiLp
KpAp5Bp5MRRe6hAu/lEF/cdPCUPtbCAIx/T9kjc06aRK15CSbQR6co73lFUSXKjWmi5UGLQ///1d
/Gm1R0hdEKTDXbDfV3eIPfvOC9cl92BFW3AQrbbIPRhNkGVMf02WanVAvVRcN1U7XRR4Xujjv3+C
v1wf/le1dt5w1EYhSfeYIkOh+PtyUICc7jnBKG/GsLsGduuOEfnnF5GomsM4bXs2THNwO9n7mAft
AI2bN5zLZWkYpUBw+veP86fFSdRMTJ2NWYT/3ooHAr8oBpcR876W3XW3zdujthFXWGXwoxlFxIzJ
yA/W5p+eieUDtS8msdxW766ptbXt3VrFnKMMqv+PvTPZjhvJsu2v5Io5otA3b1XmAA54S2dPUeQE
i5Qo9DA0hvbr34YyqirE4JJe1PjlLJKSQIcDZtfuPWefjTnrwzqKks5NNrtD7jO8o5tQRqbzi53j
w+sSFrCSKpElvE9E05iCLwltNsLLDZv5gaxWcGxPDinTlATbrKIm2yxvzF985R9eF7jhusph5H7/
jQuZTGlvVTJU9cLYO1lu28iKZXaKcH0Hg5g1hiKYyX6x7qy38f2DxqvFFgYQG4Dj+i78qSgekff2
uoHTA2Dm8JCmUxfovW09/PwB+uCNItgH2zgvMLzI9xwBtKSFJb2lC+1WZKEHdeiALQARRRd/w7Y8
bDp90jeUBgY8/944/PzqH9xa3JoqAZ6mhmrvfd1BnTC3uZbwKBWZfcpsVPMumUw7KtQulJUOP6Dp
fgXM+WDR4qJ0U6gKVhf7u+eXnQzSrMee1ffMkCGnsDvPNNVzJ0o3jjUOf/8dBXWkr5s0qcvq+z3S
7Vbgsu3K0Cxm5dTZXXuToOwVWxVvZLpRCxlvZ8+Zr//+veXkT0nHjdWJYv7x+ZE4JizU9DJU+kXu
ZqGVe2nVaojL1r3W0atjEGznm//FRU3aGzpolLV2/vGiddmlamGxM9t5Ik6TSd+7dS3lS1zX006t
9EuCdef8F2/KB+UAZQCPsM591CHw/3jROcocuzAjGYqo7GhyG/2dJGOzYH9osaD+/BN+UKQTbIGb
mqeWi70/9A8SBWE/jBRcM95iA/vY0RoX405hjulL3NsbA0b3VuZL+/nnV/5L+ChbD4NQEmRXcNYa
efvj51SrhS1+9tAT0SlgPjE3lw1DyG8YMOZtUhvEoxp1a31x66jGu45GGTGHoqvHguDvB6YxCBL1
sUoCVE34BX7+2330VrEv82LRpOQQ8e5LsIZRVVi52RddxGouWemYh2L7zGRc9aN4+Ltkv+83g941
HVhqMrIyfrwZc+JqTtNwZEl6etaWhF6g05zcpbrU//4GsPKB0Y1aK734fRgOsyKjS/CDhREa8x0l
76eKt3zHAsPZxWutK08v8/Dv304CceHegdAnf+fdi4SlTdiIuPvQKgW9Aq3qr8a0mkMvQlhikvV2
+/PrfbQSw9hzPYNiziUF6sfb6VYquZtzNYSDGan7Kek1PPSdfMD9qMGeLqNLW4j8V32Djx4aQKbk
uIC8XKmJP151SBNvjPEUhFVvGRvba1CWFakSIAxUViSB8Ytv8oOVwkAhbBp8n4SBvL9e7bICM3Ye
Q2uO83Ntpe1jq5vzjn5a/vTzG/rBR6NTDgqOz0fL115//qft21rodS5LNjKGRH7puI2DjdjGgKj0
iL9BxS+/KMs+uKCJy5pNnFnfyvb78YKVMHGgYJYI8yaOtpU9vpVmqu+JSquhH4n6Fw/oB7cSnCZc
Xya8MCXeH4sYpPfMfdUx7Fi0QpR9+Q5dg4m63P4VPPw71e1dKbTWQSSggfmim/xu4bMTpGN2Ok2h
zJJ5bxlQC5pU6W+yPtMCe5Qdx0+1uk77Tj12Nf4aq/OWK3Xs4+cUEvYrrm4TwoHR7oc1kMUxrOgu
jtr+0uXQd+R5yPYVJpZ9HOfyV3iyjw4M+BQ4pNJ0tP4acrVoBhGa6N9Cq+0EEqEII5alT9aJiLrq
UaDkoIqdp/izx358EE0KdwSpkPImDZFiCgEI0AU/fzY/2MOYBjAm06h1HAZYPz4qqiIAo7Y8Kpot
FcRGpbvSlwaoLCi6as3M94vidZgrhfGLA9xHV6Y3TyObWQSkovfLjNWTB5/EU5ipzlcCJ0wK9kVe
4ii3Qk3qxaPdDak/dl7/i0rzg8eVEQhzJY5sPK66/uNHjnF/VbLWphAoeoK8zM59MgKN0GqGX8Vw
f7CUQtler0MvHL7Ju89oyCI22A4nmA3RKs43x3KHUmdihjshbpyXdu80+vCLD/jB67+uNERQUBio
+vse+qxZfZsLjO31DOFERRGLVhtcx34Zp4oVALRHvfn5Y/SXe8rTTIFprbMJ2nnvTyiM/oU2uf3M
25d2l52WVDtdmOMOKeXfnQvqXIoHFkIFVYz7lzy6OisGO3PgYKyiyyPeu9TPBxedER3tXxQyH30q
SFMG36ALtOb9bl9p9Zy5tjKHWIHp0Jet2W8sRCsJMqWxCH9+C9dt/IeVDYggjUko6TRYEd6+exNd
bDIoYcEmpMilL1FgM+pfFgGA5efX+eBDsfZw4NG5f/zP+/Hx12KgB3FjzGExwEEw8XzhfyHnN/ZE
8/LzS/3l8V+5iDalMSs2R4/vbMs/bXx27oEgWBvm2Fabvey7OuxwVwayV+Ytre/5UdWKcfvzi370
+WjPGStOlpPA+zCsBEYeZlUN0RHyNbgZenpbzfTsHIk49n9zKYMIgvXDUSv9eCttfG8aqsVV3yRJ
qbU6VEvw55DEe86/53H/8WX6P/GbuP73g9D96z/57y+inkF8JfLdf/7rnH5pRSe+yf9c/9p//7Ef
/9K/ruq36k62b2/y/FK//5M//EX+/T+uH7zIlx/+AwsEvqCb/q2db986nDvfL8Jvuv7J/9cf/uPt
+78CbP3tn799EX0l138tTkX12x8/Onz9528c1f5019d//48fXr6U/L3jS/WP88v89te/8/bSyX/+
pji/U7xRCzjrpJJ9ZK3kxrfvP/J+Z7aw9mvXjjQl9PoCV6KVyT9/c7TfAUGu0MR1R2YqxtLcif77
j9TfVy0MKl+w1tZv//XJf/iO/uc7+wf0oGuRVrLjH13f2f95p+kS8RiyRuHes1Sk3e/Bk9Be6q5R
lCUo7aWyMWvP8SEbNHPb2Q45zUXkuH48pALlmUIN0sRWn57URQ3QeWLTKvaKkqYzpkjDIVCK9j3+
Hh7jxVfMpI185sTp42Ap+DtE6ozPhZakzhaPEMK3KVPRSyA4LzBrYS8CdmKhS+vFovpwioxrW8WY
pZ1w7eMCRO5g1ML3+s5JCbnU7AYPRF29ZAvgGZwmGedoC2CTMyspCrdOfQBnGZe7IfXK06ioCyyi
hJe6g0XU+EqVj0ZYtl1yHG0r+6KPCzy7FRSS6VN8rCcT2d5s1/0nm1FlGSRx0+y6dJy2zHC0Yld5
8t6r0GpuXR0h39QkezMi+a1SNMFgVgMAsiSK9qK3Gka6sgfuMTed/jLVmXyuIGfv8U9hMZXlH3n2
//81/G3Nt/uP/3rW//IW+m/FS9t3f35v17/w71fQ0H93aBmS+bI2Jajl2Nr+/Qbqxu8MEpk4wxkH
oMdJ679fQMvmR2QpOCybK4Hcoor54wW0tN9p3pCLYrucd3H8e3/nJWSr5jf702u4FtwEj3AViiKO
tRxtf1ynh8mI8zTSrQAbTG6GkIa8rTY1zq7oF2cPI9j1F9vZWS4j8bZX3INVxFfDCJkDw+5SnBpm
MDsw7M+NivRO85ZkswgQhyCMDh4u3I1eE4aB6A35eafeVHE/70to+3cOCIqwGNFaJ0N7RJJl+W6G
V7tTW4fZYNb5Bbk4AUfQ7uhW7Q795PQQuQo+V15TI7K7gD9lb0AO2YGMsgngabZsZ5nWve9idvdL
h/TDxLHKm2mJx/1Q1k+12d3EUZYEsM3zAH70FcT8T1Y+mkEbJeqFpi8YoBV6b+qIsEF15NZt6noH
XiQBmjd2p3Iomk3tefFW8A35cROPJ9RCX8ekckPhVPcQLRGhQMzQ1aq7zgal2ZnQF7dYmsWxiivj
YHBQ21adkWOeLsWJZyQOWrXBmrp6KFE0pnvAyZBR1KQ/TXlvFD4y0WTr4szaiTGCQNsai4IlGALC
ADLkk+biU1AxWt0XjbBPqYJfKE96AdrPxaeKxmfjDsvF6o74Jnt3L710ua3i4WjasC+SUuvoP2oX
WbNYGFP0C8PW5mMGiqvz+feTMB6dFWrjvjW1XsIpc0A09aKefC+ppocmN796DDhPEjYRfrvWPmJY
qvcIv18sZbmqunjYGPj/tkNF/jiy5wYLVKuGymRhb6YviF9bGKHUWngJQ35WHPHMlGHPWoj7FhyM
d5gbIQMQoM4G74i3hxp0MApsoBHGDn8AsB3UeY5FXsDiwCl7Slvt2UsaJayVNBAm6ntt8XS+Qfgo
SqLcz1ADrhlDt8/sAssmjZtin4xNdIobq878IoKhxpxmp0r7JdPMwCQ7grChi7jQArMgnwuwoE+n
f2vV3QUelU2j2ReJINqmKh9txcQH8cR30fqDibK51R6mFediWslq+FNYkrHTxeZ+QNx8VVaozbRW
W/YRLPxQZVh4VTFMMXzRtxavBUEvvJ5m90kCpXF9zxE0K0Grn9JJaR+GXnISbjagXeZdDod6w90/
tW2bQUXCJ7g0CGh6fTe0hA13tDzdxnT3XZW6VzBZDeT9Ev8TlS+trL4LAcnUWxNzGbaIZpYboSvy
QlMn49hZDTuH1zZOKLAXhaVK4iemPkvNSUMxq0w74jLScCsN6RlXl31TyG40eUjsr2M+X34fJmTd
TpBqGFQFgKna1dfaMFMDPSrssLCX8sEUmoCEGLefZR1n1/hJGqwF1nwc85pYpAEGz2j00y6HxwLn
tB9Uf7HkdM3DfeGAFLrD2K/7tlBEF3r4oXSYkXDdsFRm/cpgNQINt8zObABfb9CF4lDrIYP3kUaQ
2oLPpRjHHWdvaGAqMWvJkMmj4bw4duOcMGOpeyfN040+t9O5BdXNM+W43tahIgjIigGlZS/KTap/
tzJkrESJXm2ScYpChu4PoPWeQFgl0NXcnZeXuHYGJ8wrt2ds7d3aQkOnGjnKpvSsKpis0tnOiFF2
VTbFF4QUwJOg6Xdsogi7ix1r1qWoI+VWT1guEjKXr0WdXDo6iwN6AuJ+bOWSQ8a3eqAUqMEtDGn+
bLW0xZEx+zPrx1nFwLTvnGS97mBdKITNGBul5MmFYWH5JiqCq6G0xUVmVXLPjK/aDE15mZEhFXgI
4UA9WsUDcAh3Ay4P7EYEYnBS6vHYEuoQNi1MNMPotItFt5ydyn6DfSA383Aosev6aCyp2wozNFF8
yc0wO5jpK4EV38RSsC2i7qWDg6uPZZhD+Cq98mme+0OyLPc5+wTOj+PEtCajgtTQlJg4gFFaAIqx
N5mcEQOC+cHq7/d294riDdCmw6+dXqCO4tr6ZTG517GXHi0cN83Q81aKmyhTcMPrCG2sNTC71jAf
9YPlG7J/KlPlSg6Po5ncWahUi2y+MftWfhEzcIzCVXBE8QEnr7iO8SVr44QAC8gGi9Nm7s2vagbm
TnsdMvc864v0rUQuE+9ZmtxgvlWvAKsZFzXabOZd8NI2hr4S++EfQ0QUxQHDqHdfx+5XUZILIlXr
IaqncWc13sAvO5YA8EZ92s20a06DNlDdDmMcSjX5xhPm7j1QrnpgNXV6qShqGeoT5ptImuA5eIOU
RzOroyDL2+gKNhUe347fvJsgHRuNdporedaTyEYi0Y3xvpB5etahQ5Aj5xJGnxC6FThj497Wwo1f
FDvXPtluyl7VZJgFAVOlDDhKJz1PhpYfYeU05wXX5GeZGXs0lMZr4oDqj7vMfm0xAvtEO/DkeCM1
gzEpTthJ3dords/qDH/FO9StArEKtOD9WFXe5eyo8NqQmuImz/E4Ei4HOawuG5659f8jG/xNtDCL
Us8+tL0H+Znmj32dZ9ZnXenmQ2lbYF/c4ZgwtnsShLAFIp7S/YwNaWVO9TdtWy9hp6Yr72f5siyT
A41UB9zPHKC8QCadPo8s/VthuHcimpNN5MpXRK8wI6sE0FGRM2gaFu0Qu3WzdYTXhgqYlNcB4dyZ
B+tZWCrJ6bkeNxRSlnpo0oIOTmu5t0nZO5cFMh+QBUBYBzW9jNzkqYx0eZjq5amyyn0xyZYXgtNM
284oeedcvR+zST2A1Cj2/VxV28qaBOgMYRGQDh/NkklzVsbBwDKdLtFhwQlzMSWqFyo1W1rttMo2
nUfp8wTFYV3hyotF2e5GkPO8UfUVlp0Sx04M0LbvR2j+0GI3WWoB4KrbvSwFnUrPwvXs8QzBiHPm
F1r6Aqps2m7NGlpCBLunCNxuzjdd4sUBXdx4j0+xCNH63+TSSbZtV+a73uqSkLJrOehFle56bSw/
YYgfNpZk9xrG0oWB2EZB19TlzsMbnKpHSrz23MUofRoKS9CT1lmRsLEXmTxw6g2QKt81onxukuGu
yFU/VZ2tlMN10cXhlNjRdaxF6YEv0fIReSSBpqGiTNT5fsEg/diveWNzOu88HF1f3Ca2g9Lqq2NX
JcM1vqkre2a4l+UW9qgyla/ZEo2XS0fQ7gYncRFaNX6LIomvZTvkj45iWg9GKbQrG/E5kFtjonJW
5Qo8F/cFd/HCi3WSNAj8hEfi4DccMJqyMOo5fNWB8jJRAnyv09c8ctVT4ypbAz6Fz2BxxGJdfomN
CQzRkPgWcBQnHy9bTw8wuvm2PW7AR+0FeHQARPWtMy0HM58/izg+2L2RUA2YUHpdKLfmUc/cz8wY
Hker3rWWCiLIoribYuZ8BLHmKj1NdzYTP+693ZyIYV9GCaQzK5wXCOdD09+M/ULdVnZHK/WOwCYZ
YwGwGod02C1Lf+vWdphbxbYblbCpvqi9E3SJesoryDX8Mu1zqbjPELkPSYH/Z3DFA1G739wZkwCQ
GEhxPYuge2nU2bhZOuUMBgxDkjxi7cHPGaPPFncZJ3XN0+xNjRNKRPptPMbl2zAWdiAmZzqiQ7Iu
6rxHzZ3Y2alTEnHZjaD8wH0HWQqPcaBR7mOmp0hyku6MQwCHvWpfoUd7Ujr236nU9Q1h5nxbKxes
GtNiL2LzsUpBkHQaq9jizeylqTjmmtgBKlZ9XEDXxQShZCoOTg0BRa1wcCddjP56Ls6OdI09Wfba
dY2mZw8INr+eFkyH8XipjNaFEXvakzYO4lla5mUMdMXPxknfRasFFFrRuCs0I74ty1F9AVVcbJcc
TGOm9m/0J5oQclzkd0ncB1oL1tSPnPFqhsYTellTbbzFMq7K0rwEcQhsTUL3qjPtBTNvvaWASt6y
NMWVPKnZa7V0l1M1sH45vDrD8Ihbv3qAwLMdzSyg670D57xZyaBsCt+9yePGyesJvEDz1aazHBJO
Li+rhZ3UUNEtVflQhq1lv8EPpN4ahLdRa2s7NoZznkVBFoFZNyCW9cg4ppV4i2jVBMs862fPiB86
rKhEzgnMTd1rls3yWPaFAcBobneplp91mcUvXgYX0Jdjl6FMg0JN/ibKzGK2yxdXVbsTHsZ0O7hL
mBt41Ck9aWfmRXLF8Hk7OqWtgF5xy/3cAh+wxNl2lvFuntsb2wVZ7VTNDWTBuyROPjuFPNutnBj2
p69Wkjd+HKdImb29kokj21viQ+dKj3AlzDMoyPrAcpSeYAGDLuykHajQIOlgFRdRR+XmNdWyg3jJ
8pe5xmMEfAu6jrBfCC+TT62JTV3mwWLAshs8hxM88o9mhnNjfSpLpngcg/bmaOwLK9mQp4Cbnv1n
V0AQ3IyeOfhQJE7mGD8MTUPCsjvfwEp+tc2oCtXSzXf2UL8MQvOj3npzrfxFjmO3qSfDuU+Bzmwt
izK6q1mKItQHZi/Y2FLCMFUbgikI2muFdTKKVGy20thrystQKn4J394aTRtKZX2cSuUaCl3xgpvV
ZtadFQfXHKlmFd6/mFBEbLtDvk9Hy7gnVBgAn9W6W9uQp5bUhth3GgSXtaZumLV96dP2YDh4bAEf
ZJfmwhgIoGC/yarePY16e+dh0A6tCFwW8ZjPgC28vTu49j73oKaVBBywk9AWdL3lGs/0g6VVDkqA
+pzOzhDweY5YeD/1pkg3JPy0e7obIt+kHOpOS2xztKLGrwLMuw3MZyC5noF9mDSZkmK5NB+QLxYP
Tqd1lF+6cpAgQB/NwqkuFAd+QIv5w5dOKW8k6UZ1YC5LFJpDoiV+Ch06KDQLmG2pJ9cpQU8wP1MR
jAklh7Sq4UKwzb95c5ntUZVnPg3O+aK07IfGqYC36EX5Ggmtvc8V4sGbJa3eWhSkx8Gcq60DoyCY
9ajclEaZBB4yzgAdV8SaY6Bktqv8c1Nk3lNtlP0LmpfBT1PrDbG8esjdQtIOcpot/phVf0jbJCmB
agyJKvadCeHemdh1xJjUR9VF7BUVRh4u5bK8wklUdo1iTxtrrsfIjwqlvuWrGYKu8DD3gP7bqDP4
403fNwpEkMG5M/sMXoNtJjdjJoxbaTgpKZpwMfZQvDlK9VPFNzO3TKqs/toYmhoFtuJeiAqin+pJ
qBQKCACsrHB93B5AVDaRjwtdatcLsQB7IzKrWtp5Wzh2enDRUt4PpNafCR/AxqE4+TnT02AuNQma
MuuOGc7thEuWw2cmqMOFnLz5YKpCPcyqdZcWzQ7HJfiCQQ5bN7Zr3h14kH41meOpr/QrtDps2ExJ
zVA6AMJ9dcaIUzfL+Go6TQ2/AoVSpanJ3mm17LZPls+GWp7jEXifWtRuCN+KJzN2pt0opPa1iVrM
SVrG9o+suoQJUEUVZ/ypK+6mYnqtczTiXtnEdwU8U6QYjqcRTBY9aYougPFF9BB0ztbrmb7Z1fAm
w7ISMz1CWtTBFI0OMB4gRphAnvTUjSi3wQYGHHDOngJPPrYUo4UenOlPUY/2OLYZDhmy5r6Z6ZNJ
QoWfRuprZJFvonN7TtSbTBTJbHmRdXGXRPOTMrYXgHI0GkdDGTQD6NfYno9KZSyBCueVUpQpAmeq
eDnOpevsBydTH91cgYZiYjlHaqeY06EZi9jzR6IqfCAKpFh3WhxMM50LOaju3hZ98YgNKNnTa9e4
Y9pyanm4TxG4ias8NqfbNEuMR7dQr1rsO1Asa8DGfrNM6zqNxkzGVRoqVh11fh3pF6O6DDyFy3xJ
/I/Fma5KbgSR6kd1MSKggYqxTaBiABf0MpMXQr7RpYmA+U7L0SQhcB8RbBdkynjCA6/sgLJoV3iG
L13K0KZyt6BBCPpDzXaPP/qboEwjd5Q6YZONYOVbL7F27aJnYT+jjKKpCA8br8eh1Tj4fu9O+yua
Z0OGRrWZuqgOYUxxkJw6OqEi3eWVRdRnCkcbkL+3jVo72tAZ3GQGn1mFqZPmhQmTCmV5qQDIL7Qo
viBRUt/2SgS/T2eWWXMOebJBSxTSWPYw8ttTOQLgo/Rl4qJdgiMo7mur47xUp5Ag6tE9II6n8Jwc
4xwBnznp6BfPKL7Uo5TzdE4JF7kSED1hPbv6DvoHXBI9pvlpAglRFpR9o3C2VuSsMeXDi6o7X6OZ
zlySUuFWql+qzROEcGVfezZv0wSWCVQsfYku6uxdNvSQgfPCBqyZPE/YI/XoXiHyPFqOMeDDAZVR
x168aDfmJA5T0y1bkU8uNE7P2+Fyg0ymNTdeKmlLy6vGrs7o3a9Gj0oYHhihI5KSiFaL1yg661bd
h3bZf+KR5uyYWDflABYz8tTPHMyO3kgRDq+e5WbYCTcV3+hhBJ2n3FUlWBExNfHXaOWXuoW9JX/A
Wymxus8ItnpEKXCUg3mrWsCvKjP/BrXDwwVRVp9KlCa+qZJSZS8aVFsDi29FAFo05kQ0xEzfimh8
hPyVX0q9IXonKwCbDfC3QYM81bRTxtq8JZ/MN8qjULKTqnAjvcL7RqLKlt7IRskXlBZw8/wl6U4M
F1uO9fVwaUvQuVBPy6NBYuNCjISbtMzZsl7BezvfwdhZ+f3zZ7O1koCTxTcN2rEo1GiX1k5xgR0f
4O3o7kba0fs0q5rTVFdKONTJcXbm/jxD+tkbfcKa0sfVCYrtk2OP0VedLucYLQ8ave172MXpuoMa
2mksu1eO5kQUZvQJutxhL5lTbQubcSOof6uNOaTmdRt5/LhNUxhKhmJV80XXq3lL8zarv3AMVsj6
c2R6pZLh7PntrBndWc6q2HZDSyhL4eQOjbi815pwroekfLXdagUYlRmBDr3o4XsAhHDhWs+Lszak
sQ9t0iFddpFhrVxESGTRZmmK+qstPfNSZLGSHyNCR/owclP3SRuMDho/Dc0vE2opN2j0Nn2Va4yC
3hGBM0Bzm2le65zp80p+moEPbMxlepYx8g2elUfVIU0CAnyWHLHP31qCXK28Ty5YMui1oUG5UDma
3FVOE2/MyVB3uZKrvKvSg2XflXcjlOPTUqYeSYaeleCziNRgiIZ+Yygm0xscl9q2F7Nz7Wkc89w1
JlwlhQ1NTGYfUHoGVpK5oG1S86ZflBMkx+c6gXgTuUB58ZWBIHd2s/NVmrxKmH3phc1vfZqVjz0t
5SsHYK6vKBTjRl8521q2UB3nqtl5M3EwEbKtzdKynnkJAOa5jpOd2o3PeAluJKqMw1KXIoznMb71
FCZQTLh8Bsk0OKslf4gi0gGiWjrbiCmZTgXG6jpmu8XqwtyBe5qbxREl8WOlxRpQy2wIiImbQ42Y
xd2kM+fA+AkrV0ZuYGXNrdbY9NySG21SvS/D0E0vHaCXyxRxBpiZxRqI8MtEaFe8cjp5hK5PgGl/
U/bzdWllLBvGWqzk9uUs2zEkL4a3eBTFSC2n70hISA5AQx843zzwkBLTpK0AWPUp0aPQceP73l0O
beXdIHY2vtH0avjKLA2EYMMblFQ58HCl5LGIrPbenSfnYKjq15jcQb8YXNrdo5HthZnyqSJV9yen
vswm681c2I0bpTeuWkY8UIlteqAqDehoUSkKZp7o3rWWZ7ru8NamaubZzklGoBrxO12pArtPGNnA
4973rSAxYQ18Mhd706fitlXkIeoiZkUeh2aWewOhaDmE5ImYYbk42Q60aVoCenTta+ja/aaMSpDW
Qxw/0QXPN+7U5ltzcuzPniJs1hg1+tbnJMD6Xal8Vts5Yj9hO5+BHqfVbd70xWfGbsTpUtByRK7O
3ZR+W+oWPaDyRasx8xrww59IjnimNd/voPd+dXm62dZJaAId39iHQk+ZnuTVSnUTnKPl0ng7jv73
OC16ut2UPiJ1v7L9gWGqCdHVFhiJUXXODGs+0X2fwlbt2jvTzmEJ8Q1KJ042Vmugp2+KW1VVV4Tq
YvojoQzkykQ6RLFCbBQ0J76LjraEl7Kru4643MEG8BMPh84G8CnK/MtgOg/2VB1HaEqFku+R5tHO
TnK6e1hAt03ZfnKZDoU5N5uSOWu2hhcxm22Ua8cUJUEltVle6VM5cNRO95CrUGaY4OuX1h2fu1F1
7jRDqp/GFdISS1S+OgeEW/TEHsUIPEla51kI/C+5YNSY3DZzBtCJEdWNqhs9nCzhBGLA0YfndltN
MdrPlNxkv4Iifk+YEtFnTeQFU+kpBxdW5510iZLguevBDWXztCGMHjyvU9YB654RqKOdn2K7kQGF
7Rd2S33XZCP7e8swk4gA2h+wO3eySe8MV7FPRmltFbvNL2oI2f5YJ9SzpASScEv3Ta+Dzm7edE0e
tGJhry/TGniRe5ZqZ4Dcpn6xZKBDZQQHitREf+mRfobt5AYljNFL8gLFl8rq4ZFiRwVbUIDodjgL
yloVBx7G6tK1U+sUzWz4NfEGZhnfRvzixxgqB7RgZljkoumByuyY42VF2MuaZjOU2YYmzaNsYNsT
DcP+ZcizmBTz2NjNuK/FHChkINxzLOw25qjfK1JJ/doS1xUU6dBNGQ/EXmdtgPoZPg7PA7StgmeV
fAqyJOntlngaM0pZtpiIM5IyfbHJ6pDwd0mOg6CGmlOp1F1LzxfL5VcF7y8fDRCt6DMg3lnjkSTU
orNxdZ2sAbOZzisRg8V6/CT7/k2OpCqKijN6R1glB4fP5EjMK+deDbGZddfJMm2mNjl60RjKLgoH
9JUB6hpiLRv9vknKTYUFrWlspGfo0ZYbrOH2JZu+CBe9NTaZWgdJPl40HazXFCCqH7VQ+sm2O+gu
hGnH5inLCXri1ECXWzG6A4Qyzmb9jQe18Zh24iIdmsu4sdNzitSJqWgJ3rtu6HqMI6zN0jEfBoYl
xPIp2VUEpzJw2ozWLfRNuqKV4R7lRE/Z43g0pfMTDOkdxHXweJm8ckdTQxVf0dlVjU1KaoTvraM/
kyHNfuwic7dGun2dM8lxeorlbQ4+n5p1sHDii4mOqY7hx6oEyQujlk3E7TjPFg3Bk9YNNKylve0q
0594ZGhsr4lYVB+uaM07VyQZ0+up3pt4LMjcq6qTm/TZZZNqkgqpyzeLooIymyvNhwdv+BKqx74u
teum8tpTP7NfgYwjTYuEJ77ETnUDpzLlq6Xl5t7L7KdxXeryCBGW7fQMLGzmjWWllwdTFG2IIDs+
RU571OCc76qEBmXuPnW1XPitEnbWbAhlTtIP/HfFz2fFOI9Lwfqf7OOk/drpDndk3sip2WWyuHXw
QubDiQbbJtHneyJDsBcw7oVCF0T1Z40vCDoD1WdxtlxC0Grtc1HTT3abO9ziJKzMPJ8KyQAW3V9p
AyMfs+2o011t9J0UhW8P2qUkKWYrhv/L3HktR45kafqFBm2AQ98GgBAMMqiZZN7AUpAAHMKh1dPv
h8ra2Sp2d9X21YxZWVplBhmBgHA/5z+/GFUg/OkLj+vVpPePKwmGu6UWm1kAgNoIuXkMCQuOtpyX
qsmjWvSHeSJNwDUZBhdpVPX5ss9LEySBfayrWaVXXLmbUpxqH5cmzfjuSiMQPCnSYziY6NyfiMjR
j0SNAWC6cuRp3xzWKaOtHLdo0BPtAPCCdpUiEmP+XILtMyCMi4NBoXlalWXcinJAijaUKntW7pzv
Bq3P8HFVegBQejfSLB/yvJgv0OgiQZrJUdpMh4CVOIe6/rxOmOqquSJ0LcPnb/BYriwvvcW4UYW1
3+HlGkvsEftBPzoxWFQOrHhjTOKr62YQQ5SRn3g2rPw6S8rmzoTMEPSZjE99M1D5K3Yzveu+z46t
HVgab9cqE6HGUJR923ruPQYn+FsUr+wWkAQqRWKJjP1D2uZvcEcxi27SIir0eg3dTn/3cDK+zdxa
BIhGB5rHbAktY8BmeHSdL2s58AAXzPXA0ptFPziq3rUSK07NfDNpUZQiy1K0O0F/UXkAEOZUh0MD
gR3gGS9nOUdYvB1jtwlh+nM6vOwnfUvUNurgok87Jll3ZdRuE3n5vIYJxqVbdrgkf8/E9tAEF3v1
F+NkZoLJ9BRKNdBBebWPJxitY5vDvNzWRfm+NP4er+NgGp2UpTZbg1U3bzD6A4OiIOo6YkOs1T6I
RlTQI7PxBgHm3oYm7ivx4OLEeE84OjvA6D3khfeqWTn5QTOobIyLlY0innkeJWub+XdcCe22plF4
M9G+wiGOW+8wWBWMG6vLBAG1LF3sywzlh9CF8VV/4BDTMkIsZ+84kq0RaMtinXKp47eZGlMw49q4
DYCfmYSfMXweMT1iW5PmgmiNvPNr1OuP/hSX52FzYMaxhl5pKOjN4kyjisHH2CzOpEeHSsaBLp07
Z85u3ax5WLXspdbGw9wlB691MFl0H0RGEuQK6BfoY5eF0OQfE9EwrupHJzKkXzJhI7UPgyR4TjrX
azfbqf4BHVaS7qe57RdDpWWkGykGNbbpyefKYC87jGmayD2D6MG/lB6o99qYF51BHyC1e6+Q4sRL
h3vpACBjsOv5OhcRDfiKCF2RobFLbR0QGq1Aau0QOqcHb+SJDAklXJ0nFKhVqNIuPbVjoj/P2UzC
JH2+7Yd8OI+zrWLvwSaUCNKYU+/tflX3OYnGV1SSUM98c8OwdNalkQAnAmFi6HoEey3Ejau+QIju
5uTRNFYZuRuwacAxCNRCQaRZ48Xu3CLodOPWJWOcMB0eVRJEQuXHj6j7tyUWV4POEskJzUp7k8J2
jNzMJ5+8k1/gxpGr5vRfoI/REpjDelJtmdyTfcKqxNRBEgELuetd75oQY6Nsh/EkQZ5dA8i/YhPv
+GMdeY7UAtHV+qE07KdFpXc6y9DcT/eSGy5I4/aqLtRFn8Wtm6vnDf/cd66hThaGZoE56cVeN5kO
+EPPjEtl/vMyk97uztqlzQWLggPEMDDJY4DePkAzY5y5RjNw+04VCYlO662XJ8GKrXQ0j6sZKsN8
MFA/AIu6cG2Kp7yCrqDbWCxq8cqU2PUjV7Nj1J0NEBcte8seDmBWNp12qTvUNVrqDxqO/HMapgqr
VW2WYe1iQdbg6xmY2N7TJDbXo0u9WjVrHiUdHMTJRdRIPemc8Rsf2H0q7dooeboL8dsjNSb72mrE
XlX4hw6kFVcL3RsmzoeMbMnIjXWSZdIRYp8Aqa+1hBn4iE+QGiYYT8ag416a1WGxmmK/ZPMVdUlz
rmulHdDNYKVOfP0uMwlpSAYiWd219q6rjIqvqafX2jGno7QQ8pGbrTDinaAJri1O37XtXbKueR8Z
JpDRlUzRiDH0nTZ2YmezPmOEqUedT7RbNVDTpUlYQds6aqM/7ctxq1wtqjIAmvia2NGvDF67I5xO
tk9XM0PNHP2QeOTkOK0O2PxKIjmCCrgsuMKQYsi8JVaWfoFM1waOqOenjqrlis96zrDZxQ940W7z
xcOmHRQpvls1q41syfrQYs+9d9wxf6LSx+YZ6BiZp+nj45q1940qcOWtKYXoPqzvm87vbOtivfFr
0n8DZyiyyEezdbKcmtLIH4jeMAbEqnUp783CFmcdZ+WbGpYmIavwW8ikWnC68pymDUC+lvsS6/af
E0np9M8y9p7sUdxRRq5eWPVjrigYe4akesJs5HVJ2xmvF4htRVgshR5qDIUZVzADDTWOPhxbElkX
s60+VC3S5msde4sWFJCCP8TY2CxqWwgtmhQ4fLVtweQlD9k4I+vFFDavuxvUA2O275eN9YF8PfEI
TDOTuxw3yftaVMAyiNooxtSc+Cmu5Cm+4JXvwKY1BamD1FulTvSadOCutk1UmzUGewzsQkKfftT2
0h+IFSOMq3ThbFgZVZuFgPJoOwmuxajxq2KfuvQr2bD694NjdCHEV52MeuZjkYVJg3nKsbv26Sbh
g2jge6Gfz+fYFJhA+8VtOlEOLWN+PREQc2+MYtjLYvimGuvW0uhwpMWUuPREc4VDvHacY8bUpSLz
QCTAZinKK1YjlwTj1bgx+uyUaErtYs+4M+W8HEelIrNybysP6N0dX1Nq2hgZOj7d+64fzzpXJ5PN
N7TwX2TLCDtNuxAk4Dp2/NM8EG8lwPWoDaNazk5PlJiW7wd2R7LkHDO5apKB1B6soWlycEhYu6QJ
yfq1DlRBXuQUk3lOpM1nwuDdZkbjV7yL95juEOa4TsT9pTOVdkIJ5DMDvCLNxH5oUgagO5XGxreO
SEh4DXU8vpDt4t5MVSy/9eSFhunS+07YmnERtaY+BD3FbQplpI2vjaLuXynA7k2vGYCASQM44jMz
HnI6lx2Os5KdbZDvTkmmIAD3gzKtmRZ4uU2F/q5swSRaO+lyvNal2nOTXkj0DrqphcVnXWuqfYwr
+zsmmGzRlUXf2KLM3qderO1nqdXPjmA2vIPDfSFDjMCPJsckeijlQZZ2VJNSRq4LpHgRDt5ceN+K
1mUwYPb447drZX5DWVK+zT2VXZpkFhEoYrRo8oqTOVV2JEQ136nKuB2mdphCHwTy2pmAnnc098lb
um53aaGcl3yyCbYj3usEYkK0GfHVYcye6E79bYkN/XOZFxT2KZka1E/p2U19i+GCEe9NTRNvwKwP
OrOgK7fg8aBB0H4S9KLBfM6U/1zW3Ca5WsorUXvySITh5oxnrq+kLAB7MDN+x91d3VhE6j1l0GUZ
S2jaqRIN56M2vo22+FH7VL9eVslbERPHVwzWDe0KEjMh4iMU6vZ+gfxz6GCxfHfoEU5D3TS3ul5b
d7DrxVk4Ul53nNxbVmVmF21BHF3Olczbajrh9ZJ/71sfRjDMDH82JNcAlA/XkuG6Emt6KbHKj5Ky
JQsjkVHbGv5R9b7+Rc7ud5mO/XmcwJudAlb3zAm/SHvxQ3u27ss+yadjjm3714QEyNDNVPrI87ql
5lV0lo5+gh19nZfTR2VPp7VP+jN5fjGsklEux2KoWxTF1vw+bVlZWbGQdCGWPTnrbWgPy0/NxSin
y2p17w81lH6CMtixjOLeHRewRd0z9rEqfBDrZnEepeKNJ0gHxLkSqCncnOybzv6KVSeu70SDhR2B
Nz9dFjgy+iAg00rzeAHyA1J1q1EfMleIC3FxWmSY8rtKNAYJk+VdOWn33hVZ3B8BoMq90gYXr+ZZ
ID1Oxr2SnJ0sq7/KkREj2Ug8NlhLhHW5PCvNXCE7ZjbOpfZJaJ66gAdZZ5POB2oBz/4i1zc3hZDJ
8NgnEEFUj0StsBV0ZL8cu8n5ijeEf11uYw5vrqrnsnAsElEQDawjF7XKoZ64bsL6nY3vyiHFYxTl
C9ApIPBa6WIPsgcVa1hgjphxn4WVqa37qdNh3Zdp4R57ZQO/zAi5I9hi5dEcR5uBOnk2k7u6pAoD
k4neORnmcO6bLTK1jq3h6Oh2fDZwKjq4vZafcEEYQT+M+LSUlgwGYxj3jS/PCOK9i1C9Bz5Rl0E+
uQcCnLGi1oF1CC0lgBi/3Dsc5bFo6ElI54lYGUGt8ZMoKDkIOu2vcEZycCA3iuO6ejKY0MUddAqu
b3AAYUIKsF4XVJ26z1iuG/hSkd2SM1UkxheCO5ODKXzYvBMoI+u2nnwFM6Ewclr9sWR4HyRagiuw
43QPRedfYYunyB2eb5Sb/sjWeggYRsprhqF+YGzyMEJq8noHHtIEpts6Ry8b16iGFhGMc/7DLiZ8
HOmDhySHJtcMp84mC6In9TuaV9vYq255cgxveZlT7RYGNoC06z8PZJvspNLfRjKNdjG1QUA26cFu
Gp8wiupSkXeGj0gHn6mrtoyULhgRAYGt28/YyCaHqor1aGzUAwJcGBakbhxKzYojI9Xl0dQcMiw8
qFBhjvrlWVT1PWwDkuBBEGHNbhPYBTSWbB3C6Mz8wgghmprCemp+uzmqyn4wYW2Q1biskUqp1IQA
gfIlSOOu9zwtWJduCvVWDzSd9jVrndAfTHdnEL50gsOZHam1WXac1XtBiWWxlzXAeUprjg2Z7zhd
5xVcwwwdiabZR7uV9jVC0yryEuQFMG77gV6yNasf8GfcY5Zbb0nZ0TKp/EbXMv0yoPsP0sYi17AQ
y6Fk79n7OhILZVPRQAuhLe8H1hsouLPZYKm9IqsaRnpcpyOrQBr13SQa87bzYNqbycLoXuvn4QXa
+ES0SE3Ommm0TNS0H+uI/0HVEGnKTX1bdw21Drmm4EpbrYVd2cFfzena6eRy+U289h/J+P5SJ/sn
fe2/1d1un/ffMtz/HWpasTk4/Hsd3+OU9et7W3yrfv5Jy7f91i8xn6H/A4N7pGommizk/Ba6vF9i
PvsfPjNIbHaEw6oEVs0rv6tpLfcfnm4jkBe+DacGMe5/i/ksGzUtnvL4w+HtQgqB+E/EfEhVPmn5
8DxydIzQODIDXbnzyVzIzCgJjYwUNkHx/ppbfh7oCNqR5VmS2wmJWRf4OC6xfvdwcVOgKcav7h26
M+i0MFCjOmWvswycAv2urx9Tc/5a42By6uMB8cWs/HNOvtc1zNXxJsG9qAgFiUI3FYozqnvHuhkh
tdu2C06ZIITZVWM3Xs3Z6uGZn+CeptWQz8Ro0CeZ2nAYUK5eybbv98wb1rcZUDOcR+JdTyStLedk
NO0zqPVj5St0A/z2geWQoXo1TmCJ3aYRIm2eqN++24u6voe3SPbHXNHZE67NwLZMkwOpnDJiiyHD
BRUXxRvMFiq4zD40zJayXZkV870kMn232VQEaP0F5tvsOoS611du38ObRba3J1R4/DEVJIQzc3tv
QbsiXZELrogmBor15ZVTlBBOtAIzMbMdbwDIxiujaFjKsfZ2T9Mo3JI8Yw8nQIi4fTAXXfqqV4v2
HWtORlG1nzO0wXHVNrLlagbU7HeuMWtva2sQZgPSc+x7cxvZOY3/lhh9ftVmS/3YDbR4izUWx7HL
i485Eckxr8b9vBWhXTpsvUlVnVIVQ9eoKvPQt3p19KgVn6e2I/iGkNmbxFzdc5faDaKfvBuPwE0d
nU9W2GeyXY2AUmo9FYQFX8xMz+iESnXwlS7DRcGuBxMoq4SiJ4MPVEBkUPTF4WDbH9gbOOeRAnq3
xqxd62jZ96IC54HoTtrcYPoHr9HaA2Ki7jyuiAcGM3eunHyT/4xzdXQh9+8SLuqzKLSJ2HHSd3Da
FIeG6PKAjkOGNk022JJmPBmWziDMashO27jFjr3Gu3qGK9CmWDWZm2N1WR+6Pne/Ty6VvMC+glNH
t+zO7hccqpr9hNVEgMsdzCfZuFdWMlk3VRfbAbZCQCRuVoZuXIyE29nuqfTW8pSWTU97T0mFPudQ
gnK+mIbpPVlODMHHNwz6XT1OQZkKL+oHZ4SILq1XVQwp6VVaghw7EdWZQV8qd3pHEihuVoSKgXkY
r2mRrodFjuOPBDomKj8TTrnH5CHs6tk4eZ3do/2ssvRA4E/MH3YfTZWbReAUjCWYScWBv8BCNsmH
iuCX8L8L1xJegSOMqJ8nJiN2MX8l/FkPAKbm75VI7adxnb7mGttRAUHqYrTjuSCWOXDw2DxAezFu
SXWLI8Zy2mEiQTFCeabvq5JTBJRq3DQNu1tFWMzRmX0Eb9xo9rzr7DR1d/VSDC/N5DMWijEmJuBm
eNUw4XsWY0vnNFrTHrh+r8+zOlZaR5iNxq5PwNer8iCgTJbL7NHxh2spveK+TOcXN/bdIz2TGTnM
20moLlvzdrbkQ5EhUFr6OdtrWZ7fxQMzPSvvPSbx04yrACEOAzC4xJGTyXz+4oh5PpI4P9z25ui+
N0yazouH/z7ZMx3jQkGDQJVB/wtfo78uLX3WoinRxI0YevRXZTKBY84OM1u43ZKQuRIQEObFQVkM
f+Nh/Q6BcblJa7X+JHgLfY9VOsuhruF8zZYDVOBpTKWIInyHMYLGjvc7aDms9aoop7NgJgJMR19f
5M85zLk6ZErbbgSVARqxN2Sjf5upxVwDrRnyLw2P+kVhBSID0p7Xe6VVN17SWqFJ1XNiK0uBKEnk
JpGKwKeocK3qaVaOVZ90PakOKRLgGkrdHLHfQJMqtSvhJjA9FyC/3ma5K5qReUpGwBTzYu2lGEAm
17yUT2JwSE9AUJRMrUZdpQSaOm7dnMHiYXbiELvdhHG15icn6HXDdbI1N0ltWRuPzwK5GX+YTc+O
NcjyZA44fBuG2KJguYPS2c4DUnTA4ItCBlkr15vMYSI4ZrgIYa+4x6Pzh5O3b0VXnlx/hHdfXCw9
fXSIIkGqkUgIIZWDakMYBnGdCYPOPofMToDhjbao5No2tpsEJcIRswhyi0ENYB1DPTjWKyulROSA
yaD5qsVGEiWFVV6lHum05hzXT3nmLl/xqvEiCUM5aPKhgNI2wmy0VvUmiubVH5dLPvm3Xs8C1Y7t
z75t2n0v8GxmYYxYLSY8n9z5AhZJ+8BlPRV2d+5dkQaL5YEeGviOa9P3atLiL31Xp6GZVww0qnVl
22ZI2E2EqmeeP7CYpYN1iqGQIPNFZZrEIrktCMFAQ5R792jMPNR2+fVASiEDFjZgteMmLI9W5uuP
NWKjbyVmO6iivQT9dZbFp5E4blwp7JnVDqLsEpPshoJ8PXjO0jCkyxBQeK56HWDCoJgxGF3VLpFv
Bu4a37F7qveGUzFHIPDaPdtLZ/9UaSFu/aLU79s6Rdircai3BKwu5LN2V8KTCIDdJH5R42zLc6aa
4m6O4x/GNBVXbcwm5hC7nbgGFpOmcA/TvKp90vUEb7q1e0KeTtRmb6dvzZKhRmtqU3vLtaQ+VXY8
I2ao7JPbsLuwLnv8YdsHbkydoRuhZ7aYHeBhfWHQWhj1fTKv7rdKFHcjNiojYej0ALu07KobLjFC
fJxAqrtpXYYXM9e/dIonaoY9A4evUDClQeHkgL+aaiGTG+VgPotYU0d4fpsGg9LThb6qbznsFBG7
mvEXFLTaea0zUtiS2mxx1G3iG0cU9SVt5fjQJt18Mrq8obFp1gDSMxmcyiQOW/i0EhxjwUxJx4Mq
KEfPhasQG+eEfOo9cr1+11l9IOxWRGZSxtcInsxDWpDIt5sEic+73C/TYCCQbe8PDC26ujqqsbyZ
PGlgS1Bg7Al5CJoRlH5joyw6OwD3HEshREdk5uUxXMvB+tpjPbFJRbV5h1AcDhYBFD8r0c5Hr/KX
i4pr/MYS6H1ziw5Bjt7AFmJA8UTbMgeToTd3Y6PV/RHmvR3OPOz2MZUOlOWMwPuvnvBy6OUeA0Wh
lR4a8yTBcdrTHvOUaVxG5KaGvMepX9ZWNm+tiXPpNcnm8XthNoMBs7xC6AoXFgYvxmTwKzP3a0vb
XexIpbTEvkqQWHduUx1sBy6dpbqP1tQ+VO+Yj5MPl88jpnSXsu2X6Crr8ptv1j00ukI2h3wjRraW
y7TWLL2XFYU4o55e165wATkYXlpQkaTqkSFHe3BpGfbNmK8PNqJvFKlE6/UT8uyhb/c6mj9Qd4pH
aFuiDC177vc9F/wWguIXaLyExyAi3ZeJm0brPMt3D0JciDOQeRoWdlIc3fKjjrQ24ko0R2ZZ63M1
Y387ooO0hE1SdpUHoB8/KSHya9D7K4w3SMMu7INRvrlVDl08y7CSWB+TFpS67rXxm+zti8z79q4r
8gRJu3XfWs2+cOoLCXDvQvnYwFYPje6/A9U+ZLP1wwQr0pTuHie1imsGqU9Q8U9F4d7FGFQRW2ic
5rXskE6hG8EniJUzRbebkJhL6icWhy7Mq9ampp/0sLBSwtWL9fss483beloo0fxeyn2cArkscwPg
GGdqQnw9qFK7VwjT3Hstz35gpSDvBfZiT65hYZKW9o7cVWJJ7oGxG05EMQXKFUW4zmb5CO666fYY
1w+4uF8RRM0QF9uNW99eFkwr/XakzM1i50ysr+aw6yVJaCfadD/pQ7Ls/ULXwtRp5UMy8CNbTkxr
LDf6VGvHzpfZ0atXuoW0YHctdSs9aUx27twVMIkBXb9erGLM3nWrTWi5FIo2u1WXFJY2MFFm31mC
WGCEg5uAxFh1FmPTOQxUOQyMDwW8bc4nlvN4wWJCge1Bm0amVbAKgzEf8wlRVxFLjAUZ6F3bGesP
e6/ZnGUvJugLyXxTQshYpuzVURYnoqtAipFlUkGUDsSDYQ7MgRgzOiyJRnFhc5XCe4ASV4XV8AqB
NWAzGR7LbNUjd1jLI0yHdu955JIntntVYSZxlZpmf5jaYrxPG3FdWA0x1AOyaydpvhDWaT40hP7u
0Cd2YUWa+o3TkJduTSgUXVmUBxgayckWWnxQur9GCyU4XABP3KTGLOAxOtYBw3DoONJt7mXJ7b2K
adqiSCcqi/lmtLN7MErSxPtJO01I8W/ipSH5HL6zjLBvKPN9D9v0Ye3nn4OE4DEN+hQusPEUszWm
K5DNtera5rGbdqDldpBhmvDsQt3dIaj1H4xlyhEPFyQk9/GYWNE06d1T6/nYtDulb21vULrXzCP4
I8+Se9x5KkhuToUmo/XXMDVYEbQV9WqSbvliVvWa4PB1MTR8ZsKRGNlrG+ZkFya19toqT0ZlWXC1
4kK/8gwFgZoBdrCZtOdeXd01Ix4KbSaTuxW9W8QKVz7YNjTGtNXXoHEI9SsrZ/7ejsbKvImRFwHc
dfOTwFX1xe4BI3f9zDq0S4AYkL6pNJjs2HyZG884KOnkjyP0mRCdsL3v17Y4ze6a32TSeuJmoPgZ
4MZfrVrXIPGERIoWSWtO/RBnEUaGiv1Zcn3TBj8N+g/oLGWBQjKe51ts/L3HNqmpCUXWea8lN8a5
m7wevKOub4AG9cBsl+XJW22sZYdZ+x4jCg068m0/jN7xXrEvlCc47fPTfym7bNbe98Qusw1ybpm6
MZqKzaPtT0aQufo3GCDT+b/wHFklQIe9w2RyPOqNX8Fm9udLDa1QZkMcuI6fUC1k97Sd8mLMxvLL
sfw/AuieVMl/nx3s/gi5/X864h3e1eYl131+q/9J+A5nvOq96v8Iwm1WV7jQ/XvwLoIGXr//i1/5
hdw5zj+wIrR86B64pGGchg3W70Z4wvqHA0QMdGeZuNxvINz/he42IzzXJsAC0M+2yfz5f0Z4poW1
HsYuW8ICd4Ul/iPojnf9E3RnIwQ3LDYYW7d0A/2EvTlg/sEOstjyKVRhuGFvQF4zLnOr10l9y1LV
wtI17GHQjT1m8Zj1BDBZPB2umoRM31MxGiOkloEN0TdPbtL644NekDoOZ2cyHP6yUAO89NYk1xc4
PYX80JM1w/VK5e0mB/r1+0oqd3wwurZCSYASfsp3ObyO/BtDH6MhLMVpeZ1RJX5Zquj05dxRrPNC
O+q8sd22Yjkv2trk39wYtZc6951pzOe1qJQ3R3M1t84l7sqRj/z1F0YF+PtHBoAk/yYx1F7OAyS8
DnuH2lx5a353+xqDcnL5ETc8Sueimmp+eso1Pqg0hnU5Ur8548eyTmWMBH8ZWDSMHjXGPhExMdEQ
8BcCi/E+WMoZnIoIljgPeqw5xwcGNHwpHdoDH7MODmelHTt/Hg98Occ6Gkor8m9LxhwbbQQcMgwc
tJyD1rmU4wOq59rBQiaGxhIUTaa4Rogeavkhy2Q7aSQi82OdSDnp4AMdDje6PcQpU8gEFZsIpLTT
WYW/vps/2KX80Grm1x9wHvgGK910t5cNcng0gkXBm/m4uq4vEtOJ/JudYir1YfmS8XC4JBSgMNDc
gjckhTiF3LrW8XZuJw2Ail2a6bDQocutLjtIRYwyR4Cj7MxrjUBt93OlyY09uk/JCf91l2wGPdu9
8OtLomftBz8Cc5PwWatE14rbRO+5MIuT6/6T6oeiPhRlxtHh/Wh1+8JCIPzNSw253ce+wwELx9gu
iJ2PGrAL/kw1B9ARujyEemz7lYYbAM8yyuHeQYUD21voHOmv9zOacoTdPfhJlqqwNOkqL7//QDWZ
23e3UZ+RypxjccNcsf51l1I9TjxWRtIrfuTXFcWsoKbBqbGTwgylxf9XfqS/3eA9ihe+tIlpifxA
XQYbZFegus1fmgLf8JuyiJd43Nf1sD16vy5Mm+BYbl5JE02IoshzoCed40RKroMSy3Y5qt+ePksU
mVkRrpf40nhJrEYfmPfDArww9ONGmRqIU/nu11f79d66HmucCHNcG+fy++nTjKGqBYnmVpv+rH57
etHz8Hrtai1bcaclxF5tg3Csjo395jrF2sE3TzgS3Kunpt73dSr1+df+xObyr509PwUwIJ0m6wrY
DqYTDxHWgp/GELDs4wnXKWZl6LbtV87UFO+JTOvFLePJ2cVaioPBzG8sxmXrGXPPuTLhE/MK3FOW
LKP1W3FL04l67vd/8nGcAoL4wx7xuynpn0xIP62625Fa27NKCCZL/Gf3eUVzEZcNU71fx9jUANGR
kZlkCe/QDsRtBPPAtI5qGLaz9tcfzkjoD86LnCY+kAQBDJTZlRzjc0AQXRdAEoBpUDE0og6dpp5v
240k9u0MQl3m58WOrfxvwis/bzR8KnQZtjPyI30PbdGfNxqyBEg7M2F0x9yZyOJ+vyJe0yyc/rnD
tOLvMi+Mf/qmv8VIYkgPKIv9sPvpMxGneUUVU1HpGazGx8KZskYckMfxwPkiRuTo+Exfu2gESqi+
mGPmodxVsimW8joz5hI3rbr3WEmNjNxxBBrcI27SbIfaTpqD/5AosRP6OzvtT6b0nCosMZnr0bR7
Oj7ln80x18xBKE3PTdJnrtmvuSqd+DykCUfs1W0nbt2BOWEbkGhX53tP4XKhh4md5OLk0W1WT7ZT
rYq2Z5We/frXtw8Vxqf7x8GZF+ferTEVJDBuZ/0PJcM4+vbkyArGGlpQ7s4yT3qkrBS6FhLlJK84
Pktiy/Ngo+AGApoKjKseM7v0rJMB8dM6lo7Lbbay140PCbQVdBlprXcXbXD4onU9L92lcREOMFUz
UdNdtRV6jSjvINv0B7SFM6+AdvF8//WX28qdP5oD48LtbubiLk+niw3xp3Iow9YiSeWI1AFmXf6l
SwyZ3eus7/HfPIQGJdynTzLgNW7J22AgJFF8ujcLDSPcvBDsKBh9jA9FYcjGCHKRadoQwCwRDZrg
nrOEL5A/PWNF4fCCZ3V0cX4Op+u+mWU7f/3r7/9PTwx++ISjMDj2LaETGP/na5t11qBLoO3A7I3K
eK59EJCP1KfUONXZmNQ37pqYzt9EY2xF8J/PxbYcGcyomW5jCP15OUTmOyV4fsmASscrLgIEdAWg
WahEZnSe+WMNK9o+5FbJv5ukM3V3iV4pHYLigqkg04PFiyOZedbysaJDRxaWOx1w3TiLbRvMmF1q
j3HqLcUltzNvelXUm+nffI1//hbgVOB3ghPnO7a3PTd/eC4QqPD5m/NsytRrfWrnVLVtOGFLsB79
0RobBzPUpMO6SorJfhvdKUHh0PTk0kZ/fRX/6ebC35pTaZFVjwUwB/XpNsYXYYlBO4qgLQlXdnaZ
1XKPTbMzaI+OuUoeSj+LWRok/LQ2WvC3cl6F0rmfNIFw7LTUVp6Gf31Un++t7aAcnIgNdp1/sagl
2HUMWLIUwYw/JHrPeBQrG48Rp3ICGW83fKIVZsta8tcfTNP26QbD38ayYELYNoZppAZ8Oh8DkvrS
bSYZ6I2yEvvW8QHP8yNBdbnSgnxQ3aYYHMe5b44MICbfD0WLhueqxc4Lpk6WGXUOscduKUJLtxuZ
ZYKb4OwZlLmNc36A6HlY7wwU/OAWTj2a20i4QsC7yz3iHu/Rp0zmU4ahBgNQ01gUozc/ze23XKx+
XYYlbSKJpPpSO8epqkvxzPzUk3XQl7oOT8oVc/l9KKzFuV0akWCwVpM3hMGXaSPr70OtKQ3sR2Nj
zVHUYMwipTqls2WxaCS5M+vXccMEG5Q+1SEtDzqiPejCStNSVpVM83xcFBR+Te3B6/HjNXf+ZE7t
DQKINN67TlOhDYJBHWdP7dprgKswm5GBlHgFW5h59Sp3zy0/gAOJU2n/h7DzXI4bV9f1FbGKCQx/
u1utYMuynK0/rPHMmDmAIAiQV78fdHudNfY65alde7wsq5skiPCFN6ADSZTWyu8cBhoydamJxqll
2jmkO1Yl+beUStT+2GazjIHoleW0/znHm0cbg+MMvCkVOgjMGSwNZETaMdDLS4QMQvllwlkwevJy
s+Ya/Vz8JtGZ69eiwAdPtWvx19C6Cs2B1HWBezSgutehYqt4aSCzeuXfTgvyx/Utkn9V8iHTs+O6
7Rae4F+jhXy5HjoQWWWKnKH20s/Kmyrvvt/6GSas7nyIn7vH4H/LDbTCr7SyZCNuybUKXxxF5fli
hgGuSHpAhNndH2GK7Yn9gJC8YAZ6QxJH3S2H5bRBSA9hnohzFy6iaG7xosv6/uizI8z/crBFkYt+
/3m0EU4QUlywQHCXMcn8eXtigCqQX5IsGEUX8WXyYvJWSyujfVT021AdyUKXLEAg5VilHZVwmnfC
d2TlNJ0yzuU9tO3nti376Z1XNFN+txvaea7P7bcRjOlw7vXBXzzEg87BVOjSnuYZfZw7bM3Qy2tH
8vM/UWfoFyiD2QQwRyyweJHjUdG23RcBPn9vcuIY+7HNwK5lJ3q8pn+1NvS7b9N07/hiT3uVhSKG
ODG4TL1HZK0m3NMAJSd8elwxszODvQVxSOQmQhSY3kUbL2w+o7fVD4AHaRCQd49+R1EB3ZtuT97Y
GLQOECG3HMFI2iUIEFMskOOCHa8nSJio1sJW1Umx6e8XD5DlqEGGA7eRQIEf8Ji00b1F+2srb8Nu
TLfiQaqKwIc2MvlzteF8dd8PiLyQh8gmUbeDoJFuoZ7aEitYGQdFLmCGddP6IOgxVix+H/QtQrIs
8eLTFDUY4aIEho5xDAhDsU9PpTb16zVfixzNuiIJiIuAh7gYYvVTN4JOyplIsbAg/l56wNeYsQLQ
gPKmycsQxmCb4q03i47Xd0s2M2YoXNGXPgG2rsQXTXdbhbd1NRMBT1sm7Ut+SalQt6oYFtQzoFSd
RpEv4GfjsrBZdzeh1ZM8jMC4CELnsOzY4GlX2+Jsd6XY4HFFGNozbmkro51K1fJNSb9QFAkpfMlv
SoZh7Z+j0iLvc6jZGxdEHkccBqDxJJOBfc++OKcf6wXyPvyqNZzSBinSZuO4o1+ciy/dVsnm++4N
7gRkQ1b2BQtUy1/g6Kz2JZVylvXfFGG6+jmchrE9lzTi1ncRdVYWxaTddKuJ79f56RqflvvIIbU0
rfLesw2rSMCEQZbxZKs9RlXbQyUdvYeKoBFwBQFtWSN50BzzBneRip5qugCNqJISmHAworzC7RVp
8kD1gSkC+2dXb4o1J2EtKP0JeZg6JJHwTFx4bSs6RfG9qapIfktEyi3sOf7j41GmCbFqi42LeiM6
ZjUOgnsg0dNxyVxo97p+vkbWcoZfc4foJv+1/eB1f6GHZr33JfJAzfeSEg5rvjcbETckFZ/3Wviw
gL+3iwqS2yw3Q7tBBUkL0g0x1T4rhkYZYy1CaP5gUXtL7ko+5mLZ5TJD95nNFFTwMmUPgDeINvYC
/Ufs5GguRw9o0rOzmMsS6Sm0t58zaD9sI4mvXJAQRAtbk9dhZ3Bfkous78a5a4cPVVX3yyub+gq5
Fk42R3ZrYuzK7zE9dmn0NTVaho3bRwieJ+KMIn8Ct0yUMw8jD6Q5yZrtOG0hk7EXhugIYiHXI4h0
99BvccqTkiFG3IqTNZXfJpBb7dnjdcd3G1Vf+Q3KGWU6BCNn7z2SrIoPemGws20OdPa899HOT79b
GfNyx7HiuvUgmGDlGvK4dUYj4A1qkntw0ltHeaIyoWD6dRt3O2OhVvfo8oxz8wgaj1U16/qSLxW7
RIstWdlOhlh5cnQtlKr/q1fh0D8HTexAFWsIyfr+OsniLfKm8HZHaDG5DY0fj2/iJFzoiXdrj5ZE
n2gF6o1Ap30cL6dDy0mkX6DeyPmZHJOlgcg0Oxogh279Cg0kat8DfQQaCLduXr13w9YOADlbAxiU
5r4WJQufjMJfGZLBLU2VUON6TZFxDN7JaO2DT3UmNwkWZa7nCjyPJ7O3pJ6qRtYBq6fgfeyvsr2N
NgOarqVR46SCmqAHgT6KloULUSe+I4J0QW1Y1gzyTpc9vtMD2LubuSw28ybV8M4+o/AgxRmAILOk
rpoFK4khXUaN8ma4K8YxnNEHYuoMMAi+lHOXs43+qIssMOKfGxUwvVdYYt77HHqVjU+yt0ZCQIkz
WGUnMORJ8jApwxKNPOuZj/NW5QXF6KRMvkiADtUpLNWs/2gBb/Zvq0QmJboa28iSh81GFD6hg85+
Te4AimpDygJcaxW5odMGLuBjNCCv8b3YqRN+nlQ36eyxgQiDaSFAF12cpS62AMCNh9Bce1ia0K3L
RZSEx2yguoKyTdAxtaDnvTZ9i2plpDKotC5rQsnTDQN6giijU5+MkTg2YIzT+98H5L+G44Qh2N4S
0fJ/KQYlLlP4R6Yk4HRM2dLShYbMQZ37WkGuIgq21wr67y/3P4lHnhJsZthwiyAS6Df/fDm+HY5u
GdfEbZbVZ5GZY0zGy+HsB7srUSR1zSr8/WV/dtrCHB7pG1o0XNV1d6g//XJZsGEYCHkcTvg0kGag
YeferFABrwk0EWuZxmnBGV3DUOCg/P3lXTz3c7yXUiVgf8IZlXrBJR78xyC3jc29PFrAPl66Mdee
AZWkgtr376/06/imcUY+R3QZUa+KIcL9/KC1pfeVEpAjpID2V3mE5e7WPVUT97yIR6zj1yWZpvBf
C74Xa8l/PGSSkuRS6aJaBucclYlfXu1o1iCo7fQ9jDoCiyP1xV2Q70s1EbhVFvSed9bzoPYdjXBv
j6pHJ84nsyOgIGTDTl3k94t6VEMAPi5qIi/7PBcJaNFjOqxgC1+pyGRI4ftdt+TbbRYXU7Q+pEbQ
sYntFq75cZU5NMGjYb+1z4mf8V8n3ERM5WFzLBVwmLmBUV/T2o1XGJqR99ghr5UWZwSaXXm3zYS0
3iGC0R/n57JOgz2DaOVHe/kxBfMVQppuaylAgKJwQpvK18iIjqRNUNiocpRFT0rzOITpNovTHEeW
hwdRQbmVjjX6afqYF6pBIqSe2PzSYxvss0ImIY/aAhr92GKgfuMnHTHiU5VUDOaxT6t++wM22hK8
z/h3hRvlpbk102KpqqO3U9JKX5BfS8XnXduqjm/8PmPnfZWtifVAZ7HFFrBNY1st84GGl16/Qxtt
KtxSRBHE46sdpwcMF8ZqQzfgjt6pSt4vYW14pK1kb3uaxjacQrQWAopDp031ed4fpyyXJsUcCB1t
iMgcgXtw44kaCaZjvBsB28qGscUrI8vR0BeHzkhhYGejHAV718cfASZ6ArFOvNoZSKboEmc1v5hI
oJfNeSoFJgN3jZ73GDJQKzjj882fcfQamiZC6Q/DrEF9wHjJlAHIR4lJ+iEdKZABkcK8BkEG7ELw
JQEuBuayQakQzBw1ReX7JLNlrOMNLPSGHCq6aCTGy1u5N1X1wQ5RPn7xBqg+PMuaeIagZhVDhfx7
Mhf9cMDAehmqM6fHWpkjR4RI0C+ZprZD/mma+w1VjwJEEs0rDWQAGAO0Q3Z+z9vqFs+ijQMs5ocb
JxS0MSQIsZeIPctkwo9JLu+ClWyWpl5RJ6zkIHHgnQchMS6LDn3GC52PY9vnwTe2LGO/UOhoJM22
MlM6viFBG/anlbhSbM9pHNrF3o0b2l4FLkcq9IlVg0GMPsSycC7zF6oBK6iKTPccZHfMTNUFt3bF
QQABqQp+woYxOloM8q7SqmnmV6jYLbo+R72uwIi0HsWD5h0H3MLnWiOXsL2hyrOZE3znFFeHgpAu
QY8fiV1xyJXXJ+XRtlE6vJH4RgTtN8JzVF2QjXUveWNDXcB6oS06HqqaPOSFUa4gwtMproGflByT
69HmMfMGuuaoXZtrhmaCEAxUOGcegesGCzRFosjcjw0Yym+FHuhTJwCv+YdYaTDcJ+T1LBK2MTdB
g3EtN7oB9zNYV74pqQeiB6GVZ6avJp6DCSHEukr5duRfO7YfkVlAMPOBXc0wX1NgkHa/DfJYrv6b
aigypGRAnyZ8Iu36gkA0x+2Fv+0Et6yLdEwzbmJleaEBQcbDs5uCtqs5zNAKuEIN+YQbw6y3YU9r
XToEGD/lm2xSDfxCEOzuC6/3ajn/XEdXJwbQ7yAGbb4ssuApEHNxi3TnFfHbhV0z/hACSg6OdhJ9
o0cV6XH96I/wFN8GPaF9eydo6e6f1nkDPVAPlVuge6db+zyKfS0QNysDO92Q62q1vLVpAKroAAnK
NSqrxKO/QE0VSXw426RF9vk6/qPF5SG8Qx+UeBCkU+7AhYDldqCu12/3M5yDuNeYn4KF7nvU/th/
YveXyytpvMw9c7GbzP/szV55twyQKauTGRERfEzpqAv0a4zflwi80/jlxiO6+fLbPGRuI9q8FT/h
k9XADFCSJLBl6nnNgLDxIUU9jeTiEjle46H+um21UUYZ3Ft9XlKKHNu8nEpVuhU+ZIt7I/NEdW45
NQWAhk9kFM5L6Dq29Yo27zOcQddvp2btXkXL3oVLwrXNT4l/YheE+e3+CVV799kNiCWT5MfvLzEY
vmc1o1n+TDEOCACiv+5hUgwK9k+0czymEmGj5FnaYt3cR3vKSVgYWARuAVddN1eFIMVyn1c4GT//
2Jhlg8RrdVqm2X0qqgo3HteHbzUYQrSlrteCUkpHX+DOwPSwBJTt4/UJt2TLeJ0lHjX7pw7VTsb6
uopS3Ib57n7p3PW82R0qy3VxdhG8SR738kwjZlIcDoDe0NDOkO7klOfoc6dU0uU9wzfXoukfO1nI
OEPNLjTe39WgrVlf6zoKeEA/ykIudT0eq9JF5gdiah/BsLLUjViBG6I3DWQwHkr5MWj6ACU1Qom1
305M46p7R/3M7i2C8TGtsjO4dEldiGAKChw2DqHS4aM3aM7+e+EjXvY5ajNFVHCdFf3aUFjJUyLg
BwQcJBE8kDuSNQ07BX1vNUyuF7igKNcgOArebPxqqAabjxQCckzBRAgK4Gvo2YyweELvrvm+5Yhs
/oX59VD+tRYTCzXIc79t7hX8+cIcFSJ504vvV978uczLnnlzLYNNbUAqw+5M2r0YmS/tB0Airn6W
IQ6FSFWZrD4yHmhqucSEvSKb/Hcg4jsM1NBKJ3FD8FuT7oRSusa7iFe3stducZtGi9bSfGM7pNCR
y70WJ9XGvar7Br1/8WW1JO7qBppRTciNGQE/u/b2cyv4aKgpW2GwM812/gOB38EbbwPNLglmHVge
3Ux0zPikP0BGv5tAj7u6zAI8YtpnIvYuX91dKWyjpi9iqxO0iJJQ8yOOf/p0pp21m/vE5DzD1K4o
4YPEHDOXcUWFxzNbaVfeRxtuYAtuOqKt8ea6XZpcs8ohXpAsximqqc3DzmnmHtUEZf7V5ii13SUD
jItnzFYU35lVA4gFuWPKgiD7pexDRuJgRYVIqV/g0LY4CblgND4X7ZizVNdINfl1ih/u7mSKROh3
+sy+/wQQfhnr1zTjU3avJWvdiTQFrU/fwwf7yadWOazhE66mIZePw4TXvVV9x5hFKkym5o8utrEX
HNa8pz0RhLXDWlwHX6cBuAy7lVH15zLIrqSm0WMI9SoBpsZXl1TKGcm9Va4+VVRIhR53tAeh2402
MFl0wo2Csj2yonYrsuMu0JtB2EpJym56i9w+mGUNu0DmoVD8VwuVaCI+1ttO4IgKjY/9iZqJqz5u
Gz0quPXgeaIMYZK0qd9eEyWolWtxrjFdKJOj3UbE2w55uc8ZkQ8Ll4lwSeMtAgZ4blxQE6PwuKai
LNm+EK1rfz9IFJvYqgl0Ge9B8+bTh7Af3ETFcmGrMW9ExafChThaxLgdw6RaBipG0svThxrPnrl6
V4jQncn77um8vl16neTnDpo+PpMsIV2Le6lC9CLG4+QFpXOmxcorWs9rTWMivQGJBfEPEMC2gSP5
Y/SQOeAPPMCiEnJLERdZhOQrQTKQgWOEdDiy7QdwU1Vt1Bl2fm7yP2kWtRGemMuaYTTyZzcKlBOo
yCZ7vRXf4xWFBBZNk1nftgVzIx1otJy1Crqknx91m09d9W1Hy1RH3xyqKgGAhRECdDWnij/vKAUc
jA3YE/AE6JIqmNRR+kFsEe3DgTJNKU4QyjTEiLBP6zws09NkgsoAJGee9UngaGLrupdvduT9UvNX
PILAT+9LWJ75GtBryybUSAa1QHJzHIKhJKw/ZBy4VcoKracW6btBzWnwd0CYXODwhUVosD4F1I+4
S9HqlD/WXTTIhaezJZi698ux34j2qyFAIGyq1gRisy8XVM3vapr+CfoRGz22E+nbghJm0Pd4QCAS
0c4L3HqLiEm83sNPjmqMRVzyDNOPMDP1nvws2dWCPL9tsZ5C7Rv5tRszZ+D4zsgT8HW33rbSiEYP
h1QFcXgAGZHfPJUSJGo5HWQ97UXyt7+HKcpABuAc2W8NytiL76WlN0dOXsY5Ehy1h7oIYH5bFp+n
VbRJgHJD4OWfy3gJmwjovigXbgVlvX57pI+XrmBpEh7oUft6y166ERXkHonVyvqoWsPKoa0h2sbz
WMYek7TnXEc/lwpLqmUSd48mx7alQdEtxfriWC16jAlhsHTJooedkjiDOuihbOEKA8MKzEmir2W/
lXFazSU8G9zpEGkuEqqwN5niYKGgJmzEK5FJYJccmH7PRLhdUAsft7sm8hG9eRy1zMvsQftw+iDa
gK7bm9eN1yAG9qrJRqovkIw4WrLzpFui2AMzdvX0a6BSWlQlbNHFVsVNvns7n6jMtuv8Se+q8ze0
uaAuhLg9rO7m25DhJ1wA3oa6GM2b1VUHd+EWstg8CsjU04tEnnGbKfEnifGYIi4txO7i3NEkCg5J
TCGWidQAfsw/x7sYU3TZ9jYq0qPMsKiob+0kNRGI9Grjvaf30vIebe+HsGTWwQxeflDrENT+U08Q
Q2H3MO7rwp0ggI4oIs2jwHd+qn5aajjKvD9ka1B7xHrE2aUpLKSzPw2U/x2MBTbPe4c0VUFpGDEW
G64FPq6HTFCamW8QP6fZeNcg7j7PB7TxC/vOUkVtw0O7JsBUi7kPsxeh4UnFrwweL13/CVJ0bt9h
tkDnijtOZlRhD9VQF9o8GfivBi9IJeZlV596h5/7Ktl6bfOHXOnLOYPU3mBTIHUeQgzJmxRG4wEs
hNuKUjJ8Shyjb0d+qPJRelD2J10m4fspjPq1vkks4tKYlnlT7/X3PVMl1a8o6OP0MRzRNEsm/0F5
M1JqQCyrAGbxmvoctPQsMTzM7/ptDcL+Jgtrp8SUIN3QDLcJktKdvMGVMu+bB3SI6nk4wa1DFvms
VtP7FClQKvHDk+nIvDBH6YMBMXehtFLbMcn2bMPvbZhiPZ+nFVnwAC2cctoCeGx+H+UniGsjNB49
pcMG3Z9s3WnBU+2Jq3flrJQuzyrc6S++MeyDkY+LeaWK8D7BGpZ7WQoowz1EVTHxb0ubtP3rImvB
hB5SoQyU33baM50ctgologHtRANJ8gCGhcjvmKPck7xMYSv5sKyNm8ITwgBM2rpLJ74YmqAQHokw
WRIC4vHCLzapsfwsMFVBNI/Q5Nocsd9wP1Nj6H4d6RTMBThgi3X4GGMRaOQRym4WsD1VRY//Gkfb
4mN4KTRCgfvOYd6dywLHYI++z+a+V2n29hfX2+Ju1opNlTcm2pEbCDE0mkKUo1U5ZLBvp6ARx0gv
bggCTDzzECb9NDA88ZK4f3PqSd57SSuO3wAS7aPHRqieJC8FPkw8dB4Zd2l7HUaMzVvI4n5seOjr
o2t8ThkOcCGLwjmj45WjGSpKnANPc+XBtT/hpMLKPY4zXkfwCCme0XWgnd21BRqJLjv6T/4pRtZ3
lXHyDCdi5MANFZJi/FFVmXvA/HJv/+9pZcUv/hjuZSzce2eLcJWJWtqdGymXtOOHEo46uw/iiYJ/
a8ir+NsQojTzPqdUwReD5CZfg5rPcNCvT7s3loIX39AFGN//PSJkHO5HaE4tgtpbAfQDUZl1Qtzm
GEG6K1AWxjEyovGD7WbOmwM/wad/rAH0/WlcnfF8bDvGGemcVJN5ytD/0MFmKvc7QgWXXC3hrNGs
A4E8BuhCDVjROS2Ey7SSI1Fcjbujgkh+SNfO3d6PN+JBjOJvW1IxNZoJgxjKJ+SUzJDehtB+jlT8
Ky86QrStPayj+trumAzXeDFXcN52T3xeweFUFPEgq2c5JCtRt/1jfS1hNu00Fv59mRKVNlQaBODW
14FN4M4eqBtu1HPzZBmTr4glRZg8NYnE2vcUUFXmqdCKCpH19pE3mcfnZuGQsefMyMqMZxmgKH+/
IXW5PsWzxbvt2A1xvlYn3DUd3ymehpCEHsMcqg72UnvQGUsSsy0TGg6TH/WMdGyR4sVJfSzfFrae
Q1r6la9WaH+6pbMzYgTowfEszbw4Q8DdrA8GCMaOkgKtRnZkMxhjz3Qy1+glDNjphwMV7yQlNwZF
tr9XfRcPK7AgwDHg38ddLJ/q0C/1/XqphleZkuTTfRW4XBzJ97n/c5tQ5npdeL0yjtCl58150tSI
m518BZb9fqsjV4aQRrmaUSb1xMOGY+BWOtOLIgdlBUOOdS3RdKtx5Qo2n46fMShNgpp338H1pH6I
q+BTs7NPGKqMRSAsLtzJlj5h8Zctn2U0VgkQCDkN0j7tDfHxfvZ6E8zv4kYneGIvKkEvysFCtgVg
37UatVS0+IMvahQzNJApXMlRMaQI/Z2QBi3BcsWxAV8paggoNrqiEgF9jlbUmrs62ZCljoKBECFP
O8ekixm6Gw2ggTPhY4dxcDkjYvE3HL3I+6gnGH6OwAzGAxPJbaCOCFswl0g7F/G8WnODrUPZQsBU
fqK+oDjlZ0QlHjH4Z1SpywgFp8WKyDu3MZCo53TF/3k/oMFBwfW+6dtg+uqohvZZ0wBZQDdlscBE
9sfD0iiQlcaHrZuz5DxXmo7ZzQRDyV9vYBS5QomPuqZ7VWufagyhQnqXtEUWgV3B8zCMCCeciyHZ
tpdRaTS3STzEkj/PLXjS53zyXPm07EfG9semU4FvY52qdnIToaItwbe7vZKRnKvF1a/0mAeUF5H2
oyiwroEDLpkkSDsUcnGzwtNibcH6UOILQ9x0b6WCh93f4ElBKcNvzKXyNuBdRbXK4D1FT+JaVOs9
+Jp4ENLZ9z6mS41WOehxlv6jqXLTNq9nHgzund/EkSLhoVuCyiPSzBFYwGu1b5ksk7Tok4RJX27Y
Hj1SRe6DAgZg5k+fOvophuS61UW4IuogN3KZ8AIuuFbYaPEyi26Al8ld4yU6hhZInw1VMv+oE2oM
hvEa67pyj54pSmuqeMhvLgVm8arNenvqGgRuUJu01ATYfajSUToLiGNYj2LTALBv9riXJX6w1aQ3
/ybYAjxYTpbt3PNIrXwr+2PVK/fxVEnXZyLad+VHQDuuDjok2s1wex3MKMZIJH1ScbCgM5xpz9Uc
ZSkDPtd4PjtVPsAKpiGF0R2jrsfInTxYm5V8iQYcu6vbhg/0yU1lgetWNyod0Gq48VLEBJ+9JgyD
B3w6bP8mLwQqJrd4kzbkBKBoFo0ThjJme4kXDe+xhcyGCsAEm2x/gUtLg+SeUF9W6X2CkJ1NjinA
kZAk+FLlLduWwPlYqLgt20O1TIlE/y2xVdue6DC4h70uVlk2KYV6PUjD73O2DPb5R2neNr7b38VG
Oef9ggqP+IArBUim6loI7uvAlXmLqtoZGPKlrCYCmXsy52Plm2xD6n7bO5O8x1C3mNpX16r7poeM
8uQeR1ux/wWbr3OHSG+3CRq88uts+CIMIWfKepZ6+zv12jUmMxKQTwjRlxZ+xVNS9w7iBWwfbB01
1dG9m2jd6hD6k02yyEP4P0JA7ICjUSEQMBVylNB+4rxHy6MIN8yJkHHZSsUmSbx/j1/HoJ4IIpA7
+LhEAA7kTQT0Be8XkGge8ygSKmX6j82cck1/QZM3etfZubfTV2cd4WbHdW62l5LUj6oylmKu4jSk
Y+g6G5ca849i9mW7DFGzWe4nubL6ry+vjtSl/3JZdN11lFF4dBXeXBUL1ylMubk/rjtN3oV4LhyR
N29QI0QGiqPqEM0t3JvTeK2oI7gz6tutD+o0f0Ia/LI91NifIrGK+xt/VKTE3J8P9NNVpFFO2OMz
x7GqcGDwFcs/Nv6UN8elMADEXi9Dt87VGblwPxpOGlvkqHiAhZOs0wlbgL71j+CWu3k7eKXFCuEU
ARDsv4bzRrn2XMrJygHvnRQA8h9LLEdvxMWlgsFMITImUnvs41oP6N+vfVIvLwpkH11Ck7diFac4
mt3xCx8tRtXG2Dbtl7NeyjrUd/O4WP5WdkA3KS90fdajXCMltUtDy0tTYxtjUTyT6YiICsdu4/wd
NtwBNtGiAzT8tUC3OPw2d1JnGlWZBPa8M7rYl09o2Jj0rQWKPCdHoirXY7hW98dcugODuhItBBBo
QFCJY91OM10bLrI0bhIVHAr6/lrl9vTutpu1JOtiQ0vRTKNZc21qUEkn+LhbqqxdP1Pyx2H1sPX+
UMS4P8Sbwq5uVy4CTBpD0YTaexmlfxHHYr982smAovTUIiQWFei/9RH2AmgqQjN4pumOfukbsqrJ
y84mgLVizz42eRKThboPbXSkbYTAE2VqLZrhlQcRXxEvVDgzriAf66b72sVsb/YmKfQSbkfMBAzW
LuOl0+PHHo2L3Isr/tsJN0K09HGfIrv2EIM4Bnj/RB9sO871i+1nqsN1uUo8dqChRjWVEEtJAf1/
dME43srJqnhCVrxc+Ao6Siq03yK06diEqaZQibRYPTP7+1pciurloItPaMQE43xsLJV2QtNrlwuG
gsvtDKUY+xzHs9u8utnnPm2H08MnG2zp9GGdk1htr8t47ob50eotaJ+9JN24czTmBlSqCeIVZtJh
ORf+G4lQiPJf6xUlFrhvMt9FiIUb+/RAe6LrqFP5aDVR6qP0Dd3yRnKa6Z7pORVDdwe1qMUZvsFQ
LSepBNZT2UMzAZTdISFZE3z2PNXY9X0+xmovD3BZenTMAA1m76il0LrBXCm3I7Djbaa2gersNgFN
2xqgFnhkdPQ4Dl4aCoUVbJ12wZcAwRO+CKdRIgC3ubuvBQkWLf15SGhep7er4Vbhv6INPqGIDoMZ
q4Vdg05djvk86errgs1c0CI0i+tAdwfzC8bycdxW38Y3xaWv16OGwvj6KIiwUbXjlFIy5MLZYjj+
5mD4e8zpnyV3MUc1GhZ2H8rKPCCGdNnQu94dPfPau3caOH4dO2hIzgu6YKp5WUmGVyStjUHM7l3s
i6VcFOrVdh+FzP1ye3ttXv1YTrgYuOabN9Pb9m8JEzkFDmNLXr88bAuoJmZJ4bliu7VDDQChzDvq
ASixRVG4oLAB7T27zTIz9OacTjgTImiFDsmePgSKmttGBU1w74TMBl+gO7DFRP4fkB1s6vl951db
Zu72vvEXZIrpE7i7teMaTcMNMbcXqYe1trzZItDGR7kchkHxLZmwqarOwm8CgZVcN23FNwuyZPoQ
VGU8fciIqceAl9e5Z2srKHMkxUVIg3uifsfwX3uFdu507lGdKWeBQbA/RngpEbi5nudaza6pCy5a
0xL80Ua/tgPULN3B/mPoxLC6lOPHaZ+Z3cULPwIgFqBr2/44owZqb7wa2JHufkSDJ8vz6tPaJucB
6WefZ/hSXBOwRYLC8TRPCYJtq+sgU3m5ohd+dIBFCdK5fA1PutQFM2tDQv7sNTjPYV8HmiC+b5Yh
DTVHBzG9vPHrwubqNh98z/sXZJbTSPgH+CzJhU8kSccxSGHbRPj2/QwJS1UOMBlNxVNOyJnSmfLY
7PH1HTLXeDJDDA542ZdWxGfMPVw2R9F4BW9s4pReHJURh+GlfIwi2rFgB4XI+x9cC61duoPQm9wf
F4gzTikVHS+BPh3fntWCBrHXWreBlWI1NESvtMNrO3DrPZp6pHqAo+MadUt6d6MBzgvVnD4SuAmN
qj/Eg/jvgjJZ8rBsAeBIQPPunS6pIaCfLXoGKJZOIxr4B2y4pbqbmijCwLDD8X5G3dPg81JTBA+X
ffoXwN3P0D5GF9wk2U6CgjzAQjxgfhndNk4XSUnyRiqD2am/11Q7INavisTr99i+/9+lYpzmHXcE
eF/iQI7/QBH2oHtAuaHzHyEaSN7VWhSCwrb79PvL/Myduz7RPy/zyxP99zI0jsokBaEUuz2N3mab
I01fTbnvn2jSLEn/MKMu4IHciwtkqmrE7YJXv7+Z4Gc9W3c3DG2WA+CMHBf0VyZfoGmF0K8whMWs
m49bL90cIvIjjTF2cA1gVOYkfdegYKrRWqEVeJ0r4zrO/O7eUFyc/9PQNBgik6f+/i5/Rl1CaKaw
HDqaZk54AqD2F7phnM5rFaUwFLBVc7IGyI1BqMmQ4GMpTCjAba9gdiMd8fvLXpbufyGX7rpIlmQp
RHskQ6KLbMk/ZwR4cbxOhJ7OIUhbNjLcU2aaoq0iOOkMpTvAUGVF232fqZ6fOHbdko/ZXUHKXBrc
v78hNzV+uh+0ykK0TLM4E2EAIPTnGRpPQjt0b3EzAbqHakZNC4mOdRJ9+0dHtXp7tUf+4NQoLlIg
bUqL9N3vb+F/JkwGoypljQj+30eH4JfpKyEWJOBsHKw3dh1shJSseIEHv+NvLBdDPz9jh5L9+bp9
pNMuIA5cMxJQF+atUtZpl6Bt7kg117b672/yZ9A1L82Ra91IcVkmtfhlS0b9A8idt+CDEsFDw5Dl
SrnHCXIe4brJhvnzL/vUr1OUS8Yo4kK9DHg//I+fXw1ks7mSKsuPXoZ5wP4BDYahv+tkoMbpVekn
xu3WsqHd/vtH/WWOsm6pXqFrDaPYT2LKVb9cGGwEFkIWGbw5H/l2yl9AN9Dlre3Hq9bC9Qwop0G7
VWp9piuV0wY+DjpgU/gvS/UXIQJ3PwRHlMUzbOu5m19p1dRl2ipGVOBE39Ah7K9YGVcjpJ6iUVnl
lLsCeDJqzEh/+MahJrZSo8iIM5gHi+3MR728Bl+nGmNvLUW09lFDSWDxic3wDU2loOL8fihDNy3+
u7y49RQEeSJQqoA76ye/vsNimj1cjEeGUgmNkMamXf7l6w28VE0vr/9s9h0MOn4+peMDTQJKDfZ5
vb2ARZoQnFE6iQ7e3WBTB9tJ4wqkEmQeh4JJx9htp/UFvBOMIOQ470Mo8Q/lTggDlvdyKP/+of7n
fQS8kDgOkoSIPvXFr4TzbdjTGbE7BK9D/wrQAW7zqGcJv6hlIwcVUzkihTloKLIw2RSKZ3SmvS5D
gTqNG/AphjZV+3iVysBJ1e17MNxcCyoLaZkhp++3UOp+f+fRz6uYPQbuS5D5yC7E7HfUjH5eUuFO
7Qfwgz32fusaHKr1QDXJmFToY2ZpJ32D8JIhGVHk7Ldzonn6wzyWpNg6BSb0N4573vKNvo2IgRO3
chtf1b0R6xufNqR93SEJ1MIo2nT5f+SdyW7cWLelX+Wi5jTYN4O6QLGJVqEm1HtCSLLMvjnsyaev
j7azYCsrnfDo4lb9k/yRaSsoBnnOPnuv9S0ajHRZVSzMghIgxLvDnEK++fGNFSoBlFcQNVftsFqp
eryyelvk2AhOykV5zmo07l8NSQFE7JGkIkhXnstkXR5jhKzZiX6mHb+1ihZrSaAx5jOfZgtP2OPv
b9kHM/x6y5AbkrXDwqcybFs5Wz9vWOiaC3xh9ejhrZXpkfwoCTNaj7xc3wtONB5pZSACyPL0lbEs
1aCj0e9KtlEzkCxGtkSzpP9SJX/YNrgyajT6FFSFKns55M9fr0zRSk1nEVw8+ZsLMK44XHEWUDLM
smTUcXZzC7jACZnGjYVbFAOhrqTXAnBfc4/CYOpbP4+ISTkQFqKI3oM6uVbAv7+Ba4n38wrAngo6
RZc1oBAGVo8P948jVkjbA6CgDcC6faLV0GUy7SHQ9rhMq0GpXxwmxTGevXLUxb9hA/7+/bGnc7hV
VSwelm3bHx55ho8q30ACYnCpOhZP1QKnx3C8LfMuuZ1ZwQDlfDMemqsOi1NpSBrMsEn7eNVCNsBb
1atCLdZl6fd35m+XptFIJIuH66Ir4CBL+vULbODFaHGW6P5Spuww9HqRxuEly1lAHJngzCsNVQbX
MgNHlZ9mA1lTsYlHeP04Z6O2zRCQk8/+5V+u6+OiDbkExgJLnEa9plDO/npdaldV2Kv66YC/ZGEK
LZsSnlZkLKtgpvEyHRzBcjSqSc8v6awACT5BjFgnbPb38bZCz5FJwe8va/3Unx4kTECObgJ6xhaF
Y4f/9+tV8bbbCRxjSg8T7cVz7uiwddwfYs5E4Rk4VCZ28H+rlNUPT7CKDWtdAQzL1ChF/lYijjYq
4JypJ90oGVH5okzr2AqjQY68RdAwaRkZdmNHgBQOyhCQI1MbSnY3wy6dXoGLYgDrIqdUYBVonM2d
EExWu85E8PbQkM77durfy3FAy7iUPMnbrAA1gDCqYRXmlybJTsXBaLyV1ara7JBBDxcAKIdZc4lU
jU3mCA7T94DOC0vjn913RdYYD7LXUX7IvEsfnlJgJQ6fOnz57pXvhpmH9Ef19eMdQUHO6vv7T/24
uqk0eVRWXgv0Eq6wv911RtbjUtFdAqi05oa65MhRf7U8BeseGYl1pWJ3WiuwlskU8utEWYsjKWIW
t1w1GaZexbWbUuYPxkRqTPcY2mN6Bb+/0A9kBI4PLMDGmq7CiZp60fqwDGdmNymtM6z822+jxrRO
q/YZ31rJ4zFm86onUtXWceY1thgbPXFWXflVx/rerg5pi2fKJuUyLOj3k4eHpE4IM3mrlXDVty9y
U/ODTPYA4hbtjmOIfZRmfB2rksZQU5rVuWWIxZcnVAVX9KpXTT0kgrXSqiplbT0x01WLIz5ODIwA
AiTL8kAcz/17DWjCznyD/bcM/2V9+/jeKKgI6TAYqsWx4e8+TTGTckvbHgkpmiX9MR5TKfEHgXuJ
NHUmB3ypPbax/q2dQdMa/7LvfCh12K81x2S/dvhK2Cg/7jv4WTrGBCPppwkmPRv/1zdGWJ+03XqQ
+ta/+f2T8HGBwj/I8qAjYFhPDpSHvy5QNHHgF8wZs29Q3DyklZ6txWmViPUh/SEgVycOur//XG3d
Qn9eGVUgPdRyEDp0UnT0j15NmC19yPbL/CPSlOJYIuRFnvd9/KVn1Fg3CD9ZT6RlYbXpFXnk2ZFy
reUflCyMHLYNI2uWINQzq7gQYHVu+HGtaKRpK1JcIQtpyikm0bQqOsRLwTRSlAffj6PwJJbw2kLl
PtExmwtUQPY8RfIZ8XYZj/6ILocGKVreTtxWmQxhzO0Tvnn5kgwHUh2wfEi20l6P8sBSsqm6OVXz
w+9v0rpK/XqPvrGyZI761rqifPhyhJGDpU/tNfY7dQBmSVQrT99FML//oI9PPQsXZ0eHqamBHkiT
P9Q7oSDuhByE3v3utF9UJEVnpPd87d+LxVgiYRAC3Le24O8/+2NFofI/2pccExmMW7r1cefuR20W
FmQ65qjZ+sJrwzoSYAjEt/99Z+EsggVfAV7fv4ffnofvQ7XQkPkzWtmsU6TfX9Xfbj39RpBgJgXY
atj+2GIp+rKDSYCoFBBLFKLMUGMGTYGJwQo94+8/6+PZHRouCRAAm2RjrY1Rkf76EnZdndbkEHWe
/W1hhTUqKoLIWnw85UAJejK/TYVVrUXKEVnmukiXzsKe29FvKf6tF/hxTWA1UGlg2zgQKF/+tgpV
doQsTdGg8lhMLS5t3uLxTpD/wsdmtrwqxDUsw8CgGbOT8X6hIZxhwwB4wwMzyxrWXc+CpIINgGV2
kPy6ZjCXblHvrdKHUY0MNIbZt1/tT28lzWGbXh2FoGVocH5/vZV10iSdMs4lJgqety2z6DGZQNut
YiQndkQWyEu2/gZhxGF520q2ML4yfqoLzXemlbj7xxdEXcomu/YSVNKFP7xaiFTxYU2gIRrJYZ0r
FPTHe9FMq8RiMc2FHRS+nJBopmcU3A3zz6jk+jheLCyIBSgTbvvvL2qtOn9eV9j4MTpT+Wka7DYm
F7/epIwsQtiDofBmGq28OvEqhHklu3m1EDsQVtaVeJ54vqK44M3DZ7pqYH9/EX97ytYmJidBXvp1
4/lYgmDbsEuoj4X3XT5nmQ2fRHK9xRH/h3KzXy2ht7//2G/LyS+/PAcqmjMYBPh8HoIPJXlL1qc1
KjqQngk0UINpIJrwrcmIg6NHLQYFd0DRzZRe+ya86GNmdaWvpSmPS5kY6F9iCNKoj6Bh8isGtinJ
mL71cfU71YO89O9OFKOHwEm86kF62IrV1Q+rXGLyHH5/GvsUYQ/B9wBo+EeTYtWzsHnhm59O39/0
3//iv84bLBXyKW8qyzzBLNzcj/MpOEpGQupm7eXxClvhrL/u9z9UaFKOt/TdGVkQSQur8q7FDx/R
5MOm+c0C+e1a/oir/t8pzpBn5J956P+r/IIi/OVnIDp//keM4Sf44Jz/HJnjAHPudfP7DkNXPrEc
cCqElIBTV7PX6MO/YgzVT7AULaSEHCTgB6r8uLbqu/h//g9d/QRCV15/ELhDFHnGn8QYOuvi8/O7
QNPYUth+GHCwGtBf+3UhUBmcdJzFmO2ElYwzPLWu9amaOK0SibbIqBLaJq/2YWfZ94OVd7uwF9J9
KGpyWeVo6+RSAAML4UOFqnIerizeAldHd/YwNfqAzUa3g2gRNhFRxCShU3gr5ObzEuUDYVTzTVjn
w9ai7gumnhTzBdXnPjcRAMoIKdC96M3nRkk+i8l+rseFk2qlHecpvKelpW3Kbo63oWiOil1Iq7Lq
vuYZvlzG9J1GIDy6BftUpMOxGItHMQ9DwOEKR5padVtm9tDQWYuDVGptt8NG86ZL8plLKU5DVnpj
RS62M07ss7iB3QZe0lW02MhViQZ1V7iGlzkJC+howrcAKE04SnfsGkXa0MEugwVH06YbiSmtK+1L
Ra1JdpiduplRbHs7Hu7SvD5rUf0lzKRHfQhV7nRifAXWcrCnJL4Ls0bfZda4IyERk1vmCK8u6jVP
wi6/b/d/9C7+P51xQKnWzOf3KKnKn99RNuR1b/jn93rf5u//UX39j9PL/+3vfX+/Jf0TtDhmkRYV
Om8SQ7G/XnD+EwQaDnRM1+hJrZOE//OGG/onndqKMkXVoAr+/IbznxAq2gaqSvRvNDGUP3rDf3nB
GbusQB5KSpvCEnqa/OEFb6oRzlMXSS4iw3DXhS9Ts3I8WWFcTK/GjRWBYCQ0ECFL/a+H2V9bct8+
XFFUe0X9Ut6q3xClPw3SZaC2hToSKYyhFPkr9OlhV9IagCliRvtWyDkx8KPZHYgOHW6kXs+8pE+U
LX2r9tBCWcSVUGQQ6FGarZHOWX7sRv6lbMhPSD0iP45jIR+5u6pfM4rqPSsLrxO0om/jKFUTfYpK
d4tWDgOULd1jI6v0le206PAzJeqXRBnGCSiSNsC8GwBbgANXUZLmM7D3rJkvABI6N2Awk8/dosN5
j6SsxnsTjdMDPauNCfTjBcsfQaeoyNFA5awfOGfBnqGDs6qvkGSMk40GVf9eO/3RO/uP++fbT2nA
//nbeOH/yuSRf3ordc6m//xOXvTTe/EKwDH65VVe/9KP9JFPBk1gk6GHYTGANNZp0l+5wfTjDAJG
mOUzuTbXx/HHhmvInzjtrDsxfRCV7Zgf99eG63ziNeRnUTEzsFBs+09eR834UPXSL+ca6DHxUNLg
UeQPpfdc463U+ghuW9t1NFanOegKQt+dKm/eRF073lQTBxhDTLiZnbD2DMx8QSqnBWFERQoXcymC
NkRtk+CP3a4d0AdHzV+Ndum2izKOvkZDBXNZ95IU5guyuoeq0Z+XCWW70KyNbSRfNdW8kyGJu2ac
l64SYx1QGxIXu/Kiiw3nYM3R2ZJstNdJj9q2Fnt8QpZbx7Hlo6tDR0c67JHTONTXOHwVkzM+d0pD
HbDEyS0HLviCUYqjNJKtU4eLxTVNLKxEWBQu2L0ejUmV8Xu2NU3ndtnYERqiuCr0KyYGpIeZ43Th
NGNL6FKb+vQdqRHme7sMP0fF0B1Qrt9grsvR5nKVnmMMYpsiMTv05FuSpMI4ruiVz5RdN2qcTtuh
FG9WPOUHh24Py0EVTApQeYDqHAI1e1NWxauRjNoWA3zrlU0kNuna7h5b9nCZnA6PL0e4osYJDFWi
Z1EyCCAz7ZexM1F/k3Xtp3jZD9NURMe2sz/XaPs8Jr/qK5FnE/3SxjJ2ulo0x5gsS4gaxB5Ho3Vf
ymTblhJG43zu8FSra3SoRtqaImEshWmEU0+6GJNW2eSiEZdjNSt+Z6fkG84Qfxy1PMf6ZEDFcVq/
Ls2C3BH1RHhlyoU2JC8nMfBUwo09o24etFmFIStw7MLHIZ3FEfcaIFMApiQ1yb3xYPbVHSAA27MN
YtfyeHioa/KimQicjLFVvLEmxpWgF4JowHx53GmYW5wd3USad0kYsYCGRUQw3/DYjZXt66q4bbF2
obsYTp1OIj3RyFUgNwVPb02uKknPxnoFtBZewpro+VC5MASpq8AOE0+I+BL6Te6jsX+V58gMeoEt
P6+rDSCZZ8YGUJLVVRUbF4jvtSMIq5U/Qs5iCa2pgZzsrnAmGmb31GObrGISqk7k27XGI7NZRBIh
IbCzYWN6GtTWq2p6gQ36uqDQ+uZurOUdmm2EIqH+JRoN8Lnl+GgiP/cA7Ur7uJ0muKtpGzhNT8xh
dMdEOrw1IEHvEohKgRbHW3QpJqHH6kFt7Z3CkRc8WW3uK2GpE1eeKJuk6soAuzgjAbTMe7lUHPR8
zXNrYSEfbRtNRGOFu7RHYdx0A9b0ftoNnbaXU9veObO2rY0y3Q48X49y14AckDNMd1Xvs/nbfhRr
IzuVAPgy2J+RpL7hz74ftEJ1J+AEPl0dAky5JrdwFgcwSGV6scV15kN+WdMS8XBiLIi3rWPWK84e
6uxygW6mPrSluvglkxY/NSpaQqDZ3Got12PshCt4Hn2WKvuKmT02dpMDnMkIRWzHW81In5NkRA1J
nK2tDtqWDO/cR9RMJrcy53vWRnWrc1L3KsNePKcQ8eBzgLU3ttRdYkELZnKivG4BhGqjc9oZ1A04
O/MCZ6SM7MnO9PNstcadVZa2n0Vj7vdLrsA9YvX3FTJ0Cq3bt6lKu0UykyAl+BnHG9jzfiD8QNWO
ajmyqkgJkSEv+rhMZ3xDe1CgmBBzq/HDAlW0s8gWzawOfvP82oRjtpW6hfhAIwy/xBEmY4EESyTW
vePglIoEZl7YAR0opuW+L63XISwu8iHjFUWssGZwaJswFI+QgzO/HONdmTkY6YX8ukR8y4RxCq/N
03BDcwLJJZjDSurnY2pJhj+OAy0j5jIuxreIAEbrPWt6me5CBl1cG06TOn2pZhJBU6oVbWyrvQZ1
L7BCDmx/frb///I8IdNx+efKBfhq9NLMv5Qt69/4Xrao6icqDCoCEKE0XNV1DvOjT2B+4qjPvzdp
RPN/VjnqX30C+5OBAJCQGZs/gEqGH/dX2WJ8sqh4eZoV2o6UL390ilAYA/xykAAmylEGZTND7PWT
OE782ikA99v2Ja1Bj8zsz+G0VUROkOvS7doqN3aaip1hhttP9tDky2p4OSBQ3jElFH5qcVgn1d7w
MuLJ/DQr7kN1NjfWuOgBGpTClcZRdkMO95tVsx/0SqSdao7ou9owXzQ7Sa/pQdUHExEspxZyffG9
Ps+j8WWwtkUfvqD6zznA2P0xqsLlmhOJONikS3sqiRfHNV4Epz55NrA0JudAcRhdT1FFgmaHF2NJ
w31Xk1vLkOKahj/A7BLXLYtcQhmCNTKD49tJWzhrENh6DvgDecmnyaQskwGLoEIld8YP7dDa5HlY
bPEbZ2eWVnnyeie178hqRHjeYbAQmEYfAMKFO1ZA8JjYuMgwbcxEU30z6eU7fK+QlLtKuquhpBTe
1JC1qavRAOl6Yq9Nwg6tDKetHQh/AoptK8rdSfTyAsDFke56/sR6O2tMFBMIXTIPOkMOiD8KYaTr
Y3jEZKj4wgwVQtXlDjZMZEb+DJunALFmQOCS4rJ6cuJhix9NCmI4Vp8X7L0bSUEahKlXlxjrMrm+
xeyjh+BPF9BTvV2oh1lOIyeQ+EXBGYWJdMFYnrQSFO7ws+FxB2HHV6eT80MuGoxiwuaIXk/c2sbl
PpOp9zjMU79Pyf3cQy2ed1Odv9GkfAd0duqSxQzyirCTPHcMvAxSLzxyssUJKd5RqW+UaJcqXYGZ
0wCkiNTAi1fDNyH0acRUsZ+fZiVuj5NuWy9SLx8VgwCEeuq8KGk1wHycEyGu3c5RVe7bwXgTot5K
kvRMguYe9c1rlZE02SwI+uRdoRTnBvKL11NxBALb/nXPNPmdbAUd4dnSHBqcUp4ZxbqPInNy7VyB
gZzVgSmGo0q1s+2VwrlGIOzbInIngzyScOckFsnstVZsbUUSPs6VV820dkupyS+AbYH5AjIB0MH5
JWEzl8s9SlTn0lzKtQ7p1flhVnt+nCZnxE2rZX6RmxNo8kzctALUmD3W9t0s2uIGRaPplYNhu5yA
pV3HzPfSaazC1UEJBxHgGQ9n3XzEfIRBkj4fpex+Qm8ZpCDqgzzNp/tGYBxNjS656OvcChohh3uT
kN69Gub2E1h47TQOFbavtK8HbP/1fVo2z8CnOpfKnwF7l2I66wfT8ku0OgS3d16qp0+cfkhKaISy
dVLN9gvdwrtlVPfDQgEsl1G0p5Eg/CwH6ARCmhwtfEoXlhje5rxHqT83XFeY4ubG4stS0coDgb5Y
7QCN4PJPGnJg8Nt4ScWhg9AC86R1UXReKL4ujFaSd3lvlBdZ7JjP1Bi3pJdYXlult3CPDtKqX4iI
OPKQnNusH0N8HkGy+ZZSl3vDMK+q0tlWMb91hlGRcaZXdycQvIkPoBZMbD+KU7FK+J3bqinIENHN
1mvCyAU3+dVYUtUlZ770s0GVN4YdVVehwDsmj+aW5u20J03QOkPgQyLCMn2oWft5BvUoMLLCOgma
9lCqWGcjyZvLLBhhXKWDvTMr9eQoyVbY5TZPKlYIc9jbpXYKO963dnxDpqF55GhsCIQgfhLbEqHc
4eCXVnxh1DckEPQ4S8HY904WRElBMj0s4YsQ9C5G2HeB1BmzunOAyFbg+cFhOMR5fd/A/nPl1jwj
DEpunHIh9UPJ8kMd2ssGZ0H1BQyTRUGfjdcGhqudDH7izpCbICknP8nMxIsJRpb64mEmscElFpcG
qnEohzxYSuV5Rtq0F7Z17HKJeXyVIJTTW2c/Yc5xOZond3GBdc8FpwSJwCgO0P5camU7AAVfe3IG
ssNjkjj76mDdT2XJjycXJqBjx3cATdqr+jbm/pcIN8cEklUe7kBFmp42f0GEPEIlrostL920S7Tl
cRh6ld3BiPxxFv0jVBx/AAWFiWpsRx5iZ7hOm+LFiMDWgD+vg3ToEqpgw2toRB3IRReuRQ07k44D
j0K9hJe767RIukaTNV+HIsm8WimvisW+tcP4mCkVF0a1b7XJNceK51GbkqDu4jnAGp08GVHF6Y7Q
AM9i9fGsovZUiwOa2vPwoOUarkyp7Zj+CV9fqiDjZl+ajJC2oHKXk5Mq08MQCWLgOYjaY5ptjRjh
TtHLvR+rdX/QgPQqsEyy/mK2W9NNS5E2bmzXyjacHdVFCI99mC04SqtdTOfFxZn1NOCugRNd3xZt
Yx/K2Vo4MbJvRg2JW2OTtNuqL0LW8GbE0l/elFTlKPy7Q6SV26Jq891QtzIOpUW/65TLQU1HivvB
9A24f0FMDFtQYeS4aNPnBZ+Bj7DBsty06s5aJxm7cObZYtT4GLfEPfEQKjuLtPTrnhxhloeu3rNH
6DtY0jgWI9XZYKRIYo9fwdyaIxBJT2rkxjWkKOVvDxTXNhp3oz9hvCyv+sbiUJ1sNbNDocxooSBE
E9zzFcDIL/QEfdGSNNbH4VvOvXB7u3vOo5o/m04jrj4A2VDmwichDeMZ8tdyClMidkxkeNvFiaeL
TqZZI+PE/gxxYkCStzRhYFGIcYZhufEZUew4mmhePNar9ZOnaYr6Dcv64yjgJXfKdk6kI6jKiyl7
igo2zPSJvsgl0RRXWE8Dxj9bAzsl1AntbCocDbXHqZpvy9S4ibJXB2eg5kAjcpzPRSP5CoPEMPEt
bQ9o/0nt2VyH1h+66krvtR35oX6d2QAtGOEE8kyOQaZ15zGc5IMoTYJf6MEkVrMnnfZRl6XBR2Fz
FkPc7eLRqRDCadfVFLFVVYE0aDLHdByySb3VRmdTmflBT55m8g2AnDXbsShfsim/gnLg57V6Kznj
Uy3HB5rHl22nXzWVuO54YJYxwdKGS8JvtaUNWitpgpB5j4tibi9RtnqlMid+iKvfNRQluszjaLfU
pEWgUcP7PDBBLcrPHDEBJyQ2PPBRhYPE44IyVnaHyrZdwbs2YQC1ig07GaOsrMWeqEXGPhWmuhuz
cpuV8vMChYX+FRFV4RReC0tKdkS4EoohheAUJ/22R5TlYWvqA0tLxLlu+FmmqKO3RGo+x/GQBrTi
2LGbzDiCRy+3Tk8MFLAscAsNRMcmPhUz8FbHOmGI5+FCkK6J5gsJDaeZOTvHe9/pgGt3lGBC0wMt
aUDKr5dlieaJgo2fIXtRLXxoM2wc2EufcqXje0yH4okHrXBzqX4E0XgJvvat7OXbgmPMpSTn71Rn
9aEyDPVJa7QbNMFcVa66pLm4pnSr0+C0h5ZHCaH9ldKOZxEr5z4st1C/t201rzdR2/TGVG4R5Wk7
GQDhyzxE6S2Yyokh+jsgPU8t7E04d+Vpyal6mhzfp97On2U9Lk6AqlRGd7UDEg6/erEU4sw7dW0X
+ZdRSYNKVyTO0IW8h+GLW50QodwdmNj4ja2ZF1rYYoagnxsIOTpWKJcXUJHWbSfZsQwjcaYnmdTW
KxJ8m/CKMSNvLAV/ErHBM2nM+Kbszo8H0K9dJXpfGSfNJVGA+YuFlsoh89mrTPNKnpc5AKFOiRHF
+6FS6wvyVtRLTkp9QKf0uQ/DM1rf5BlC5oXFTt/VgxOQ25Pd0sEVaEraesOOjP8CFLKrVBqDk7HX
X7SqVncFKYouOdHSvrIlll6koSyH0cC/TEdxxCB1J6k6+z5GmOKoOvlwhHefBopVFZygjP4AK7O5
Je6nvRpgpLuMrYs7xJyZb1qi6ADZcDtKK3L27JbiKDdOtEmYlrnKLDkBfdqkD5zM+WzXSbTpIrVa
Y+HLLWbTyiPYo/VYJwf6oVXlZ07VH+qcFoXQ1RelHp0vcMLp2wCYP5e5kINUpCmt1Q41vhw/Qz/Q
NoSSKnvbsMtDAcRKoQXUN/umiZT7STEXv9eZJeeS07yp4SA2WTsfy5qkE7fMFOe+AYwWDI5k4l3p
rIO2qBA87GIObHuZXasYwBdwVQ8SAaaVB5/auppiliQVMgID2pbQFXOkrY3wFWqaCvFm7ObHcZ6g
5FuwjbmrOTwmp57x8k/PMZoeUGSODUEMHL84Qf4O0f1matAQ6bidWSmDrpaIietb+HdLLbZzu2if
HQZ5m97sxgPpNsDzbJ2VOEek6DlNhOc2g8IxmKPfLSW2qbIVB8S70gGmcX/Ewn9vAbR9HAdVIYyj
Hx/wC3YPUGlp6i493peUubRi41Sz4CMAok/yszwZw4IfiwlbKHBdKGU5BXQi21U3n/kTMT1XwlHn
9Tlqvg5aN3rCydRToxFXqpTIBx/zkrhotyseLLCcLwo68wAjuMROHqo7VWL4gFnwzSlbfTvOEXFe
wO1WQWhcby150i5Itgo9s1X06yQxniEgGPd4LxrmDGUOxGuKHme15mBjmOVFGBXTlhYi3jZTMk5Z
LO7SxhgYMOrGHjdDwdNaPEOUpfxsJh+EZXtAx5sziKGUB45gHyHiJLDynQf4UBloKBnwhaBnWevJ
tRa1X4lIo7TTivKisozpxOl8ugbL4gRdXz4NRhvShI3ii3rIoNqq48JyFI1HS2bfTscwHVZAHrii
akmhv8/LZQ6FgX2WWp/AvXHLDrLEzuTZg6pfjkoTPhEeKXaD0ZlBMoRYdRDnuvJoWTtUI5aHEVZx
R9NxEZN0BzKqc07bTFMHFCR7Ik/MGy1y5p2whmJbzVS7oHYX40mFT3YDkFQ9U6gZr5rddJeT3Cc9
RaA2XgnWdFaiWP8ilY1nQo/cR1otAhGGBQlfb7HYRUl9LTrlLRoJQxR7VZyx8XiwGrSufJ3Z0w/F
0sdMTepi51gtAEELFqmroqW+cIQh3eRqBX0qy4YHDS4wQY5R+cYTOdFIaKRdQWTohdQnvi6lyzkF
TvLEjU+PE7D2dz3UJ0hfjbG1gU/ekbrAwpqqsM3l5U4lJpH+bDg9xIXiPJUjYw5nVMXzNCTlHnBi
+hn4mE0pBWfc0weA2J5kFdVu7hU/AznqDr3Iv1ROyoPQGTrCu2gkXpLUibmHtBZXaKJBCC/xM/Ar
09XNCNFHrEVqYNqSrGy7BqCSpwODPkOVXc91QxM9YeyWMur/vH+OQEyh7IfUeYb0VF1n/I7bnHmn
5RnRnF3Mmj5agVEK5aqm9NtDaBFo5W0BL0s3YuWkTrjFyFcrLqdcnageFB2Rap7reFzIBh5vYe6O
i6/xkQz1iSiXEyV/kGpF3xeKtJyLtuVkCjWs3jeaXTn+FIvwLh6RjLkjpt5rfcmM97CP4WlRErOJ
2VXqjS3hsgAmU+tI3nWyrdR+rtcBje1zEFVfjdxSXXkKAa6JiCO0UOtgHVz6M6EJHBaYKWip07ij
VXUHue4tglxgJq3IpxGKNkd45zVylmuSG9T7KuNsUZSiPapEaBwnjlbYFIRj+SG9MKYTttn4iZg5
VStE4GzV0H4x4mo/9IRtyH0ls9rDHdZpBBziXh48aOP1KarTaW/0w2FKOTClzC9j7a5pFA8CI0wh
hn4dx5E+asObPrTqnU7t5Qm8K17fNpzcl4lLJtx2tpdto59qzIhgQNkhQ5W4iHGvGt2TblqAEfQg
ReLj96bY4+RgVrQ+Bk9iHLzUUraFMwLEIRc3QYIxXkaUrueZGBB/RYMa6FTdxMi8jG29ElrqGUQ1
7Qg8LFVfjkuiBcBSydMD3Oibel58FdxIMtt3ulwEiQihuE27MX8nrM/0Bp0Jb2KeDXBqd5wMh608
2V8xv2JNZyzpDbbBqK3XSOlTBrEcERmbB+yAeDnSdAPB5W2M4ncNPOKFnmQ7YybqQUNp7c3qDD1S
zx/oXmDQo7GISQRCnWMDWpuScosQ7lgSC+QWsXG0NePNbteajngc8uFshwoeuul69NTZE26yeNG8
tJTfZ5Xi26qS4swOHFj1PHkkRM87ixmFZNT0O1Q6lrGubiiirop1wTPyNPNCJ2WOVSpkWpnUeais
X7Q6IxBFJVmoDQoHeJC9ZC6ck9xFoszoOfT7jIN2ZJzhlvgpLRTwul6YtF/UCVSirZwcjvF97dyX
IakZUqrH54Yj4IYH9IWBOnMdnsdKUVo+br6sIsb4A9MoHTpykgPhS7T3tr8BaLTRx5qpdCRT9dpT
QBJDgAXkVjcQmsSkb7bGEbz2Z8veCcy5iyCK1XLuiK+jN2YflZEsrR41CuO6xqqPCzhZ34jtewIK
zgIDqds0CSWHdIUVfttX0wvm3lOU8ht36sRRwAwAc35Gp02C3LyZckZqcXGZhhcNXDk0Z+FhzJsz
leplptMkrnIzDYhTecalM/rLvK7p0Xkoe6ZIiaO5NXBd2OrAnOxV0WaQeKczjBLS9hukPiOuD4wc
jZSqEfqeXf8hRcMQ0nn0h6m9gEZ/ZrQMe2uvcO7njOhXslG5HPAcL2HC4TJ5psWtazyNwJ0G9Hqk
9uEXs1h+GtDxUpntuqg74O9iP5NDg2qp8jSCtDtj8Ga72sEQvDDlYjdr13QeKfvhecIs8XWMSe48
lpBZuDX0wLoDqYrIipAhdC2igTVCddeQ6AkhiQ7WZBlQvazr0c43pH/yrhmW10FvZhaauzTK9ggU
I7rtZ2ALW1NIfmS+jCOp3GETspk7X6wq3xLl3eE5fq+bkIa9vnQnuVTlm4YEB9+Ka5ZWMaCFSO3o
AbGU7le6muzIkS15lvUaZPD8kqs9r03M011JJ7NgwSPzE/Tk4CMvJBIRZ3p5iIXwZ0d/bpoHxY7g
oztXhEN7InE2FlZpD7ryZsn9RhGupt+GyYWTEJRK0oc76qFv1gdnVDC9PNbKO560F4pzmBaKaAL0
kddZCSYsMqYjOgheeNEvx2nQfSuUr4tOnCD9chRWq1ew5VecQPbFOD62U3Mhz4+O2p5hV7FXLpUV
jC0lQatljyD1tjHHFLPmS6nj1svD5pD0HRvuJN1L6imRamYak9fI/VHGZ2WTIkOIN6g5EgaKC0IX
91Ji78pmiY4Nf27s95oyeRl7SDRvqmErNRc6fSqKIP1gO+U2zO/pO7hZeC/Gy8FkRbGWW6zedPq7
TeJsyalxwTlSgmIep8kyyZYH6O3ESMX938ydyXLcSJZFf6Wt9yjD5HBg0ZsAYiIZnClS2sBESsLo
mOev7wNVW7VIZpOWtepNWpqlUhFAAO7P37v33Lg/T+tHlqINNceGHgSYI7iUzW1CRTrZY0Aoi28u
1rUjHtwecKX5VczPWfvAuIXDHsdB9oOWdbdcpvOm8wtZ7Vr3qdVJyKsM36Dfoa/FQldcdho9tz7b
ZAVrGufJx0lDeeGWOdFhPRqcxJvuW2Itgz4qs63JtMbPTfd+iD1ofJN5a8t+PtVtwznEDNHwdj/t
SZ6prNzaZn+Vc8TbeUmTnYHVgmHG8EeLXeO8DMf7qmov61Q7NjW6CbrQ/GSxpzg0QtCLZblc2GED
ESiygrSXh3iV9pghy9/s3qSL7WwdUFwV18D5bnaic9PovxXCSiL6Zb08Waq71wmMO7idmC9oZ9n5
jZV3P9mC6H5IKhk77i+QKUPQztaVHIXJVZh2035svcpfMhofLL9MNJ4QmmBcVEt7M+oPUisucYtt
8tHiXY4t5ypZPOdY4VYKsv7OzugOOxxr6pqtYyJwdAmjp66z5wsS7XbU1szrhqeqmhFFOnJHrumF
aV4vDTstnLYkg8k9Tt7OtQzS4CZ5Hy9sNZ51TsDnVVV9GRtYwK26zzS5aYcuMMGsbwrdOBtTezcq
JmzF8rtpas7RWTJG4wGEYLijFZ4elFeBT4OhdrL1yTlmXXVKdEEztwqAO91WNHJps0TDxiu8G7Wg
XWpGMfH/UoppdNx1qzrIUNFT8nAMlhyRNnrGnKNtqbQIWslPUXiemqI/5MMccQ4J6wPI/+bG8ORT
Chnk2LYktRlN4l0VMgzPEpn5MXfBF7KSJ68GFJ+UV3G8qy3oC6RKPGNrxb1t5vpeGwB3z1hwgDNn
0jgU9Fb3hjc6G43AvgO5FRRAPIQyAVm4SnIsR/sqqA0zT4sPFA8dmLe53TA/yIkXG6Zd7VIcjd1W
p7Bw++4yomi+n51CslWn1KFSAdn3vqvR3hvmcDE6LoFadvE459olrYSHTGQHTUwH4G03sIjsoFv1
65o30N0XZ0vs3liUdX3LrDbvLZinIBhU3T2oWl1DX5fEDXQ2zV9sWCqrx5OBCGUr7HHYmsP0K6aE
BnHkNoelzJ7jOaRCFOxXWJ2Gfa8n31P3u1zqGwkxm5YDr5M+n5LIfkBLddJov+8Ti6opAtGx4yx/
BA4hjmC5PT+t7BhoXX0XolnFN+Uu+VnbZWrvtfEL0P6dF9MrMNgJI/1uceNjQQYyGjQqYX3maUtL
iDJrzEdYBnqUXWiI5VhiRmYISiviM2dIz2ixhbuxHOb9UIdO4OXYO0At70t07LHT8Gfm0necfjwm
Za2RPbboD5FyQZGMzuWg61Q3DtLE9YQyxKEBHG6iqcmsFQj1OnKrAcqRwxDjzPU9Ui/2dTH+rHpa
FGRpl36YWcZuaaMUV59Rb6NZNJdZbl0lsCmPa0o7gjJXHbumUmdRbbHeoDQLwr7pN/g95cExum+w
Miu09QZhAk0IWbtVO0CQd7x8101Cq4Y+Vkx1hSEHNhWz3YVOWKhn0xPuZJc3Zx45qTX1OQb49IfT
2OXRhRx/hqCPwn4g3I5Zt7lLjEQLRKaLbbIgKWqceCRARLRHzUG97xUqIwuwWcu71NgAz+nXVEjQ
r8Ai/KJE7aAnNF/7BDhsE+k/sil51BQ1XZOme2NAc2BaIwzeBlNx51ZPESOja3TRVeDSjLp1J7vY
0jZKYbUSTkAMp3Yigpl5RTnogUohrLdeejcjTiMp+Wve69qOAG3vgtKQLPSO0XfSYJ/w2oLDie6c
Sg7Aids0QDq15giXO30gFcO9aPtKHJuefjbGLDrMs36NWcq7XKr8qnTMYp94XfkDJkh/mMxGvzDr
yHsmuE97LLNiekr0YtnbZY8IEJ1TIFX9zdAKh6POclk5MeFI5q02mGtTli/glkt5BxiJNBBMniol
orOY6ibwDO9HVllB7A3FVppN7dOGpvhJMg+JAiWDohZHeZba+dHOXVQD5ujcRoltBkpWD45HPZOa
gL8luWLbdnIh6CNKve+mJjm4mWofTK09KUNPvjFEaQ4kWIIhaqaTcriHpYVmjqj5Iznzwk+b9NQX
KFlCmQwbqwLAGVdb5nDWVnWFOsYA8YLGGpNjGac7Ugaytet1KsO8uRrH/nsoWpzFZLq3iDGREo4x
ZUNftW3gVc2Zp1/Mkf69o3sQa8ZOa0mAg3jNU8nbE9vLZG763gKL4Im7Vm/7fZnn5cGsEuvf8Hp8
qAh/pR3/PxXm/w91496HFq198/Pny88/tVfrn/8f6ZX3Dwd+2dqnwJNuMNz7l/TK+4eFZtxCSw7I
gz/yv4px2/iHtHFVrFpy3ROICv8lvbLwfeD25D/RdzMx2pl/RzH+zhtsuBiCBYIrWDDo2R00Xn+i
fKAQJIUG5WWD57A8CydnufL0Oj5ok9dt4cz1l7YchxtE39q+6/vkkAylOPyhVLv+pyHsP4qefS4B
7/df/8l1vrKJrd9BOjBfmHdZzGm52D+/w+SgjlYIPpDp2MahXPT6UiJRPifjzg0+/qjVkPKnI239
qNWtYjJtEFii3+jMJqW1YtBh3UZ9Scs2K0a60/WqKfrkc16bUzBmejo2UMMBwWg4OCJ5Hv68pqwL
XUItuaYSrNiWZNOJ0BMyJfZ5NziXo1SpDaemTjnpF2xy7LXK0Y415fWLEHN6ahCg3Yck4c6B5bB9
r8ma3n1G+9M4jEMhDL8mTAY9MjALssTCgQG5I8mqXFVjLG7M2GEd1ZlTfSUyV6Bfk5DfJ6JG2i1D
9/GHLADWt9OIOWBIs7ak7yUBqJvzJOYtqTXhAHzLqc6bghJ612gqJUlljCUB8EQR2mcyYZ3xP7lr
b38dIAHwwyhs+Cfj6LcPAjq/UGp6xLI/vTg1urBw0LJPqAfG28dt9UXyDAj2I6w87ltXYl0TmZBo
GaS0qDUOWmSP53M42fSdDPfBG6xma2iCktLVyvTgRYZxNboKTXxDk4Qsxj5QSGRI8qNiGwcepk8e
nTdSyBVXgPEVAKVrAnKFXvH6yYHPCVuHXCgf+q0bVPiS1ugYfSA/riG1OE+1+4/vuvn2WeUTbeTN
9npDmDO99WtPahKJFTJpMcsheTBU5qYQ9Bd1QOBRv0QZ5FZ8ioN6lFC4UU+5Q/8MbQBhs5EmtEU4
6sRnJimWajdkCoVQ3tB39vEgzt/dkJHXnpQjer1628beRq+q+n9EwWwX0U+6Lvmqi/tzBfmLe4aL
RpcrSYFa2nrzWvfAohDnFzw4unpYmpwRkU3l0Hd0Uk3vx8f36/3zAyhFciRjAbbgm6xrzB++My1p
inyxJJEO5IedQnux9wpKyFWhhdbFxx/1hvor14fBIzYRW5FNh43t4PVnET2cac6aeF8MiV5uVV4h
zht4wdFkGdgiahcI+ib0oEBvyLKJfi6i8ZCf0vL1VcEABol2pNfIobTUPcK9yR5ab5LXDrJZ4Yus
tmisd0MmAs5FVhwQZpFfRkp3expeiTf4tiTGxx/xr12XuDzszYAQP98OJqJVfw5bGpKjGmoG3bCS
r0mNCr0r/qNzMy6zeJ4E8XIbGzbVWVk0QKtV1LJQdQ5DKqSRsX5JTPUcH4aYoJ79x/fOfE1M/ue9
k2DEIGTRdX73O2WuV5sLtTCNhhJdjWGuCc+uOSEQcKdBPBR4otCoCG8ln3XOfoG7Fm9rk4gCMmvT
H/DWRYGa3mqem9ILn1pVONcOMQLX0hlA/Yl0zEzyWzrvS1Mm9OHq2s3wcf9LxP0XD7axPrl/bljr
A8ATgCTa9dixnPVh/ONh63JCXXLBrKAsylQRZFsM55bGWSzyWpJWSFykS43Pc9/hbAla20CrKUBB
N06NyA4sPLPuaHDOdNPtHyyHenjU2HYC1WWksH38Zd9urr+/q+Trspuzj68OuD+/a+g2rDPrwppm
1sjYDA2uaGW6/fhT1p3z9R2B5wA7CUvsb37y+rP/cUeqBPFziKXBNyrS+wjcmy6MOokJU6/KZktw
HY022kgrL8Rprj/+7HflEi8kxRf1GusMr6R4s9C0DUZvtIfIS1U8P9eOBcM+ruZLhmfRA+YtdOo9
2wPbbz4h5bK0KQlMXfSffI/36x3fAJALK/YKLf4tp//jHsg6FPhZKWO0eOl32NjqC1HW1cZGlwkC
rDCcT3bmv/pAhyUW2CR4C6rS1zedifiAQKpFmDDHTJ/n0jl0Dpku5dRyiu9QbHx8o98/Sis3DKgd
uCwDxfGbdY+GeYqouov8Ma8ReRnD2kknMuzf+BTKQKSz2JgpOF5fVT4BFc1HripuPJJnR51TIzir
T8rbv7wWhgsOJrGVq/DmgR3dQrqzx7Ws6BNfaFkdaDof9fevRRLwx3uH49t666BQIUv0YNMPzWpt
Cex6CbeiI4zo3/gUV8KWoF63dQ4fr14+ESlbd0eWI1n1mAtFZ+UHxuDT7ccf8/4dt3jNJFueSVgO
EOrXH6Ob8LQYRfDzZ+O4K63J2uHYgAGYZs6R13r+4qV27xtMDj65wN9X8Hp5IUoIgQMbO5w2dzW9
vFpephEFG3IpBGv85USOl/ddrfU7nIjFdg14o0PTLXS++2LX2y9t7t1TBIV+GCblJy/dul6++SoW
hC6Wb46NcoVxvPoqYH3aJLYxfnOzq+8R43Mi8+zq4DFz+wTK9PtRf/1ZHFY4iXKvDQooZ60R/1hR
nAR9rG6vQQE0uL/wtmOuKNJ+YKBXSSyJ5EaNcpeMun4mGqyZmA6Y8ikI/hbnhD7+gilEhleKv+V2
sns1MbjkWLlTfZzhjmtW5dS8JAgBPasl9c6GmQiY0Mjo8bf91Ea0TvShQ15Xch9z2J/7Vm+sg+0O
42cQ7ff3FUcTPDpbxxGFnGx9Yf+4VhgF8TiHpkecJ2V1ASCO6L+uPyyWoz55K9+vm5QPqx0b6h+O
YOvNuslpgdg8o8PJoir9Jwbb7kLroizoTO9XWRfdJzXP+yuDJ4YAEpMXBCaAa6+vzBNKWcvIx5E5
SOtWqyYyyTt6iUx5MO99/JL+BVmNi+K87gJBJwLv92b5x31UgwztrE3DDVlHy6YileKsc9vqjDYf
LsKl0HdjbskvKnfNW+RmzZHQMri/hsiOH3+T98uFAwmCo6NBRWDSUnx92dbgJoNd8/DKYa4ezWhs
98nUuKh2mtrq0SCEyxFcqdgaiRKflOjvb/m6rsO4YW3/izNrNttrEjW3vKsynLsQyBl702yMtemz
G/52I7GZgdgrxg5YvSe8d6ecUMUoL2gKq7R/MUj8CEKU9588Qr+38j9XAg4aIARY3DmECigmb56h
NBOlqUoMDKRoDTFzTC/co22iRYSBakLzYWU4xIaciEna1kQj+yQca3MwDZNBMnzqQlS3CXRs0d2Q
UeNXTVFf1B255Zt4nAZ5w2IgGDkLnC0wAbTkcci9ItoszTKW11FfZ9UuL1WVfPK4vv2huC6OuBAA
0RpBJ3v3KkqnAug81MhkluwyWlIYwlOsXQyWKD+5h+9/KPhXsMc4vKPqhqP0+nlMbbuKFBl5PmOE
7jBpmscs3Mg/uaB3BxwedpgSOoRquBOcEd78UjPsSafHqesjMkGElseQNWk7aSnHPTFeDaguySbw
hv6uA3jEej5oLAVxHrdPqu16SKhWt9DycUCkbRRuKuRqcUIqZ22PSgSonIoxqPqwwfJsWUWH8jvq
MD7hafysvnxXWHMtNB5oGugr/Zmf6vUt86AcLGhvCXHM03vDU833duyZEc+JPLNb5hblJMzbCafP
fRgP9YVjVtbVx6vI+1+NF4xt1oVnDB5Hmq+/Qq9yAm/xYPsjrsJdEoYV68USfbIj/MWnUAZyhfxs
6we9qTmjoUvTsSw636g5s1SmKRhRDZ8ReH83sV6/xcwHse9C6KGExrP5+mJi8Dvk1+UMG+UUIlp1
x3bedDJr7uzBnr7KsR2uGndqbyuZTJcFYV4PFZ6pcd9UHj55CjOXtEONQoigVH08tINbVfshr/Rf
NV65U7iEOcwDJnnRjrh29S1cTUZgXlcGDkpaRGYgjXCrMEztgrkKq0s90kmoGpo6PCWx0T2WeYG0
eCSECBQHsIPTApXKJbyZ+b7fjkP+NW2TqTsKkjOVj3tpeFaVtbzk5cTU1+hteAvN4BUPANuJaI6U
/IzS+W6HswELeeCXKBL4Jzy/13cxW8gaH1Cc+pRi4yOOAe9XT4zZAS2ce0/KImmWZltOWy/x4mci
CBGgccrA+NAv/WcRRe/ozzZVGcQ2tvb1/Emx9vrLwGfxlrQQjMpNIhU28AlgmPnU4vMnC8tfvIx0
0miQC94Djplv2YnVjKY30jC5Sq8U/cWCKU2Bohd0ZtsmZow/xkNU+I20i3lbmQxhA4eAFvMa/oN5
//Fb+f6yWUexOHAaAOZIXMabynQitDycpVmgiQ+L0Q8FEwuel5FkOQft/69WihZptiXyCn9PYp4z
vjDoeK30K7YgPfnC/ANFHbL3/pO9//3zwXdj5svZkeUC1uibVQv31WjUqzg+muyp32HsCbeIrfpf
osrK/JjUZGOS86aX3m6Z51VnNLhdv7VR85/jPgCG+PHN+meF9/q9ByTEurI+tsJke3j9kPSgafCb
qtxfzLRlghMuguahly8G6rxRJFtOEEgVihArnc1m8ZUEsw49UCa1r2SD6Q9dX5qPdsEMU2Vzs528
In/A/csw1NP68dHQ2+mePlV4T9yFygILZu/JzGOmrlTUXNBExPK9HbZadF0ysETKpkgoZ0uxUvdM
jJM4mTT+v2WJof1ScDlqf0BDkm89Nwy/dHOJId6sCnlsjc57oXp20eKwYlnb2F1sNG6qtCzf9WJp
b2LqJaYenkqfKWncs5DhyLyZ12RrjI5C+5mY9Xi3pB1RRjZxIpiDalEyyWZVeRpRtSw7LKjFt1qw
2tCXNmIMOXpOt9t0GjnsjHrGqS29nAXMdVGwp7QTnR2BjzqTgBKoSoCFadL9VsC6v5gGPU+OmDvE
NxGP49qXi4svNhMM1qnI0YczL1p5GYM5jskmHbqw2psDUfSHlMjAAplARtiYMukXBKGQ3kNbFLO2
Ry1b3fZW2TyEfYQ+bmE+1/wG46A2DfvsEhVA98ViE6mCwW3RAppj982N5/SiDNt49CN91Qs7aile
EAIVWxPk2Hy0owaxDYIdpw2aFM6hZxW4A+qy1H7WnVajjUuK5YuWajzC1hBp5rEVJtOPjOTVcGO2
BLfsuqFcNMw0o3wuxTLdzGPo3QjZj+PWnVn56RD3/ffO4PmB3ZIuEabmJv+uRIEiChvgcioYpC/7
ode7SxpKxVM8OuljXZUZRJO5wYyBzENrdzanHs77joY2tLBoK5+XcY0oU1qhOq1e5ymYAMr2NLBD
SGvEMRNqrEhKwslrUT3oqwj+kim4moMcczeVzhymRSBkN9UAglDpYZRuuVTdWTxja5Z1rAel5bGz
qLaXP0li1+iGl+aoaMVmzbQJnd5xCAyn+X6FJkYyorMI292DUHSczTRrKFZE3eA7n5kOBHWWoubt
BpEYG6l3tr3J8swadmZumCh1vGa9ecWyLTuj00He6ItE/JaMWWAXbXuulZ5d7zSVyWk3EahwXyUa
HisyOOKnEkGhxGmzDN8UigHXd+RUx7vekeFpDDkxXSAyjh8GE4XKl37QZ80XVjWm2KZs5IS1ymAr
WbFb9NscdQhRl4LzN4QDg27HMBGWeE6vu3pAAubpvoGFbdXHmdVNjjW0XWu0+SfcCQg+FaiMvSS1
4T5TBVY/raLU5+uo4mtHpHi06SbZXkQuLFv+HqUdjURILKpx/zTBpJg2aw2mM8lISYxwjA5PoFy8
7L7XZ8c+z0i5MFFRusXFMFZevM8zalHk5Ky9m9m2Z4YWrW7iJZr66Wsp4hmLVTXM18lk6ySJyqa3
z6oqN/UzU89Vd65HWCZrSbD3rpxcC34mcM5b8gfD8jhWhE0HvMGo8VDIyRJ6NuroTdhw/g7qtvP2
HdHQ5KROeTXuWmfKSYupraEJGCOUpzmfmJBMY0rGgdb2ykAwHup7z4gMuYvTasRk5c7xjymql2hb
uGGL06yWZ07haRemRcMQH0pYPXO2knwquoLrHGGiFzDxoUwmktx8gQBBTJRVaZpLsB+VyQY6fXwa
c8fdztlAli5dqxSTXEWuNpPOArpP76ILPuoxMKwNYSGqwvmokoeuM23CtgvFiEeGVmYR3k3COW7c
DofI4E0LM2WFI2EzxygaArvLinpHqDwI39CsEbtNVd/+SEinwCpmjha8KeV0+mGqMx17jyWKWwRs
88+8kEm+k11nPdkgVmu/jyw2j7FNCHduUawRhepkpPCUzTIESs0YLjg1FoBLlmRA/NZm9nJduE38
3MvcHS+Ex6Z36Fy9HXzRjcx4Eo+jK2bwtA8Rk+r4/nS2XWS2yfJrKZ3xbjI1DrJgwiMPShUTKgOv
Q6S5+yHt67tFT8Uuro0TnSixmcPhXDY4zcGrXCoM8JqMnjV8mUqgSo+YGKXhFGCDBeTiTNvKBoaZ
9fdFIq+nrrh3B54Z5pNY0a6SmogWO8MuZmwJj/+pJ+nO1O2jGHTfZcxcCucydHTGll4egC0JFM+y
K0pA6JO3J7vgLq3VY8vmblft+Uwu7R2KyctxHs6Fkz9j/9iIpjwtxteyv88iRXThiwEGEBDt0eZv
IFNil3fxNlmNr/kkdzIh5yKxGyzBrdP4i9UIhItcxiYqQusbmGlW24rOdRXqV72W6wovfdzfhoWk
9qZFMR2YNZzTSeXPWtAFgPwARWt1dR0hug30ut4nsr3vB7XTI16MXpWnEFqWkCTFAiy6saf82Gn2
whWqu65pHqk37lsNLojbxeM3vZDNQZ8lBrPlmxNjlW29U2SKc37/W8tUD0IroXMNKKe71XAW3aRE
XYrswY1OllBN0BsY2BQ73TlPWbetxl84iM4k1XuokNqrqHswquhkx2a1wSO/7DFfHdvJcplOjiAE
jP04aMamsuWx0a2HsE2/E8Lm150pgnyo9sVo7kKGPDgbih1k7KdJM6+NmN5bzHRGL/U7E3yf54WF
X7mC/rUWSC4TGeti7rsyvrNIRYhT1wo0rMcYWpZtreURX+PaUeJpMMZHrX6yRsOPtPQl7fIfbciA
a2phRqTTRZRmYIRj6iF1FeZTj+3FOKaRYX1zE374CVC9pcF+MOIiIIfjHNKYH0M6Hk0dXJcRbuuc
mGbr28iMfhTz1RiBruN9QleZBIujH6Je1Lcj2EqAN5RxEe/6uNXd8odtZId5Gi5pCewF6eYbKwKU
UHXNV1RxZcA89DpPEOoKnoo00n245c+8+Fcl4LZjOcPp6yVLXF1Ot30z1pvQ6l6yPhsQFGqrp8FQ
DUUSkEPysIrT2FX6RQNpYcfG7D5iOJf2UR/FCRnFwZ1b9O0T1KKqucgGhszSvaiFXeKLRiGdW9ql
k65yTcdadczTIaSO2cNn+MGxF/6can6mprofXeOrbOLJb9vvwwCOCWBeJfXjGE2cthCSE4xM/nZ4
kSkBoLWwtG8m6pAfyswj5PmGnHs8aqYTwYBMUQfkRuTdeG5lphvBUZEakgLLC7p2rjGvxrV3bDtc
DT7y11n6cWviGXSakqzzuCVA3c+IuX1KF4Xnd45nksmHsAIg2cRDdind2jG2c03zLLfWvaU1YVMh
/Ledn94YOi5A+RJHmNeU+h4SDiL4pdKMwAZTdRV6IrF9xVsRb2L0NtLvcYuBoWQ1eJ6YaT/relnb
RAS0ILRcPMo06ssUS3NZYTIHqhkbGvp/C+FpQZEFmokk4a2+NJ2xoe07ska6WWltuGrju9Lt4qY2
4+mWYLYh3WVRTOO/K9IGdWiehSGykGV0g7px3R8x1PpvHcBqnl2rRO488HIFdQ43xW/cbGT5QggO
KdICMznQFzoj+6fGL2Fh2Q2qOaVszOKuIf5QLmFJfZyVK9UO+wcmn7qGecXmcuumqMbZB2H9al67
XbJkNPBrW1oVoC4ekP6MvUh8w54oQ8RkNC9Va0/8EeU6t56oV8u97TjdpmE7mTbVXGYkGmDSnncr
GAPYEznOv+bQtohfNhsQLRHIKBsZjyf7wBrhc7GN4MHlLmZqZs3N0+G8lgtysNkYrFsrR+1xWbPA
Zr5OjQa5f7Sicy9tErhe8IuxhGu9+AUShZ+vrHv4FvjtVv9/Hj8bnmYAg8q65ovWGcNFObfRqk7o
AXEKEOtc9tLqcCrNNj1JrC/UWmmnNdjI5IK3P43As49ijKCCY8Hn2fGq9nphiFlvk8lYHvIUQVSA
7iL8QsJP8SwAGwNdEYXx3YRpzL/2enVl0xY/ZbNlIPQfFkVZZuWIg5J6HezFBfSyHcXmEJ2VtfKw
PfSRh0m4rdEl0MDVL+iFdO6BlgfkgcjxkttsJOFCq/PyUWbVcElQFhc/ax13mTmktnaTMUhhalq9
ga6prSI5nMJfRFlQnfdZaH5j8UYTHxoLO7vbD5Rvtug94hWwTRQEl1URpPkheYqmwhoCLU3kQMih
g5RuMq3+Wbej8lpvUosX286xo5ip+jJmeZlu0nyd7qK1ESgwQt7GTU4291PqIdTZLLOrCj8vqvHY
Wka+VkjkmiWdk+i+RSPLCEQaJjda1PZeQEeMuW3i9OkVrFpvwRcwO0Aol2a4bCyFDZCU1/GZc0aC
ngVbQbdDHl+eDFnH2K+UFj9X/A9PTmZhS9dr1yQxl1E7rXhVutQQrUbsAne7uzbCvPi+eDnDvqHX
sB46YXlChtQbPrkq9NM0Cu8XjcL5Bu411rlCKsPdq9bGK4XlbAWa9kmFmD41SV5xR45iu27pQUA0
NvztnVaWDflCSGvabbUMQhyiCvnitWVXTRXA6OtfaM5gunKV5d050Vhc89cOX3Oj5CifIUe6i4m7
4KDNQTLbuG3d/TLqIrytIQZ+7RrHiLYEyrE2pTQNOAThdiDDnGPocEL9Hx8aGH1AQOC7VtumtKlo
nTBjrOF5CW2PeW7nKhgTW5s2qbl06RZgevJoRHH+GHrIXze2nPhvc5U1zLEcddVoeQ7fheel22gV
5JJNQasA5xSonHljdWq8SBotzrYDDFHhDx1Hdt+KJt4XTHPh0Y041HCUqKBGMKTXf4xST2QwgKV6
LCsbozv9Bqmvbon4bMnCwvYnbSSrS6Y8ACDCJ9AP5Bg5eyXFedoq+ieYdmMkWoV2rnNKZb4h8JWt
lnteXKN/SaZhdSUia8kB1lI5YgwTKUg3rcc6Fqa84I1FTixXkk4vbjGz9ruYvalss6n/QkWrtVsD
ETwuiEVM7CqxiK/nuYjuI91pH0jCi9nAIqwzWzoWPBN1ihbd9zCe5kGnzbLb4f21LX80Ju/IM5dN
G0dNEOEbsuDaDRCX2NiL0tXPjA45VDC10hh9oMduG4yLF13HcsYpbaazxhSqy2YPN5TgLNISRuxu
FlvrzpE9AJjJFYeRoIoHedLtVIu2hlHLr8CAinCDNFj/PrOeQdGqmpXw2yw/8RpXz2EU2u1xmWpM
Z6MTy401RuENDnDP3Odz091pVBK1TygYj1jYOBXOAFtG9Z5D9NrhsvT0JxwOzI9FXCdzMLZ0nzYg
L/vnnIWLoL68BERgT7WXBG3Ut/Bdup6ciHwAfzO2C5BD1+nhtNBGrWAAaA6mlTIs0hvaAbZ+NrN1
NbzKEX70WmZLkJGrdtXR88bmq4cUN3E0WNq2XE0GPFfsX0HZR9G1aCoeBqelJ4q5MLGA/M1Ljx+A
3DOCeRojf1Jk0P4wdDYZ9qfepGa2KnZwjTb2tAbm7e3FKb+lmYdZQU4DJJ+cPPBDr+bshf4jgLsp
6y7L1uGZyqiJHRqNzfjdHbP6NEQeTSbkhL/1ALam/qa0hi2GkZHUbcRC6wz6zaDNTBejDFO4ZVhS
IDjgxYVo1XyijXg3seFDLAn23WRYIZm+vm6pGoPHFLngdMrRM4Gjwo3KVBl/MsN+J0u2eQNAwJPL
gLCMIdib9r6pWXFDq6fymzSqTjPOGXaC1n4kYw6SYJwb51XqWVdWQVubXnux1XJ1b8IkhIxaAbxC
JkagX8tRz6ao+riv/G52+vu7ObqBPpusibdd5QmyaqEoh/15bV+ZRRPvRBneFm46bT/+pN/5SK8a
2HyUQI3omi6+CeBGr+82CokULkNUsXyMHWyKtpG/IJNQuShIEZ41lIFYC7wydbqdIy3P7/os+roQ
8byJUEyDw5OdftFG1rztp6w4czt8sAIu8a5szPDhk6+79tPffl2OtSjJLWTlDGFff108alZu5EPp
ayChDklaMyWVXruboMYe+yRudnGOGytlwTlz+PJbion+LNHDR09FXpBRvtzSooo42Fj6idhY09os
yl4TMwB9Ed5UfyIq+ounGVU5T4+DhpE5wZuhMVVhoRmwdH3AHvVPEn+957gyur//KZD8XIupLjHM
7/R7utWoKk2wAXYktV/Q2O0gnrXD7uO7/34CzhifdttqXGEq5uirMOQPBQoHD6/EAlr4bmYWoF7h
6aEnbn4IZZpMQMCQFVMh/aXBTx1WwDjrae29K1OBukErq+2caYiCbDLK/ax30oVLqS3nNP3iszyX
7R7bl7iznXncRhSvwcdf//1bxbcnShgpB9oVhnqvv31SAm0vdBi8Y0LtwO8F66hCHdgKyH4ff9Rb
HdK6uHD4IyxFR/REAszrjyJt1Bg7sNyIOkq5K5Mo8iMAOngenJcSf+lnb/G68L55LYi3RkfyWy3q
iTdPGc5BDvPGhOtThAOosZq9ybbrLbqC5og0R+xw+eu3ozQrn1ZZGVhygLHXzur6b1848ggcJURs
INZ/q5nRjVnh8vtvzs5juW0tW8NPhCrkMCVAUlS2JEuWJyjbkpHDRgaevj/oTg5BFlG+3dU+g9Pl
Tey4wh8YxVDa5lOKEcqb7D7fmdTYKLvn5gr043RNdbCkNCop9tA8NRcv0uDLRliN5E9OW+UPpl7n
PzKzs257PYlX3qVzQ/FazFfzvLRLlIkthdQVkLxxKWNjRAOIo3ETnzr4Jo8cZ+WonV4bJLRMo2za
yMzwcccbiCxp0DQeJmgwkKXsKtO9MOMZuLxaX+jKxb6B2cYO5QlwgM0tHsEi6WM71iKQM0MDbzJ3
DP/NBmbmw5KG1b5tofq2iIKYQ/2oQKHF5MAAGIJUmQTM0EoGiRiw7MS9OlEr31TQUR7U0TZfujqu
JWJ/pKM2dB+C16mTzX7l1juzItC+sGjmsMGjWaKkJezlKV6EJdCHyfDUYZDuo1xBPExpzdfLM3V6
oPnrbfBuRAxwA9RFUCI6v1LQCsrcsk+6q7BCFkNSsvIgNPqRiVbGK3fVufG+oi2u9dnyabEwsV/4
JeZJGeJCo7Hv26Dd0BJA/tnJbDQRIA2t3FinD6vBs0F3naALYJC+uEG6RuktpeadSsFmkwWo/jNs
XHFnVYq1T+qEslobNM+jYk/UTfMkXevtnwLhTIA64PqMOR5xICgutjwZOLrgDkrbUHQ/wlhxbiDD
O5SGhWToHmz1XgIGO1QqhPVE/kCYUK9vs9KG8q1xDEM0twIMeDKptN9MJc4HOitVTdEzs2iJ2HLh
S+SNo0JVPdZpEfhYm/+xohCcQB1hl74tbL02D7Q7Z6XpUSTvGsGEheZuMg53SeRTpqZbr1Nijcpq
cC2/sRnDieVZ1KCUkBQWQ3MXNki0bLukt56VdgLABQoOLxdtRCnmhth3TlBBLBlI+sjUCAE7BK9t
66h/p96noB6H+lsdCXjLfhvXf+t8qn9nDNLOWsXD4OUJvEY3qzLzE+amAo1dswckf0mCnbeualDR
jNUGcRtHLgzVG/LWF7TG++i9UXPxTvWjeQxICmWPV755DduGouxYxCVQYUp+6q6oAYfdTjgEo2cU
6PCWCLiU0PNzo3FctMnSH1WUAEMtKsNCvmoi5Uamx2kk6HphK7nR1OHGUdrOh25VxVMwAgHbonQ8
vaP4IAOORdVQ2cljT0FURVDOhxfZRRTMySYRR6P1jQZBKd5kRe+/q3rRSTSCY3qOojMV4VlAGbpN
D1IGuaRBmr1NJLx1XQiXyr2e5mBCxnwaAg/IeIrFUhvmz9gsgccKKVLe8nXx36jsqAM2Y9ZJ27rV
o7+oUosDwHqMelAiDF/iQJvQj+7t4CbqUoxyy4p2KtYxNFwaR2DvguVH+hu798mN0Cp6uXzdnF7/
s5k6eFBZJdSlcnF8FsSgRk4WhRB6jKHe0tpHkq6HO3Z5lK/r/fj6J1YkjAMkxUCIjh4PEzhdBpqD
nm42wuBHZSz5NTI/1SajsXggHZ/1rNNyO0j+4OYiqrwO4C8IS0SaKBNaNzEGEXcNoZZb0kiNNkod
yLdQ4IBGVE7pNVmFLFOrlJ6QCuFlHeWSy59w5p4ki+PKIvCxceZdTFTp56XOKcvcLMqNe62PA7Qa
RYUmpUwLRmPrXB7vhK8AKQe+FSOyUxlWWTwEfVDIoa0Tyime9DRdGT/SXbb3r6a/6XWPdka2skRn
XmjGYwPAzrG5d+zFQ1DEedeqbV663s/D0+fT4bDfbN2rfuN96zcrAc7ppjseahFz0D3L5ArNdneo
EYmmL+KsMQGUM8t19DWL2RsDblH0rUr3Zvey41P2+/3f55tvKx9yZl/PXwK2FTI/Fiz6ApVV9HIA
4JZhxLb+Ptxi7PnYXRk36W5wgZO4tTfsQZscaPQH3vSIJsv75V1yGpgwNvxycjF+Anj943NFaaaC
3F0CzKYQuRn8zj5wlspd1Uz2yreeLtr/DaGxQcjOlsR3tMU0qRJNBH9GDd5qwNgE/c6/Eh0IRmX+
RzqPUgdWd4tjpoqMHu2INh291/QFgU/jadRj+plJuAazPkVDMpat4bDL9MG3W37RZPaDPhpYTAJM
ba8H0DJu1dHOEEBQ0ETV5OBnmkm9F8ME2cW5GrZepJbm3b8vIdR43HZM4m996StN+46eAQtJwV1p
tjQb+4Me56+ID8orKcy5FaQdwC6hqGaQNx1vFkhjMfpKvKT4U/UHYMrYvwxoKF7+nhNmK8unsCep
QzgUlU6wtQB98OayasQop6xr99YU6DO4xEHSZdSkdltgaP5SNAkiwqityO+oOtrPWVaGz2Ggq7f0
eybKC4ZVg1RC0jnbGPTVGiQEEW8PCtH8e0kDzQj4exbXHkXopWxAjUMaKq3jXAasqSvP/E6rQD/5
8rTM9aLFCwhJFttk6DSs9pLK0spOrYy0lWjTd9mtb+bWt1BDlR6Vifh7xf7UgDoM9crmOrPk0BNZ
DrIXMpclRdFGG95JNUqcRtgaB0egGIQCULbybedO0lyscWCSUlHFG/54ZyEVS4NOwysizvVYBTQ7
m2AEuojJyTKzdihHlKE6K9lnsMqKCYyxHSMYjry1vGZSf+ZKVCERg1VyHKLbZUIjRUmtfGGZSZZj
bOIoIgNRHfe2WoXe5TU9MxTFQaiExJUUNb9QxP+pUmmATAclVCJXrS1rl1cgDkFGIZpECHh5pHMz
DB6ZHUqNDwbl13v336EAQRnE+9xV2kSyPnUAs6BJlw9ofxHLIyB9UKew+obXkHkAZ06fEUG1+8u/
4iv5XGziufBHEsxdRT1kEcaV+AJFgU3+MTSzsO8IpPbOKEYd+LiP/BwC93+rAf+oIEiQelP76BtH
S/8Y7CGZUSeo6JnC8epi9ncoUv1QTXA/FaAnYu93Gi8YmJChg5pEazlO02jbyTO+LxMxouNKvjKp
Z46kZsOgsOmb8bZZi6/xFQEnWBnZH4U2vtLnsJ/pWSLjRPl7q8i98x0BhHBlDs/sGVjJig0amwfu
hAGbFggU2j2PDsIb4DZaJUZVSwCkwxxgJdMlqT69dGii0HpAQR7e0jK6p/WchFkYS5h9ga/BlqKT
MNUIyWe6OAVuJuM6kW5qXQbcBug7eYmSydnKgSa+5WHtABBAitlppduqzSOC9yiTfS9XpvhlMmdU
otGkoDrbGdWLFUmfojEKQAJPHb/QjOsAwcBfalIov0pz0n4XsHQyjL5GFR1Nx5LIGA0TqrFPxxEy
WZ2h66Eg67oJMUT9PkYZXp56WWjmBj6x9NiESh+7Suuk9/BZzR9Skls3aD4bIKd9ebhPBGKPbmcL
5R54eNB4eqdKoWs1ovxssSgtNkOmFgCsR6uugPdKGFqXbWy+tI2hvHXBUP7QgIsjkVda5fgkWRjH
7jA4QEUVoTLpuulLWpJ0DOJrxwlHsnUavk+pHGDeBWNf80HwzLKO1D8l46HA5mO2xGpUvCmNAKAJ
zB2cZidgmDh/ibuQmpLwQOKgKTxig8Npsvvegfgv86vnwgsuW4Rc1i7zM7B9TgZyCvl+C+ie6eS0
bAw1QAdeBvXtIwliRQ92YBjBph5rKcN2qR/vW3PE52BEc1GgJWsiZYkFRvyKUQYGnjSlq19mkaGa
gQcpxg1WCklsY6JCLKNYN0yqBy29ugUwZUteOlUoEWd+3pRuKzVqtJNSncyW3VVC9NXLDgH6oZnN
hKsAYCHgdtztFLoF172T+aNXlnb3Hf0VwFYSfTLh9UNcHlLDt7LbbOiQqMroC28SKqsf1AgQGBS1
HKVe0pjhXddGZrEFzd/eIeg9qnsMw2YI3CADigaSan+GVFpYWz7t1iplZMT1tHXYq0NSGwAXuw7Q
5IBzOMqEUgGUQS8HfYu4vf1BpWhIrit1rFTXSIHhGG05SrNR2GBsbamf3kuscAa3kbs+8iLaQoAH
ckJGDPwiILQqrsCgRFSbKkZvOMGD3Iwam1j3EW5lR4yAbfAKwDZENtM/3ChU2ARyeNJm6uepLkyl
a/ZSFDTZVknQad9N0CnFFhU4Ia5wmMlxv6P/h32FcMS0y8wegd82LzrzaoKVRbmmVkqNnR8CXmcj
ZjTXwkK7mTpJbzwhJ+PPqlL87tpQywbhwcTEd6396g3lflqWm0lzQojMIsfHz6rwyXNFGCTTfuyG
yoQQqhTlvY03BNZq4KrjqyTze+AtpWTNdueRlR+msgPeG3B8x21c2f1zYBWBfsUrpaNsXkX9bQGm
/q3jwfoVQquptgmPJECszBGyByC0VLZSYLbaAzriaGlFg4ovH4KyH1Ej5y99kRCGW7ViFLd63XNR
Iu/LZolNyjxbu9NbQNyV7//Wx7F5ra1EtYGs9NanIO6A7dbVSb/Nwabe9kpUyO+dTet1o8i09mAU
+M47QEYfRE8XP+KroX2XNBRxw6wn45b7xJjRpHnuSnjAALQwGuU6brNK2yayGXyMkOm/g4soXi+/
tWciN0J16FHwdambm4sOmAHT1sgmMjtQ+rabEj7dZ5KcfFweRTsdhr8bRhHlQLIh6GfHkZtpY+I8
NQyD3M928hoPl6I77YAUiKd5+U7cOffKXnpKroarcIcw0A6ful26VbbFzthCMNnkd+OVvQXDsPJO
nmmbH/+y+Zf/J+KpSuxYAoVfhmTiJvU+kUTbfoJl2Twnu8iD0LMSDZzhfB0PuEg9cRrFgnweMNv8
ftoc3t3tt2+XZ/v07T8eYRFwRGMAZnBgBMnCOl3cBghbiXh3eZBzK0orRzNn4T/eg8VnKI3W0Cvi
tS5pQW4t0XGhaM4aQ+7Mp5ArEWdToXLodi4+Ja6ByYVoArmJlFYHozHknYll+WNdYsdz+YNOGwao
7slzR1s2UEFYpq2JkYOrR88F4GwBtCioqGuXnVn87v3JvM66ATIJ4gj1i5CqWSg5DqS1raGexFFw
AOFokt4YaHV9naL/7EVwhvTJahRYu66K5SfYiHji1a2CrRapvQ/lRwrCxx6gybuElvS11EHB3zt6
ILYlXC1Sy2CK1g7ImYWmO2hZBFTMDjzK4wNShJi5DkjKgaeq9e8jGBNgVszhjVnk2HnWma7/6dsU
L+m07QjTsDtKHZzee4BcraxhKBjK4w/djLTRHccw/3V52c60WdC+nAuKZKBz1WFxg8FPHi2lA1Sv
4K2K9w3FTPoftQJ7LB/BSYOgjQzQ2zjgVhs85BpsHX073ealhD9AjW/WL5HZ0SO66dOM/VbHnJCx
KeGJK9O0T9VEy6DMGpDWLCEksZecMDmYtm/jrVsij++JVpT1ym48U95AmcmgE2hQJzWhYB9Pez5N
QQtXEtpqktDOT5pEu8v9uvuoxqp/JKwufeypVKcl7RzLP3nN7YqyYKnjCTqYDQgvbdhiRGdLB0NJ
2qfQpKK8sQV6gG4OQULfXl6HM6mjxa+koYiqj80mXlwIVM5EOzh0+NIZNYOc3/Rsa1nrCitPnuuu
HYHUysofhI+jnyGp8g6GkZqt3ErnfsUsvOOQxWogFoxFpbItkd8J0I+hRNA7EhaxALPcvpuiV8SX
R3hPTjr+HLAtMzdROQ39NqMG86ue8uT3ynzM++44iSUdIvMif1V4+JZaKl2Knl9Cw881qgY9zrIp
Nir6qDeBqg/XsVZaB8XGMSzJo/GxicPhO5AbmDlKIj1Yue97PRWQLe3b8YpMKtk5im/uaWrrmA1j
W3/5x87X6PK3okcINouLFg2FxRmXEQOjZsYZAhEQ7FrhZ0juSNoOCYDA9ceqXpmcM3eKg+QKhSKs
MemmLFapa/vYyvwBqWnaQvcAdssr0YzD1eWvOrcZHGsuuaFCAjhz2eSeRJA5cRClbhThuoSLYY00
gRJgjol9oTThh8JxyHEhaeCRpdi7jhuDFvx7MMnmyjV6OsO2PJebwRgiEUG35fg4T1Y6jI5NXa5p
nfZHpBT2tk6b8dWYDO0akGb0/fK3n4E2cWEDKsOTHRAcN8nxgE6b00rUaIXlFfY2O1JbupNNIsl/
Y7ufwm1WOeYfUytzlcSxqR4NKAt/zSSrYHSZLV1iSyv0OwQf+orGsIb8xwRSlJu1mMlXAHfEryCt
gm/6NFq/q96UsceC5btaPT+NAPgOZFBmgTV0a5YHWvhVoVU5ZV4LG7zPtEZHgWda+SZiagQiTPU7
gk4By0HvvCY24oNvW72npfBbN9IoZY+Tko5XiDRRGpp8a6XweWaL8fRQMWNZ2ciobR1P8xhXjhqE
NDbrBKvGK80Ppe5uRLW94cWxtL/RKNVPWNoFr1iB5ADgK9xDnLEqhpXg4cw8qRRfZ1QeCkYEMcc/
pFblOh5GlZL24BhXDWwrSFiNfkPlfQ3NeeZtApkHahYdZLT1TtBZqhaNkE+QZ6yn2Nxh29RcY/uQ
PhtWEj0riMrgawayfs9r0OJZrNQPqWYEN7ViYgmRV90BPC6+GE7jbJJIFAcJJ7UrhbwrWWkSnN7B
FMCoSdN+kQkSlv1gvM8c0SB/6Y5aL79rQ93AI5SbmyJGSMuqpRBSbVceQKzqayrBp1U/hp5RHzax
Ad2fRVjSyr5WTRoelaVVdSMXOco4uwS8Jxy4AccvT9jR8NDIQXTjx1ND/90Szu8u7vrvjtzV8rYD
TW3DZsvr2xx379yb6swyN5hlAL4wg0rRVh6B00sZeJtF2ZVGkIH86eKKsupumkJuSldL7PSWKkbg
mUo1/j+WxDZBLVIdRlRh2XlzBCl6izeDi39494wxONxbHqaPgajlsanFQDLs11hKEI6vCPSckQKx
eYlN+lzsBS6JZRYK4D2Venu25EKuzUAI6KY2485t4GH9BVoYbwen8PH6YIM/pA5gOJzDNPEdCoO5
jzK810QyVWv14XM/i767prNdHE7wMvMIVKeiO1ekuGc3se5l0H+eC5w4N1biaEC31fi3XmHvqWYq
l1iVKy9tgnXEFnkm6+CLrISNF9Rr2PgzFwr1f+Qg0fUDmLyM+6UBbGWCOYw7xe30nFF/2VInNA6J
TZ/t8mN1ZiiSSLobKOUgrr5sWpmjoiHN4tdu4SBCUSHZ4KlRlNwVeMOubD9rvpCPQ50ZYmciFjVf
CECMj+/J0G9rX4R6g8taqo8P0ASzLTakanwIlaC8hw3eooGJe23nSkUD5qMyfQiktaO9JXFFfabI
pvBFACBUNpHcho/YFAbAq/BbyD3dkmb2XzyJa8uKx7dJ1RC8xt0TLKLlZLJ1b3eNZu4aoCk/wbMq
b6is1G8p9MxXRVL+qE4pv0K5k39WZn1Nhy/dTZ1Iuu3kdBjyBfmEWIifiB6HnboK9kVs1fLOjxrt
W+3UWHG3hQyWqBF8+gYHGahH8I+QWZFwmEVPtuzozHVSFnaboXT8T6WHILlPUmdQdiEYnXaDyD5a
N0We4SQV4EI8UVdLAzprFr6LDvDX18ivVAGvKRh+9/iTQ5Tvh2YAM9pNb8Y4oIKgZFC0NoWM/dSm
RpUDqF+vDX9TletkrwNpGSGWmumLFpjmWhZ/eu3SJUN3aJYxne+XRcEAtjv0LJ1iKNPpH8iddU+v
nH5XJoZ6hW5JAKURM5TL+/cMDIR3UKbBM6u2za3J402V9EM71RVhiDPCpjOAf90asOQfp1g2qcsO
lunVEDkB4UndVU9vy6OX2e5TLVO/VbIz7QCN6YcAjhbpnCyc2xz51JUI9AuqvNj5s1MDjeEZA0Bo
uPiRZS+rUThj7Yy4UDxqfV2OsUtI36IvS3JjoRs41A+y9jRChXnBrS5SAWjihAnhbDDwxxyMAUU/
ToGzKRwB1Vh3pjkarOU+37S4FBCIQdW705QuxqusrCQ82A2kLNCTtmcPKkRNhq0u2si5gpwWPFlx
kn/AAR0jHCcd7SOayNU2U5LEDxXWw3/qJm9b7NzN8QEFF3HNS4jTnOpr0mfTwGdZe7Xn07+Yo7lE
OSv9zWHDMpzTDD+TWloNroVcwdaSncSjXIvnIMCOn1FgdfeghW0gmTRmNEL3h4IY8zbtzGE/ZWro
JkpB++Ty7jqzpemuAT+fNaJABi9CTACNge2bAkfYSWo9gejeB2Ug/F6ywN/ENNvoaoVreN2TK9kC
ugG4gsoPqG19efv7dQQXBR0St0ql7OBbcX0NT49oprTWItfTcJKxbBXNPhnUAqWOxcbkhaWtYig0
63N0pLb+IIkPGhfKS+SH8U9Jb4knjQBheHqs/TOoWXwmKFcbd6E6KR+Vqvw1qxYFwlGbXgxhjZ+I
Rzbf4sqe3i6vxBcY7mh7gKsACGVo3IIKsd28VP8p0JEENFZditLVJGwE9lPQCOxSMW8ydroixuhO
iSGUeKVS5igaVJPfI3gw9LQ57TakVIqU4+QWVPjHTRtHbfGQdaW2kpJ8SR0ufyTde/r3jkkxZklq
yTkYrJ4G6XnUk18D5aq/o5GBz8XB0X+zjAlRXmswxz94zsav3SQjeASVm2AnBz2vu4ECbc9NrVQA
iVX6LDjIXQkDom8RTjygQ0kk73ylkA1skD3fh3ZJoJeghlGYSToPHSS73Kp6SgPJlkAv7h2tmPSV
cPW0kG7hikOtdpaYg+O7JJXpVpNbfQKMpu4y/dDFCn0XTeg7O7Q66i2p7SEI2G1bCkVu2FK7dKDR
wr+j2byyLU5iivmXzGqaWI8QWy5JXA2PqJbCe2WY7N2mGbpRjXofqliJR4GyV7GPA6tysEb0MMWU
0VZL126ur9t7ser8BhN0kaHr/HOR//lcn0Vtzb9Brfv7PgAxiDCyar6bgW77OAhnigt8hCDCkmk4
BUjE9LKCQwqoh8cZXuLVYT4d+ty3ruoglO8cnT6k38rhbdUb7S7KfYGozjDsU6FhduJT2qOhJkPj
T9KtWejVjtONUa3ALJoqq9jZOXoIhdwgV17Y6o1dVc3r5Yk/vaRUIJFIF5H0AvGXFxlLHCNQWTsG
gU3t+C+TPHTbpmitHdqy4unfh2JiZ14hoEQQMscnHyWbpGoi2HSt3tNwxuhxVzbwwIGwFytlqy+0
1PFSkoABf+QIY4TAah6P1VgStvYi5i3NsXMcRD8Ss0FhSalDeEoSogZbODn1duSWNh15jgeBe8Cc
h7JOr8yCYdIwbmRLyDEPt/lTLtP2MBUpFPK+EG+qBtY/sllOO8C7Pgsz6YHit/IYOHjKpnGEd6Do
gt2QZFgYS20uHzRzFIccN5FbMRblGn5k3pqL70XVnt4CHQ/IbM7i/lfGcrRQ8s/cxBrNT3yk09xD
fUl6TLAzLna81Z20T4e6hXFMES26IkFGtjKgP4yE1BAEHwQmQneZU+VqaNoAx+jcMEpv6HX5qlRs
WAait8IMAZLUeFWbUvtzeXecPNG0jvAD4g3j+FERWTzRhITVFE7Y9Yq4i+6V1h8eytbqD86kJmAt
HYokU7R27ZwdlNopB2DmlywFifHhaCIdYyVwpX3zSBqXIyeIiBjaf+aPKRmmF72xyxV47ilenE8l
zgXyBscKGdFFXSMq0D2kzgfpUEuKK+wPlKuyIqbfgFhxrv1Ex9WVP0gwJHQIx1nPppdDBC5aBWPC
LpbWSv4nZQt+ELuDghKgf4KkxSWg6QhQ9in6nkbEWIJW/34Gja4cyjNBiorg+/zZvDSn3lJGEJW5
o6PCMSDs/4ykaBZvZD+2TS+m33U9hv3smTpgnLwLC+w83agLe9A7rRi+E1DU+Ra9mzbcSm0JQGYK
7BHrbKSEE1AQOoiKMJxtnS9vy3OLNTMJTAcyhMnvX+xLag1JQucSjPhYYasYZcH3Ee9GFzJneGic
2vD8JNPvcYYcH0cd0CQ6MsOtWXX1Dqmp8f3yzzlzXVP2oexPkfLL/uj4XmunqO8RcstcJWrjdzPO
EAYPTP+nHDiEVJfHOi3MUsHiNWSl6J/RBZgj/f+EaiNSApwNLpXA8YdtGJnXcOt2VKt7NCvqnNpw
9M62RNrJRkEiS/cr48+X1uJSU02g8jrX2uzDt5h6LU2AhyI+44oxzp5jQ4RbHRUaoN+8iuUU928j
ze0HHGDarVKX+n6K8gqRrEx9qXtjXAkKzxwScgcQGPzBMVlWWKSqE0quhTkJCqicwJSMKwN19bVD
Mk/q8qPn+o1CBAKIdCmBbelTqIadQ6+YlBfDI7t+Uke1+qE4Ac1HRWoyayc3EvIulA4s1A3lGkNg
LUn5v+k8ZkkuBzEF5SwV28vrcWYCeLcx3bHpERPDL5YjbG0ZHC3LERgUFxvEV2/MBI/by6Oc2eGM
wfwiQAA6eMkWhp8zWnqEic9oo/w0dRFWeGkMGBtRhJWzfe6DAO2Qmen4BoAOPt7fduHQIXa49vBJ
cG7IwIG12pDrni9/0blhbJgYDqUNyJTLecN/AtW2Bj5SMYGTtWvduUGZZs1r68y8UfykUM6mmaGy
i7yqCHE4biJKnLES5CjAyfVWk/RMANGdlJWjcIr4AU9Ihs9bwUAAPRaRcmUg+BPSPwfthHtyK6G2
mlVK/pBnyJimhYIy4KRNnp0X1p2q4aWYFLnk+oHuPNBRlLxW7giHK6f5NgD8WqtAnJkKEO78QLrY
tO6Wz5lSglmAp5WjBVr5LUbBvvypToH5e0Zo2HejT8x4iKEu35exphfbJs27J/4m+psWG85HwEnO
6o1tDSinaCov1qYCgLyGVTmzLyAqz4h0sBezqPjx9isCnN7RO6Y3qFrVoVXh4k/a2tN+WhmnwUSN
lvtbp2TPX3U8Cl4uDhDRtsKmq0LavxsQxi2n1lNxCARVG2Hui5TXfVzU4X2BVm7qoXEeviOV+zYp
kuaZ1LDX7rj5YC3uOMwltVmYwCSQWBr85F1RgWbV0U0qrP5bqTezBJ1I/qLhPO30fmyvABFtpTj7
xByh2+qDU+57ykIrF9opkQ7uAdnvvEvAjp6k+XLjS2BCZcqLPcxOmkl/nV4Ue+Sq0i3trfixojr8
lAdTgyov2qRxN45g4vuPxFa/qT0aPXbV6X8rWaAxAjZma4piOgxNiFRKaVkr7+G8UsezBu0bBBFl
fv7LET9eSaRuHaPMWURJAgbb1IV9h56qc5NqAz5IcMv2EkbYKw2fM4MivM9JhzaBx4q+2KRTmXe1
0aK8VPsTlz4yWHeo8TR7MRSjK3wp9wo6hO7lG/O0GIwpLxsEqzeOL5TXRYTchWai6m0t3KHK6veQ
TfRcAJL7YZe9fo/aI7JoKMA5v0wzRGCWaouquLmB8BXsZD99NcMm/F2j8HIPikCdMWfW+N6qufm2
8jvPzM6MTgF1A16HIGn+9/+JkAQwCBEbpXD1DuwzFz22fqmiTz9stQoy3iw1+13q8fioSMHwNiJE
N1PP9cz2/LLBgRyovnpVFFkWbyui1+vKj5NPFBkz9I3iAWHny793nrbFDmK3g+ghdMRBbPlzrWIU
ZZ/zc6NUq7xYhhCdQufaSWGmfe/zWvtpNRFq0iFItMsjn17J6HGYCrwqCE54QS4mKoVCNpMi556C
3BNCBuF90FDlaEHVrrzq54ZCymVuhJEIQ9Y7XhPUvakLalRxOmjuW4QUnU1px91mRN925avOLD+P
DBIrRKkzUmTRswgxOgwkmZ6FVSAPCni9sH9PmhpcS448ogSMEjZYcK2S11wxznwjx2JmwBG4UENd
TCeSXtiHxzLCLUoltkHdOV6u58nG0btgJR47BQdagMAAowCjA9hJqHQ8n3Yeg/BBvNvFCDW33RJE
9mdeQdSbPU9RuE0GjQRahZ/o7AbLN/qtxd00XZWpiaK+JCGEuSGiw3YWRpGEvm1Gl9LM7DBwUcWr
1EOAtSFy20Ertk6gCt+T0E/9WZoxZu4d0HoHlwSi75U75sza0Sqeeduz1xr75fizSuGAosj80k0G
I3wlIm1vZgLqrYEZ4RPoEtnLpjj+dvkYnD75hEtgfUn6yWnAyh4PagdU9vBrQcJFFP62pBq50eJe
/vfwjGHoCAAphgSG5NDxMIPS9lDrHFjb0ahCYRjNb+YwwU6HrEI3kibtAXFNWIZ6Ka5L2RBs2Bgr
4bkIjKIkEkWEVpsxqv290quUoC/Pwnwsjq8hHUgVhSpgL7OeweKE2qlO+lLKUHvwN/hppiGEBKSJ
vNFE13XTpGa4vzzgmXgVGq08K8iRE7HiiwKHhAPHiMtB5aqhLXcoQ5uOh6eD4SDZo0yOG4c9BIMQ
d1l5oweatWuVVkxo6Yk0RWHUt4JNXqfWz1DOkofIr1sEK9t0pRR7JlRjm81AcGQeZh2Bxbxw7Qdd
I2GrmhVC26IyZ+5UGWxFjOLIT6LlMIZaW9lYPuvi2kiHflfVWDAiMh88AXQ1b2hNr4HgTsXg6Jex
UqwSkR7p7+KqyaRcQX9YRbgHc58S/qRt/UnKMH4PjXL6LBIawjuHEo2/TUpIKNuuaNtnCldZsfN9
GweFlFYK6hHoVr5JVaN9AHmvdc+uJ0V2hwkssUID4s/Kgp9GmMSV1A3YZ/i1AVU4PgG9AOQmV7KE
YEqH20hXpzSZRmM4qGJMtsB9dWiN4bBTKrO/F47VGF4nl9oHksjm7vJvOb2r53sTPNlXhECD7vin
lEjyEoMjRlkH5S9IvsqN02p/+kE0K3XF08uFgWbJC4qn9Nbs+d//JxiRQivKsA1loKr3XUVJYrq+
9C0uf865UUA4sUtR5pl74Mej1Kofh6IhGUrqkE3R5fZ2KNB/vjzK6aTBTKdZAO+QvcdLfjyK2hVo
QphK4kZhUbkzYHKHEmZwXavGx+WRTr+H/oCpcTnMtuVERccjCfLmWXoea9gkz28c3aCmjxPC9vIo
Z24gANU6dcQ5CiKsXdz8DXZUmiJ8+Lh94txF5dB/BgBFvKpGtqlna74FaRNv4OTimtxOnZsqbeeh
vircIK/oeKKuc5MGEbrwSWutvPGnsw2oSyGSRcMExZdlE4i+guL7aQr5VBcffpKqCGDW2lNsJ83P
lXk4PZhoYMzqdzT6wC4vD6aG+g9XSCJtkCZsOH6TkmxiRa2vAX/G2z4ecKeXeNNc0LCq55th/dIC
03kldFb/WWWBTh/kc0AnCjp54MaOlz7OSQx7GkU8dxE+d/I0HEw1SNay3dPeDNGhQxoOtH/2U17s
5UBqR/BGCDHmapV8dwgCNpFNfwbpZUAsuhxToUAyP2m69kMju/SQweh+X5730xUGGQ35hk4YfW0U
fo4/FRozfEeeLPgOZrQLR5JFihstGv1ibVbPPGN8IxkRLxm0CwY9HgsHP+7cDA9DOyywAzKKdK7W
R2mj3HSFkSPWGxrG37SYrGgzBzF348jz7PqyDnhKx5kWvy65ox0y1XZsrYR9534d0zBHzV9I/eWi
56Pm90qdZVRdWsKvDkXGvQr396UBbfmCrHt1HcudHLmBBnvJTqNgj073k53bUEhGEolDoCFasPKz
Tm8hMMBg7GkwEBJxMo7nDOOJNJSaJMN+pU3BtunZwUSO+1+fIjDWwJpBsvPnvCGOR1GGuJFpb+Uu
fSnpd5lGxQ2t9Il2vyGvFOFOPoihZk7kfIlTMl9+EPpXepnbAFKcHku+LtaCPVn7P1dwaU6AgzVn
GQkUH5dST7kvYVXYI+YOQ6G8AnGFdndlW97lwzMfjqN4lXh9VnZh03CCTwrfUWpNg4/2rZva+fBd
JJH2XUOT7NXSavkADtrcBKZcXQ3Is6NxORX/vmq6ZoLD4+74yjaPVy3yO6fITXIswCpzsdXJ96Xd
YhBTYOR0+UtPkiLAIGSyLNtsjUnkdDwUFYMslGp0OFS1QLgq2+SqgkXVdUikrDVriqgAk05nluQL
YiL/IURagoHsnkveFniCkJvjG9G3iO65VNNkICi52juukQx4SAyZFjyYbYaJ3Qi6+1daUSHb2IWm
f0QBoMB9aAT9r6nRxht6yO1eqEi9upliqmDns5wnJiiNEfI//e8JiI4zNVzGKaDOKfgfe2fSHTdy
Zu2/0sd7VGMevtP2AjmTyXkQpQ0OJVFAYJ4DgV//PZDt7mKSh+zatxd2lSUSmUAghve997nGcIv0
we1xkDS6c0ekxGCHmA8QalEXJX0rMVR7n0Rm76zsWAKdiHoJ6c5rpSrObM9Ep1ky4a1wY0Nj02ON
IOZejgY+5t7OxDpxK/Oy04IohQUyducDvCQQ+GXivxSJGvduPeUaYUfpDAwfXSlm6dFtLxeuUwrV
UBK4GLSDlazo5GvPqSfkeZCQiIMRXliMhzgmMnuQnvatgpL4JfYikyZ2q54Gr7N+xmmlfat14ZQg
fZykCgcz8wLm3UG7JCFXI1/dljXEQHYkzXFcaDfreuwhfLKfAcmX6TMYH7QuqXaY9UTsJhsAz66I
3WQOG7OGAelXNWZ/MuT0tdaZwbeCvAG+IGaxp5rQWzvUB50wK03h4rrqE5tJwYCTiBivmIhFGnLl
upvBaciaytMZjjPkWh7TRFJ6uqWbWn8di6owgZ53M5iuPp3u+7wx7bUHVOCBHIaiXA9BT2AJ6tvW
Cyu06M0a0wstB8dQwIs6bNt1KFU9PM7EG95DQ6e7nNZNX25zRkmMELCeqk1AhmJ1Ntegi6D0lgX9
gAG+LBkFFNfXI+TtMWSUuc4arjLdKVKESLmayhqwHIdHc1q7i11tnXlz/jOdu4mXCK69GcaTb3y1
DCQnYRw4pAwhoRoeh6CYddiCI7s6Sr+ZT5CZrH4ijximu0AfmsfMdmw0fcigGCGc+o4U6HVj1Rsd
qmrBhiVBEWWN13oPcnFVJl67mOV9QByFSuol8jwDIsH7lIRxJL0HCB9ptbKSwL+s53Y8WtxNfp0X
L6Fy1mjPmxmPI5m4zSyRkudLSAED0Vu0dhmBZlVFtAZ1Waa8jyeet1MsC5NhLLvwpXR3ujLZiADm
IWezazQYYlb0cZNtgEzw2Ahh38yTox5kXgMqIW0wLKisfLIDfitLXLhLi72MapCxHG9ez3wdqKeg
HinXFRAtsLMF5Zr3tjg0rvTRYczu2szScQfs11pZPqlhmJcp3vhIswwkKiH7eLFhihpvP74x76yj
lEAt/I//5IWfbAwQMs106W2w63rtX1VlPt11nR58cvvf7or4+pwBKBstxhKEma+/PoUYs9CTtFhp
ktaHnLeRHRCKrN87sbP1SucRLdEx9WeokIS+KhtZRhPrV20xflK7erNRRVuNdRwpOMpzg03z6w9i
mLXfSxMXU2Sp6HtAKMS6rObuvHHJN/qrt5ZXgf4CqQJs0KkLvb6UtBuZs/9ckgtqb1dbefSr7ry/
HF1Ae29pLlFDxaDC6Hp9FTtQjtfRUSI5s8+20o7teyG6+JOz/zu3DWnNwnDzKHHRTTy5ijtxxq2p
z7TRmJHV0c5b4s0W6qn3yQnu7YBEpLV07lDyvKOHaS065B7B3CvH56XIhKe2UY0k9+Nn81Z2wxMh
FpPmIHTBRW7/+gsNTpd0qSC/PYBBQlpSSd1mNevZ7G+GqIzqsGqmoQHMQi5BqKVKfmksV1aryZHp
AppvhsNgDfn4yYvyzrfnLUEPSEWHeeq0g9IlTW63owQx0pbuBlOiv8kMyD+ffPu3+yJWHXZFVEcp
kr4ZNCbNQ2FWS/iTFEQaTEl2B1cGq31fN1sauc4lxcLgxpgsYrhLB4ucqfUJ2RO1c+0ZefrAvSE9
jXp9cG/lgRtSaJd//Va4nGcNlDnwSNjuv35C0TylbZrRTApiok50vWcXHuCW+fhWvHPD+e2/S7fs
Szkkvb5KZjYd4ZxUbr3cIFIuGOSlnufGJ8PtndcHiRGpSvxnKb6evKTOkLmjTI16CbxpoeOgtXMK
0ezzyC4/e7ZvKiCLR395uAgnEDq+yQGIqor1vOE04Y36dUJyzGM6B+phEE6yN8l0vx4GI7uJo1gQ
YWG6X+wxc+6bkdPyx7f291H39bmGT0LVC13Akt5y+gSTGup3JNDjubDFxJmKZv0pyYb+O2cRgeoL
z3wXykaW/jlUMOvRkE2anI2uUPmq8Hv7LqJT82BkFQGAZTboYW5Ww0H13pRscmidPwCyoik1KfKe
54Gqu+08S/1n1ktiUdm3UlVP66L45UeyNddVXFFQFPbsPnz8Pd8+XBotiBvpNBiLjftkCPWpO9UG
YsMVqNl0zdJuwy1OzScDx8gnl3p7fsKXDguVwxPqJQgkr0erQwkZS0vPpSxLmGetbs5+WKeVfelb
NM72Hv+DNlw6zWeZIu9cGacJjVWqPNQPTgXAbtso8ECEC02m7B/LFPg14Rrd1vIa65uZZNPWjprs
8eM7+3aaonxGogPPkflK/906/FPFGRx2xwgCiOrPHcLRSDrOF4hezkUXiZmtRPaZGfktJm9BzcL/
pIBB15PH+voGZ5x59NzGSZFlRnNX+DMhyQY+T2vbxP5gHVRsxS05bZZ2m5gBlkE/q/M7LygHIsn6
PLkWMuK0U9UaVC8DHeldBtZ7bREm2iE2gCR7oPPT/Ki6sr1NWF1oAzqJ+EpiUwD2kzSu6w77MzmP
JY0k4rC0IbQGLc03dVxl2XGKMlcLiYNs8G4NdYslzNcKY+3aiGnWHMPsX5qnunKfkgdth+x2Ycg2
LUGlYs7UU6u1XrJIG6NhP8VsE8KSw/rwV2c7NBW89kvhZEmHOt3stQ6hpAQYkk02d92RQv+AXYEA
ZRunwvrjEfJGcUDJwl/Uqjw0+APBMr3/aYTEWK18XYwDNW0vv8hMjGELo6vdk03S7Dlxx1goPPMy
qjLogB9f+83SwbWZzdk9UO+jb30yVvB7aTGOSvApOMLOUCDgwTMD658nh//8Mf2/+KW6/ud82f3j
v/j3HxXBNSJO+pN//ceF+EEqaPWr/6/lx/77r73+oX9c1S/lXd++vPQXz/Xp33z1g/z+f11//dw/
v/oXigaiVzfDS6tuX7oh739fhE+6/M3/7R/+x8vv33Kv6pe//41wmbJffltMSs/f/vVHh59//xtT
2Z9u+PL7//WHl88FP3eXV+NLKZ7f/MjLc9f//W+G+wdSRIfCN2Uz8rSWE5d8+f0n1h+Wx+5+oTMt
8RKL+qekJpD8/W+2+4fPNMaWnP9aXnXm6q4afv+R8wcxQ8hXUM4jc7QBfP/7q796SP/z0P6jHIrr
SpR9x6eB5MvQ+9Pqx2y1iHZsro8IjTbTybIwdYvlcMkYrTQtexxyL/pBULUkxnBe2tC5ZQu56qib
i61By+tWT9pZ7ogibUhTNMgsChMNRwTy9CTZJz6wOYQYSXtFcbjo18lQut+7uCTgFAEmtRYjGdVe
x5durhdeoLkDeoDIUBmijVd23xKJZMXJWZei+hlMa2eTNGsiRcvEQ+z3RrVZkgmTrSyaiIxRrMy3
ntuldyYOziQcW4sI7aHRiUEuJldw/i9T/2Iup8mCReK5KdWjyiZvFOFPhGSjkN06s6Lsaog7gCMd
6npjn2DTlktGnXHJBInh1iSfbxX5el+ckS0Zn0vbKwHnImV8NtLRJ4yQhYa9cBlU+qExbIp3EVnq
5MLGk9aulJ0ER8R97ZEVpDhmk2ESKMm3VCthliULhinpftAErkjrGkbLvMIjAFEqx2vt84m9rGcL
VPZPaRzTcWRCG+N9E2AsxwOWTk/mbDe3VsmjhOWp64REAkR6An9uF5vOD9qnInbsrx64mke81vJb
BpaRQE8x9mtjcmWxclor0baA0JB1N1N6adUBpoOhC03cF1GAiMXOwx6dRrXqK/8xiLvzii68BbqR
NEexDTQ9bGpoQ9FTMV23dn4e1Sa0n3idBPaeT1E2LtOPOJCPKTaEqChhbkU+PftJeaMbx4q+z4jH
ck4yd29Wc385p2Id0CEyiUXozcLb6FbxfdbMBz8SUC9xjNVGc+Wwm2nUcGE4/c4t5qtpGO71KDhL
NOMx716Itr9u4sfcFS82pSyYiU9giI6kqobl7F8NVPRyNIShiA74gog/tK1dlHRPDYr/sEwvsUvt
Wru5QaQQUv/oQouac1OolWFWG+mdVROYUkibJLeb26I1k9CPkl2f1cfZL9qdCSjGIBGDWPaA0lbc
m/eoda07N5+rH6neHayJMedLPEUJKFOWY8u4j0YvR8RkbEYWhLvMIY5jVfe8c6FGgWQzGkp7YjnD
L90Mv8ysvXD99BrjRn1eOmDb6OPI+075q9bLtkM0nJHG2F5644iewwtjXJd9cGT3sO5ke2ub+kag
T57tABLOs64ule3DtVobNh5N/QtLyoYd45c8s4H88CA9B8P0NWiYcM51qj7BvBFmf+cW3YqUkJDa
TJgi8upJSLfHG5SSd5Ynt1rqruqYLUBNtngxrWV6Sfru1g+wpXnxVRdoK+ZJ2n3TNsPsJ3z33E/0
LaF7MUfac/p1RNZrWxSGR79L10GXQFgqF9fBsLH5LHZNundf3Q3aQ5L/MIfo3AIZH6sn0wU6EDQ/
PEJJdXEuonw7wsYIpj3anx+J6/GxEkxVvVaGohu/JuAo3DhaecmdhPjeEDa4S+zgu6YFzwy18yUY
xawgHjiNWay17Eai+CCGqrn3mnxc6XIif6ewVp5f35D1taWKnIRUzpioyie3748jWW++wrqRTem2
6Gvz0LtQFEqSLWEJrCfyWdLOuRqEtnMj+eIMYFGZWE3zRrSOXCMhB/YbZ9fC9jeE1+MWTy5m3Yp2
kYNgmeFYbA3hZOdTPky3E79aNuNXT6sQ9aawhFL30pqzL6br7KrRGmj9absuGw7ODM5+Vquxk1uE
ovRhr3QhzoJ83lL7XFU2oxfpCCdO8T0gUb4j7yqsM+GI0GpyEl2Z04Nt47ln2di6W9hIG717skbj
G+EIYHqK9K4EmG2rYI0z6KaG/KsXYA30Y5z5u3rM76fKI7+9tZ0wU6RXr+qmvfPS8dbU2Bf6PbaW
a0115MnEt9IdjwAVz8r+eRxL1qBuaO9oTV3ETPpaHD8qq7015Vkg2+3Yeg99na1rQj8LNquEraM7
sOC1yek8no8eB1ysPXFopOJqTpsjlIVj7qi9bfM2ym6rmpukniDeakfYphtIzrm5L6z2KBPfW2UV
wOcOswlyQ49YXNoeae9tKk9fehgyCLowGFtzi/2dGPRaMankRQ8FxdoOZvSrm5wD2oI9xdToHBBC
+1w4brbWR3/v1c2VN7qAorUZYuU4PtiyCMKk8QH1zk6cbcDO0SWVO6oPO3Coxz63dw75rqyrc38l
eufYRT/aXD8aKOsxIGx7gMJYuMifBKEA1U4k5m7Ohu+NcI66cq8NSNOmtejOp60Dadp0vs8mtsPy
ypuufDhnc3etFyb71HPbH0PXIkW7TvZBVUR0OTQ7eSb/2crAibQVCdfdVRZRI8+pWChdPot62WHb
T7AtQnsengphnA8KdJ5lzwje7FD1Ytv0PXPr1G49Cs4SSEzs3ks7N7/40ohXpnfUSgBsWX1VDMtk
W1nFw9A6X/25Rd3n/iA6ADFv/31uh60kWfp7ayNT9x5HXbJhIYwO5njYRT68NGVvqQex8rbVU6K1
co1K+lrhjVir+TowDsVArq+e8pJVWI4TUMrE4npAuYqZWVA8C7clX5yOht5dzb55YfbTvmEyh68J
ktZF0u/FR8pA6yGWwR6f9EYb6eLpgqMNZv8+O8ayMW60nF+vHikaddpqQjJ5ObeU7fRmSWWH/tEG
KxbQaV/6Dm8qJ4NxzvfKeuqi2D9vF52GdC4mr/3lsKxlxpxh8TWJhBYrR8l9taylGbtG/8pov9i0
MVkfHykEn8WwVpYQ9Zs+uvZj78uUZoeGoL4iAjc9ffeNRf1cTeeNXm9Szl1AInaQjM7SIL5PBw6O
JtnL6EK3g028Chu/JsSQvoE0+gUEK4cEujJpvW/b7nLogdtovElVf8iUz4i2nC10158xwAgynMRF
5w9nss6uXStxiS0W/Voq495BQ06olFQHq7crdHLOMbaig+WxHpCDNrd7tlvJZcp3cwEyZ8FuAHZz
Hbes89aAuHMzpz+rKOdcbLrrmJapnRbMudNzgUsnH/mC6i5P422TQY/Ovlmpz1XKr3UMxS5Qtz4i
bUt9s3rBkZSQ6Hm8EV26STGlltlXp8SVSrsjncRl45erMTnmkKqFS9vW33No/zm48Z624CEbjWNe
saEldhvEOCsdh3FAkjQlt44ot05hbIzaDVNtug4GZ9NrEdQs+HrYQWe7egSNikbo61x/SdJONWEr
iiuhGaxRJs43ewsNmSJAFea5gqunVZeyGAgPHeG488jcM/TF7M3Jud8Lszmk8B4VubW+Ohe+99Q2
zp00SYB1atbjJN2zK9m3jsGO1FjlrrZJCIKOORDYnVoX5bit458jHcdZDWHL7lHPwZuwuE6W2ko+
yDRXmzIaQ9g2DE/wRUqfH6gAbmYrppXd3kj23TcCqcB6pIfYzNBxZQ3HrG+sizozH8fmRbPjnaqu
Rv28qPtNEJXrgJAxmdrkqX7Hf71xk6M3PtOmxMANIMJheBm7AsBl+RI54yErrkgBP3P6inTxPH4a
y2TXjdM6V80mQ91aKKLUQOdtetu+y2EXlH18cPtuZ+RyeEEAzrzTw1TL+03lpBaPmRzruIo3VswJ
I+M8E5YjSQJd/mQ1Bnvg8lqk0Pgas38UsmkO+NJWgZmuWz4CLnPdJn8Av7nXW3dlgZWPK3Lmlx7t
5EnDm8Xnq1LnmYhXR0OIC2ZxgmokvZ+d266VRu9pWHLra44cTdKziufIT72Fak8Qcjh73XdhBNS7
rJ/9MMqbEiEdkp1QRfaWriut+RfbV98I/rIUe/IMuslIOFlCrrOzF2pwbrBFEVV3LjTzBWYtWEaC
DjCchmSRE3vJEQLYz2rgDYqieW/a88oD09y0yNTY75hQzTt33g6JuaUuei8mHpRTHBKYTvm0z1Pr
Ik3anVcHIPCd3di+xHq5cbCww+SJEnnVW3IbW2Ss56TzocyKq/I89vKt2wYIlMutMd523r4obvms
AXl2tCYT59Fl0eGsemMGAL4GY1WZ5UVakCbue3s7zrbz+MsSHCpMdd92Lunf+tFnsry0i2GHPgGh
QHu99ICBAzShb6WbPLGsdWdoN8pNnlEFhI0urbXTArhHNyt6gulpgAdaS3aDdkd1M6w95+hNzrdJ
jcU+Tr391NTRIXMJcrBm7SoAR+eVOhKD9Cn3bnOftn5Cezlz1p6mNaHu5O2zVdZh4/nXZQzEOzsz
0vY6wpa3GWcsW2FexOVZmbfQFcoLC65SRRAGDTTFSbz9hWYD63HBok1tTqVhkumXEdufkqR6wb4+
r8OuSS/iWVtZ0EpgMnW7MeGgKUzPCNNBfkt85nMitPczW8WCY3GsP8NLYhqwcn1DzX2A2cD2xyrv
Td70gvOHao1gLWkohokYz3KTUyCnm6PZ8g72QuyFM3T7wOnGsHXyu0KlUbNxNV5gn0Pqyp4IVCna
fGss64YeqJ8e+ZmUIaP2zJBzf479wFrlcaW9aIHfbogzPGZZ86NBgQ92lFwEbdotSqqN6ydq3TTx
eWoBs7ZtzVerGuLP7DfTUfPBiLd5ucNdabhyDEmMPXdm/WAP5Fx3/sVgt19KpfZFhhwENlU4kx/A
KqetzKB7Rn6+8xCZrJXRBJuWbCdFHFFVtps+TrPrxkopohIfKWToefu8Ltb4QHbKP4LUHemZkwrL
PhW4tXsQ9U3d7YguQBCOgCeoDq4afs3isDy7YTv7Nb8ktQUbGLNN1UyQqDs9JkGAN6TP/e6raJpR
hmKI+l+RaUeAx6RMU2BZehtt0T/7QNOyefDXZlTrbqhNg8buC8abZANaKfbThrKvhqrgLJWbfcH3
L41iXSR5FVzqQx+0TBbGdDGY/iAOBXvWpygypngfg7bWdy5ZD2LVN019NRZTra3x7hrHqGxYfXre
VhFKw6i1zWQo7xrdFucCNMTcUGLRgic5c7LYtb2jjau28nsYU7Q1xAo+Qbvs/IbK3HSuSZh6k/jm
dUkFjY+jebjJlcyGn7/Lcv9XoaSqR735P/9dBnxToeTePvevC5S/f+JfBcrgD6SJAAbgbSMFpRj+
pwIl1cmlr4nlidrxIoP7nwKlg9/PxRMF45l/pMPz7wKl+ccCt0DMRt2SIEjvLxUoT4rXVCeRT/KL
XEwrS2rVSUNfJzwFE4VIGDMldqlOpevY7Mb1n+7Hv8qify6D/naovS6C4uvUabXTw6Vud1oEzaVp
IbUnFYoE1eHWNTv9sXF1qlqCrsRtNFXDg5mO8nxwqloPy74cp3DUl9Ug9Se15Lp6+peko7PGRnj0
UR+p1q2wzOTauVO6xX2Sqbw4zxxgj6TS6s5lIEfmTmTAmgirYUqrjWWOvgyp02pfi8gw7mQuYGpl
2TTslPRwVCZFH9yJyvUWc46jryOCb86bDMz3yu4y/4rGDwz3j+/MSWtruf9IYWBO0BZFuXHKvUax
XToY2dHsRfOqJZ/Lo1Zglw+xQ0H8v4fkO49gaQmePIFXFzopQ1P5ywzZcSHSZr6ourpscp9DJkUl
aW3oI4ds/c56MhU+vuxpv5BhvWgLIAX4VPHemM9jIai3ljpUK0UDeARJs0GDXCGu8KKtPQLYMp3e
+6Qj84Y3tlzVRLOGD32RfZ6GcDZ0CqJAThGHoSFYUKVik+UeIBxVmNcNDq0y7DwXmUxmzmtsJtVu
Una9znlZPhHM2KeqfMjpdBGAvyNgoEVxagnritLBijhpYe9WcI7gyjgXbJDMKRTW1FAqQYPOItnZ
waUfx3Ja211eXDQidcQ+HvOggMIxUGVwDKZ3K2rVF1HJ6NZusuFGG6pAndWtYcjVmMVVFNowDtXO
TgdVb5vWxU+dzsq66Pj/LxySb869JHKvJ81i/SpYZ3tag57zfZlt9K1eGAZZZ63tqg2OdHVbxyMi
SviW1B89gKFbdHkdos4xByHOJiT9hlpGbz6ZLE4aJjRfrMXIROY5KWwWPqPXvTzH9eK5UuwQydce
wNK5zaOKNPW9nszPCMe/W5B/eit+X4sTIX1lFBkOCL7X16JESEMZ/U84uAZQ34BT4crvhv5okfB+
nfY68FkPsm3nmfqllmn1Bt5JewOVc963RNPldJ+14ehYSXWmdLbslZWm6ymz8dh8/CKdTBS/Pykq
MtRzDCMTwdLrT+oTeJ+pqotXqtTkrkiDbITprQlSu/T6Fn6frDYfX/G9m4NCElbbolhEpn3S2BwS
krB7NZJIwzt26+Se/xKZnFK/qbqNyxCpHvGGjZ7ke3iOgU7AFQnnK4tYqKd+oYivRi1Sh2YWWRFK
eJGcRZ1ifBA4ImBmiJG+08ef+GQxW+7RElUMfp44WqadE/PTrMY+jWyeJi/HbWORnxFaTsnL/vFl
3sxpi5sUAxMGCkD3yElfPwrO9wRmzTjeZhsscT9MHKOVeddoc3+dmzTT63rqP5m+30CS+G68E1hd
PIw1WCpOnr+DIlUzh0ILdSzfnHIjNac7J2gWEks11F/tWs1zKDsvtrBBT/m465Tes6a4Vnr/8fd/
5zYDT1wwjouYFpPH6+9vq3FmU1FpoQUXfDUNOPsTMYvtx1d5I5VdvvFiBYVnQw+VIfb6MoWTUyxw
ahyA86gfcjerqK9CtlwlVuTRVIpt+9sop/wQmbAPgNcDzxqzIvmBPlFcUpXLIJkBWwGjSFTWxx/u
3VvAzg1nF2pi/CevP5uqhsxKLGLnmzzp186gawe2OPFfv8qiSUQpC3RvWcxeX4WeDtHlQauFcWr0
114lOYzWpvXl4+9yqp3gPi9eQd4anXfGPn3NPfhHxszZIzSspNhqbpftMF4W+6ix5svJzeI9Jwlz
NRde9E9NwytJw5+3hSd7kuV9Zd+JxgaZ58IZO3lfTTGNDjlpJE2SHgVAv6ILHTLetJt06WXQsqku
KHVpTx6nMo5CdfyZUf6NX3L5CMCS8A8t6jQ+x+tb3MWNPtj+sthIYa1A+OfrNqWKJTI3vdUGmYPM
6+NdN1hEIXh1ew6wZthnhjut59zrzyhqsbLGBC72WI0/k4Eub9LJ8sQbxmdEmI1txT4ZZqTn0U8V
PkdnrzWuMtcdbmJMqosJZB6Pfm7U7Sdv3XuDgXVwmdjYRL1ZZqZyElZp0Q1gni1A9HXzuU0+4vcS
CileX5oSwvKsC4Bo6unjYfjOrAqRm50GKrpFP3cyGIJ40AunwqNjDQ1bsdZiQEJ9okttI1rIOheQ
AeztT+ayd67KAERWhqSNWfVUNk2qYDvmE1WfRi9EqMsm/irHojE2rSVpPDvw79C6jfNnAclvFGY8
VB/5HnQrtqnLCfD1wGshzsjBbcjFVLPtr1MsEP3edcvmLC6ryNlg9eLcj2nDOCOT1BrPrGLQfqle
aVooC8gm+2bU9V8Cn3RMnSX2jVWcFWaxGvB90B4I1Pwdrvls7oOB8g5UZsySqFvtJsc7H81ya+S+
f+/HdjGG3cSmZ2/Yg6MOnVlgYZqKuStXneW2lHkz1Tk0GJAIM+MH1IVIz30w/YkWp6mZkPKTfAhI
7a1w6QxlSlmr9wYSeqYgT4ByTBlVEIUGhtwZBCGfKPnfQHyWO+khEoccwp4fGffrO2kFWj44+swr
HJj9eRRLuYHzOFrsZKsEU2U5UIXM9LUYc3nUHLs6D9SkXwZBau9VRqaJr4b6kCZWcNn0unk1WpID
5seD+531YmFiYULDYAF94WQmV6YTd+VIDczUS/cnMnIJ+bUZP9HMvzOfYixnpVhon4AATjYmdtBO
iqfPxiupOWrAPqF4K11kHn6vi7UfVeoII8xy137vA5bNPP2T496735M6FJWxAHbHqb2lp6oklEKa
6Kaa8YQOp1ulpO58Yh98b2fKUQqBFmZ65qpTqAoHuELn3Ew5oXbcrZ3LKjT0AWx2ZBdb5QzQflVR
B4fK1s2dY7ZiS9lSXJvdHBxqkZHAW6i2fIT+CaRDJ6khMBI7Din9f6b4fjuf8pKjMnOp0zC96MsN
+5MwUQV6JhCsMDhxM6x6wI6k2enpl7qS8eWsaIWqOP0y9dQyPx5xb5wNOJrZpi4bd66MOPJk9456
PwiqpNMQ2jTOPjdj56rE4XnQVezsg5mGsydG95ergScGp9dhR07lZVsN1dopk+YzhtHbkcHHsTm8
LGwm5vnTN8BQkUlsN5tGzWnXBc1/PD74Jj/51u/cb4a+s0yuqE6ZXl/f76Qza+lJCWIgMfuNlaE/
a1pFFILRjOauMMr5WnLg/woVBG9Jm0o6+nVBG1voFY0VyJMb8gYCWv+pU8jVlCbfTW/2dmUjbPS2
tv/JK7tM869XeDy3v4+e+ALQCZ6sejITRdX3lAekrL7b0PHqMNe1fiWcKes/uTlv1zoEqMinGRMm
JIpT7XZc2JVmKO7NDAz3apjbXNAVsh4apbsPolowi4Tdfv/kiSx3/PQbLrlmsI+ZW+D+vn4iXUHZ
rZ1ApNBOfvBQh2+RcjM7m5lernKVQcLGjWqsNI5USDFmuwytzh8JaJgE7TrHrT+xjL93yzlBU+yk
vMDbcbLyllY1YWNlezFVJLLEzUQRSqtRVYRSTNEn+6k3XBteQ/SkeL+AkUO5dU9eQ3ru1AUCbrpZ
atbtICcAXlY6New2Aj0Jsn1laujYFmS63MciAidZIKrMV0nu9+0KXfyUr33TFjvPnZPpibxuMi9g
F/XpVdCUqEZBfiKTUY6bGPuPn907LxMJZZRgKI4gcT4F4xZaDPR44LN7oyFvCNdI9xWqhrAC2Lur
kCFemNGAEoxa3GdglrdLGXMFZY7fJXNu3MlSlhpzS1UCvfrg435foYeYH/u06NMVqTlCu+lpWh/b
NHacF92S8/000rJbf/z13zmB8iFAiGCy4HzEWvN66CoHiU09GnwIuxT3dF8dqi3I/NrJefC7ttuP
s89RQbf6DRHv41MNgaJbOkLpQyO7aZU6ZBruoxpE/8ef7J27g+LZpkQG3xof6cmgEqrWczeO41UX
G/PXQeI92XaVaVyIUevmnayDNt5MohkPUaAscag5XNQPH3+GdyZ0nutSubZx9nBkOLk5WkSOkSdi
Ktc2jWBDksWq4s/OI++8rK7J6RQ3huMtw/D1VUqf/G6fpKRQekFcIwxEDcE20ytCrXKnT3Yv716M
UykVB7RA7mmEMeqBoMcHgUmiGivSlFL/uS+LJ2lOxuNfvnkUOLlrFpiHJQP19dfKSN9zjHh5s8hq
OCQY+8kOz8Unxec34FEmH+LAQHxRNsSYcHq68XIxKntYprrAFWFbz/IxGcbOOghRdd9cYnDMA9no
wVrlRr5ACtI6jLX4pymHAShenz/7g0E9DSLlr0LEZNvrrhhW/DIrDscK2UKlyKi4++s3h3oHnA0+
MS7QkxWDqqLjK2vUwhw7+0b0gQqVXtufTG7LseBkXaJKSL0QF7dLBeBkZ5YXDWWPmKtomHZW3UKD
E2ZnPFhV4h3Zx3afrATmspSfXpCiGY+BFhiAnJOlvkkyrWMzrIWcA8qwnhrti2kSemzN3bCL2ykO
BUGrR/qB2SrOCWfpCQZATSCRUyAGnQ+DhK7gZH6xdzsfYZVPVzvgeHyoNOtoBz3xg2nftZ9stt95
z13MbJi1GasADE6GqjlXk1F7kRZWHJY4lrZiryn9r5qkl5FKl5Q1ZuHlQO58/UIkfasNTs7ZFhO2
c9bOToKwo+03H4+s915wx6C7wNrP+326oM1xJmxJaBEanChYtyh4YRAE1gJTLejD//WL+exBGV90
+NzT1t40OzpSDKWFdVIkRyFFe6g6akl2FQeHjy/13jPiFfcwOVEpeuP1BMuOnBNFBdJVnzxGo+0O
eV/YNx9f5Z39Iw483PKwaX43Z14/oyxRXgsEkAEsEFex1W+3WAmSVdndTh05IKP4qyh4fDi4khEq
Yu36HXX5+ooORL8adzUBIhxow8ye6iun16ZPRvjbUYGREXQ1MIDfh9aT+eb/s3cmy3EjXZZ+l143
fsM8bCMQA+dRoqQNjBIlzIBjdHc8fX1gtlUngzKxtC/LXWZKiAgA7tfvPec7lgW5RQ/sZPNE3o5p
BAkqtgVVnRVk6eHPv+H7O8W1mEyy6rMOcBR6+42mgqgBA/PXdoUxxJj2MDiAovhgbftN1UkHz+GB
8NeHHYLJ28uUGk5sm6yJ0PNgIFP28VBYdXq++J08TghiNkNR9fdmmRYIGrPuwiugYdNuRuuTEhVf
Fj7AiX76UcomelA4uq5ceyk+D2aTfASF+M3PjwmdoTyAvHXAcVLqVXPr5HXEYzUQhbvpSCCCejPK
iHFsYn/988///hGmW2CTGcdqw6H4dA12vYSeiEWHZDADeI0Nkz5tIPRunF6tW1+fPuShHL3Nny/7
m0ry7XVPviPUmEm1xPqggaKP6fXOcyEE2U6kNsZBWHuPFTPRA+odA9DK6N9Ec/lcl9EC2AVIzX4e
ER3qUrbPf/5c7HM8CG83JT7YOlrihIL04ZQXWPuakXJEiJhvZp24G/RiGJ9MsVTVOWRpr3hYmpmk
Yhtj1K9w4H3c9nniY2/ux0LceWJuyMnoDfO68Qns2RfZBEeXLm74wJjPd4/c+Co45Glqfy68XoNd
DVTPtHpOfYPKOPJ2Eb5lvW3NxbI3lCWZswlFUhjbkLxDSugh6svzmQQFL2acRZwl3mZ4N96yWEU8
qtLhcCB98+fgtd79FHGu2i5STnc0qfALNGnf/Jhb9NYX4+SJnEpG4BFJlKO8LZ9So02WPN6XVUDH
k712HdyOiB2RnnWkgjo+wLRd1FsBoLZkgRHpYzy+oHfYabRsIVzycinlD2V3vMkhQpOePxh5l4hb
Rp9s61FTMwE7uUOlIn/2ZoWuZFBjp1d7xjTs0r5Mgo2ek2LamdNEWWW2g37yKBbuE2tqNlIFTndw
MheBWb20GIfGwbE1NoE5ukO2n1e7rGtbZzvM1PxWKAmGCgWH6Y05zuSntY3tfA26xn0ZBlGhqvNm
9zxN5ha9mjfPh0Y0yFEtUwQbeoQ9pccQlJiKh3H50TmTePIBEOVF72w9SD8IQAfFUdCmYt300hmi
rVU7Qb33moLQJrvoRxdhQe9GG8tKwnsQfPRSoU0KecjDzCWplVhI55D1eXVfg2FEah/JL0rXd043
FWc9wn9rFyZ1/7MbbOtHOXftUxIZyy3hHG2JUHD0XlZHl4MoOyi6a8FEAX2gDUpv6xpzO5wnDkfH
bW37NQPyNB0frXkKxk0VDNZntJ4p+36DZhQ7iYjUlgxSYV2NuSwvEn/GDOcSv1Ntegvg17Gspb7z
rcR4Rk+n0WpYofE05jr8UYjehfAVptmD06xTb60G6JlmIl1/65Yy+KabMOhBTLfLbeA3B8IqAYvI
0V+aHd6f+kvXVWh0y6RoZvxMKSp+nvQUgobnJw+w5mwbEX1qXUqCV/GKKnO8nnVefS+LWl5XbjB+
L3vdFmeBtIqzDlIZHi6FjZJ+4PDQFkVmbbo+z1FvY9hnQXeUdQFXqQ92nj9h6hJOK7K9bynT32WR
SXCmjxIE8X2SANfQ0ZQ1G0SkOLUlsttnVy0GEWqEMettuiSMaXj+alDGIjsoPH7+JgoW78GbjRQD
ThP0dFMDSY6Zq8K+OhRTMb80Q4FipBsseGjCJCqitRraIDS6xOeqLpo2rrphJkmEQeX3KSgNiJlN
3mNFJBdv2eL8cv2DYhJUb4QEq73DgYprLDc7knu7CH/+0Zg9LINhq4kA7gd0krWlnQudMFlfxWLz
r9IKmkcLNWaA+9WTeLTGQZ5D7AiCeLEzCRVN1vnPNrJw6AamkXzxm7S9bCAySqRSSfTNbJv5iwvJ
giVioeG9obsFpojeGhzHnOOeh/B2qm+Mqm7drUEb8tGE1vBlWtsUU+9bA0KJpiWnd7SrLM7GZfxs
dtJpOBd4uF0sDx9Tsnj212DOEqxoDpC0bMinexoCy12k0woSHDIRvcm7xdEHJArs2HCM3Pm8C91c
cMt7q9tkVhPdNENb/RgHXMHYAhe580QBYizNDXm39Ln3vZur4caUsG82wp3N77JD9b2S0dGxF+Ya
SzewU23DPi9/4QUyn3RhYg0q3SG9Q82Fmt7IvcEnplt6/MQiNJdN2y6+G9vMZe4lWXECy9Gsii0k
1uCcTJCxj93OBeU2jYkfe+7cyYsEe6OKzSKvHtGqd+GBLpf7aNkjq57flcW9GXbZd45sNNGTxA2f
0TKVTyjWxwfXntVyXL3coNcCWpsbFFXjE9l0yevyU7Oqs1D06IbzDWmJy6pHN5JfLbCvJ5BkTvng
O0v1hcU7Ci9NQkCwrwjR/hjRwGdH0mU7tIhSEwQ6+tWnsCIWcp/wmqpbP11dxBqFm31jzU0z7I1X
p3GHmRbmyKsDuVBMQTaoSepLZ7UodzzLl/LVt0yoAx7m/tXPvDRreJ9Rrz5nJFqQ0PJ2sp/pB2NL
qAuZXiR9OdTnU2GTFpqQhBMXq4F6rADTbcZXX7VNDC9LxWq3HiakYjFKIjRh5LgjPceNiTtbvzq1
QcAEVxMBv/4GNAK2vtLQgBgJHSXjSTFBeqi7LrlnDooHfPQhMO+zV294gI/5k1z9YIcE9U6/msir
1U6eSt41bfTMM1nSsE1MYS5sxuZg+eP21ZOehtjTBz/CqZ5i8vjeZat/vbXs7sYS2MJ31mpw98aM
llr46nt3Xz3wy6sf3lyt8Uirw3zPMoBjfsYijgapc+ZqM6+m+pQF9vPCwf3FfVU4t69qZ+1L+3Z8
1UC7r3potqUOhwnTpRzzRYWobnjVT3NcQ0tdSzf8YgfrtzF8Ng588wiv1T8abDNBj228arPbJDAv
e1h+RixMo71JtRvl21x5o3mwdS/TI26p6Mv8qvouul5dhTwC/QZAF7rw6lUi/qoWr18FQ4PXuDcw
+dCTr3g4uUnRv5EiL8zF35Sv+vPkVYueRmOX7DvXwIkYZDQ9YQGE1XSZ5EH04vWB/EoXEy85voDg
Abl4MW+qHufHxum6+pk6sLJROkQDT/TsmvPG8qTzrFXFXplR5xkkNSozx3qvMCkVRshSm0yRLWI/
Kuxrf5iiG6MYx3uRZNm1T8bSTZZZgT5viEV7tLUDdbd2LHXfNz3uPzUXLmzbGR3jttCD/kbBF4qN
gLFcxIkp2SRMKy9nOIBKQ2n35uEu1ZX9tezMklVq0aUbl5MfXFcknm4jd5JMszMzBqgS/SoG33ie
bGaa5qIzD+0jFrqtxaZJyk+TNns7p0jaO462jh7AdQKzbQNxC+5sex8wm+7u/cFUReyN9pze835k
JBmMadJuMSbl1aZMjfCr1GVWnRO/21QXleti9A7zSRcXEEx7dCqViX1kyCoMfqVnuld4hlprK4Ju
8rYGRQQOe9QF/ZUHuZ5Q1q4ucYp4VeTE3dQ148E29BQeArvJxbkKi9KmD1j06d5ITK844G51ET1N
GoOSMalPVW8UD0R9R1hMmSdURIEYrrcJQHd/MltS4gie9mYMgVZJ5mE3RhhZlVeUOp7mqHxCEYWl
MoGi8Nmrg/TRa1Vtn9twlLDaB9YSe6Wo93j9UIGPPCq3mNwzHANJWBwjy5HFeThP8qqhTcaYCoh3
tUGxMTWxXHDwbGYVVNNu8IdglaB1EYoZrH3Hpgwp0ZxIrZ4JzwgANJhWvQuqoQ6w7jkRayCWVeqV
zIjSrZRDdG/VgQz3LXXxyzyPabBfVJVWJFx7dnO0Jw8dc9OG2a85KBI+G9XJFam+5rWX2Mt6cYQM
cSZD+wfbpfrMy+QpXH+6umsd6dEbEfUtpIwsORN20n81RdTcoM0uk11tYqRu5VyiW7Br5pODsGa1
TanmcfWmTNGZB2C1dadx3nrC1PVlv0xGulvMxOp3YlTiGPhtMcSupArYmNqzl3016GDY935dwp9C
kwbuIJjKgkoRLiwBqprqXySN2vZ04XxMJVPFsu/KbPmMVr679lCuO0fMgsDWyIIs67tSZqXYhYA+
ZnKJ5q7bJFaHAxUZg6ux7mv+/P9Nlx4MxoSap/WopjZUhWDex5mUeCYug/1Bh/M3I2daGrDtV0cB
spZT0mFZQd+abckeoD2BCnl8mTKXs53OEEqFVsLvEHo0nKX5fein/jwz5+G8Eir56fsq+/uuDjEy
ZuAydFwloetw69+Td5RdTV8DPeGZyQ7CKIefQdkkMD9dHJsfnKN/d4oOIUoyCIEScSrv8JyEctoZ
+eIcxXDrR1jEhmL41RiQLRh72x+c238jW/OgcKEJQyi1SnRP2qX4D+1SuLSRXJ8xMSc9jPpY2SMs
oZV6SbJaPvpewxJo1d2n0gjFTacjdzd5Nq5QkFBkRiWR6Fa/lzqUENLdD36R3zVaCG1Y27nIUUDf
vP31kWiarT8Qd6BTPqWaMw6kkSrEdplD43YUaC6mptUfPIHvB5YoRonJgivNZZmrv71qkLI78kZx
VaedLgxlAVUtx4IQFjIY90MAPCwPnWnZdrAcPui5vb82D/+qUw1MQucZX7y9tk14aRk2XLtfCn3e
ljI8knY+fB3s5pkyOLlVNc2BwTD+2mLhEZyGvoMJGUNt5oJvL6xyg8x26VHIGHI657xTnzsmtsCF
pme2aXT1hWF48cEvvd6/t30jpK8ocBjNIkwFVPn2ogY2xWpZXjXAhXOOiYWTwULx03p5dsl/+DCk
9X2XkIWFEHnG0Sgl6LKcXNDMJ/yfSCEBD7T7dgSFlrpJtV1w5BG/EvmJFQfKZacMOX+7HEg6zjRI
ObP7yOya/YJI99xSE9okN4+yrbRdquK/XQaQRNN1pRVPuxqq5tvPKGEVicxWWEhnHOeypEFutpcZ
OAqzs17+fK31rp7cAB6y9UFfdYTm6XRBGmZVqyZAAjW37WXUBr1xLFwjwqedkTCwHSM3fZoWZaQ0
j4A+b2DUkqHy5w/x3mhD+wb/BwNMC909Tpu33xhtneenq6TETjT0ptZegA70We4+1FYv742us76p
BKoCLvDZgEvk2BRWeCvCF8Mwo4/yyn7TZw3BuDEqCEF/reLKt58nd0JDvFoW5qK3d121uFiAKDDE
UoZ3ddbS1K4zcUjbLtwUHZHt1eR0+25K5mNfFPNXbP3FbhJDEv/5h3r/uqyfi5ETIigcLaca695W
kaNHnoyiqqsYEpWJE07jhUpD41gt3Ud6w/eLEZJW5gwrd3hVW53cl9GYzY4HkVl5I8MniDj08MYR
K/AYrUeCFEAAVlvai44X2n9LbOUkgtIHZwBPxDo6PLkJ/lQUjgBOtc2l7g99JyR5oGQZ//VPypPH
C4cpBqvkO2WdD3zIWqWGmbu4jyUS6tveXqw9wbrDWVj5OLb/fMH3KxA7CgMwXhQUymy6b5+tkr6E
YXhsaVPXpzcecPe4KZoAqBois7++FBhDiHUUE6u29WRJn2u7t0agN4iAJvBRI2AMhVpms3SJ+mAg
9RuNAFfgYaG+fQ2dOFm00gCvGbZ1NmmV1Rf+1EDCcGvM7YvXkPwJYk1uEkMOlzUUsqNc7F/2nLcx
okpzK0YaxlMAzN7tEVV2k7HsaNEke39yoZjQopXnhN5+lLP2mztBbLMDvo+NFnPE+vT/q7SbI4X2
M+VtollV/GRiNF9YrbT2kOqXsz/fifcrCsNo7nWEppBXmEry5Fr440ryOEBisWDVNz3knZDcg069
gF1o8N37c/W18VEfnRfKJc9hY+fZ/NzBQh3xtvddvQ1rVGCxw8jCvhNZlEYfVB6vgog3ewEyCSJw
CH6gAMWudfIZHeg5SWUu2XZhHKif0lwRRiCxb0Tbina1ilNj1tXBt5pMHkZlQwFGQDQgES6DJFaB
Z6otIoieUQVL/L4TXYvLD7a1pJxsEY8z+TGuCY6yQT6V3UguuwsmDpM+3p+NApQtz2vP6a+mOh9K
co5TtRtSM1NnxpSYzByMUunrQdmT/cGL8rrNnXx1zEHrzJtfwA1O15okqTmutglVF2XdQRqdAYnE
DMtv9B6cNl7CicxTGoZBGZfarQRkBA/mEKpAfYWxR2nI/60xA6Pyg4dhCgrnW8V84cEBovIjCAq6
hUXkLu3WH7n1G6qv6VtRtzYthtnVMOxVng1ME/Psb0UwNCxZR9cgGP4JTsvJjnzZknoTrKPJQS/q
PWBqvZYfaCHfHyTQDHA+cmAahlSRq8/8368Sv1SYWwmwiGJKxGUBl0kdhkYPGYmtbn/Il9BYPuk+
aeht50197MMCoGs+iTae4RkiU2w8MEypGnFi0+lI7N0cqmL5QMm07ldvbzOmNwSyzCnBHXunYh2f
3ralGONtmdyoQzoNjLc44H2wpfzuKpBCiU9j8+JNOtm46Il4BS8rTaQsSGmCIxjYzpASxQdP7fqj
nnwbAPp4lFnBICn7J+uXwb+3BwKytlKILPZyHyAQnZKdrkeIeEWqiFjsLWdNaXKH897LS2//52Xt
XX2ATYDfE0s24ifznahHms3sdCsqwrVbYz+4QAUDnGaXTGfTmRbeqHaEZ0YHm7ng7Z8v/a4U4tIR
MijOSShimcG/feIIBO0nMzeYp8pu2UqcJ1drSuk9i451B9e4/kCG85ubup5CoTiDQed4fvJjJ7zl
yGlptgCqM89U5b5oPPYf3NFXJd3bW7qatjkJrd7MtSJ/+60STsJjpWciRfzaeyrDHnc5aDFIpT1V
QwZ2sEzLeCABeUYwOjXzbsE6qgVKMElvCQFG68w3bT5MPwzXqsaNywDxIpjcdjoyWaieUJOo74mR
TawD7UBXfbDlco9+zb6ugmAM9rbMgwmaUusMYHnC4Bs08sjYTWU5A5TinfJ5eQyZ4HQaarptXtBO
N60WMBaIFDKZ8TeG8ZCjAUx+hpXTzUdcM366r6Vyoh1z2AQXLyrhKi4NRAHx6JKivqPxXLtxVKbw
p9joFeE47FRPdoKvOu6FsO84k8j2saX9oy+UXS6ozNU8djtk14pjyqAqa9OIsW425ZwOXxbkWFac
pcJTcZFlGExzH44J1M8loqJYnPbGMJJgJCZnYFI18LLcpQitnA22bfEjwv6SHDMbK8xXwaj5zAsE
iDGOgUv/z2rxv7yT/4Ol9V/v9DveydmPn9Vz8/JvIPPrn/iHd2JYzn9W6INpmhyBUbmuyuB/iMyG
7f6H14R4Y2x+FFM4lf6beOIH/8FKjOgTaRQODlan/yae+M5/cKeiBefP2Pjl/L8inrztTHl4QlD+
cEJE/4/eizXh7Zuqew1LfmrnHWHaN30LeEwXnTp0oRpiTHMV7FPxkZr97Zq3XnN1i9vgXCJWIPOU
hD75XpYkmRh2fTDkz7NUYLekddeE4XwLh/YjudHb+vify5EBg5sR2gyGj5PFaDRHOOdON+wayrnD
4KKd42hUMV8V/gcL328vBTdhVWg7GNxODkXJVDHJt0qELJYBGDmI1kEMQZTEa7Zu+c8b9z/0C/+/
7xVhI1q1jhbWjbe3jszEFp1mO0BZ6MvrjI3kkJeV860ryvphNKQf9xX+H6atU3/losP74Pq/u43k
AWCURpqMSvXk0cFvmfiEqJHcwTj3QqxVSFj27JrLVCCTMD5Ks//t9dYmNslB5EWcft8okcK2UdPs
liTp7sOl66585cwXpgzDi4gc1X+9xbf/7Fb/tmP//nJ0lcjUxFPgnOyUHcWf9HDb7kRgBDHj+y4e
RWvjAg29o4zC6vj310N8tmZmoClF7n1yO7XIm7VFsNOh8vdj6lu3pqyiq9pOuxtpOx/lgZ8+q7TJ
yXyib76uQPhFT25f5YXT4paq3zXF4t4y1S72wyrBqFCZfP3zVztpjOH5ObnWSTc4QpNWNE7X7yZk
AUDrIF6kFfEy2AEJq0/T6RpJHIPlVt2FiB+uAea6l4lIoAP/+ZP87kvzwCLYXZ0iGDPf/siy0DMt
Jz6Ijsiv04GBVzLK8ot56uT3P19qfT7+fw30+p1RiXNEZNFfSQIn35miWqTeknU7L1vFKTmuX2+x
1MOo2yraDqP8kfIH612WMsP+86XfVtTrpTkVUHtBL0CrQ4Lm228prDLqdJfWu/pzvjOuXXs7fTEO
k46XD45l7y60khLwU3BAAP/B6ezthVJ3nIzECLNdKcnRa3mPtmMSdNk2CMg4rKM0OEO36OwMCKhf
xFhNH7Rr3v3G0AAwlEXrUYiG4mms7Jz7Tm60KP3cas4v6CuYRzrb6hIMaQnayXqRKAXPUhRYH6x9
v/nibJZ03HiWQjbj9Tn7V89lqtyGFJEM83gF0JCLIHREYnmucQ/GOWFdwJ2M+dDNDa2ONOk+WCve
X37NHaNJxZbGJnoKA+miMqIwHbLdgE5jb6fOwlia0B9HQK/Y2ZVvbUNHeyDBxjE8tpQXH/WW3//y
RL3jF2T74eQChuXtDzBUDWK4sRM7RV7glsjgl9xFdtn5WXOwYAHFXdREe9CNH1mgfn9hrKHrmQ2v
0MkvL/IptfxWiJ1fWPUeU2+0Kw3gi4DJm+u0mNxPEDLvIbrnH+ztp5USTvJ1lAuhg4qM9OqT99nU
UNIQO7a7oAiH2FAwpcwQFBTzTHrYjPU3ogVI+Oc3+TfflmRY3mH692x6p2pw6aMvmVE2EmmgUjDg
kbcffHs+E3UUbBWaUDRlQ/jQRN5H2envr0z9GVIdAumjA3Da6XOkDNRgynrngPuMk9Jov6Zm+Vlo
1zmGk+ucEUN0VaWw5f78jU+3Xdei2qUBiwzbDJgbnTxYEulw1bIl7LyuD7aFxPNkLp5zgQfqzoJx
ffbny53wElg91s3WXsONbAST9OjfPsi0u+yoKwYj5qC1PM95zuDMzkYED+hljqFCpJYYQZpvxFxk
l+kS5VcAVZ3v4wQxtMsrKNmuds+EFMOj4fYz4GOobn/+kO8evXWCaptsIxbkKI4Mbz9jqfM+KxKQ
/L5Yk01mDpMux8ij71bF0VDZvGUtGg9/vigr+fr3vtnCGIUyT3ituagy3w2Qw6QbU6Ja4yRQTb01
vblfvlnM9qtfbjnW3TWKukZd1gxdzYt0zAuH8Ili8Q+zlznVQSzSLkDgK1U9DHm79MDkU9p7sTkl
dv6NvAgT8ITDLXpIsqmOtm4/CJQpXesxRFVNNhwxUzbeN7i6bXM0U8TlpO3p3hg3RUsg1K4OqmQB
Ou3U1XFyLBOOhC1IuCcaqqqvHemEzwTZ1f4TwbdZeoWmsxdx0jo635akFCEPNMbxu6l8bZ8bZFd8
XvRg08g3ejS0DY862Fi7o7HgqKncZsrhOajtkoAK5RCIhS68TW47J8PKULcUh/smsrT5OIXS/VmK
FrWP1+gviG4aqPgwFrwtyqP0Ewckos4R/IVxOwvJjBBRd3O7ZFBWzoysi8xYVDWx08MijMuORQAJ
1FgPz5E7O+ClvB7mWURZcdZBAmaqvcyY5pYg018w5Zt3fccYY9MvXvINtkY3n6e9oQhVUH1wrUKG
oLHkLFQDo01QppRRItBmqwwPSOY6Rhsj5yUO3pz5f/HN2qtITMMDGnAEPq8qEmvnBsb4OZz6wYYa
AO9sa4x9qs6KoVDPKmzm66kNfLmnmZPMN/OsVjHwJLJpj9jbMrbaEnTTOTcYqI9IBLAW4n0y/j6k
OKTPXzdL1v5idjg2B7uHpnjGZAvgOd87RzOBEAgfcZjj1kz6pbmkDQWeFyWc6AggMY2diVnEOPSe
N6Z7azGYfTV2Xrtbb4T9H/dJ6l8HsATdrd+PXR4LVOLFLgrnfkYmZUNG7DIIsXvpq6A8z92C+UFG
IMSeTd8hM4OijjFyTWxwbBGZURI/oeUF444J835XpOOZD+hw3k4WITQowyzy+SKr9fO9rUXyM4oM
iXgQDD80kLKXOwS4KSEdwTI/OnS1EwIjBIV4LfFDItgwkjpGjd+uwSh2vnP70SL4mNWs2bt43R4d
cM7chn6k76+HZNw7Sz6296R+GRWJMDaYKODSw458V1VfmHrJ60NtF2N4M7ZLOJ+RkDxcS4mK/aKj
3HpQvoOGIGuZou9MbSbhgxib/lIsABoJaw5artBLzdynmGFhW7WmbddkucN0U1vyYDZT0R4mz01u
3aof6iMVRAEyXmCJ25rd0FEI1wK5ZcO2h/RGFSMbTGUWnwhYTj6znxXEP2QmxicnSqLbSSVNTyUD
DmhTV1iDtr6wJwTZqW6/++nAHkWFaribQEY6J6iz6ObbzEoK887OMLZCkUbq5tp4bA5Oa4o9dIam
3lV53478HOYU3Wrhd9EtBx9CYsSQO+JKBoF6aIVtledRbU6XeW+RUWnrsvmhyrxkhkt0UhJ7YZuc
Nbmylq2iZCMwOCdlG+WgbWMJrkyLJp3HIBCZNj6dGL75pHd1W3lyw4kDu23DYv5SjLa57NI12sGo
3DaK8yXKjqScEDk8LqF5M/ZESRVDfptlfQeYK/EyfBsA/bEcYH7YmhVzhy3DHat/So0cSDooRwD6
CPdG9MNdMGY3k7DyfIfhDlw9Vg4xnrWt5DXP2iAK9nBk22Gb2pWUe08Ly2TiQUDEFLGgfSrn0p0p
QYg1PxQj+pt7RPbeHLuVCYJAa49QdXNOyEHwOSLvcn9VSvtgLjaqQPWzHR2xPIwIr9YEdkvtl3Ig
AwefwGTvu16C90YUaUEhbaIlgXQOsfnMhq9w02gBggwhXercTKY7fQ7MPjCPqTlJLE1p9piQb/Ol
bmpOWHMzDK853AlAsgqtoj/TIN5kqhSka1AY5jGcCxdAeEAqCwSmhiTduTYshS0wFwv7jpRkPei8
+VSmiad3edIUt35fNHi4uowQgrAeA/oBXVg/KNAPLKDatx4CQrV+DNGMMYACkb6Z3xMBV2rqyTNU
X60+K3nP0z3QMF0eFqSSw5lL7vhe4q1mT8fMwHYU5unPOi07fCBk96UrdC74FDFPG2NbWiS526FO
sALW6Ee2tbdMZOJU+qCGsTn3mTkyAmqT8QERdoGdkZC0i2UgsnHVPldkp6C2WA5AZyrcfW1gfOmH
ZfnV1I4qdlaB/PE4LUm4HQZsIGgCM4G9SvdYg2kg1fmeR4plKcXzeLVEvSSpSybGTyvzxrsaXow4
Q5oqdh4542ypljDJqCkKC+2fYdrn7uK4c5yXTGVjB/Vst0+KhBdDDg46VKozdqJV/TYz/sBjGoey
92YU+k4DwbWeyXpMc4oO3g9tf5cZpAszG6LvXoa5ZZ+pBkFLMlfdHg4n8mXV1i7m2ChfvqMEJcoY
ImjJzNeXS0uvPvBvOrsDfR61/uztArMMM/6jFiMnV7kk4P6H86xtX1KXsmLnBEQFEcU+PI6qLp+n
tCJbw8saM14zkBm5s8F/92ao7JRlbnrFLgguupx18L118WxhN7BECBUSRjsipAqblC6JBWEyEZbm
ZT523rArdD9cuVa+PKaB6r5WejSnTbYMYf+AayiJDiIE+0rGi5W+GFMa+gdjCq3sU90v5U2Lukwi
BifvdWOgUqYeNaryhyah+az308nfJX7i1AcsbtGj5rF246owPW+D/oX1YynLPu79ufyRJEWHlQjf
QboZQr+U5y32Zupch9IncPGdbCQl3IUOpqk6q13y3/Zyicpzc7TUVym0fRTMTxHKu1DzthU3vI6F
bhpjN1th+ilVwbwHWabFTmaJ9TMZTYka1hiFjGmuRbcKf1Z2XILZognF1Foh4ctMBjxNoKuYiik8
bxtjNLdLb6Z3ZMRxt4bQ6nmG4KNYV4RaD8O+mkTI1+qdKN0xoiqmrVtZTXqwfCMLYuU6jrgwrKHJ
WWRnLCVEWXVEYyhWr8rvG/fYwfhodhEvtLmxl1lne3tKhT7v0ir6LFsBViv8TjXpOlewSEiCXjLa
VM5okPm3mNnWU+KJ8Wz+uUHvnW7SnggtOofBUICQcNUnw5zanUuU4GNDBhS2lC5hkJ1Rf79IClEa
Qn5mPzbGnD5qiWGJAr+qnxYQWeKF0bh1iNxxcfa4FlR91eA+xfERSRIdlspWJdVt2o2Xw5IVl9M4
eJD0vb47L5JwFnsRNIJVzBCOPFtCWQSYXHR9XIzarzZtSc8Il53D1Ep7s9/AHSCib+sjfcC5JTto
u0CIqn6fJaNRX/ezOWf70Bgy5pb+ME9HITsEH91QYRSC40UQmepctz6rRLgQbFxLeGI04OTXKvWw
eaqs6cMLSt4xPxY9CMcNYzmcbYsdjs+RBrC5cZOZvKu8r6oL5ozmcCjTvqayCZP0SIClg0ttEHqb
SZU5R0M6Ldu6JGMM6ow1fDecyfohgAauutvE3y45VuNYTg1KkBlVD7ZzRi+P+KxyTeSOYRgIRNBP
bRaTxLYt7zN5viqY6n3gdfLa6MC/bFQf8sAGUSejjecufLzMziL+QnMhLU6VVLlbeyzDead0Ek60
U0VxV4DSww/aWcj1BzbGo8ADOm84enLNRtvhy5i7gebx1OqHkbnTQK3bsfIFrhzzOBO6IFKskC0V
Z5Z3+XEkUwkgJTGCWNSrQJJiVJOss+lXyYbT5MXzXNIMOgw4+XF7TlFzlVdJhElQBLmzIY+teiro
sDRgNXre0DzEYUinStpnMAZGyk6k9wnlpOV2eBkRMG3Gvg7Uxg27LtobQ0gau12UuFybSHUNhXDT
F2chnICDOURFtHHc0htvdLiECPsZOgpSzgaDKkRCscyY8qcxYw2hd5rQGS+GOl4+zexdpBPiL4Yx
pIiAMSxRYZyJCkL54C6ST6IqlCY7m1JPImMkGWyG9nCbkUL0mCpzOA9G1Rv7UiYc9HxTyX3r/hd7
57EjOZKt6VcZ9J4JagFMb+iku4cWGTI3RIgMamU0o3r6+eilqzF9b+8b6GqgkBWZGeFG2jm/dDQ9
Rs7DDGkS16IznGnSjvBANLEViOrYaAM6cKUp9bSZVrzQ8zoSXotOc8dDC4/OB8qPlYPpLS1BHPNK
vwbFTeNnMYE+nttaM+gXRd4P1qfvS+rcCJZTcVHlzbvfV71NM+JcfxScUp4UW9GGpjWe1UXlBPWH
UYebLoLub8pwsImkxJ0q14MXSGnGlIqmGn2kqVHvSCMt9o2pKlxWk2zPtIXc5ePo1doHP9NxhcNu
ChGKjt2X6rcxOF/aeblni1Vc4HTNhYTR8ZQZmjkXNxqtHWfCrIMmNPp0vehJmckZSi1twjfqYY6s
irm9L0dUbTt/cmgjchSfR4ioaRIRPPd60wqcj7x99elxLJgT+PIlKPgrjeqW2KfkSXMrR2BvB0UN
8bYld8rWE48icG7MOF/RZEVNujL6ZnNSXyrAA2tHKoL3WNb0F8N727z+wHdVyB6zSayqLbd+5rEV
x6CyJIVEk2Sko64BfcioN0wshj+aM+O56+8HyZUjWOlU5FUm+W6IR7LvTt0zMvh5rj9WPj1ZY5+2
fqyWYaQYMRnwBSy9NpwPuRMEZz6eWmK+ah2riDPn8152mdgrlG1kT8/SdGLDwqkUUjEE5AwTR4Se
Z1GgsLOzckU04A5k2qR25VNO2hjvrpqzaU+hiffdH8bmMrclbm+9zvxkl2UFIf1euwRziMxPmpHl
5dx6FrBISgtd4D7Yal2mHcEM1pWNPsvmxWbKgB4Xn9JSVwO4uNDqaqHGMUNrFuaVlk1xu0iBq2yU
3XUWeGo5Q4gwpXuINn50+eA2HPnG9NMLExeiOvDSX0eqtufWJlndzahBShFS8xNNku8+/qltQUXZ
vlNFbQ97p1s7cYOSfMh/0iGR0hvnKN7VkeK7gucxsYSTdLrgT4QZLYOzvvDSJRR9UWDNwf9K40th
0/FUkUW1nsTINbhb5z+QtqrWh35MUDq1vlqefL2czL1jJNNZ0lLySwENA91uJqnux2p22nHGxbSV
ahbcSXreUbBVDutlqqmV14jt5NNlvhIMtxsymnDDqmwHI8oZO+ZL4sJoeYUoUDLWjQHiu/V5DaOo
aBPtrPNNPEkW/vu7RJ+RfLXcHsNNo3GDh46lrPxaal4W7H0uMiJuCtNLj7gfoET7Ugt6Oqos6nPd
NvDyaNUE9r4E3xKjmZ1a+1EtTh9p1CZ92ZXmXXWBuZp7K90+El1QUAbs07uRy4pFcmMKQk1YAyBl
yDEYXpG6Sz/2S4OLkEdzNCIrkJN5viRr/8NfPSa02c4093Fea+WwepvG+azW1N8VcNR33oJj9fuc
2WLZOSrIvYjMVlnhqW5BnAN3Nj9a2lgT4oerQuwAC2p0NUaVWju+RsyXkh5IYzdTWORjCUcmtue2
wvA7SnIV4bm69FFnAiNLoBlFhvJ9QAtLbpOEhFsnPzvgI8oG0p582ZD+QqEj4dq6Jqh9SzKPpgp2
SFYLYaZHqu19Uh0YPc9KYmmzqCgmdQWW4K3ACMmUU2XroJQxukagGfKxrO10Rcc77nstf5vNQV1n
DLU8qK1Fed4Gp5FPL7kvWaQFphyDVsYno87Z1eklmi9FlZbUyeqEYK22Jstd4XbJV86b972Wrv8o
NERpO5zBJN3l9gjjQsmS+M4f6SznK17jJwK0BJ1WbpZ8ZougKKELFs08ZmyS3CiDg2mj6Xrvhglx
XY7umFNpTHhCOlNtCc0RFXZN2VQJBMK7Z/VJLKgKOVwXQ5pNu1q14t0zcvI4aiazn9pSee+67Nsb
mxgtUIvZ95nmG1fWjNSgLhctwE2GKcJxLql3Zu/DDUxBVN93+pPgynmmhQTb/4KV/5E8O/2z94zZ
vO76BohszHJpRbrNF56t1ZQe2q5P3X1W9cXRdlIT2hqsTIbWan9AGR46rhtzN6aWi9S/6PODGix2
2FYw2IezZqy3Lk17Z0uxlJ9Wn9Er1/Sa8c7rQ/X3zNCZexySxcNJ7zFAROAMJeeddSyLcZ8xjQAN
kSPBjtx/0qidzDu25hKRmaRK2BksEJvBW/mg6YHSfgyshizMgc//e4sg+ThfK7wGOH+VFQUTQ1QH
YEJE6mBhm5xQ+RKJrGd63Km8KyLdqmbgREssVCnWYA1gj+MQd7XpsboSyy9xMXjypbZKGqg0i9t4
Pxqj/q4CmxsCCBNazEGJ8r1w7dLHwj5jyDJt2QkaYauJExuwSF64SK/3aa8amAj8t5u205NjJKzt
mcVVPp5zMdXlnrMAt9d21RwmjVXeVNY6M8e0kuzOIh3M5GCSyGLtsyIg0Z2gA7aoEbj4B6+6stnO
Q3pdlkH606Nw02DoJdsgBocu+Mh6T02HDr6J/r6Ux2GnbFzFO61ftBb+vuaBGZkwVAyjThEBH+Ou
VVrdH43eYp+yOro9436UgRGWQpGml7p9j5Sy8igo78f2Fcu2ve7dZJzuG68eF8Q5q4shjOTuZoeX
ez4zZE1petq7dX0saYGhi1gNvIfKpuyeUh3u6ywYeel/B7ARQVyvNvbsBhjT3o+rcoadSGUGUh20
RAaVRrbkB5AQNnfeFAY2XrttvbAwJQkdbkLIetg3HW0RhTaO1YFDJ2/0loXYwJ7Mapgb/Z5MDxIK
7KQbB4pbswHk1l+Jrsi1tKY6pnXr66xTGVBU5qxPYDmQZzRDVOzyCbiG7hXTy7BVg0tqDJ9VoEaH
flyXcFfJHkL0laUVlN9gj+XTBjVGaT4uI4hk2lmfBS8sQCXPXg44Fi0Uqo7fH6ZS4GgciL7fWVqV
XXRQVVslDeV2XssIFOK3cw68ENhkxgl32K6rq616tF3xS7PxdVlcdQGPo9a5IoFvMb32yGShM1qs
vTL2xN2BvDeMz2w0fkFQdpauKArIFzG8HQzoqC5lmS83Wp4kwZ7oRGfY86If20udjHT/4K84E4/z
qNOKbKbSpzXWyYXEjNn1r+C59EmBxDlmlI5NfyRUDUx5gqYaD1pvVg+yWLL66ND4gY7RrA2MyMp/
LUFzcbVp+nDnWsJpL7Cep1f87Om1LpCQ3CQoSLGJcykkNPVlxLrQpteAPw+JfZkvCb2rrpOzfZl2
n5cxKBcVlBJnwZaHYbpBSOc2lZYVPvKMHui0vA/SOmMLQQ//lhEPTJRMk3ikMk7W+DTnCMOjdR1W
blnYoKiTvnjR0pZ1ewF3SHDnEbUS0fFDXyKB55Rxda5TqaPkfPwQJJSwDo1D01zJYuUUYtA0P8yx
y1oYrcb/cMvefLDXgA6XDetVVKbOAfXnqVnSyZpZP71B0Am+NKp/doXlH9zeB0oMEo1OnM7DUs0F
6Sb5Pqd4Uo/hsq0ZJdP0grZhfJ9p+VO7JE/oBx6mvjrUmMFgR0iess8SIBCLZtGK/V8FVeXGbUM1
BdWxMFyHVqvz89L1qLUN0rX3j/WwOPcBm1HBe1S5w23Gpky9a05ECgD3eu8EQ5HFnZ21+YGcCNe8
YvpjY6kA5JIL22rH5D6Hnxiiqsn06avXyqASfJTe4D1CtwQO5apQkYe253m90BZSqe/M2qutazXP
43LjF2QZ3bemKL1Lu3Rz+cMpA6qiS+LFkhCWcrg1nLK2QojHzv2fZFX/wl/D0KKJcHGgkjKKt/Cv
XK1dd4vL0jhHVpJPZ7O03Bt9NoOYl5y1x47/q8vyv7rbfzBn/omx/hfdLeBopt6avzUNbl/zi/LW
dL+hMrUhL4j9M4ksRinyi/DW1L9hNsCvAK9H/Ddg5++6W8elnhD3DHpKnOQeX/W77taxvtFM4cE2
kod7+u1+q0C8/YUzH/72738WF55Ep39Q6x7iHaQH6IE3qpe/wt9NW3biVIT6UIHmecSARF1j2C05
Hbb5phF/VUYtd+Jz1WXjg5jnHxWvLUpzc4+qWYYWI17wZAwRCEt9MQ5F3cUr8RFE+LWar8Xkd0hq
hQk8Dqh6JWrkYp4NbYnEQNvnn37kv35ff/4+QPD/ohHYdkS+BdTDCGO2cN2/Gwpg6yyPjYblZgII
Pa5pnyne+cBo5/0kGK8xjOWfuSkCQkL0/mdO6Im7S0mExhHZ5SnpYiBSNjEotKJGXOjpIxd/futS
XmDt1lZV6OQNQklhMOS9nkIXg2OQuXtGYpFf7nuL3N6d5vtVemQZnPvjYEqAzEnXt4yHKSXeYOH+
e0nUpJ9P9Uh9ij9MRUYhRjGZt0E61U/2ks+AoTQ4i1229oK7uJXVR0c84hhPoPJVlFXQL7sJHz97
Vy4J5ipmrNkoGtzCifGV1hVJU2OZ7Wptu0VG1FO4IckSQrMv0u6WgqSp2gVdCRA1eHij90OaTCBt
fMiXsyf9O9evcgBj4IMxLow8INanHYYqlLVrDEc3SLVpj7RAXPKWX/xzx2mS7kBwxcpd5lXdp597
/Xm/Bs5FIfx6R7VuI86ItROvhVcIm9y61OKHhA1ZhD55WN4usIL12JPk8eoApNyOmQQrqmYT7KVG
jX3N+og3AoPGlEWmtmpubFSezspENO9KHXCqCKSCy7mp89HywaGb9TORUNFhnU3WV1+KYOCbqKYH
o1Ij8KqVmT9Tc4utzkqRx/S3FNcG4e3mTTs35mU/uROJeVXLEzDxN66tVCDH8ArQU0efVoytBGLd
k1wgiSccEB7siUcmsqvOCXug0xcxBM4ROoqtHlkBNe4G1H3SbhNPrWrUAMJ2nprW9D/yKVncHaRA
httraEpKnZsN5TEExg1mnKCrQrc05p5PL1vSmIS1+WbFMigjbaOYI9KEfPtS05DNHOaqGMUFJdXr
19TNnGY4AsNG3hq0w56TqG/ZNGobHscpe5u6msUWH1/wukBr82s2GQFQwWXLoGB0E/qMAiLelOPB
dHVob61cqACGt5wUQr/K3SDqbGn3iNJ66kDzpTrj/FHJPonSOWi2IjS5ApssdpAk0zMXFTIDUfvq
Fj5qAFcd2fSSwvDvmQPW6cEyh+KFIkoPY7Q/Tz9sALoZ9k6jjpldGjSU+Aw3O1s0MFaos6770hgO
P5SGUmq3Zs1yrLvW9w9w2NVX4yzyqvbK9sE1x1054CfncQhMK6x4iC/0REzvdZa6505tFyA+cOjA
Df6rJEpgOK7ZkjwssufDzjROH1uw/EBXT4FJAEi38nxrBKWYXeESHqlT5hx7HsjaQqiecdCG3n8J
lBrlMcvmgFqBrqvJqgtGtDzYY7wY3gtmp0jgvXeGk5DPgobVs+JyNKzlbAH+Jntn6GdeUobmfQ2q
IlJw5Ocd+Znb5nuledKIB0f5fqQL0S6hxrubnDKdUuRwaPvBC9cgHZJY2NXwjupieHYIYKKBp9KT
823KLQ+17pGQqSxb4hzEvbuhqIb5wEzFw0xKl1JRs6Z4WLMpI4DQnLzlvUzMtomTGZsltr2U8B4D
eykyVK+Enmngz/N5otl1tIW9sMdwaHB8Cvlc8mpFX2KCNYYZ0avNTnMyj4k4HyfrQvdqStfzOThH
ETUlEK/JliU3acseeT/VFDP1DPSPEzx8nwVoPnaGwlK7Mwa/aS4CfSE4BSKYpDlCjhICDNkDHJBQ
S5mhcGcy1KiDyY3bNDHsdJ/VOUAgDoq63btlR+Ar2Zm2R8wSqMs+QLFznQvUQEcNzImfkDd5Pl7r
kpwEsPrpzTRF9kAJgg2PjSX002S5nmOdZXS8hKqf6k83B/zLeMbd0F8TiY6JkAriPYUZrOeMwxUN
8oWLTaszm+UCxsOvIyqO5rcSDO0qn2WniJSbQDBwztCWC6RPu32wJe3nqHZCFUjze4DS4YJJeXnM
FquqOORDc9cOrX/jZaV5Zybz8CX8Fr56bGaxL0vLAVGYVCkB/gavCoeAoHmeMIvHXybSFXHFi1tx
YWXpTUHeEwAkAed26HK6WNQIcrn0Ozm8LWBLXtyoYGjZVDZZFr4yCfQnPfkIiQT1MqMK5rCPuHqP
LACEy7RTrvq9TyPkj55OdpYSUbRFiCs7n+NkcsoPACGAM8qEFUlZmJyLCOrCfsgTwpjCqpajf07Y
JUGXNs/HrWsRjEaJlsY+0oMoLTvNhCimPMahbCjliEXUzgxyV6kcDHR0bKektb0Nbich5cNcox0G
CZyS20X0m0YGCR0rZQ+G+It08r/j8T8Qf/9pVvuX8fj8pxh+Ln9xpW1f8Ksrzfymc3NwxWCBN0kN
2PIifnOlfTtZNkkERhaL74UJ+Lca7uAbSpBTNyxuI4Nl9ffh2A6+GQRWI5/1PL6OsIZ//G0a/rfT
8aal/mM6ZminiIA/ItiUuTop7tuS9Sd5fZEoEAVBvb3YXLNkObUDAbBa28WLPaEcq9qmfEX5oI44
atcAuBK6JOQkEaE3TfPnUE796yzIJOARKx+SSdWCN1jRPAv2bSpCq+DVLgPv1keJ+jIYk/uFYenN
ZlP/OP3Q/3v+WM+QC//euf0v5+/yTY5/3834gl93M/+buZWfk5GDAZC8EtTnf+xm2ERw+pNpgSNy
s5T8evwc/5uOMpxedhcAxjmVZg2w/Nk//+E43yiRIHuJjxtXBKkP/8nxw530l/O3LTVsjpxB/iE5
x/p7p205e0vjIUQlpsJpvupABq9NjZwjalN1qJBr/iybkXsMHtB/TdaqVDG1efPVpm6094RB2U8u
4hyalAxNEB9dQEnFCyq4Q7F24KjC9+x5h5Pd02MD6mkIW7uqmoiYpvY1oWcW+hjjsHsezMozdkKN
Zo/YuQTnL50EJZpa9HZvOF5iXliydKfdloD3wE9NliE8xvwx263QDrVjS6LQOp97K203fbQ2kd2K
OWTetINO3tPR3OfGvsxsfQqdOUGXnNRV8WJVPpem7Y4BfYhLL7rYsjLLCSkisd6qfCYFloBldlZC
uIV+NKdSOwdUWkJnmNbbMUiaLzQo2nkJVBYlYz/fe9Uq7hKnJEtAX81h3teWWRHrDrP3vJDtTTux
0oMradbLtWMuC3Kjwl6elmV2snhGVnEWMAbU+1z4xuvSsNYAUNljsO+bZH0ReKSzqAya7m0uB0GU
a6khwSQQ3ZcRL8GKwWbUtjRtBIyfYtLQY9HWYBNC2uXOladctDqkUNtpBJysvjInzZ9Smz8mrizU
UNQ6YAPEj5BmzOv6pF0ZcKnrOdqt9HHpbGGhpZnW5zGvkAg19JrDTtCBWkd4yBUXoRzSJ6kXDE6i
boP+IEZf70OvcAVvJred5HkOOUKRxEr+StxUWYm8sCSJfJfASp5NSwMMm46F8alUYJ1bnVb74WQI
WOdxLNX1AFhgHnqTb4eP14KJ2ro9nH23jup8IbuRfrdEJfxIwKXsnWHWyFfl4DlpBFnWiePYKuMl
kD6J9TPJtmS7mmOkWm3xYtTatR4uNkEokQ6JdknGLwwCPQj8HUavJxxcEdL7Tpld82IzWnBmoA/f
bXJV0BvYEpOosu0sjyS6Dor/VMJREowyyBqxBF4KoqUJf86H/m6Lq33GikEdGjLZ8nNK0HzRj+25
j/XGRselX+iA9YhRy3icSPqbfCN4kSOqXNoaKhcU1Ns++hbZFIhIoATuesiJZ3vpS/c4Vir9Iuhj
Wg4N14IbIY3Oy5tZL0l6bQOz6aNm7pYDsCWOBCMxrWrnMnQ+JWvKMlvYRSLopwHFCAtprU8dSVk5
m7/Zw2Ojl+lg58XE4A4tlO210lbVrkZMI0NVTAizIHoKzAeToBWyD+SPGcnFc+ILkUSWsdrZrutE
MlxZfjkWoWGVXk0iITHn523tNfZZmrZKnJFiUmPXrAp7y3afHXmAFMyLG6Z2RSoRejg47mHlMzeI
3B4wViQ9LgN6cp3dknvpFIke889B8yvkGF0QsBP09EHO5zDoyQM6F55kfW1Z+8FoxjufWdY4zzW7
co6zmO3p+4yq0viRN5ZNdimOHYRSlTF3US/W4UVwEGyExdOIaklYKIDNpUDbj79pgRPu3KIUAOCQ
Ot1NXmZOcscY7uUsJxrqSVPSEHepGG2NQz02dnZdWkH+JQnFRBZaBmPAqwfwLLTy0hoOo7vqTzi2
Aj8OWCg+ygEwBe0+jtfIw6uSvpOEb/+Aek0/RzRjnyKrdWoCGmUjB1DjJgYDo3tqpGlTaMZ7JBau
oTkHaubKZwOiWIZONjJXC99Nnz1ioftLZeg5U3jnyOcGqgv3wWnpyueZXm7sHixjDukp5c5uEYPF
VHe46Z2JuA8crWviGlfKe0B26hxSG8CaN59Wvs53WP+Qb1kPZIazFCrdoICyOi2LLRBDeTC3HVIi
FrJC/tjhud92TGsqJevmafXE7E4sKrsWK+kgNdZTcVpVExSORuz9ssJu26w4Lbaazo7bndbdvEhY
fVmiWYMTZB9W7EwG76v8tCoPp7XZt3sv9k/LtH9arFHusGQ7mTvJI+pJ/yXnAmANZ7B7F6fl3Dgt
6uK0tEOEyfWY5eBCZ+O21w8CGCGct21fM5LkYThBAGBPr5oHKmCfAIJqwwrWDTVwVJteqBOUQPAO
sAIJnjvVzu2DsH15BWVbf20aJP9A4PlylCd4ItmQiq5wuq/5BF9Uhu5xmUwV3LRBavMcTlUBOdUT
1PSD1zcgiMcRfXGkbUwP2oaSrL4rn/0TdDLms7ql0ApApdywlfIEsyQnyIUPyDl4JyAm2zAZFAzA
M1DIQDWid4FtGq+YIW9OcI5xgnYMQB6bJN/vIJ1zGtUnEChzIJ4gJNFPhbgVglfaioGM7CDJ3sBT
AJLargBUWk8Ak38Cm8YT8MTrCAzqBEdhzAWaWk4wVXKCrJYTfOVvSFZ2ArWcE8CVnsAu/QR8tUYC
CJafADHnBI5lJ6Dsv1OxXM4+/8lUzFL0b6bi/OdHJn82g/yZN39Zzrav+2U4Dr7BV+BNJ2gM2pfh
gun0l+E4+GazXm0pWFte0mZY/H04tr1vpsfQipefFxsJAn8QF/wSFAf5pBSdbmyH7f0nw/GpLOmP
3QzmAh01pmemY/4c23a23e1Pu5nSJ+KFOc1hZ9YiUi70wirtm7YswGwTqfapU1nXeNTovbb7OQZg
ZI5uljLSdeU+eKgbIwpY1NXaDjZ324hcNn3X7PwFMZ7YmYCCu9p1buA6JxpBIDlleTmuMNS8Np6Z
dXkRV755VnYQHn7RkXFKqPsUdxYlzGGfJ/0QpnXLBFd1kd3C1c91RdAxIrBHrW4b8v1N76wjehLU
3CH8PvWbPfSBfbP0aLR9UmqjQs9uNYL0Ql9Hz1ca0xhaVpEfZNNk+4DguEOCiu3e7pUd/edPxkNb
87//u+2YH2230H+VydM2/ce/XeUfAjjpS/7b/+rws71+q38Of/+P/vI7s5j/us1uO9xf/iVuZC6X
O/VTLPc/ATp/+VukP9vtv/zf/uL/+Xn6XR7wvPzzHx+tauT2u6UMh385/w4H9v//3Fy11Wc7vv3L
V/zyxFj6hj5QpktcjqMTB/DbAwMHyGklDoEeOO9XOu83MMMnl4f4GSJqHc/meWMF/XWbtJ1v9pa5
E3DZkN3JuflPHhiWVx7LP8EZno7WaVMlbWE+hMKQCvXXR4ZwfUv0GQYk3R0vxkmrp9geFnlXlD1h
e0j2epxpXXpLYpAf6oVHzWOpKMKZXHlT2npN0Wzu6kSmq9xvsQpl0jw6SzLfN+5yzm5T7DV//EQH
wSMnCyqFh6xEtZ36UTrMzpNuzLiKRHdhdov2gg6fWyFIivuV4SpiqLxyXC04VCWt1/rgq1DU2he+
n/nKcJfv7tB9JiZCOfIkZ9JkGsSFU2gMaiSmre9X+zzLU+Rztqke17ZOr2kVGyIPmka/xR3BmmCk
Y17ySCWmT/E4ltCPdiQ84KFcjSrbI8d3jwhRyp2DAPJhracfZtth/pBmI1kv2fbrk0fC29MhoR8Z
iDAZNIumqOFyWu6qdaF0y22XK5bkJ9S0mjiY5kKEWjukazzOTkJjjObZIT69/MzQFCIit3ARFZY0
NhSDfDTrzHz2U2Vfzu4gyCALDH4xpSgotWjF4Lvtmx2iNJy22+A6jW8Vme55KOhWiSku8G6qsUaj
4M2JS0HBnNwMVAG9+5g7w9quzXDuXPtIsUZyAw+QjZSJBc6jU/MmP2peX2sxwNP8EGiGczfYFepL
Sb7Hh06NVOSiGwu2Nge6nKRtocShLiKu9GBEJK8m9eZggr7MBs05x7Bga5TCOluGmV3Evd+NALui
PCsUEZa5EM2PMnGC0E9LzFmOQDtbu5pzMcrSucgKod1Qzu6qsylIxgtvqqkmxzH3iEr1KJXr7mQ6
8FYfFpovBdFU90tw26YtYt6OLvWolE7xwxQD4aCsONVQmlflOFPigYEkZ/EJclRAJKQWG16xkD2z
c7Q5j2yKZsPUT1nNeBwZdyoH/gUPRzLkwV6KeSBCiWx0YtoucN09py6cSQX1SA1qy2jeTHsNeHvv
CDtK++XKLRe6qQIbnYpHDlE3OYdASxKuEnTO0kd9Dvwu3GJvLyAxPsFxu15z75LEvHPn1LvkeEWo
TSGrqNRixssNOIAGs4a+Yuxs1td0Xk12X04DFQTLoQNLinp73KNzmnYOZeP7MWHvX1nkI9Yk+obT
4nKSyXlQ3k2Id86YCqlCICYptAbHiZpEynO/t9PYtZR2LsFSwrwMvjvoRQ/EyfehVFSVVcEsj9Rf
PzExkrJrogsMjCpuO9uOJ41075xSrXBEXptGs2tA0lbpCPvuFXzIy4XmtzfDkt8sc3KZtAkT5Cin
PWmbgApi51B1SMTRY6A3+ePUVvnZZBf42IxHbyndS+THW8sSLWmpwCtReQ4ruZV/rQXGHuFP72vn
uXt6sB9NQXEd/vO7xcte0mCsrloyBBbK2vCYw0p3aDbnu6xbs9umX5aztC4jHz3PPndd912OGx9o
ERwTaoKbutPksdd8/Ql1D09g0ziPoD+EBqadh/2ElXvgcftyGG8xLLpIT2s1zuaxTnWsMm5ZNLvJ
qcZ9N4BCTUl+va486lshQ1KGqO3tDNxurB6XtcM4Z6qhcxgASnnT+FaElJRCjjG5dJeJVWOoHVRc
1WG26nIHuXW3jtp6Bynuk+yc/lRo1s6rzME9YeTuodJdDcjEdLsjHdnLtZFDXllAexd92x8r/N2Y
SjpsB2ar2qt8Wi09bDjwTw6i2Soq8PB9lx44GxU7c2Xx4rHSfVF7fWj1NhEvTlnccVAweK7SfLX1
xT9rOdzxPPX2XT0MVFHVsoO0qUT31GlVwosy0y0H9fzIplx3BdHwZkUhC/E9A4gPW1E8oec+TLQd
hh3Pxh4jgHFW2VQcSwpHOO4LUEJbtWBLcnDfUFYk+7WrsOMQe3r0Wiwiic8Cu7K6UZemIcyAJzWU
vqP8i67DJKgP+thBdY1zwuWHeIDI3U1cHHSXWj0Pu4xcwy3F0b4E40riQOclRwFQetmWpohSYYNo
tDbN8TnylxYHcW47kRy9/Ie7rN5NP6tgrzt1eYULIdmhiQgVj+HVUIqXaTkbK/7mjiuOltHEGX78
q851b1vVtzFVhCzN1bheABtWN7ibbE5gIhC8040QVax6ZNvYdeQr14yw1LtyT27WQdJAKHqpPTdJ
qtHgMbS3VWo4e6NYklscnH6YW01MHF5kKroALbe9zHuHs1o3N/UIlSsQjGGK6vflSATJOEV6VXHd
aVpECTFhfNloxeBW82WCamLfKEhVvRh6nFHy3B2gZBNUswQ1f4eSfc8JSdnl46gdBy8QB2eGijao
wKnB2oqgikEIbwOLo7dk3TUJuLeWHnTnJFnIMzVr9vei6r+G0vgaDaO97JArfywrfTZoU2vMHtee
P2eHvgVEczh5973GNx062vq9GS0VrrMkHwW7594bTPMYuEV9Cf6i3zZuTVWOM6uzCh9AbNbkmRVN
3d1qlc7ffaiNd8Nnn2ibZKQhYCuvK+yr3AsegmZpX02jz47uYHMelfkktHWlXa7j/iKT2MQx5fBI
ZMmRJOqVd0vX3/WK3tJqLdInzNhfKueiMRF3Y1GYkuu820zDAZV/BLxRFea69yMtbPyWKjuanp4f
0MpboMSiesckh21m1sR5Lyd919vDcNU42aVVE9lB2sSys7LsjQLb7ruuj8X3spy6CxfEiOe+Wc/0
jkEJ2fx0ZTmqJq+odvbsTq9VznPAh7SVrywGr+zZ9C+TLZaw0+fzFpnwpa5zkecke525ZT2etcta
fQyTaWPSXHTAnemxa72nglanSljT+WgAbA9O0Nx6YzLTEe61scwa73HCJnfTMBjfZFXzSF0YLX6Y
JhFnYRbmWr/XliSP9XRsj60etBeC18p3LAPzxdrhusjbdKZ3y0dig/fXy197ixzcSPJ0OId8yXHS
AvR/l1LTYmcpnWZXQzdeEDRQtxFh6NMFDxJb2Fba+Ia3DgC4FcHbKoL2xZj0nBqw1Z/OZJWNsWZV
69sErgyuugzqRz2kzr07k/iCaKR9qqEybhcF6upmzoD2yXtcpOYcLW7zC6jKPqRWU79D3sI+2A1Z
9qCWLH2d3IyWwzltYrjzNapFjTQLvXN5vSrU6itil6/OaEbcBo13UfbseIkW/D/qzmw5biPruk+E
DiCBxHBbhUINZHEmJfEGIUoU5jkxPv23YHf0L1IOsvvyd/SFoy0bKAyJk+fsvfa8i/nHPwunb06M
OuNfiLxeoUGH23K0CQambYzqNlOXejTad8qUisaaHLf4GavZH8YCb+RsAZGHZCQOs4W/AH68q50V
7TfNxxTnPKQYQzEKjSyCGAtItmXW4A+d5wVlBxdupyRbBlDzaXoMpTtdTKTanZwuvpqSvj3YLiuj
hlif9UktAb4F8wq6uviR2bXkjNhhlmrpfvGO0CG36PcFSeMgelPSs044UL9MyF/SNs1elWRtrnLT
flINIiaev/pmdNVL6gzRcYooF1IHNIQmbKBeWiWYrMj+sfaqPLDc5JtjA4mBNNwH7kD4Uuw+RsOM
61I/SqGfpD24W7dywj1t6BpHwapryS6LXjRcQb17wCR1j/dza1fxme/dRqXpjd7BFk+1Zdsv3ZWL
XH2DRMzZRzBRN0sYk3pZdjelq/eHxlm+V652lQAT3LBd8Lars43Ktgh9i5oSvR4DLRzdO83qqK+F
s+sslAdFu6cESY5lN5xb4hn2YCq6YxVb2YnnuLguR3M8NANYZoM/f6Ep3rqozY1Am7HM9uhDb2OC
J9FRe1pQLGl8ruIi3MyJ1wXzUnqHxB5SH+EYrdHJYJGLpyc5Yjmj1MHPmg2XdN6FHy9kuk5ZCr9A
3M6ppDHczP2OPFc/t3M6J+Ou0eUc6FQbpc6QkcZldgKk8MtI61ODSO0YsonYarNZ3KNbDI/zaLj4
ZaPWL7IhPykMdxsFQuDUoyoLsjTR/CrGcrQsJeluIgx3mIeTgzS0kwa5nlSwsD4MEqhOBIQLy5xE
wKW3L9gnLEwq0wb/CtxWCfFYkC542fTmsIVOwqyK97mjbkDciXnoOwqf9FwAyrpmJf5Sqqa9L1OJ
JUUJKq05y0/ObB2QvU0+f4gPeq4a3py8vCQrw9lgRSpOEbQlMr0iFKLTTd+53qEarYc8xoXN0P/Q
eo5P3tp2dKcjXZ/YD9t0CprMe1KsJ0Ro25cGMyZ2YIO9kTMXvoU0uathUx1bc0KYt2gsoBW0Uhlr
qzGrfNEaG/8fZjHEdqV7aQgrvHbd+ZtrY0LQWZ6dcMSgbKJ+/0J39CxBNxwY3DFwKGDSA4eu9iGh
t0QPxDuJwylosTYesII3PgKk9pDP9aNlLj2eMYy2HqwqlwzIx1zL8mcvOicES67zwNHlSMNwUWbz
6CsbzFKYxkwRvfCOb/wQMIu7NEb+w1098LUJD17ELTGGinGctmv6iltaPsqGmFYVrRqhpjlUeIt3
+tgHUwuZz+bPsbVmmp3NQZuZTznEDl6/MTsizu0vtF6N7DhliQpS8FGkwnCwamZGd5qcNBAZJixn
ScsgihfKbi9/KCNtp+mU+WERHtqBoAQrVKmPqUHtjKg+ETwKN290Ie+izfebWeSBpvXxfkn7ZTNZ
nDxr/lEg5zVLqCbpTPbboCfysJRdA0oG5a4wyps5r9sDKZAYQgpVHea0Cw+A3RQrN3NGMVfUmw61
8kLqQjkfU+J4t0maKFqA6U9AATedFRSdnd5EUk8PY1PE+IvU17YGTGUW5nPDb/Nzg8jFkaXh0iuu
++F1ZK+60Uy4PfNqPEpJq18T3Nr6a2aTiGcXz1laV4dFVIcxH+nkDPVWL+2flSqeNQdin5eyExZF
/5hVjdhW7CGyjgQgeR577ypx7S/YiF/CyEt2M5pfP5f2haKluhnS6TzS69l6sTFtbMbimkiR45Xt
cjSh8WHcwZbJF93z41ifLlJjUgE4FHOjC7fewjllC9H3qAAi9DSWJF18hoK2XXoUpexri4tY15lf
SXWLFLXfwhu8Mhb1zQH5tYVycA99ydrx8RrYVRIWTsgteaHNuMnAs2/l4N5yd7qAq0DGMX2TPs6i
Xe4uRzw9uwyt/cExlKJ/wPyvowlGOREbBwgrBVb6GRkvPbGvvBFXqxS8mnDECIx9oNXRuE61ybDQ
dWjXqGYHC2LYkqZ6kasn18syfxi68UbQt2LFW4jRNaqLPATs3sQebj0gL8e5KrTVyVNdGMXk+Vq8
xoh2LRsVGwQ93nPPugVT75eQA4ymcYFfg0OZtAYpdHdd1ON1RIZjZPHddCGq4QMfITkR48J6EyFx
m/5q110MecobAGqFWT8Fimc+JKY4g8lAvifj3tfo+W0W2KBbHGnuzpgr6+AWst6KobhDWLLhPam2
eHcvrXrMDqhSrz2vJhm5c+uXmhhxZBd1cjXVaYx8O/2VOGxie7Ouj82Sxb4HV3ZT0a/eTsQtbcyZ
JZMIMntDJNbzEI9sNdZc7URZ2snQdPtUoJ+kx6L9MOj2bxerWnCdM1wtgaqQtCsKsAez2CYSG2SM
9nyXmh07gERN1+Gie3gl1+R5R2Znyvh1R2re8+Teum4fzFmozvjkSFGvo2EXwkPjNEi6Q87z4NTh
ecRAFFbyB236vUy1u4Id+aFRyZ0cO1qPen7XokK/EDla3CK6dasSbkFRnPCwM1mInpC1/dSJOQkM
wjJ9ECXt1irKflOI1vMbwXKIPyw72uFt6+QFVepEFVUUt4KEbEo7tZdes2aw6HsYbxvPJOFeT90z
Y/odkQEZYpnyLhXFQ9Ta5qZ2OZWRpA0wHgs5lBYZpNOXwcM1Wvd2AvYTpEMbYeN0msaPnfwamDBU
KayE2IF7ZiSTdW3G6Qkj56MzDnuUbAMMrOgmxw5wtBZb3zLv+VVGkz/gqcI+0FBeDN/o1h7acLxe
9AHPA/xprXoF2vW9w75PdwqEB/hDxhNDeueCNEgX98XqHH1fVDPDFnShB5L9vKAfou+5Cacn5ioI
qzm1rbnHnY5mxBoE/buMjUzMJKSAqIMMgs+nq30b3PwZ7dYNzWloeU5OymfUB3D7/BlvCqpRABap
utXU8ERbAtkQkoXNVCZQn2zcFg7WjQ0CHj5XSxbus7m8VjgdJ+cLieu/UCKwFjlmviGX8caz8eRR
2OU3uHW0wDTyZh9DfdksAjBDAgdJn7t9VaP7sbvIC2zC5TEFMHBu500E7UBP1JnYowS2QPM6CfUU
tV0wpeL7XGRgqkKX7ZIlaBMmzqGlG+ObNMK2fM0bH/nBsh1m9xo50zNDgJeYANgNsbEJfYj0x+DU
Do/uUvtjNCiKbUpM7KvZNmywdJRCBZGdu/C13OMI2ohPfn+bR7hDYr2JdpXJg48o4x6NA1S4UlSA
Tux+oyGgpsfZ9NvJoDEcQh1Fl6NB6s2bR23UnzOLYiqckADkZv3Etg1zEOIaziu9airtvlqsZ6XK
H04J1MqAV2ebqCyMORlI6I0xOzqi3Qym85MwUAKLyHalek6Ddiyu7VlBqo14bmlZJ9vEKG81/sXt
LEcdu4U4hnp5QvFEixQgFibgCmtmmc6b0ZqinT7Pxg7SvKRWJ1rXXMBILrMLbAzjddA02k8rxFEr
Eok028Vp6pglP4vw1y2RHchBBEp0YVEKmGzMYRWKmm6DzdG0hK9anruHiJduo+WOIA1lvs1bT3Cm
+p4W0z3+99RHqLLamVFJdSlQx3n2Gn+stV9OOhzJm391sSvocNPDKTu2Tv89coFl4Ll7ShxRbYkP
up4x2LZafOgndYHAtoAf4i6Is7iONLf766yqwgP+64mPd6oHmFsL3yniOQBH6O2gERZbR1gCyBkf
U2fK7uhZAF7DRKsZB7Rg9lMa5xdzrb+wux73iX45TMM+9tqbJLIeJ0KXLoYhWtvH4QkOJ3bS19lI
fqCROMVy+NpH3K3meyK8L/hVngcrtJ8K/Ny+4yzOydD5FlVWeFRNDFSnQyIFlS7bZ2jwN420TL9z
yoPhLvtJ2U9SWC9KGU9Z2sWHFQvB1XJhPVEOVK8Ez4oaJVtk5pkv2vlZYQ6DMCS+spUs+GVC+tqa
x06TC3oVicpbHn1/tM1TZ9c/aj6N+Jmz/pSbDieA+e5oNaPYsNWQB9sYr1Hp1t8RO7Z+U7S3c6/R
n88fyO29dWvtKzQMcMkwhXcCguCuqSmHpFx+xrpqzuGgcR/6Z7ci7sQdep2wRlKonTjMdjGIMG7g
bAfT4mLV1az2gvb6xZR7WEe9SxQoxjZxFsTBGskHFfCSyuHriD00gx6pNa+QbaZ5E7Zx0DJkJrw2
3XRhdjv1itmMZWzIS32oQuum6K2bKWWhNrJpN5BQKN1xOZSFhJoJbhv4YrPBfWJt88EG7z4qoCUr
V04D00iRRK2GeuZ2gD7BwTGbYfn1EcP7ElQEDxfAQlyqmR+v8dCof3Ks1CQ9w/5C0FKO1XXedC//
+2j5v5sbX9evdG3a11d1/l7/fzA8FuJDKfI987iX7+3P36fHf/0r/54em//CBgZWCFmkztZ99Xz+
rbcw9H8haddRIusSjTLii//oLVz9XwyULdQZa4aCQyvuP+Njx/oXw15M4mgx/i1u/h+08G9R70iZ
yIykJwedGdXzeoZvZ8ca23JwmTqWT6cbrw2wkxRrGo5IiuXCY4uKEtIN+i5i+FMleq4utQFn/pff
pu3/4PM03iqi/z4NZuXOqsgGV/E+07m0JXDWueA02iTmGzhNlnes3JXXOWCle06I88MS6dT5176x
BeLX1kvmXWoDQjnQ3w6vLa49bvKISwcbiVmznbUo1XRwECn/okVR9Mk5vx27U2YL1CkEo2D+dbiP
5vqbflOqpOmCVMOu6ObG0LHgw8/7hKykq8rW6wtWYZpsWRjfdczMd1qf2scCXShBqJZxEQ12t2nT
sAGNFKPO3HxyamvOxP8T0fx9apwbDgwSBFaZ+9tT63UunUF20CqxKy6c2Z42ZLOTaxmzue/Ucpsu
iUl7SnTgggzjkCzMYnOjJ2P+4zN5i3n/94nYRDTrgtwSQ75zWuCTaGYa7NaODaSGgLYIy1cA2/mN
pD8RoBqlZRwu9NxnxGzbj4/9/pla749EYoPXA0WR+CMGlpQ3w12td4giF1ixwxRhUu357mYDqXkb
twbOCHoVM9zHB/5Lv//u8hO1sio1UGOQlvruper6NtRHtzZ3ZRSRU6FNHl9FzAUH2MNOSsesaI96
6Y6oM3vrbuxnY4O8v7h1stCrPrkKa5rUu2dBOnDudVcS3MFL/u4xtRe3Rfapi51g3Mkg1NHS1k8N
s0HDrFcOYAxy8NJTm4oZQhWevO81+t6VgtxEKGb+I6r5b15zVi1A84J3xlxTNWyWwt9fmdGyyyXM
Om/HPHqOsat2TYAULTxHfUZtMqKj/5ZYtkeBVudXiRXOj3RJm4dB6kFu0xfYiGGuv7XWpF1OaSIp
Oqi2mkWFXz4+0z+f27/WRUIRSMwh2/fdHUTsjEAfKdpOm2O665PuSAZ0U30JgfUs8jC/snrLup/J
lDt8fOQ/Hx4yt5mU2lwnLCcIj95eo6pZwqFtuiRwF10PDLEaOqre0xCGaLX+DTSQ+GL0+fIr8+Lp
gGQhhg0+JQGMY3X98bmI9VhvHuTV9GK63CrSMfnfus78tsT1aZSS2hlRfycJw6qsmRCZzhXL2qVi
oEJzgRnaSbBCX0P0QDXnDQ3bbAUYyvOVayy3Ha2i5GLlLg1fjDDyqzKSZCAS206PCK35EJj6bFxq
0ozmHa2BCagkBOF8YzlwmRmlQ3/8ZE36843AAMY3hreTfBds8u8WpZRhhEyMbAgsSetoQOVyMEj9
244xiC+2JWZgZiaQu1KkP6Z13OkaKEs+OYv1IG8vrQO+A5+bY/Bl4m/eXlqW5CixaUgF7Boxu3cr
RId2ZGqcPeU8lkVu7f/nm8nH1UQghqgGebr77ohm3xJSODNJAQM6ftNNkt0zhQkTSUzp+k1C17ju
6umyWSrakrXUTzMBQycplHNbVsXPTqAOGRa7YWck0qe6sqOdM6DsoeFENGkBil3STkdEL4vKoh2q
EEKZmvPj499hvC9ZzLVIsKmM+PYaFFrvPm6mZlqQGRjmqg69qk8HXO1s4E1fLS1qLipjkIfQQz4D
Nwl1xBLNfldUzv3Y1bez1daBFyPuyZHM32GGaXcyoevaZKZ7HWbmgG3Xdj75HvwVKvL2XqOyZc1b
1z7bln/ROn5/jTzcQjSYRvRpbfILXxKTsmrsr+Wcz7dxGIuD4IU59lIUd442/vDKyrsUFcDXDkBV
slvSWbt0Uf2Q7IhmTzCW8JVm0nycwmX+wpQDTOtSTtfppB6dSMuOQxueNTMFwTs6fGJ1bRiuoMhn
n9RAfz7E62uEhhGzpi24IW8fYkHb0k1LYwjI2pgvu0zrd4M5VNdUcoj8TSv95Bn+83geNAPeXiSX
toF98+3xILeZkqSSKRDTVH41lfaTooNdD5T3Fz1KAOh9/Kz9w/H+CibBeEo0O/fv7fHaeiiUzPox
SDppPbogwV+1ZXIupKRd646N/GTBfSflpF4izNE2Jd473SXcVH93QR0kRW6kR3NQtxVpHqYT6fil
i/sxyRqdzrpzBb7Xugf5P+ysEXYeIr0SJKZX6cZNTxvwwVRorpSa7E++S3++dZyZtAnPgaTg8mK9
vRSjYqzdJbRiUJtm+5Be/FMUxuXGy+3+alK0LwqM+K9KIQcxRdn9bbT+L9MI/74wriWp5Hj7efff
LV6g0ixGvOj0FnDrj7pWG8/SwwgCvlDtVAc3cNLUT4gc9SlONeeTH/8uufnvw3NzuDvrlovq5e2v
x6Rfmmjgx6BD8U1joPcknpC62eZsyns/XRj/DqVzo4gkS4iiPba6M1ybK1Jwm7pm3m36OsSSleZq
n/Rl9Pjxc/rHzZHsIMmNMi2DQpe/3p4eg5VkhC5iBjalwKG1VuBJVMWXuWiar6M0f7hj0dzFvFVB
mXf6/cdH/7NkkWxisbWSbY9Imlf07eHx1VWL6XVmkCYYce40NGePo256IxxJ3io/bysiw6LJrtWu
ywB0gjyr2oNhAAhYMxzU/1z6c0IEoiG+tmxERu93tVANocNmpcU6gdAQ1aJG0xM555lw9PEbE6PL
XsPt9vFl+Ieb4PCOrAYJyXMicVz8XixBCAwnzzSsAKUzPLAUA9YvhLbkIhS2swfNUvxwYPQelIuy
a0a68RkbbO0kvK0pJL8Vcx6hWhalq/fuMQD9a4t4sOFkhibz6EwtC2bAZEzK40xT+ISgOC2OM7AG
vKz8kcsYEdZ4YyoDG0OZ0rbl4Q2L6pN3d22X/HFeGKhBWxFE7bny/fNB/pEyRO8EIaSJZAMWk4Y9
qOCSnBMd78WOhDAsfjMXpvRLQIfmPhm6Tm6HRNnHqdQHY6uIWZ4P5NwsSFgy9IOrV1h3fKSezI4Z
/uIoTUiZ2CNkKjICY7Rp3Hx8g/9cBTCOu/Q+XJYWF6fLu+vbVgUkREPRD8m6NDys3ZIcj0hDyyEe
IHUAyoyYzsdmR25J6LmTX1Wlo2+dDEAFDXo1q/2YQPY1Sv7Nba07YLrNeaaX//GZ/vkoYm4nNJX0
RE/iPXi3WDuVrfIEaHlA+rnpZ/ksj6rXvwA89M4C6xi9RGN+kQD2ZlskwccH/+OjSYFDgWbrpPms
4K715H6rdqw2ppWaJE7gjaZ2l5XRcIPdT7/McMNtdAY0n0S6vYOdsThzQNZlPg1SCMtz3j1eNBg6
24hNJ4idsn+pIR3vc/a8vgb57zI0NavahRbKWb6pqIUiT9+hiqmOgsigLUFTxVW1QKeXUdxdmIxN
98WcNBoeabohBcShr7FTW5tx7qivZub8H18tw/zj5RB86le/lccLwo94e7mYqgNK7hOdRG/hXpmt
5z1gv+wuKvI4nuCgEJowkWQOP3FWlx7S4q0RzbBkQe3TPTLTIWjsLCo/qVn/IsS9qVmlSTHCX+Tt
CNO21rv8210EB6tX9WIuQdiSpeqPfPdmZt1h/ZjYTGK+IG7WK3zjBoEElhjsalf0rU06r+mclAyJ
WNE0DYVN16ft2ZtFFKJh0QiyGps1+oIh4yAva4EF+JPrub6E708cSAMLrU3bw3kfdMuTIEp7AC9k
uBOd8QbffLnLcHXelIwOv6EVAmcTGnlJ+9Ak6AQWmjE+90R2QBGmQ9qjOSUjZDUpGsUG4KlzALBf
UWvra8XdGb28jR1L0z878T9Xb75WoCc8h8XFFSv+5PcrPtaKhDUDTU/S6BasatNQ3wFZXxu5Gd2S
a6SCInK1Zwu88W0k4u7BrfIUCdpUXqWKF/uT6/gPp7NuTQnoM0kt4VK+PR1lDuw6qPkD2xnnIApN
4L9iSk6VLbszifN14Xexc3Kr0TsRszJd5TBbz/zNEW1HdPHJ2aw//t1dZcXFZu0Rygmd4/07nldM
zbuJCiepEBWtXGadKdGdZsXh2oYAVBFlbaBUo19GdtszDIOq11vdsFvAejHRa5ebysJt73VD/knZ
/g8rEDsgF5YM2EWPRejd2UF7j5xWb5BjMV2yzhXt640HDxUR8tQCWc1NFOVftFlDHyAYwwYumjrc
wF5EAZQXhVaRNORUxpn+Gb1kVCZkh+O71SEfZUtcnBZRmpVfO43CAy9xTAf5ggnlmLBr+exS/8ON
h1+5VpM0R1gA3v0YF42ImeLNCMrSSzdJjDS+i4g7YFylEQEiu+VsCuqIkQgZjWtyA+nQPpClRn5K
zof94zsv/uHOs6QbFHHr2E68b7Pb3L24Z2cQxHaxHFO9LK9KrAiuD3YIYbUyDTh/ZrctoZaBL5uJ
j9M7/cZFnRLEzaAflEKEtVmtc+xMkOTsqthsdcDREqFiUiDozDHGPDhyQO9dxCkKrSaoolS9JNWU
fssLx376+Df9w5rPFlbwawzJ62W8306gi521rLW9QPCCXcfkb53tNmoDD+jY92HN8gHvXDO9BHxM
pIX3mkTjCzei9pduju+Unn2WXP2Pp8QGS7LCrZ2x9z2KFBKOyJi3BBGNossWXx4cY5IwaSsvvhiM
eW/nef/V46t0xbpAmAxFHCYGw94t/BSkJAzhP75M6wrz9p2nTedCbWB3Q4fs/Qo0dGYzYbwMg2qW
9heo/wD4bVmdqemHHVor7dHqnOLw8UH/4Xmj5cuzxlyMyQElxdt1L5MpU3mXvQMxjNaexqc4qDJ3
0PAW096Ii+LC4yS+JoA5LupOB+1kZt+Zri8pyhtZ7TOiB8jZ8xgIk01xIUVnX2kepisMiSi9Ss9D
cVIMaIZx4RwRyoYP1SDSBz40l522wPP5+Achqnp3HXFRU7jyXWGyZrJDef+LYNOtn0QdDF/Telsc
0/biky2CStwTMwpZTDPQqZlIQInWZU1STy+841SoDorxzJYTsxoMhc1SmGP9hNgkinyBcmMhnnnQ
xdWsE+uy0XUSQJ/JbmCgzThiv5SoV7dDCkzQz0r7QWbx/BUGhM3opcyeqgkGAZmWpMvW4B/RAxiq
3oGApnpPzVXiFPKaoC+mPib8qbXGm6w3MvrPxNolaGys6VmWbodFKUsMuppZmJ/MrovG3VDheUU0
mRVbks1AZ1vGpHmAaCQBOw2xtvkxBEh05YhcAxgvzfCWS4eONU3b7BUbrInlNZtwX+dDFOGppcoJ
DwI9IMJnobqOH6j12ZEKIbulkdP+SoTAOD7z48jVxE7hMx7AxdEY+YLNoWuuLBAfOiGVHSnW1USs
w7YfPUQ1jSMbYqsmsjQJjZi1iz5UzdcQv4a91ZneslsiqCHdVKHuYVHrKz72ROd5bDVshPqdbIZj
ly+o10wXOecSRg4q3KE1r72O5KOTUTFjw2aYxzZ5N24Dn74p9HA/KlUbexO2+x0Xj+WwzdYLFWaR
vuVtzJQPcN75WTRlkX62O/mjAc8DyXIOB45ynS2rfNflqhvikmKW9F0BufGU6lkZaA7GWLw4ydlc
ALSSn5jXgcFH/GRVZnZk/2h8sl3/o9fGAcTabFsH32ybV0LC7/WWbsGScdkxosqs1THPwuiEhlxH
XZpcRf1YHs3IJkVHS+imRu1FMbUSfjzJrwxFvF1E2Ct9oKR7/fh1fb97+vusqHFce0X4ghp7c1Zk
dXRps0TwVuZifM2zCSF977Q3A+GAX2WUV8HHx/ujdmGFY6fGB1Z4AoqN/W7/UWdDXNrtsHJXJu8y
HcPs1Opx/g2/xarRbHg3AFWthpboCHAKsJceD+s2y0gQDGcEGCAijpcne24L6OsiJQGp7kaUYvZZ
L3rWiCZboB+jvt9Yemfon61vllxP8fcPhUVhaAC7pmrmU8E38+0186xJEtmah7va6BeMuZbTuscm
b2xQZK3qkcnOcXwK4Ux2e50ci/uG5w90dI/aNBilMZ6nCGjzPiNCq0LmzqZ2a+dJ9S3p0hGPm1Mc
8Ttl5tYgiut7lGXU3UOZAGBr3Las/ESv1RN4mgstlFGxR8Er41PT4fXeJlkVY0gt3Ap9r+htLOfE
5H2N7WVk4cNNW+5p3hFrGGHlTQ/dGKluVxHUlO+GfqiWY0RYsrrxwnBuUSe78rTurz1f6K0BF7qN
quGYLUPxUtdpUgcpCY3LLmQn8eLgHM9R8Kdm5tteS+GYW23fbewEDtQJVj1CPsNt50tUlDrZlRH3
i6Zd+5MFIlcPNGHal7gtMVPXfYREjU+fUZzKpSxnZumM9WAem/Iqd82aF0FPEGWkwzJ+xyxaiMCa
0rRgSUOste/tdcCE0qWMjqblROjZGdtaO7KZVbfNGi8nbBQOTbLh+sua6I/EHQ9GneTliSBlaz6n
bUGGSjku9X7Ux/CMyaMAfAPwjmst7sIK3Olm7pAPboYwt36wALk3Unp9TfhTUvjmVGoe88ZUBIVe
mBhD0ubeMlWpHcJqYS9hpjIjvIhG7TX8hDUlHK5uDIxVx6ccZ7r45iaad9OlEX7n2EChuONT5LUs
w91CmuIIr2fJZX6jVQq/s5YNw3kqR7LNEpPfWI122R2IGpKYcchHRSvca/a06zS9FAH/1CPtL6Yx
DMXLWvJ7py2SK+p8Jz5NbjTsHUBs5X2iCTI/8Mp2zYNwjL67cZyqHPY4B0fSjqpY+5ml7F2PEXaU
hvijDpe6HZYoPyPlDYHXYJ/EG4CJPqBbviKYB4sumUoSjFl1TdRKPoOuYD+fEZu8qTovIeQL33lz
Y0KeM7ZmMpePHu7U/HJyuQi+E2Lf2WJ06PcFG30FBQBSEhrgFLU54DiDf5hlfUtXj6SrINUSNw0q
XL13UPDAgAOjmn0Jlai86QwF7jV1ew2x2mSI0udpRD049k50LmHWpLtwmZK7si8Sa5MS0jhdCqJ0
6nuNxLxxk/NujsekJWSDYM1x1vBxSRdPgtsDZ7CmrEgvl9kJcYsMCO03yqynfL+ILI9J78RcNtLQ
L14zWefJRh/12DoV9YCCmu6o2xzwmnsTCbxaD1QuaYx+Q7i9tHaaW2eYhGjILtc8eoRPFSO8dxLS
iLKMSLRxAhu+2aXRGW59KLSwYVFn18Imb/SeMV12UBKMkFxCDDCX3MiOOXvWT8c+0zSJ4znx7tuS
MfINC8owg7UFmuUPyzqKGZmCPuSjAMOeuV3n4z8C1oy9dsrO9RpCAbGOUjYwALSRH0LQRkaimzXi
CGi6Ot8SWmeQx2vN3n3R9ZZxKotZ3qsuGX/C16lY3qoBSp2H4rsLxJgjpSe1hCkb0GCz2wBja79Z
os7lth7yskHHiNkRKGVeFXAA0U9TVHrGeNRF2pPlM7bJUzb27uvo6OaTlbVlA6OBkIENKIpIXjT5
albosb9ihSfZlZK5J7RkayVg9jamU6QvYaWPareYVfdkM+5t94g3xoV+Hr5dZOSa5e4hbBUEOOXE
HNzEPDGKcKGyVrdOzA8NELtQMU4iS7AdONN00XhZ/iM1XK3YKa+SKVIHuVi3uqrVabRCKj7w6QZE
Fe6MfY6tNH7WCqgH+AAS1olKxlQrDNZbtWuknR/aLnIgBOU9rzqd7NEjeEaRxS5zV90izFaPS9eu
EmM4AOnZa9Ku3in6BeLRwzbxi6sry4uCDZbYdRRJT9oMnGOL1mm5BHncvZrE9dFuXlDR70xHKf0I
ghl3+ZLErX0XSWAUPrDlUewnrDUNCc4dRokU+Ndj39aQtl2mdubRjsLpiPsz748ZDvV7nKG6gYFc
FfN5SjQy6ArUXFmA8HiEh+AtgBQaR1GkuWQjYW+e+c5Iemlq2w4xJnF6SApBe4uJG6xpJf0s05ro
kCidJLkw6l0dFIfLAxx3kUXmoCjKk0Z1upUettmdKhfyRGdRWOPGrnXxkOEKTe5DDR7nsc9Hrz1V
cb+oQ0ltSsWm+oeaOKsLxs/RLV5ZY9jNdmrcEBlqfx1wKE/olvW5P89VN907JpbdXVcIc4FBsow2
+UKrNBePFEss7iZb2/JbJrgiTTI6vsramNovrVokUY2OMiM1IGzEtlOMfKMT8SXu+xDfzOIl5gXP
ATj2SubqbhyccNnajoNnAxVejiOPcAwQl5NZu7fMDqZqjTzyXuPU5bq4oqFFSX8YN442WgtZAbHB
f0Wqqj5Og8QoPQyYWt119SIQLOIrqKgIcOnPrRlvCMWk+eb19L7nEUkdmZ/NDMghQ9EcKP4v85Bj
xfA2Xpsapxb6ZLUjbCF/mmszTy8wXWfEOLtOPsNvL0YgFkymT4nKqXVAVgETCe0F9YfWk1zh9SWE
d4fLepUhLnS3DohVih9KrIuZWMnVTOb0sb/ki9S3LbyMi8rWsIITVDhNl3XtMptd8rYPakgCNMgm
GsynMJv4EK6BpVQFCQ0vs1vsO2RHYEiIMNK9hyKPR/2qYGwWX/RRb7+gXSOcyAN9iBsC6gy5uE3U
YgsQjfoeKytbs0RNjsYuf/nmaESX7IbBa5F7V0snfWsZYYeb5pKv7vhmvsMKuCgI6dr0s58c/btj
5LcRbwvn1fTGvGV1ocHU49ff23UFO0avdPM2nBfRb9cuN5I+JlDGWUt1sD12lGlnQezrvHG8adA4
hqcTMobyfQgA5yKRT9zc8YtmIPU8nF0wGk6vaYe0zLk2ulFEjwnd1w39zaw//B9hZ9JcJ5JG0V9E
RDLD9gFv1Gxbkr0hbMuGZEzGBH59n1erstxRWnRFh6tkSTxIvuHec7VDGvQtXkMkB8DklzoyVQsU
sRhRtcA84FXRtpk1Pm1LQ2qov3XOL7/JF3NPzWeIR9JTfCwpJBSn+9rOx0cnZBGFF2jgTqWkoDpq
tvyayg2WHcwOwQBtlHdjeOa9ipsZmWrdxAtK2PnYiIbIU04N8Eb9VZkeQWCWVuTPjOSOKaj2LEqJ
HXjsOltjNAXbexxdjR2l4yC/CtE14/VKOSpOXRU4J79JiUKWRm+wEAxG4zj1wTZ+Z/Apbgm3NwxQ
8i0kwizYYF9ktTelB6E8/Akl8FKxg/8BrsVWkEIj6p9wL1tj2Q4knYwMIIYhdw+pcrw6MViLYnUv
mMo+Ycm1TgjQ0u2204Rl3TvB7PbI+nCv4SeyzN8MnWx9XlQlyJUUiojxCs5S4o8LC8p6CJtnR4rR
PzbS9GqeUWl/L+k6pohMPwfl2wKM+I6IAypLADpZd3RghARx2pl+G/Owt37ShllUZ1NkrzUwXIT5
1ffMrP0vVRg0Ora8ySMf3Kk6kBoNFhg+l2wgDcVY/K9lgfn8QSniePcqLTmHAqx781F2k5e9ClZl
GQiNJr8fp9rqiCPn1YW/wVruiJEhr9PWjkLdxopwi/yl08W+3KCK7EjYmvRN4fCg3tgbY457rRxZ
nWSdyTSx2DSQttVRYeSqDyxoGH3LXlsGub7Jw8nJL53MdYEcGn3ToR0mjwJjwBLetStnqrTt+olb
HkULKCHKTtiiPk2Y7BxY0+0KZ8Gi0Yxnd/VgUfpK31hmShPBO9g0bzMsHynTFzv4PmLvdJMUPtNb
kVYZcYSAf05pQ9Aw4fOM0LFSl+5TZ3fYZXMHwVhCw5JiC23ymhiLTmQbSILlGjcwan6SxfdKmFF1
sf0QsjToQ2SendGbhmA9VMElNDpe2bqegjESKJy63WY3UCkkK+BEY3Ki3hmz7hceWBZfS0VW+F1B
8PIxtbb6B0Z7utJFqwCh1NgS9dCQZfhr6anfTq2spvbggtOg0e8WbK66baVKDCPN6n1ozA0zQ2ed
2n2AJXLnDN3gRHOZDngbYTBM53K76mLBGvafr08DuKnahQgNSlo9s6/sPuG1xGHogtwAvFMsGrt2
HSy4mDNaMcwvJJbBIHSkGxU4zQ9ju0iic3KUgdo0s99kAMry0k0dhjcwdDbMH7/2EgFRRJ6NgmDL
fedXwKicAAWIx8kFTMqntbrheZ4eMk32yn6sRfPdxBQrD0o6orhw9o6PmlaCnBDIJW9do00cXwJQ
0adwduqLxBV0ZM7dRNQnZssC0hb+d7yo4k4SsukS40NkadYWOvgcjmj94mBT7CsGQasAVHsCb+gt
69Akw2DCVJaGyqpkguf/Gbuhmk9slNKbmlhCLyosgnsIUCanZm+aHf1sn8kqgKky+TOglA1Husy4
H+I0aPLvk686F2NljyV0sfgau7T4pWs/IB04hev7JidDPk9ODRmgztTyibld/tR3rfjJXVHiM6JC
ggPnpmoj+4UksruMCFQZ9+5cvQ1mPhyd1QfLBJyN+sAnlm6NHV8Py2NKbSFiy2pHRNJ1XreRa3am
dcDyMLXwyL3Rv8k34pZv/Kbjx2nXYSZC0gqZGfQ+OxFo0zq7qlMoU+/t2gsxcY9QXKk8VtONF8Z2
Tw6ariXeZsJm4eB0UGYJr7LS+oEqqLyaoIzpJvcN7xhSx1m39jr5E9VzHcoHQ4NgiNvZwDVIpLZ+
6gQYmh0RKcN6gJHc+l/Y8mCWDVEjYszI8MwmdrZ09r2Cm3VYiknhPjXSK85Nq/CrjQ40SZGT8xKg
aNlOoVW6TNAtI8SKnebw0fOsoxywYDZfaW/+OQ/XfsWh3WZO1K+DSBPKa5Mk9bwnfxhSc8jxxCLv
GPjYvBgLMwUiPGd27gZCH9qokCiTorawN713hjC/iDUX3zX5QUY0UemcUR4JfV6XtnJIOezlzXUs
lREQJc016eBeeU/hyoS/MsGJ7htF6GXs+moYL65I5/awKWL7qLF6I3FyU19S39v6BEaQWe3zprpO
fVFR4sqc5az9CGs9PlPkfrLndVgGuOhJGjUHDHWwm05qJcHw4qoQYgmQiYmBMxk5j/0AoXef5to9
9drvx7hI0/lbvjFf2Hcs/DHlswno7ok8rNrPYTcZ4Z1d+SH2VOo4Zu3or3lLBvprHza8rKixqBoa
dr5xk08ZfU1WYVydlJ82DwGEOO/UF01qnSBvVABd1oZXCkzjHIzEdj0yjaprG6oP+uVTUE4uTDmP
nNtnEn2WNRk1lU8ym0rBmylgou4GVabfiyLgGFyIli5YOSC8j40gBSKUV54HryO0piN3lZhwrzA1
uxiutMU9F9n/kRuNl5K9mhZr1HeKTHpzwfAR1xtYlNpkKB9VYt3mx1SlMk8at1maY1FJEMtlaxen
DfwXPeIwVufCIcBrZ7I3IfZ1M5dXCfioh/i0kBtCcBHKgTDnZo0U1P5INwwP4ilA/hJL3+lfyASX
63XJCDlxGTqOhtZV9K4Twlp8gmjkeDUBsBrvRpLEocITqxBrqzXkLc5fbVIu5kF38nu64fumEuXz
Ag73uz2Xbr27pp1lR6sA2QOXQnjdaR4kfPp80PkrqyniYG1v5tuHwfp5a7AQM9833OVMozOxwGun
NCGL3SbTbBzyswwVpDA55bZJWnKnCIzPSD3fZaIobnHqpJfC7311I+qevj3tZuWcXd4bX8k/HSHq
5dr5AaqgypK6SBt165AnhgyPJL4VphUdPtz3f0KomE4uF8jwzvaoyhBVut9gU4mgT6evuvaL/sKN
qTmPDTy8X+2hr1/NNWch2fCIOvfSKIDNp+M66ZOZte0taV518NyPVoHQw8v7c0WQL6lrVLJ1FM4D
o0DPy2bCxdGIVodhxskcL0Nb/Zp9DxLj4gTFb/r6tjkoBY/tzl1WVrBNq+0fhCwJol5cM7jLQ/5a
2PNEFh5MSTb6DrwukfVW5RqPKACdHja4IxMW1Fco5FJpcUvaQLDGfCjU4bZv2I8Nsx6T6jgLf6GF
m6yEkMBCHAtVsBucZ+zquXKJW1sYGFc0hnqi3t2mkPapmS99vVmMu3yc9ckEaXUEGbxCzDD4jVZw
5aWk4e5Qh+3YfIOxq6Rf/0Jos52CaiL+el2RsVRpgAVNbGZs0G/hFm2H5nXdytKia1oldLlcWV+L
fvHy2EPPqOJlGowymtKaDFy0sOZGrWUMw5VKB3pWecNvRt3afwxtSSQVdlajf7J5OXmQ442x2fcb
gDfOyNSuYmYScKLEtFnVtdQl9Tc0gjq/tRu99LGu+syIiXDmDuOz1ic35f0V+22g0JePBJftFpr1
T8PKPOMcjN1Sn1XeiVvAVPKTBnVLGRCsBe1OGwLF2Azr0Fs90cC+DKgwV7cymB0qMIFgnEq6SLqa
/CFTwPd3agi2fscYw791glB2Z9bT3rDPbdHoOxX2fn8n/NV1d9W0zrQ0ZleO3yejJN93JTzx0OYo
xcmTM77VHjwTBJcEmVMhNiMTEaVu0aaucJWQpRZUDMbq7sOZaDxwARUIE9MdZ+c6s/ADQtnnzT10
yK39e9GUuHDGrV1zvmpZvRdmmKpOOpuo4JjcEgA8/MaFApISWEOS4rOaz11luMYnuPtiO48WuWpH
SahZeMLQXgDTCkTKCEIOgXEjh7kv967WGvMyJ9p2mRtKVFu5M5U2TtWOSgKs1sFYWytlWBHWlXWv
SPs6UVeOTFM3q7/XVE3mURNNgYDdDKnBQ0afw7duQDlzpytbV+fFbdWrUxb+D9TAsHjyZszFATyB
+Tm1++xxTvFjRKIXAy1DXxbrBZPn2ByGzHYj8vDw8HVCId4idTMXkQmcY71xqfZeNuHxbtKZXVjx
4BLKuMs8eF7AJAFvxQ5zs6/h1gUvoA2uEvmUCVRc0xBeE/aGNSE5ZvnRlnX+Q7RT9i2di2E9BgZ4
+sggkfyNEd90cvRk+vtepCu3ZggeZQcMZvqEXSgzdxR8now0nwwj39wK0E5kBEMxCRVkZHRuf7IK
03/pSrG9lWRU9yeAoK1G61GLYs/zrLxDJpmQx+Y82suxg/jnX9rwOv1kMKzzW3Ox5hZ6XJoHh2bu
xS+GrE766ndF631jd7umN3SPTr0LC5NwbbLMm+BJoUmyafT8Zf7lWWsIW0tmoR2b2kG4WnAn2g9b
t9V9VNrQHWOKORBGBZmfkC1n9n+sh8vv4DeRG7lrTrT74viHSuoAQAB59fbuag05cDH4NmCLaPEt
t2eU0KsQg0KRrgP0ND6c6i73Pd3uN3bS3+YFZ8UDTiFJvKoPqPNCKTnF5LgTkOE00th3zNk0kUBd
moKEzOf6TVmDm8eGo5rxbW3HCYGPJnt6t/XZLCLkUvT1a1MDJWMMUIa3OYOrx7QBWseODL1HFLIG
eXG6Tq43qcZUd1yotYhSBph60EzanB81N+zzkJqTSoRdVEdYkaF1ltPIet+WmUUIXeVMVlwWsGR+
L+5WlJFGnqn2RDl526WQ8La2iPk4IIVC9PooW5ZlsUb2/kY3XazxalrGb97G9FPKmIAxSdSK4lOz
cffcbZj8Ch7iUB0lcXveTdPbSJaWjoE9xNESBl1d1UJB7RqHz8CveGDrRl5B1bkKgqQdCyuMC5la
RTTlQHJ2S19yC6eBXU8HQ3IBdmY6a1yxqKX9RNSdfTbqDEKFJArU2HFg97G7FrZ9KMjRqyOBatKP
i5b1d5TiZy1edb/lFh1nZqdf2L+196hFRneXT/1YXqZZ2SKq0XPLQzWW4T22MS+95thaRqTHrJ8S
/mDYFbiGfwZYmYgp3BbnWJqd8aI7Di7iXzfY/JzRaUrbZXGoMVsW+PNQdDxlOTvnHbMA+2RU2oVX
nkGFjKbBJtqRaN9iP6/DqA8OK5GFZEWzCXkZ4LXjAQuYztlepgZSx5d5iipnZdA5eCU6Fz3JCemv
s3oehBtlFKyJkMTHwIrbKd68ntncTF4rQGJXSjoNcpYecTua9d42ttn/vpje8Lnj6HvtzXKSCQ5C
SFymHO3b3HJBHFbBsj2veReYZ/TA4HgcPdsFSlhbGImt/Hw4BZPK63hUZWAeXbm1PxkzcK0UwBge
p7Gc67iypNKHuq6Cw5CzmYsIFa7Cw4iOmXaqlZm/Ixx0eR5qv/2ZDq5mn8rS0o/s1E+PGn1xHzU0
ecRRBT7QE1sHQEM6tbGJNZiX7TKc2RRysCC9A0/75FyoVvHZDbPr/aIT6pZoDNbWpeOodAB51URC
krYF+zZ/7ltm0kWGFGYxp4IgGgS2jEUt874i0miNUG9yUEoPzmB/bYCukWaeSJQ2s5wSVUFCqVIy
Hhf+k8e6Nucq8tuqzE9Ao/Mb4cs5v3Fl2P9aSgfy2DxXRnWmcqsYW2DHvyZhrtO+qfOgONYz8xsm
a6xRQSFqOFW5L9Aptfye3sFHwursg4odIDsESeoxWq46adbU+l1k4JDpu6vF/QQBlVz71BuRL5BG
tB1NObFNB9bG/DqCFZKK2KNnBQq+BgxiTK+y6amgFsDJW7jiNYT48wCpO0uGzhOEGs1goJk7LvNH
0rW/hF4urmXn6v4IEDtCj/hTB5GV0H1DcwqTNmWmBFUeuN/sTmdhyBn/YJu9ZSKF+riZ/rBn8GHu
lxYMFXWYfV69gAwzvVlnmMYg89u+ipp5zL8onlkK+Cz7asJOT5yhDQE6pdXw5b+FKO9127xsMNnx
g7sWgn7hvRNxVPVKuBbbkn2L/XNXEY56yn0/ZK0z26dqqFiiNP7C3JTl3QcSEv+9Bh9D8FVp6Tom
22H+/7vvzZJqC5yy3fazaw33k4tEDbqaae2aKhTV3uONRVJRwfa7OAxpoNO49yDnHwhStUEGhQKE
g7Rqbzj2qhFweOuA0T5dNhI5PZQOxw5FtrzwosseB13rz4Vv6Q1sdxGQVJWBRaSIVwiYF5MUNfYZ
Xk1Yj8+ILnEqNff7fE6hPRNlErBgYUnjJn261Oouq9b8RbrO1aPdgRxdjBl5+ApR+IvEnA3Qfxvf
bORMxNENzQsi2OmBRUefiICwOGQts4v2ZBh9COxIS0dFl8al5kPy5CMlytZ9h4jkkUUMJZ6gY1a5
37cFDuG6o9g2mleGzjjDB8clvi532/Kt3hr06eZqi4dpTpG9sL4t5qc86+ftYDrIrjih0/abuwQ4
jodWG99QrqAuF1nuTIyyHd0yZK0MBtrwQk0oSV33tfBgWnykuP9LN3T92AH8WVdAxNXW+Ofz4jDr
ZfruY++sjHHPGRvsSuxIJ4vLn9hjZcba3+YffVh+nb1O/nLS2t832XbrOT7rZsif9xoO2wd3419S
3Ovd6BJQaeMw+sce/uePlTMzsRgdLntEKOqOl5l4DvNiPDjAWT61V7Jdx91A/l/Ygzgn7O7Z9TRw
VUS7EXjLGdS8ru0P5HLvxbj8UDwaXCPLR4oDWuTPH2oEpzUJTPp7o1LZGcTydO0UuuKUcyjuNE3n
yUVx85EL4frk/SHtAsCAiQN1Gm7YwHnvMPb8kcLJYZk1KIbash+oPEunv0NLj5wEvzMbNLrnT0ZX
yTMxCS/8Nc19FTTbMfN8se8NM3xwSzEkG8Do9YOP6v/9dOA9OGs9jPXi/Q1kIoYmQc8295yw97qE
VEm0Qt3dKqua5g+E8H+5LKn2HA+ZGx4D7gwUH39+AjlL5tyeMg5tY3R+TAORDrhv1yEZoZi+WSu1
WgddMZGOWm+bVjARr5TPdjrdkv8+qv/+tX2wRdg9UU0KgGTvvEFjMSrtiHzZk/U4PpW07oybZBhG
QbcVb//9vf5+LZADxXJRINPEfPz+aGY4CXXdzLe97Ssacx95KFH2NjvB1qXFGtj2vk4BHf9EMfDB
9/5Li4lCP7xecYSROPf9d+fDsAQpWyfueSjv+RPcbREHMDXtXTBUQ0Iqj5F/cENZ1vv7HS89E20L
yxWuB/H+MTOnfAssZabJNBUVnyCAo5xDSUBct2tqeptIwdOUeSTDENXStdHYmO2BARYtPi2RODWB
Q0XSiAnqJpLu0X0QRlkOkWlsjClLygHuGjYBdpJSK8ZpVdHyEd3eD2dkZJXxkZvk/TUE+G2ykwjc
K4KGm+adnnUk7Na2u5wGHqnzD/qdjagPXIufOf6bS5e5+msXdKgs65UzDZZZg2IsZJrRXw2yvH7d
HRBopsFdJm6nybC/LT6BJ/99k/2/H/JaeOBX5H9ovf98tHjVL3XNmvswta1v7tdKTusX0RpgDMW4
wCTG/DaN3//7m/71QHNpuEUtkqAg4QT42v/8rsiXBCn0YXtQhEScmPwoKjPHfaJGS5ONhfmt7aXz
sV9Znuw0EWf807czMkYZYv33z/KPOfnf5yxp3YCsOF+utlHsP9dH/l92v8ywZCtYPx1SUyCva1EH
XtphsG4JKtr8G+VZtbxs9HzlHU9Eah5w4BX+qad3wkvss8XYhbjibSB0ZAfdIHhliYGGrDcvszIZ
3azVwJ+IfuAYN8rBvWO/Um17zw6G7qTJRul2bZYLUhIGld6EEgHHztsGxsZqsWR/WyNy8M+lwzl3
LszSSm9cQizLeNDMd3abo+EjSCZzFnsGEpR3NKBbS0FLj3WD+H54dUHJrF+zrRDFfds3DHSXYd0u
aiYI4WI7vWPfWSNCJukWwrvJuNWqyJly/HitMdEYI8f1vvh4vNNYh7WrH5C25UvE+BJnRI8R9vDf
H8lfbm6P1624Gjaw9FMSvz9l12psmDcu4oDxQKQwBkIld8w9sZllwodoZXd4/6LOFQEkXNBeBoLA
KtBRmMqpuogl0Gh+OtHPH5QC749/zmHL9sEwXVEQyOffGcSweQrga9l62Koxj8cxUxhTS57W7OpU
/eAA4UX67kgEvoEXBcAIrQ31h//uvdeuhQFPe8wOKNf87ioAM9v7tO3K37VtqDWxMUUg5YLyPT5O
4aCfwymQwXliQJjdrzOGlANZMK74lgUT/fbiIjZ6ZP6W34U1srooC7PZuZRoksyvrdFUy+cul12V
dJTJS6LU0IvEDdhxxK4WlPvEHFXz7TUH1cfI8s8Fb4GA3W0izaArcvWLxF90Vh3SUhMVzJcRhPk8
yWxZjwMBXNsXEnRR1enOIZaHxF/XPIZkSx8cA0tbfF2PvoZmGvwaW0ith8z0AdllTOUo7JpxNRI4
bfU3gk7MgzC91DtX5ooKF5NWSowIjN8Moz1EE2p/e7hHwt27rM+prQ5sxOo8HsB6euyjsmlIJtuY
0y8DS/sDlEh6Pnet25+LLeZmjwapD9Alq+5z2FsYUrrOmH4rkoJ3aiPg9CdvDSY+dWhP9StrGgvK
aS7Nz+tC1mtEOWT3L6p0s1NG+1SfnMmdn+xWebzWUjKiTjapZG82JytHfItFnniAafockImmT5rt
oR2zpR5ery+rcNehMM0jtyCTmjTzPKh2XlDZv83KEoxi5bj+alBRfgI42vtvZRkgRzdycqW63ZSm
ZYGzW2fZTg7XlAGTm+VmZSB5zd3WC4GsAd7SBLlN1SHASqe949cN+9V+Ya7I8ocuBunPZEAXlwJ6
WlmXkNrttoNAC+7A5jXKFce/EhTZwaNh3SJB5vjXYGEOvPPr2WKe5an0Gy/IjZirsMqN4tAuvptY
BdKbY7YUq/WMeRbHsbWN89kxe3nyZ2MLEnR9Vwwu6zrOs6lQwZFQgaEmVSAYfi3FzN6xNjP6SIDK
2JQRwLF3QLg26kvHCyjfLxnUrZ1B/9semUv4zSWfVHbRsBO7MzN2H0MWzO9l19q5/DEWTaGwGmsY
cCZRK3VU9mbL9mLe/C3izOZjIJCJ2Jt1XhsrZn2ZPVgS8TtzHRfeq2FD4k+M2gXya3tD/UkgdXZ3
ZrPISzCXDvaBznN/bYXFoB9nChh53abrfc2XFzFBMWZwz4wcIUy2GQ9L6/ff6f698DqZWrkD6uGH
U26utaeMotfxcZxHpJQtVbSSdgTLGh4jyKPZDCMLoCoqyTwl66ggdPzsmaVZEj05I7cz6uYzMULr
qUFG8IampCMOJ5Csha2ydPbKhpdyamw+QQAmFZpLfDKBig362C0qnHaFMatK+0Zabshbem4QAo/u
oFDq4I+9xo551nk2uvyZcezU32ajWp6EWfkwLWtl3iDpNPp4Hf2uuWFwCS/S33w/fdLWloeXYh4K
N0bZwk0a9Jv1tTEFE7VBYiDcMVDjcjfIFvGUmZlY4p4ydkm8cllYXkGq69l5pyUZSFW+HteF0RZC
tgJSdZgx6cDCg09hV7kp6dHsXSVCozDjFAqvch4/dYYbgt5XnUC9lDaTaKN5RLXfvToMyfxdu7nu
k5wXj/yqIGsv29U9vxOUCHbsl2hHdt1S6heNHKA9BwGY7wYrwGtNTdpE62o0W9yoIltOcxFUr8y0
ACIzfXGyaGMpQ5w3AxiYTmGe8FQwEtDKgi1jNvIrNP52PhI6IL9iYsRCk4aZ7oit3tQzqVk54QHw
/Tn52CY23BUV9zZ/ffBFSymJl/PS4qXtwQzBO3PJx9pQ/uy3Yqm7BITvNYbRCkW6b/ICsC6v5WJ9
HJ26D5O08pyHRmWsOIgMb5+G1HOtuIe0izxkQysdXXc5JFUApZHM7y3npyqp25O53nx1Mp1xeyUt
iDLEHrhTJTQv7wVKe4ncBMkSaS5thyvRIlJ7l8/6GjC/qjWL2tK29iuEeTMyl9BNDP4AWLHyEeTm
wu1+kldEjbS0EtAHonn/UZcLx0+Tj+m3umZXH00gijh+CAK5R+5G4sa0FtuXDbJXvVuc3vpE3dYU
kTdDAzhBCrvq2UP8StHmgoZecraIjK8sg5xJ4RgNpG1BKBK7puW5WNiWco4vS/7kZkP51uvNfCRc
+pqp1fSwXvLJmOodMT+m+2KyVyFTt4cSdIa/YOCrBOgeD2zXXsyywaU/o+drE1adXixWVj3ZNfT9
pVe5Ncd90KBK55hi2+zAJITvsYbO9gDCO9sbIcIlYmeElMd1pFTaIeQ2xd5Qdk1zyhbAOlQzNj9t
L4G3zx2ikvZFSzBYlA9W+wvH24AgplJc57xDE4HcpvICJIl+goXpvPbwF3BXTjjDNksu1xl22/0M
WMKSHwBAQ0feurj+cfbs1PmshsBe0FtPs/mwEELlEXLJrRfh/eWlBsqJ2VY4p6QcuAgw4qJIsyeL
HKQGB/i8HHqqB+IZRqxauxBRG1dkZPTpq2mDGM3e7y4cEADFXNrpm72WRlpBZzdmfy85JfgabYYw
8DKDADh/wRsqFksQOxx2fXqapVHJS1475hdTk99xYmyP/4tx/fizRKfV4L3oUvEYiNpJ/CkEh4cY
Ke+RgJngzU3VvYyuLB0i7hGz7U0/x+2xBoCw0LeWV4dHWLM8q7LsqeRU/on2u5BcRNvxDnrAw4F8
t5H7VS7Ts5+L9KdrbuFyTPlIk7ys1feSRnHbd4R8/SJjFpFfz5NZR+QcBgaWhbae4g5vccPhVDIL
0+QqCNQevLvwYbgj0H2MndNO6265+LQ8bIPNbdZEW/RgeUaaX7phgF53VgWu5wu43pTdrbF0/n6c
Wu8TuSh1tvecgnOs8uyBrxdh9cXfVk0iSRFuN3NbwucEBtScKqK0Ux68iU9tbDJUra3rETIESzIS
AYaHfbo5eCYXGWD1CxYL6TPpBgVoXjWu2yNmPgV0cOidikCChQjAvqxX9uxeWBRst1vnbemzjiAA
qSznQNqM33OfDwz1N+Gj7RwD7oMwU59M8OoZcrRp+DKrtdqoGF2irkm6GJKc54wghFWxDq+LcUF3
xuis2W1ht3R77hSeIFjty6Uut3W+YZ3TfQdwhfPAXMTs3hsslXUUyNW82xDUcfRsplripjFlfkOY
ztQTMLCl39w5c391HCck6+jCbS/NOlsPmOFY8GB+HkvvYjQ20QKF6hZS+ySoz7isOaxv4GKQWHbd
fqqE94Ek9lGbTnrHQ78F6ObmJQlHDq1bgx38ranWxr1MimL+0WkzA8NPDszzHDR8SPG1lUZGkhO2
HdkCZdmekBP3hip5W+OwFA46nKINXo1syUneWpBA7IgRgl+fZ2WOA3iVm0G5AQwoWQ3Uvc3OZ10T
3uUpfURMZvAWRIsuu+2+dL2l3QV2OpHuMnnjdqRAT4cpztsJ3z/oBzMuCMI0E/SSyogJZaRQzARm
lVeFhMQl1rTtTF5b5FTFg+WMtyCljfpcM9D8vonJYgw8dfJn6vFZR7hrpvGmNZHJXrrarrx7kEfe
/HtwiXNKSmT88wmmvvNoFGRXHqioBk59FG4LebZoP2ryg53wq5k7zXHJJXEu/C0OHqcB6M2DHPKA
FcRsNSLxGVrUSWEYuNsctxizG+lkYfFUeToXe4/Taz7poMryzz5mzKsdUtkZwdKFqO/lhp7ktoYW
W+1xh2T61ZwzRTs+rEHeoIEG/eNXeTofWOK12VMFHht7QDfb5sTSxxvWvefVaYHEcCEDQ9OFY7tE
imlS9XeoVBDyG/oBPmvPSKsq2sdsHJCx+/DudGRrdlc3mWZe+uLkTvuI+hGv+5YjDaC8lPWrWDOi
1D4Y3f09Q6LSR8dCGqBnh1A0/pygNJl0kQdk0wGpWnsHBOKbwsCnd+yMRazk8hGc9zo4+/fEBnII
ewI4IgHADohb70z0Ic13pdd1OhRrOT8PtiRpozSKJ52P055tBbHUYaNf4cxMt9S7H/nG/9+3ZwAA
XIzREZPKd7/uFHhMmHu2EkJq5EtTa4C4GByn/6KdfHgOzSH7XY0tyqlWDjeGbfz+7/HI++9/3dgw
H0HMzYVgPnsdpP5rYMX4dO17zFKk/LAZ2uHgYgpDPXZC/jQmUDy6ZAva+arGQ1NPbdl9MDJ7P5a4
TkHYz1DsmEylLefdBVBUEwLI+wouDDU5kuvsbEglXkJ+9ZvAm+avLu/iDybvf6ETrt+VURC4MI91
JWX+n792hjXP6tMc1LxRPrOxkedZNyMJpHIg/73A5JAVQUBMF3CNCtn3E2iJ+oP5z1+XHgqe+w88
AYSxZYfXf/+vSx8EGrMwnwwhh37VEsII1O1C8tusIwCI3XbpIEc1T3nn9G91mIl7kCrjsP/vz/+f
wfG/73+KKqAmoAvYw3oMyd5dCbgsTWuayMSL1V2JOhtTym/RK7299W6n5ydkK5Yf9YxT3KtHbvxt
UYnLfQWsabwdi8GsbitHW8ZD2YTt8FuPqsIELD0/u2SOX25HSoB13s3hCAFmVluVpKkiPCwTOXok
J/c4cI2eQEVy3jM7MkazEpdtCRDULl3e6r1yhJceC2BW9RfsF077ik48sO6CYsJ44ebplB2ZASvA
Fx54qmPlT9qJSo8pyH5qQ6fCQo7jcEd2biM0hmG3fWHxTk7ONFn1G9ZRMe50j3wwUoDDPjN+N2l3
oKZUl7JeUveDKflfi0nfZLEMQMa1YeO4vv3ukgtEtKtfapxlYJ3jBWXMPm2DLXY7Sz4XCEFu3Kpd
zlNbt7uW6voemrx7KNV1dz6RBNQKMuz++zYw/7oPWISxgAsgX/pM2SC//Xk3jiRq/Y+589iO3Eqz
7qv00hz5w19gUDUAEJZBTwaZnGDRXnjvn743JFW1MqtL+mvWa2mSoglGBAL3M+fsIxU4dFu3deA8
jTjNSDkvEk05d6Q06RheB5yR6ChrXxruUmx6QWV01TAv4zNSwAo9TyRUNAdkbbO6Q72j1Z45MPT4
wFvdnh1s83I/hwyMNmOh1N8FMQ+oPafJeq56y7GpXUX9pLRNlhynBAVwBiiXANKcSPe9qWMt8Ppa
hwQ76QXiDDgZKF7ycKY2lIz9NlkcVugG+3QQF9g1xuLI9MMyb0cjmaptZkKXvXc6W9YHys5OZX1D
lOgWozuxb52SOKcU/qEZsEm1nvR6aTKEvvXUMCzvw+J7pQniMebO7Ol0AXg02zJhfOK5WOFokQdG
T77WdRaaC03vkpuZQlUcaX9YeAOeXpLNPCVNf23rTcEEsaibOzOpVA5U5DnzwQYEZJ97DW6WVBID
8RT6DPtR8kadx6E0XlvF6quLdmL8sokieG1IYPUw2hYL6xUU0i263Egvl2WbIS+Lr8auIa4mbhfn
wRzM2fLTSi53LR+swi+BiNhBQm0QbfNQYaomrHyM6ed6Fw9xgk8BMQPLMPaE7nBlDYlbBmAamJjD
h2w2vAtLGOAxnNNtazn9a5VJk5wOkCvHSZOIYvsoabf9NCe2TxXHU4j6yEbBNMLrRCBgtp4bElW2
acHKx9dDAuKGTOWcy9xCUDT4Qlbl+A7vFPU+sWcLbGZoqx1oHhZhinGSjbv2r1pL4CFrvGyHftWZ
b6qUsB8vVkT7TEtGIYz0BSVcm+rRdC1bt7bvtL7MjoiZNJTjjr2mbHdxv0P0VGrbUCOca1cok2Zd
4ATkScdA4uIrgAbhM1Z3GOhksZkNSAZoVHmjhZ9m1OGHyuYRwdgItfHYZpNoj7PSIGVS7GI8k3DW
EwymDuRC/fmH9udSCcAhda+1ht+s4SnGT1oCiOcVYc2LhK4FHE9ObnO7NKS8UM4sh4IL7T/c466P
R52wQr14PzTx04FFMdr3g87jGbli3MMvfp/xuUQ+ipO3yGrGtz9/ev+yxOXxQGU7LsER6BZgsP54
SxKKW2VAYnDDCQvjjGim64h0uQYf5PckhywD1GrILnqXTFI3Hk2CUV192rFrd77rtnxNhVrQINtm
MC4CxCzs6MTxi3CMw8BFKedTD5WntBqKU4QtGr9pbD79+XP4ee2+PgWega47rF40R/3prkp/FkZ9
CnVPTmBfcBtoW4EvKrDFwsxV6gDRVMaApx5bwu7PH1pf955/PNnR4xDMQOoRm38XFttP29iy7NFF
9qG9LWIsN8gXCc5GAF3gIAtVizzTQh/wEyE3Rura2hKthzImy/PU1VYf6B0UcJ+iEbJTS4+NUc/o
9T1NJt4G8FvLu53ZXGv2wmACpydNjI+/x422jtUjZpa1plxWsSA9y2b+NHh//uz+5dpnCcBri2qE
W5Bm/Fy2KMUQyqIcKtzJcxLYzHu+ZALPVSOkDY+UpiR/Uaca6zrux5cT0qDD6HaNgFnVOz9ejRLW
IPghWe/GWWXqHUriZpye3DeKoJyDwGzG+EIwjsh3umxs0ucorIwAB5BBJHQXp7NvlioGE+gcLnsd
u8nPRZuZHQqEGNMA/Rg+ZBEZmIwWltVnJe+nR6nXsTwgJWJYH5eRn9EVq3vcfDk9q5l0hxQNx3tF
d7gZ1+0xd9/2/OtL/f9+gMa3v4ZfvZcVyVAy6n7659//NGuMX/TPH/z7v80uWx/vn9/G7//98YPX
7vWHf7A2YM102382891n22fdP2K51u/8//3if33++lse5urzb7+8l33Rrb9NxmXxx3gxbU2F+Wfy
zvr7f/+5q9ecn7t8zVYxwm+/6vDxt19+/f7f4sg085tFoYRoHIUZbeOqOhg/245vMr+t90kQXQ6L
XSjXdDRF2XTR334x7G8UpsbacTH/htxOs9lChFy/ZH1z0OZYrmYh8eAG6/zyj+d989tV+NtbIj/L
3//9XxB6bkoML+3ffuGhfrha+f0wyAzsh0zm1oLF/amtUkeZKwAUiNTEFh87SBFHM+ihHsO7uy0q
cmbn184wbrTsdYlunP4RpSumrxXxdcuCZGcQLDMlJyJcMf7eQzMDY7Rv1DMHxH4lBsSEjEl0M02S
BeFCtMvtoneQJp6X6tKO8Vnx0GP1wO2402DpXCjVe0kGrrLR5r18tKdbNduJ5qHMg5xsyWgqDhi/
IRCsdC/YTiHMq/1SZzu72tmkUGY40Ur+l8iQCccHJ2fAx3Bf5Y4WN59ZngQNJYLa3lSYcjvz0yxv
bKKL47q5R34epNXXwu4sdJ/xOhFUW79pbMo6dT4oRJyaKbp1uW8s4zJV8y0YBW/Kn530TVig20rp
i5jAy173bFJjtdDHL7lpZsNX03e9qk6lxWpO30XDK7niZ8uRmykctxbcKI8ZCqifM5kGW62S27yM
LmRNIrchgfJpB2JmeRFJJSf6oyTiqiPRPBXVfsSnrE1f05jvEHFX4naOX0wciewWzfJ7Ly8iIBbI
pjw1hbvYXOVs2wxX0ljhrg/fsV/lM52Rvs/UT215d5YHxX3V7N7vyETX8p5Ayjdcgh6h4yDRoofe
ifDt7K1Gbpo03aktmxDxrMZEMwPN6atxo5iK11sdqY8I8LVdSJYm8Ih20gJYq75c0h1u8OsJk31s
1oQ3T9sU5yP2x9081H5l9xtCQFjnV1cYwDxmwRpRq2o2UsqixlEQ+Dv1JqpfMVauqbWcJ6avXowD
Tsqo3VG5+wCwgwHtL1AbCGT3xho1/oGH2q8T6RdiDMzuMDkmw4sXxp6BTpZOYXErJXYbByvvrwHD
h+vbyqCkSN8G+4J+3zdke7DbnVKqwbRKB0ZxsvPhQkjDK0LTr4p4tzjXVcdWXWxkzN1bz47SPg/D
92qpcM9fZm3IE+Vv4JOwPqK0XrS+9xFT+HnxPSUKt524Uo1DEr+jZ9hUmKoHYyIFec1OM3xZo4FF
RrNEKT4L3bdMgp3IoDBjgiyjNbR95K9np6dNAdnOQWG852lMxiXE3amYA6bv6AXmbc02xR4nDO66
n4kbu+GJE2yq3VfpdJ2Hf3EcirVy+Z/j8PcbDJoatCREVqg/K51WxrAbUTpj2fyKaSDa/DEdeS9D
XFtjsOg3kgLYVbRgaZyTicB1FjlekGhTLdNWCcddmYVboiy2TCu3g7Q9SZon/QhyGX6MVbT2Vkx3
S+ZhLe8+IzR7MT8Dj1RzC8+ciacvtyMohmYVDAwXgAEWcMNCYVRPTQ8J0GSQJowXGGK6MYFbOrtr
kCmfZnuI/AGl+UQAyXKyzQ+2lBzWyoXdMgwuGeIekugVrQRCbm9Id8r4kK3+dqf1Hcv2bPu6je5y
KiJr+ouS7afJwL++qGvV84eRUC/otEuTF3XJHlXAW2YJNq+CRzql2JNeZpy4hfrM6njBNjsDq6vz
v3hfjf/t4KC8R2+xjkX/JYSkYKXvoLXvYVmIjYGCn9y0lBDjljBsWsY3wsbz1l8isSH0SXV8S78z
7UOhPNfigN4uLa+5Vaj6WY1PfOqV+TBZFxKcGEicVbhm7yviopX+L9DhP5aDv75wNEGkI4r1LycD
8McXTuOKiTU0rl7jvvXkJ/cqieniBF3rL16fHwv6fzyQYZMcysujuT+/Q7LPehWCicenDNct+plc
sk7YxeQi/9VolIn3zx8yBOLriBLlLOt77dcS/w/Xw+iok0KT36NJwZFo34lQO8TtuJc5EhR7CAqg
0qzOPS0xnon64/w1dpp1SMuNlYPmHi8zgX0Z2KSXzsmj07JkTbOtZP84Z/kTkeWB5JyPgGl4oJWy
orxPJPQq4xzx4R3j7kNpmPNUaOGy+hAj4lHXu3lf4bW4Gtt3aCe7zppvsD+3DvRPuzlOgLZva6ff
GHAx5cxiTvMEQAzX/gIQ7OPCI5QwJQ8gJfGDCGwykdUFNl5YvaAIPpTqdJqyzqOzZ/PIrrbJ9ro8
s0PmHlsfqkYGSqTsabmT5StXbmTaHpto57TC56rAJDlh1bmi2yD2y5M5Ec70+TEHolM3eFUfVDA8
TuVZ3V4gxTDAZIlqy9AXOClJorwM4vuAT2esnhTrvB7D5CnvrPkpMm10gvj/cC65UeMP5n0lZj+G
3QpiaWQtNM0fGuEcTh0gqPAi5WFOYr/OPmYnP6o5DBTrOPcwCd0vR/sQvASGulFq5lXFa58CixDX
QrtL8uuh2/fqIe3uoCVzq1p4659kOgRq/esJkJdPXe8GtWMhjYqDXqn8Vj+NWgBrHlgEYiu0S5nD
3pbh9mLMgR3h2OfTalK0dc4RUUDQlhN3T/y6QEmRqNQm2GJ0Qd2C4GQxDt2SPzgELME55vwkHdIc
0D0Ic79KBtZIlqQE4MtLh4Pf5WhbmLPK5F0Hb6Jm2sWibeh7fCbKUbOTme4zTd+J+T2JauyPw8bg
c1Lq3O85+3q4lvKUQcFAi7ZhzIJsFCyGvXEb85AMITO6cyqW42gf9XZXGHj1LK8oU4/EbWIQYbvW
e2HfrGxaZxH79UhFNUUePCnkFDJK0exVpfCzzPZd+8qKP3AF3U4pMhSEVOvShRQcNd3m+jNGfE9H
N1UxTDYmcyctxx+si4GxQIpUln31wUKwNzq2x1IEryWy3BAJdnu36LjbjEeIRZcGJhbsB0et2oXy
kR0d5kDDw3Ltt2hwnCxIdaZZIWEuxs5RwCqiRulv6/59nAyqr9EnuNAz1eMwUxKg+hjFdnTaY0u7
qFDF6vlXP9rUI/bGKfW7wmw2WQW3IQ9Jaf8q1b3d3VXNAPY7GPlswQj31qEIKj7kSs8wULhWkyBz
FXAA+iFybyj/RudzQdTkRNR1ri8WjkjtXDuYtzRYR3uDigtjRrDkLge18mDFT/30wLDhAD8EgUR0
n6LoWgYJ0xeEoX4dYsIUVbPv23el5P0yn8lm9SO4A/M4Hln83q8l5apsY72NsRGwaDRso+q9aBE5
VnudWnNOr01bRUXwXY2jR5Cj4PpV367lhvrOaOm9L8k+lc55EJyUDRkj8kuvKDWt2Vdjkuo138G2
TtE9U5DOjHpLi94it/1xElyqN1nK54WphTHfwduni38S+qXkNtsOT6FmY7XiutRMvzOXDcIHZFBT
MOvPpXpslU1l8Zkf1s30oSgGL8TyZOg32j6N+sBk3R6dayU6ShaxJHye3XHYjCEA5dgCKCP9Xsuu
hZAbu563AON2Nboaq4DdMxdIo80gj0CzMNmagOqpYXtdAwiU9rRPcAtm9sFoqFvsnCKEj3HzIpt5
i4rrwLvlTeO5Tx614ot9LjU00m07CwDvHsKZ2ik5t0LdLCVr9Pts+gDRi8Si3+N946HvFMXeIaM4
RrntQVPy1ai5Vdo7iNNoqah5oSfZjYntlIjjMUCoA3G+Q0U7e4sxbZzinqMB3pLHLvVBHS9AaCJq
PgzORa28amPx65/SIX7U2BKNGfwIdghgcOyGv7RsKKta5GXv47jioPjYog1dvQodUX0T8Q08XE3a
KRfSFk6hLzX0ZZxD2OxRQWUbCUVCF0/WfJ8j6MdT4i9peUycD63Du4GCOdQuONhhAsA5BPVS++LN
WY6DCxOQsbh1iV76IuweU3Xf404dml067Af1+whHOO1ONbggWNMHy7xWACvpfjreNrBdhr1Ud1V4
NLuTMd2DbaxDVk86z+DEopz5GbwU1d23rK1b5bOdYPZv0B56rgW4I8X6rl+g6sXAvRvrl6U4V+vj
5Blj5eQFvK03WPULo0VAgIWfnOuyDRyo/VT323Z6aARCgplGgovWVcGPJZgsYc73E1KKOQB1grhN
+nNF0iH9dzfW2wW0RjOUL04MQ1EPEOpcdGDmMA+Y9LDpBvnjg1YeSvtqwKcnXjQ9e9SgepkaAnHK
wJUnVAbAbwlS4jpdtuRTeYtKY4Kyc3kh2hW4ypZdSEhDFMUHo188JSSTDHJlE4RIcmZMKLPgBr6q
flnXuZBeCgT5pBBo7MFMTm0uVQAp3kLrWtkei4QJqZur8xltum0dItkbZBChx+dmauEz74z9oD0u
rnmrw7JDJsyHJd2l5OGSBOqRtfhUc6sfy2E7015F1f3UnvoewRj+/SysTlp233Iqd/iZnTHauOKZ
5v7KcJiT1I/h9Kko81Vr5AfUMngCTeDY6ZcaA2TqQMVGhwKPcFnyxnxXCDzqXHdD/BFkRrzdanHp
5rjqJm7EaR9YIe38w2h0fg48FhDTpjXoV7isK3vwGrSW6/N3ZvojGJIawUU2tNuylru+SB5QNXI3
WQ+59MhiCj3r6OVDuGErvQFwqKAfZgjtY2PIeX3Yl23If/dI+vAmXl2DZ4iwhcO9APldbWwgrhlH
DCkznjJwnle4wNwct9M+ypNjp5peWs1BGsWbOaOSK6GYcPiSv5OaFCcg/oDc5ep0pfBZBozldeEX
ynRkN9k+KuDmipvJPVaYQBwC/GISPJD75eayk6YCfibn0rd2bE88p7QIw1hOBh2/Eiafg0pW3YB7
NK92jVHtzTYDNA4taK1S0OAn8fRoVCo+q70251uWfAGUad9WASTJMihDk6YdBjubyDCHZZCA7eZK
JbkQUZCdkK2UUnam+WXVXecgC/q82aCwhRBUvOpJfdU3jFrhPHh5tAq1KST6j5Zb5mBnRzSIB2nL
rWOOtKtQq+qbZY43KPFgfIBToxCNXBp6wnzt/MMQ0RaEul8XRO41L4j3yFCED8j7WGZWEApOBzSS
uD22wKUgnOT+oGy5GXfqBZiZYFJYkCvx1rS/585938EqlBx/xTNXs0l0GQtWM4f+gHEkVWyo81GQ
hS8oC6k8c6h3tMrlglvh3OjLFk3fJisfl+KRpkCv2i37tC3+Ce5h26Z6lSwhCnRGi/Ism/TYmxrK
g2fpPOcpJeU4MPC+NFDGolzMrpWxuRqN9rB09Q6uCKNuzzKz40DpBD/j7j+fPDMC5L9fp8X/nB7/
OKv+9yPnP06c/777LNexbvvzr/o/OJdmnP9nc+m7Mn8t4h8m07/+xG+Tad39RmAhk2k6VJcs4XVy
89tkWle/cVZqZFY7LDAYMjOz/n0ybTp8CduaQIvE0NoRaBJ+n0ybxjfUMo6KTMpGjoUy6z+ZTLMq
+amnNfkb6NIxPGFlxNT40x7FASnTLczU/SqUS30hlrgnkqsyNWNvU4csN4PWgDD0RLvI/K6KhzK7
4sRJdN1riNUYu2DB5qJ9RGla54cuC91k32mrTaEutTzfuFBW4b7JJAoxHKgKQVVsstzXCTsi5IxM
avW1WIxIO83qtADWTfIpw/cqG0R4aUaiwCXaWJMVuEGCSnmyUpOPewFqbD8klYQjMpSlJg76GLV3
0BHni9Lpi1uDDJPlEPepiTK+UwB95ZUltzOu6msgGbXDnhpKLOF/OE3zNwS2OFug5xdjeApF2oxE
yhjIRB/V2cjCq9pR52oXwR6wN3M8A8iD34MY1hEtjFBXjYrvZpSz3NMxnk77ApEVHVzikt4x20DX
/aU3OgrnCbq8l+B/6b1CK2xMEIqjMIm2R6lsJSi1KsBuPcrLjNPrMjemnHlhvHBjqNvxxIS21L0U
XAi1MQk4L123dHczFidyImLGvz5gVWM7N3DzNjmoMnOLbiYGXZ45GgWsIYcekrMKgIQqqxyfq8Tm
XDfiRsSbTDYIsy28qLTqfW9+ksw4n9PICWTozgz445Z+qpX2bQYi90SbIhjvIuAIMWhr8oM9Wprs
lBCCawZsDcB8277iICKbrpQUX3wK2OuayxNAEU/UlH0WsoKjib++9tuhbi5GPJqMCPQlfOyKMDnA
1s4udc3tb0WOYJSspwenttWnDCnzmzRW1WuM64BBRfYOa18D/oLPAtNFmrjXgjXvBId6XEN/SDe8
UJMpeclaQm98QRLJ5APkIe2vGSfnyyiqviZiYBEPfQSM0ivwUfAWM5ImUU1MeCLKrLzPUYyrm8Zl
z4kLls6WgHUMVZIr9xLM9gBzYomw+ERDvZgeWfM9vCfUdBnD/5R0J4lkYbPUCP891exovEha6lh0
9AbUHj3v7iYEFr2nxU751BNNNfJep8sjqhUo32A4Oec7E8/JivYtrgBV6KqHIbJftpiDmgdY2vGH
o8dWRzGeDE9jFNPkd5UxP/StLTKw4uht0RLVIKnJ/KT4bsnB/HDdKHpsePJRoIeTXu6wXTLen8a5
+qpbmTlBHjYJvHTX6JgTQOKoCysRlDtmiFmwtZECofvJvo9kYyAlQSMlPV0ptYscQRqDfY7OjxCw
+XzqonTUUQcY9q2WpPJxzSpjfGMn4U7B+fUKKdaFCdS2zjkm06D2mjmO7lQHG8BGVerkGnZIyJwK
PvpbHuE1ZnbJ1zysVBOvuBjGkwT58BAjn71rekFbZIpWPyCGC0ffGsz2iZQHkpJF3c/7oTSZjmpF
6F7GiF2oqNo6YRhD5qe6MWvY5j7wM/XaUarQ3SYd1hdq4rHqj3pNH0zUjtJ+VKMyfpZGQ4dVQIaS
N1ZVE/a1aOocIu7m/va2hJbe+K2lFy+Sv2Hx2PoZy0lZCM7wJ8Qp2DOMPH0HCmpiDIAWCvoJ2cxj
Nw25oNIt6KyToSRRoB609FGzAfQEXd7nT0gTiRFuIJq+N7gHbpwxo+rILMR7G7J+jXKb9xFdgKLV
Cg+OBwobT1Y9iG6Af6ky0swY/+vRFwYjsi4o9cpnWyI8PnbOQM9UG1N4KmQ5OdsKS8PC8ihketIC
CIJ/bKfsi1pKZxJoEROFayPsPBpQbFGDZ3Pe4mYb8isMQYO7jYgi3IcTyWme1Kbkpq4Ey3UjzsLb
MFMAtZlGUd/UXS2fbZRGCFlIcpV7HnQgRVk1w/DQRgYwSIu3rWNp41Lw1brBItOsw+w1V0c8c83I
fS+o+XCzLgKYlG3FOIbkpqlMCgKmXe2tvWj041BcYIJNkcVRZSaqKTytypRjZZZrUA4BOO8ilM4j
C9Duc8mdheEtABK/Jd3ypU0G6DdaaZcoBzKNv90elUUGDU7yewTdTs8+1EStj5BpQG1E/X6PEs5K
dqOlpOQuzKLAcKnmULNx3tHB6G7BqsYoHXanKTjOM+8aLZxFvsyHMyTcjTJrnes0BjdbmkmzfCzr
orkgZWmdMk4L6L5uJExgV7WpeicXhiQboowIa6oSsz/MoyDVAFDecLfgJmZsESYtcr9mkE+Z2str
Ma8CtWrWWXFCN2wc4mrK5dpsRxc+hCFHDl0NFSoOmPEYiwTzLhmWGuExhFP2/rzk3S31gl75nLni
GQ6q8V3D32z4VkdoG551h3w3h97wqUfseUdGEMNKSOpcrmKoxH7Uip7tKsLSOlBZDOFnUgAo+qOr
mAALCkN9VeHOasixxwL7XJHbN8UsOISWvqYjmWUGY9mAKn6jpPw5foPouA8IEWjPYNx1xFjkoWw5
1Yhkmo1Ye+ToKtOjNfQ65x7+x00cxYbCsDMNK2QhbQ+JnxO5YhncQKhENt7zjYCqnheHNMVNRVgL
bmsXdgdoJK6avK5GZtS57XwNMoOBiOkKy4Wx9ABdLOJH3vkdZGAxsNO/SzOKb6pejY1NhhWQzxf2
k2M+4XT2nSoSIVhuK753ly4KueR5RzYmRUQT6EvRXpCcBeMKDV3Fun7mpun1mpq+LdaUXNXguyWr
6doEk2vyLgZVUnS3WoG785in2rCDtIxHbJ7sGiiCM9OzCtB6OD4SvZn8SIbps2bg0g4UzapPGDp6
ovnE0sV+Tm9OsYHC4ckq+4UJetwaj2UK+HrHNmhhnNApS7/FgNywDSTl1NyQAAKjZqp4JD+NEgTN
vTkjbyqLSuQ+whvZBivR+cEGDmd4NeTZVe3ARDQBu8qeuoJUcgJqiJcKFYjes+tSGIaPNjWzFy6D
/obRidbOJVz2tU2lfOmmXquPqSXYRDDFAblKlJByB065QZfp4ByiWZvjfotp2oRAVQ/9LTLORh6X
OlfEITd7ezg1i7N+lGatYhDdqAleG7xfHhFPRIGUpIwRnAwR+w6Fn3FHonf6MopcMIkr22Rn9T3N
aJU7YKNj7OX2TSYILwpQ87fFNod+TJkLOrCzLqlYHXNr2FNqn5Z4KOZrw0wJAFIIPhNvAksLh82i
KU5/TzSLjuUEr54qTlK2Az5c5uu48tWwIFtgXgz3aC5KiZmzqVogUEwItEM9OiGmhUTTcKZhjo62
kJkd54E5p1ufiIqczTtjBkjud5q66H+xDqSR+WE5bSJmX98Yix5IQwO3fv0Pe7Mw0XEJ4WoJsOdp
l2aTxoFLntH7H7qu/0Vl85OLAGKPqcHlE2TlqdyugY/8+DAulLJW6eo0AK3E/NaNs+leE906IAai
yaBM06sTUSdY0GaDElFtxpreP24e/vM++d/qrn5ogv9Ux/V/sRMW7Kf/vULr/rN5+6kRXn/g90bY
+KYiqaJjBT60drXoR3+XaDnfKPNWvDxfs1kM/k8fbH/TWCQLofKFVQv/hz5Y/4ZVgtwRzKoaCi7b
/k/6YLruny9SOnM0uw4aLXc1ovzM5IqxmrhCNlQKTTKgc0nXfJTSOipClq9GqfVPOiekh4Ya+O48
vRhuqfiR3jXXThuGpxiNzFsIcdJ3k9g5YFCPnqIE/bfVL+apSwjs8yJTiGcNKPWuysIiusCPUNy4
OrlzI7FQX6NkWcu2wTpw01eurDBt7pR2rK80gue40Y79jYrlmsVuX53bRUHkMkbJZrR6K9DRYW/S
LibBxtWVx6SrzWC18hw6RnM4EGGMMR2e6lsHW8m92RAyaChp8lYKWlERxeOB5CDccxXHOBTH5WLq
bGs/dZF+WqDFbEo09lsLwuWpbMdLVMk3UkdyNgnuqSGmal27DyGJ+ciHCXjg9svLYISvroN/VS01
NFir+zhGvbBU+kdIIVXAVd7EWe9XmTg2uah3Vtrhh0djYtjREYPBtS0fx7m8UywSpyKYSjc9nvEt
ChxQnKocx6eiGeZTQcIvfz1lmjNW5i7OspyiEaZtlldrpNQ4v2lJpN6bPasZgsce8OuP39PQZQrK
CHQ3ahJXJdEmOt7CRWuK2zAv9csFMPfjWKgzE8Te3otSGR5k3OYsZyuJzoZm/BjVhG7BcuvPnTFZ
bI8jYoKlWbvXbh+99+QaagmukRy5OPPtHDuNw+y+EF34TkRwtANT290aRuWCZJQK64ueEWplXltK
aKKZ6m5E2z0rA+PwqDb8cdZZM0/moQCjOJngd62ov6r76SwrFsbwEHyZ9m/CiO8stjHMUtNLpHDV
EYY2aOh8ibaGmZRkei0X3UBInEL1mVt+VpGJiQ+Ctl8CTsiHx0F3ooZev49OSt1S6nV1xR/RAosm
r8Au4SE4B6cW/bkXSXqhRQ5xD+Bo6YVH9P12DncXBuFWHeiwZUKpGxebsf7Qa6BqvUtja+iAEkR9
DLEC0hcb7aaeSmXXIFZyuoWXNwrDY9lHmwnIwmXjskGJXba/duvsnMSg15OK866NirmlzgnJOI8I
TycksL+ZR4IRbYglTuH6bMZ3scpBbc0ZaSCW4WnkU6jmsM1YwBidTvtHr05Y3MS+GjC6PrifTYMY
kL6aQUF3oVmwVSYDefFqV7+MBnZgDaOkgXpkgx/4YtB7Jjs9cyDgGqwXzfSC6CbtCCAZ5Kuibq1G
a31GS8YBIqRBHAf4w8Exb4lH7rxU1O+t0jzSupbXnG+3BfnofgYtl7Umu4lWY+sphPI6VU16gjaV
3FGJ0A6CogwEnl/dnGJ/ypB/e8KeKdvNskHraTavS2faF03kmMQ/qcRuWIqfdqG87jqeEdlK33WY
y7sh01hV2oaJO6vu73vduuwcZU1OUeBZFEdB6i0+9C/WF4eGmvWSMsw8E6ilM+2/7nBxBM4ck+MG
/Rfu7vgObDZGb64CcIRAsfpS4gu3VrbEbE6IQZVnt47VLZy3JVCb6CFcmsDu4nJXzPleEMXCZg3u
wwm0RXU2Z4N1W9m8Z1FyaxVWj5vX9CLXvFQMtDdzdy6FjkxBsgsTXXWPPeSDpuBV9DU+may6EjFt
LhnvCIPKcB9lcXJEE04H2tsNqGU8prWS55e6Y8CYEXAg9AXHfIif+d0gXO0U43fyRpKvvpqkTFH7
IZIsM1tCVhLtrk9tbnctkXwo1qADVZqJS6si8KRNJiDhsHgIW0OwY+osl5t18kWWlLWdIpe7IVrP
APuVwGs5j2zrJPlDufG2jKhbshHtYWUWE1sa3bmYmS9cuIMS3dHx6C9xaVpw/6NOuxrsvLluw/gI
8/821OsK51Xmxltp0rEicg9J3kI8qdnRh62k9l4bXLYJVjxfiaZtPt00tz4n3jYSl9xbbUhMlvXj
9GYlivM6VykTGIt0jChbRJBJPZC1JOYEDPBQWxohezK7z0X80XWsDOk4jADDYHEuu2W4q/Q8O7cz
HE2djUzUqDgspF7cIrPVcPWS0s7GZLGflckaCJDH6VRNLzTGj2FukoyULFBJuA1cDXX6jjsbswQk
bL9WBGLDCIs2n+1af62iGIZ4r9DlUVJT1xdaiP09NqRBeHom0BuS+HFXLLat+CsKEML0rJgHR5mU
78ZQFSfKj9RBk1yIB1NVHMuLmQYSsKfoe3exiptOAU7ouml50stSCVozAcSmo2IqPAaqDesy0tl9
0pj0x6rgkBpindtAnPfDW686o0Oa7hDutbSuzpDRrAcT7lCF/ytaSKfLCtvdQ8RSXmtQ3XeDrjf3
iuEUd3oVtfeUIjQnY0HmmM0ets0lK0yCAj3AiHRurjVd25ZYLocadEKUZswlwyV9hIp1LvFKexx5
5YVbTcYxXprpldcj4gC26/JzXghBqueo/5J8E9PatY0T8yTRq0idO+QgkWFqjYGPFJ2nCxmgLYa7
/+buXJYT59Y0fSvMqiqicKEzmlREcjC2MbbT2HmaELIhhUDoLIHU0RE96YvocY/2oGY17Nl/J30l
/QjMvxEmbadZXZn79479RzrtXFosrfWt7/B+7yunWjdsajDkmA2nTAwPZzOyb7PGFSQct3XUBs4V
ciKwNM1OEb2/13N39N2JlvpprtShCct7rjZuNr1OvWH0yGUi8lA8NGSKcwZxGVqmUJ6ZYMEd14f0
fw6rXjZbnqtSZjWzOjRSCwwFQrX14KF0F/sKbPc3hI8J8ONiBCB0SqIMlmgLKtl6J0cRq9y+Ay1M
e6bBGV063F9mkvVI1mj3qpQuO7gRyqDhYo4b85V9WmIr6BkowAYY8cdsJun3EccJspdkFQ5n4BC7
Tcjzb6a2F1tOlCI0m3LNjOjR76bFHGUstH3OpxqS2I6C92cnQXSamEt9ohvxQ+4axT3aKEsWZxH1
wF6qYw1KmC6+FzF9E7nHNMJJi0Opr/lIJiMzDP3JKIw60Qpkgl+kPVgJH+gF/EQylixTrJEIBp5F
gzSpyxbUal/dkXPWyKEP4lxqde/Sbvo9eUTHrWN6K2r5auOTwztGvSCX7T6XkDfJZjleSkFaqJAD
u9eAAVVpzdyZPQ7juWXUm9G1TIfBDGaKS0WZe7daAGKQLvbpDc1A8tcwyrK+B1HXvV0ShS/TJD7T
3dyjj4miRLAEwRW6yewxIw3bzWIIm4q5otzDJkeShKwfGfiFC35E1kK9Jwe4s/AidjR1gSo1JDB6
dp3bF405lSlv0dOWBtV/VQfKrztwOUzdG9uPpheFL0cogyfAq1C0voY/kByNU1DFNeS03pHsEYkD
bthzT3Y+pogmf9aUqXm1LGA6DDU0SFoOvbP3RpO0Qttfp3+0aW4GmPEyLQT4l2NHfRV8RX1GV9/8
TKknXUMaDU330mkWIfmYFcILdlKEvXRG1o5CexO9BDeTvs+phpwFi2kf5qnkAiE2pQ/jcIjasJOD
VcoX51EUpOdFasifw6ZE/RlH2IE2DarYtubowAUXIYQezQIZuxQcJu1LqknxC7YraB1jVMeKBhT1
XdkZgcdQVwiuqwU6RSTXjDmnVK3jnMm5jTxOuc8diJi+RSunBFAlYHE8/8sycUluUEVHMZWND3CB
NqkWXhSyYayy1JFjb9Qn1QjQLp1HaoPIY6p0oxVsc/SzQJDTCg2zDqtenYbHOrAq+Mpyr4kqG4qt
QRyCknChjG+pQZF+XkbwUoHHc6Dw0qOywEim4s6z57LMg0p0XDFzgbohNTRi4RrNT1ISozE39cPu
KFCMO1iWINhKSMfermbKogcCDjQZOkqQLKkhAA0dhUScA7mdBU2FzKYTBq3Yn+doS8OVoyugO7H/
6MqCI+jGCSn/wl041yNgoKeKrUVgEEjItOqzuf9dRk8IMUz0BRJbX0IwH95lsR/B5maCEyw8HA01
wZuTZxJA5FGoXNWnZ1qR65cLjTtJmUeLK3Tqo4uZF7h3MmEAhomgjgsENhuFCSzp2QWYwB4g/6V3
IHvT235cp98+MLRLuna/BkpDg/AqQa/ITB3tjNR6cZ4uRpg8D5GL6zx1ZOhPKHmgFWSCc5jhqkCE
eCFxOV+EiV70SLOTzEW5qL+sI2pap13wNI2bjf6Im69LlUeBZwVpsxldD3SUhAirBwY0iGgSaeez
gKb4tBkjOa9LeYfcXX7GX3GhNiKCll68nEuf9WVWzDsErNRizQcUn30qJuRiMjKASbKwuyRoAEbL
xMkLehKN1hQeQsy6ml9PmySLYRiot/R5HRotHQKhYTFVbpeRetGEN66b6NINAcO31Bwr0LzLM3Sl
0qV57qCd3pvDUOY0lrc+EV8rU5bmhUl3NHlu1Tlnf4C6SpbJFyb6dZR5qEIm/mckIcwWbZiJpc/V
yRIl3sxzQKpDCS+BqKKqP1iFqzo4ZqCwsTH9rmiciHqD8gxqKQQMJjpCxowqTDMwLldq+smM63J3
Dg9hC7TRIIL7oE14715FCtAqiVLaWZHDv9whLtYGMC7AOcl33lxb3Sc5aJQRVIstv1FnE6/IAJc5
3pXnBa06Xm9czCB9Tb0edFhwDMsu3OjzU7RbtWFEJYkyjg+AUdK+ZgjpfMEQzs+WzvybqntIgsLr
CUaZXtf6p4YHf38AQKvHq/c7I+RnzpLR/G4JqRs6NDMH98JMiBUI6FsyHtKtPxoBgJGKEThpTTbc
nm0inNYNG/SK2Q26w6SRPuvxD2EnMVdDZ1Y85k076SBsplL+m8EFlgWjGxiwiHdC45MC3Z8PSxg1
XtWcpQ8zSNpAeCYUSjk6XSVAAtOcIfEhr+pXhpGZt7KZERVFo+YgJDBqpskARnL3Gs2SuE9FRD8N
oSk61RO1q2mwey6NkIq/UjIixfkAIgMXnB8OZphcmaH5OIPnBecHuOgCxmsw/X3FCYEA6qHZyZvh
farVh1GJhJRDatNTKf6aJPryjKCS/arxOkIT4cYw07Mz6MphWZpxIS3tK7rYVbA3eYEon/utUBt0
ziuZAc8GASjBC4DARYzn7FzJpJrPYWhqGQFjyE2nB3sfjQN5FMAT2JC7AP97ji51Ai3H4WlITRwQ
np7FkuUkEVrNufxtpoVNhK+R1y6UqBPAmU9jwMjr8vYAU9VdAGrZIgHyF9Iu6BYfQTgMQyk8DwNM
Ul3LTVDqGkZYlYJTyVYvuW/Bz46Gc/kBEgJojBpaDroxch5WkMxS6B1duCARjTjrI4vZDSU4aJcR
lzH4jyF3BRoTbhpcINFCmsIrQalLlUKFXJwjpngml42Dmjo6zaIEejsYI5KohZJ8fgZFBAXkJfqk
koTBsT3vfEq+rx0mWtYr5Tk+RjqtDS41j1NzCRROn8Wfl6aWXsdzr0GtvvnFVLEqnj/rzUcpNJbz
0QABYfksGEEomBe2DHgkvkfD5VSJZpf+IhqjKmR0Gz7SOTafqwe5a3FBvfmLInnRx0Vs3CUjyuMQ
f+DHLs2kR2tbduWSL2gXGnrOahifE6KDFDDoSkAfj55IlZKVP9Oha6G00E0X8kcTZU5saV16IHx7
gIl9rWEgnwcuGAs5LjpzUCT0RWgUIGdZdzGnmGPbUDwqGSBSJ9Q0WjHRMKpzPbcyu3Eu6fwBDILT
hyf3GiXAFn2Gud2KFiT/oILszEBqDwKX/jJNmd2vRspVI7Yb0I4DyZ+HpHjMLCKkh9UPIdTF9NFp
zKmlRbNEs2zFMSnPeMNAXtGLqoetxcJE58sDtmjTUthyAlq0aG05X4t8lWycrYDSORmK+q2shxd2
iCzdCPbqtg+dNzC2sIfSrQMrGt4rNNVnuk+Xg601vkpcPNfqojmAtooZ5Z1ZQifZvDHvLz3vcxpJ
s7O63nBOdQ0VUqm5YNuk3SUW5UqGoJL2CEnyaAtgl4O5MXuwxX3E8Wh09dRE+xwwxUIyVh1O+sUq
p4c18wkwUw5oCxfw+xSnbAKy81FxfNrw5znVOwj5qK8H6Cc3mvl1GCpnoGuITm3T6YXQZKOim9xq
1GN1SEHb+UhL6DhblRWGL5CihucQfC7ayPNQOpUuG/Xgo+7pQCbr+vcmrbqqM4IupviKMrKOj0mA
USxUGBdJWLSIeSJo8dQviSbb30yTEq9RoHohu5dBNn1E3cmGKZ51M3DJvlBpPg+zmKY5V6P/JMs+
+qtZX4aGSA1cKFLnGk2lK4WcgUPxe+V2bMPz7lTk33orddWP7RgMOAiG0yJXrHCuXyxGyaU0+obS
ud9SVg6tuzBk1ssdqGYkK5OgK0VQf7Q0QPF9LYU1MQJE2i+m+sdVxutCMLQLHgDXabHojZKi6E6N
gKt2PrMJOb2ujNaVvrhzkOej1UnGDBH3ue4MLpBVQvtDSzZz5V6fKt81XZIup7mEEN5UU07rUz0C
GuzTaBV/a4TZlzolf9Oml0KLwjHkstlpgIhpCZMAkl4gqD1FqnRKm6H3wD0LNEdDwkxRorO5t/q6
KoygM01WXicKJxFKypK+uiIJ3TLm7mMKGFyGvrKV6KDM6FNWzqhVzQYO4pKXUihrd4WNcUcDnd2i
fobVzfLlTDkzs0G6KNKzMLAf5/6ioP2PdqllHq866WzlnpL/xm0BD2Nkl5JD+2zKZbKimTefR0ht
B1CWLPTBNM275nResHrBtG1Ck3sqa3rjK/xjLYgVNfq9RjGNH4v2Cti6343Z/+HqBkQhEt1RT55/
z4tPaeNr5gOdKnsT5y4CgMp8kmveaTNwcSChDbqBdJ42PBRDWnqyyEhhTT/HM7d+bgPxYz+Ch5Gk
O9B5YFOUujueprIOglRpXBhyVHwknQnDZz2BxbUBm3YR1L0L3NHR5ZKTBY3u0JiNrhIamHrQZTsg
JeygHcSr+yUwq0Sb9qc2HbNAy+qd5op2bkoGX2R1cZYWNJ5QIZ/2gY65A5afXtRUOxulKhP1p95d
ZK6wVDQsf0nrXyAkPpXzVRe3SgfMtsjaazq9XJWioUqzamfZlC9sqTgHtDbt4ZI86nWni4BgvxHJ
bchSxsCRr6hV0umaxGPosXqyH4I8h+Gq7ts0RYInDqAGWoBiUEy9W3cRZZoh040sSHGhFzQhjRwI
UMBL9lLIX/vTlZbSXhWon8FN4BY0lzTQIIREg1EMoXfRKKAF8ptnq1EcnBJOuTjaQfxRzmb1c4eK
AYxMrkf2Vk+4upvqJNageya7Iq1Wj4rBdAB6rL7OOewEILN2sRzmtnamO2xCWJndXurMzyV4SBNu
XA1tL8f4GsyBPEX8y1RPL2zazgYFlaLTAOHmDFhSQkMOffaqRFpcLiXR9EV6kxqABs3ZMEpnRSfy
7MW3OHH6s1Gd3NfyNk20EDXBJbdyFN+XTTZOjt8cRWHWXsCzcrHKKFt4cCw2Msd4XLmq3tZxJfJG
XO/NjFDrRzo3FUmwqE/dH1lYRHZ0nwRCaHAQzFDthyRmFW49x/dbiADoDW5Gz0fnWvPAs+uFnKet
NDN8qUz/BYNVEUX9eQPEhlKARvAzsnMI5sQDEqTf/cCj1XoETzSSgLnRLWIpvk6yht6FnrzeylWu
Saga4L6CzRBNwOIOGJdyliBef1avSzQMBBJ+D7XmJeigZUKrjW8OYhAC01YKovN05ml0BdmQ+rZD
aWbcw8ystZcpQjE+7tR5Zszo4CpCYP1oXaXeYCShMtniDgKRFSZNmA0JnRFYzTs8DowDufeHOshV
vDswCu2Gj+yiES7J8Rd+w0I/+7K+0EuNduccot3pZ1lDizwzMfPZKkS+r+zmllc0pY1WPCKXsmHC
vTzh5YYoWzeBKRrNzG4tILH8XHfjxhgSZS1ojUbudAKlsUM0SUasmaIlXLCQj1qsNi6nqC5bkVPo
Pd1Lll98yJA/zck9t10fTFkyD9yLqU5yn5ZJjXSoo3wty/ODktiwB6+WN0wxhNfond8vimR0uYIR
7OM0lvWHrBGHsO4SJ3Q0E1xunirTT8nMhy9iPsuKKw/wHOjXZA4lA2LWM0lzBvkyDb6kRmFeLOuL
UanPE+PVuklHiUfywFtFEW0FnmWH0Q3qV3Fn2iCXFGth/Xwaz4wrNgRAD5N6Ai+s4Q9x+wKAUwvt
K4JfiwyX3l5+WsFMe5ECUCDPNFKv8yCF0X5uLhsXJhzefbQOiiGMYbRRw96M34FkAVetbF8bLv6w
C16pl7jNJq20UfPzUl1F40yDMHUxavqn/kjPu8uogRJbMVNbkpJyLS6LzsJeSLfqvOmfy/QBfPHg
XbyEE9Dv+04xGkcyqRNyQJ4t6eQRafiqI+YyXhokstWSGDso4vukLtEBEtftYpw6UBbXHWnUI1Wq
9H2IrON53YIqeURkpCdn8qKRfoxtFaWCAkFi9AHd3moOGkKPzagfjxALyMF7tudxSTAihfm87QKn
jel69fHxQnl044ygHG7IktqX7NQAQaR5eAgGlDcswAVC3IszUgzJisYg+suWpC9vIyL87r+qHORo
0SR7W8xAxC0y0+uPilgjr1nYNKHaTaQx7SkmRo1ufh6O8SLQogLJ+CFw4wg4xg63TnefTudPHpmS
72ZNIHPnv++XtgQ1hwd6GwWPvI/vWM9ozf7z0gCuBUlQOoakR2uc6Cr8Owq0OusvQDguQgxPP1ZP
oFoEqUOSefO1ed7OAv1oCV7+dM+piZ6P89IHmKxfy5pUCFxIBeHysyugGida02jQTAHJz85HlyAi
UqEBairab/rRDdA1x310el1UKj+guDYfET6n3RXQTgDYSBAo6L/pCpSgoONWQD/R17SdcvXlyyeq
BqMxqoybU1Gyy/Kg32jfcyaP/OyacmKqChyIcOceOPp1+USD+kona7R5+43NA3+jNdCPtn7aiUlm
qimVEMTyi4+4cwCaJ2DfmoDfNjxnv9EnN4/d+Jp0Akst5N3UXddf1f0vNU6UJkp5TWiINl+/2/43
mPBRR19XTig6GgYAxkPvXi63BktE7L75+u1uPp2r+qgV0OQTGEIh4ZGVQytQN05MA3FAkz3ymy6B
JB27BrRnarKGoWs+eTi85h0LIMknklYegObmrv2NTIBU0h0d+/6BSAKgVZ8OedX307ga4Y79uwn4
7e5A6WgjoJkn0J/i/GLr1l97r79xYiglg+5mm/1Ob78kvzz67bO3lZLgcv1Vvfsk8wQxHLg7nmxD
47ezf9LTtUw4CK3nn1HUTwQ/inmiNwG207laOfWl5eMHOH9b12hz2fxG718uhZePev8qVzyw+ZIe
bfNVPf11DCP9hkDrd37OA3+nNTg++mUDGCoBLl1g66/qGhAC4hhCiGes7wB+Y73mv9US7FPw/nT4
q8OcKxEDsBXWX9UYEGIDMgO6Shpg8/UTJ+EN6/RnNgVKG3e8zqM4k3iHvfjVX9jmGZ4PsMM8THcR
/SGVXy25jTeDb3IJ5ff//rhLdbze6js/3G799ZOe/vnTR3z+8Mqztp9r+5dnziSyosdpvv5B/jTR
DWtyy5pGllPlWWbN/z6PZ4TMf1qBl4aFqyhK4+04ZeKk5IM/dtSeVVi1YRI5wXasdUqmDKOOHfo8
sqqLIOHuHD1oHFkTdzvOeq6lHT162MgKt6OsBy0N07GDXvjReG8JZAFL0E+XIE6201vPVhEw7OXk
wfL26MEVATvsGq6WymTLZsRjl/YjqdtoO8x6CUqC72NHHVrp2Kl9iKz9nrqSXf/owSGWt7bDlFOG
OXj7bWmL3mcV7j0nmYzXc651F05kJZOKjYCT6/iHfIbXvdayvPl2qPX0NQGL8nWymFR2h1xmhI5d
6iu/xqb7p7jmWt54O1w5Z3Bc22/fv+QQM1tebZg+jB0wqs5j5SiqMlzzxz/jLvUeaudxOf/K6yyd
PQmOouOf8OEhrQ3SuLIjn0YXsEb/7bY77N5+6nb+e63cPJOIBdvf//hsDVVTdAn9W+IzFfT0ax/r
0GX9p0P7/Aqv1ih+/udPG3G92xWtebz/QaDz971d9VU2tFw7P/2vcVbalmeNK5tAhM3vRZOJt3/4
ymDv75/vfeZuMFk5j/52nPLFICW2/fb9R3qIv5bUbnDqokmNM1cbOGE6IYu0HXq9BRoCnvRkr4fJ
M0NdkpEduzxtBogst/ZhMcEwVV4rXGNlm/cPn4CZeZsbCgbh4WGyd6eXWh5QpL06/q87wEiVQPoG
CSRoI5KOOtD9f4xwAto+mlMq77JJkPvDF/nG93ibxnF1VLkh4IDe/fF/IJPIJ9sJPtnO7bc/OqK/
bl9IcDL9FQ37Bxd3vvqCBZivD97Yj6LqZnzt3W6yey+Fth/S0pGqjCoJsIatiWs76WI7v/VWlLbf
/Wgnvj5bhH5Y2PU1cTaJiontZ45XmbwswDNm8tZevC+/6h+9YfKpa2PBK9NVBEy3M/EWVlQJEER4
8udoF+358GXR7FjjR3OZv3c4jJcurzfa1HYxeZxW17ZEeBw721PnmS9Vlk2OHtaK/MmhIANH9/jB
Sf48Vm6BEulx7JR7zgPuzV7obwp4cz3U1rx4km+nWNoK8yV36Y07ojeJiESrw4pYB/zr6uqW9a1j
V7cd+aDKKqZBKkUTjx33LPWwOZVFkBoCbNn54zPjAAzq+PmeJ5ZbnW1ZpD52FS4m0d4GI2cvYFhy
EQMrr2ZRIP86fuRLK8n2doMqYHUvnWSa7rsmMIAeP+Gh62fWfH/KAtb40sGuJxOPRMZeXl8Vsc7p
arJ48OFW3y5BaX2kEsx47J4b+O6YNdkOtB5XE2DWBr5n7YXhmoAj8gO9yR8rWb4pYr2aJNNJ9DyV
VqIvjl3gKz9aWlVbIeJqhntvz+uBpvL42d5AvJ3aVrV8IiIt80NC9iNfXXmiJ3uOmiwJ2MDDtdWM
6OLcruomOhBwNw+DveLfutB/7EYbZhYBXTSuTFcWYI6Hy8m4ennIImpfQ8TRis2pq05ZgDm+n5f1
1YpzSVZn+5j3B3ZPubm+49ljvxo2llDdY1/hJ5yrR/ZdG3Xf7WjrXacJWBMsMhfUxI6qG1pEVPMj
jskjzzbVjUnN/47zUsmySqj8iTHMyZSxHyfj/UgPuKQIf67vx35WWW2gxiqCRNt3+/6N+Mf/LM3/
odAMsD/ayoAZkVWmmKWorz/u16XWQKSw/7aQiXX5pVyTA5gNtpLH8XqG16jWS/xH0s6v/E4F//GL
aiofvu8n38Fn7u+Kp4/8xjjyg0fQ+1jaj+04a18OYPv2++1u+8lx93PA0vMk08+N2E0jP6jY5k2G
dc98/tyguFmc5kNVjXVZ7qix18lHy62GDWW15MilHZa65ofmrEh0Mh/32q7Lk1CdMRwKTRXEowrk
z2hSVn0OiPi5Nb8BYmHv204dFVYUbRT+T2dNyfz8UpQSv3F3s2esvY14qFyz95rTv2vav/VBLZJH
ziN4p/3qm9FQoEhG2kfh86EUY74Ibnjr4wbQAwR+Yi2qr4rCt2ZCukxjAvhnRaN7ZX87vOOzDSx7
Gk0etiOV9gF2ZaP8Hz0i9AEYEqw12x9vzcU7HtTeVgBrP4ismnSk0ZSkIsDEDgGd+6KDs1nMX3dL
lbb5LXfUzkr9I9xBrk0JuHJbCIhtPqA74lYGfWYkd5bpjae/5SfxEhjCdmuubzYR4xI5VlzLkp5+
ghFM8gO7/62TTWmlHzvbgcq5KgKGbU+tSmgnIpy5nQTpg4u5w8kmA1Jr0xRc8VdVZfsx3r8encnC
fwR1xmNef56AHdhGwS7yq8CM13FDr9fFoJf0Ix9btNkg5XvVBETXfwIy1i6h9+caVZ4jIIfYtoJJ
7dMkGlc8rxcv5zdueIjCyU0mlR2vP/Nmf/7Ud+08SHaXQX/Jk3jjZLthaiU+ds+twcTiTSo2RRdg
U5ANTaLqsGu9hSOtSjeZOn5QNdeGgNN5x7HvWYuH6sjNZ97nz7++nvVQPYRNAa+vN927Bp774O+Y
6bONQJvEduO93/C1//jPZFIb/9N55jtR5dRJpc7Gxoy8f/j+xMsru/dAYPbza3HpPOx7BdLz0PQd
4+LoJtPK5UIq5PhVYL57q6AKuGwHIB5tK37cQ5CLuEaoxPlJUt0OL3q/bzRsVEasZcUG09Z8/Poy
7N6gAk7xgIv0cb86JOBIDKwU6+tUe2AgthCxDOXI+xG1JOKaG/hFaX9Bk26nuXZvRYBYrhxc/Mqo
Iq6M9ajV+0ISAWLZ3Mf1loMGaVqZ9fNkyM8boNs//pZ6TvVGghth+5z32+FbIpMqPlpuCHBjh5P8
cTpx3b1mDRFoi6e807McJFQIxy/HsKwxVAuIsgjIxbCEXlu1y4m/V9eRBHhBQ+Si9/N7InrRhule
e9daYevYm//Or0ZpsiLA2x7+8b/9GjLif/xtjVu8if74D+/RqeZpZUXAWtO4gmxXxXOhSnH8xruz
vGLfQNPyevzA9/azAy4C5dJKgUF7Vu3UiituEXQNx8+ZPlNnz6eXNQGL3CUPQyWm4hLIIi7Yb89i
EFkXsNm+OYsH62FZuVpRcT9+gTc29Pn5FgEZaTlR7Q5nroLCIF9//Kw/POSTyrszZJlCYQMGEBT2
aHs4UNPYv2p/XR5206BybCZ2d/7lrU+xcfevumWgvu1Przxr+5PtX76EVweb7RTVXSdg0yEukVi1
270an5Bz7daGlptZYPe3u6z0Qg0BF0uPhMuE67Vi8Z9XJfe32esJObRox2VZaHfC9Cduv32/R3fF
AkeWnVZmjDDx8SPfkL1YVId9HUN8aHe+sGdFtjSWKYXtdn+pOr/z8v4RKh/fbdJItOZWcSUCrpsP
AJoeLGdWHVjAff4hogu66jQJiMNp2LZdazyJp9utXR56EZjjQW6V3R6VYUVMGKWc6tqK8BxbFGyq
16IiYK7UIR78cfWdifAbh5FTu6TTvmJGRKToOODVEpsIRxQjbdf65X+GH253t4MkIkg+p9nMm+xF
E1IpEzw5Mt/OyNVXJ4mIMy+soLp9JREMD/08svNi35zh1h2/DBtYTd/fq2hIioAl3rjQB8YW4Cn1
Ia2ZT58viYBzfWlVi4Dg7I5fZ2CIlv/siGgCVhnYJxX5vb0swmUkMzx2smp6StIF3HUMbOX7Z1pE
7e9qElQTU5Ih4NXd4CvSZnQIiymJaMO+oWHl2UYW0dF2Ax2XEwQUQSsu9MsQoDdWI4YgpK0As7E9
GmvHQhKwO+6mlrPf+iCXzM7HWvw7a+Y8X2niYxFDOySJt+NsfCwRMyaDVLqF+7tDFmGR7ouHyYHl
ENFz9MmZJMRBlfUQYequ6RH3s9p5AgInqP1bDYmVyE/Sp5O5+7iSC1rAC3h6YD/1rBhNKB65/aNz
6KGGKiKlNQwA07j5IXsDQlGE7zNwxmOQ910rTnYXbUOw9+NzhhV5U7fV06oNp84c5KPHqv35xw2f
0e5DwS8DgBSQxV3fKhYvKHLc//s//hcSublVQ96bSi8zOAOssLC2b61iD8H5IrQuIK1w5wAgql+W
ZEe7n9CAllIRQaxB5WVuzbfbPf63jmP5OfGSU/sIIM2qJJlLOlRZRDGw48/HPgt4Z80JI51qcgNW
acCyr768X5fgANH7l0xwHOwF0F7Pjf26N7GBvP8Fc02RXTom1cBahJFGls/Za74W0RXViqyiWngQ
UVxs42pWjJ4Ie9r2XX8fuCbCjeg+pvt5cBEMYqfRxHuclqjDPQibiJLRqeXOf9gR9qoBfj3X3ktJ
6FUyTtKLnQJvdAWG3MZ4gpWtIb3Y6/DGgcugjAR+vnvRIiO//fb9tYGbSZRuRykdeUkEqvE+Svcn
i2zF9jHvn+wnsBgFLHWVF0fXxWsj/7prAODlhibu2Jtg9yP8f6vyfYjSh8raCsjX0MfnsBnWIIyW
FT2AINm+rnXguP3m/buCFo3UcaubQkRkXs4Ww1lxnkW00ZYQZRizKZxVhhaROW1bOeQ7h0IpEXFu
e293iMBjdvwF8Itqk6eIqHI77uEGBBFpPRg/94lERTBW9Lis4eFMq0glEYjBMzi0ne1xW9t6EVHa
Bft47/1JIhiYB1ZUAnP2YaQiWlRK5oC4RN9V0gHSiw2Qb72nYdVK/BLSUAlPZREszBvK1r6TJPHa
ml5NMqdqQUTkgDZPuUwfqyl2WYjlwztyxtZ4Pf07/4Fu2939KIvgcLojibhZnzb70o8PGUP5ecv3
TsX/ja96s1CfHEjfYNIt2QvKlrONVXiWgxYB4m+VWPB4WvvkwI560MhDL71dz/dfp/fDF58gADXS
gktpr4NEFoHMaYOeoey0XYK1eyEiJzS0ql6RbAio6FFRSGpdaEDBH6bVYywCfL7ZnbgwyfSPv7mT
RSVy0MQAmPkAA4snVMl0SukVAbnozQfY3AK1fz5dkyv+y+6rVei0fjWm2HWbu09IuP8irNGaT+FY
t79KB/K4K/Xyq6g+SubafXC5CIIqSvPffXd+oNCA3p8M17ap69DNlNq2r8eov+69H2Kl+Avugg3d
OhoH1sKvBHQiTEsLDtH9OFHAzTYsE2z+wZtTBLak7Zfuxj/3J2BlPftfDjkeItyANYSllJfANpap
t0PPEcF42Pb97WGsXE8iaA9PnVklEhGBWziF1a0Ugxk/kZ2smbacx+g5oOpF1v43en9P2U9oC/Nn
gC0RyNqn8deYovJll/7ln5RIJV6uqpIiIhVI5FmpYT+n0/l5J/lsAoPf0w5df4bBYwfvz93+XWVn
QZu0veDf7772HdQa8Km2I60DXRF9Pu1pBDKBpM2BG0oSQSh+NVnW2pZ7gL5NBKfdlbPXkCmii/+T
5YGGryaQRTjHVzS+VkcVcWbLBf42AY1VlUiCXm67Wd6/7W6c5JGg5uDlgvaGgAdYAVnU8iM853mQ
SmltotCjeF5uWJjqmpsCjiOXVDy13MNwMhFdE5s44Wziko3719qHmGg8pi12k2IoTyz5UCAR7dSb
VvwUJFGOX7M7f041orJqSE+KGBe42XaYdRwrAqB6l0KpujdZATvzM6/X2aRcTtME7FBl4iKSxM+c
TPl1EMbrNcB2iRYs03XbQ7s7b43o0jAg9UJDlCYcVRNBcny/ka4brsnYUFzy/Kh2nQJ+wl886Mah
9K6idKxqTcKfUtnW3M7xR5bqFwY+B4jyjg18dj9N+Ylf7m3b/e1tsL8jy1qZzE/9/Mm2lgfxEG1e
ZeCnab4QuD/rKNqd92/yKQ/w9f0FP+UBssC/3qc8xE34m33K3QNw4GA+nfpHl2Di3/8fAAAA//8=
</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b="0"/>
          </a:pPr>
          <a:endParaRPr lang="en-US" sz="900" b="0" i="0" u="none" strike="noStrike" baseline="0">
            <a:solidFill>
              <a:sysClr val="windowText" lastClr="000000">
                <a:lumMod val="65000"/>
                <a:lumOff val="35000"/>
              </a:sysClr>
            </a:solidFill>
            <a:latin typeface="Aptos Narrow" panose="02110004020202020204"/>
          </a:endParaRPr>
        </a:p>
      </cx:txPr>
    </cx:legend>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hyperlink" Target="#'PIVOT TABLE'!A1"/><Relationship Id="rId7" Type="http://schemas.openxmlformats.org/officeDocument/2006/relationships/chart" Target="../charts/chart4.xml"/><Relationship Id="rId2" Type="http://schemas.openxmlformats.org/officeDocument/2006/relationships/hyperlink" Target="#Data!A1"/><Relationship Id="rId1" Type="http://schemas.openxmlformats.org/officeDocument/2006/relationships/image" Target="../media/image1.jp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23</xdr:col>
      <xdr:colOff>381001</xdr:colOff>
      <xdr:row>3</xdr:row>
      <xdr:rowOff>66674</xdr:rowOff>
    </xdr:from>
    <xdr:to>
      <xdr:col>28</xdr:col>
      <xdr:colOff>457201</xdr:colOff>
      <xdr:row>44</xdr:row>
      <xdr:rowOff>95249</xdr:rowOff>
    </xdr:to>
    <xdr:sp macro="" textlink="">
      <xdr:nvSpPr>
        <xdr:cNvPr id="95" name="Rectangle: Rounded Corners 94">
          <a:extLst>
            <a:ext uri="{FF2B5EF4-FFF2-40B4-BE49-F238E27FC236}">
              <a16:creationId xmlns:a16="http://schemas.microsoft.com/office/drawing/2014/main" id="{C019B3D0-78DF-4E53-AA18-9AC11CB3B7B5}"/>
            </a:ext>
          </a:extLst>
        </xdr:cNvPr>
        <xdr:cNvSpPr/>
      </xdr:nvSpPr>
      <xdr:spPr>
        <a:xfrm>
          <a:off x="14401801" y="638174"/>
          <a:ext cx="3124200" cy="7953375"/>
        </a:xfrm>
        <a:prstGeom prst="roundRect">
          <a:avLst>
            <a:gd name="adj" fmla="val 1006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800">
            <a:solidFill>
              <a:schemeClr val="tx1"/>
            </a:solidFill>
          </a:endParaRPr>
        </a:p>
      </xdr:txBody>
    </xdr:sp>
    <xdr:clientData/>
  </xdr:twoCellAnchor>
  <xdr:twoCellAnchor>
    <xdr:from>
      <xdr:col>0</xdr:col>
      <xdr:colOff>447674</xdr:colOff>
      <xdr:row>3</xdr:row>
      <xdr:rowOff>66675</xdr:rowOff>
    </xdr:from>
    <xdr:to>
      <xdr:col>23</xdr:col>
      <xdr:colOff>161925</xdr:colOff>
      <xdr:row>7</xdr:row>
      <xdr:rowOff>104775</xdr:rowOff>
    </xdr:to>
    <xdr:grpSp>
      <xdr:nvGrpSpPr>
        <xdr:cNvPr id="77" name="Group 76">
          <a:extLst>
            <a:ext uri="{FF2B5EF4-FFF2-40B4-BE49-F238E27FC236}">
              <a16:creationId xmlns:a16="http://schemas.microsoft.com/office/drawing/2014/main" id="{1D26F593-3168-F645-0D9C-A9BA3CEE1593}"/>
            </a:ext>
          </a:extLst>
        </xdr:cNvPr>
        <xdr:cNvGrpSpPr/>
      </xdr:nvGrpSpPr>
      <xdr:grpSpPr>
        <a:xfrm>
          <a:off x="447674" y="638175"/>
          <a:ext cx="13735051" cy="800100"/>
          <a:chOff x="447674" y="638175"/>
          <a:chExt cx="13735051" cy="800100"/>
        </a:xfrm>
      </xdr:grpSpPr>
      <xdr:sp macro="" textlink="">
        <xdr:nvSpPr>
          <xdr:cNvPr id="2" name="Rectangle: Rounded Corners 1">
            <a:extLst>
              <a:ext uri="{FF2B5EF4-FFF2-40B4-BE49-F238E27FC236}">
                <a16:creationId xmlns:a16="http://schemas.microsoft.com/office/drawing/2014/main" id="{5FDB1853-EAEA-AC6F-0F25-6B5F2DE7EACC}"/>
              </a:ext>
            </a:extLst>
          </xdr:cNvPr>
          <xdr:cNvSpPr/>
        </xdr:nvSpPr>
        <xdr:spPr>
          <a:xfrm>
            <a:off x="447674" y="638175"/>
            <a:ext cx="13735051" cy="800100"/>
          </a:xfrm>
          <a:prstGeom prst="roundRect">
            <a:avLst>
              <a:gd name="adj" fmla="val 5000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800">
              <a:solidFill>
                <a:schemeClr val="tx1"/>
              </a:solidFill>
            </a:endParaRPr>
          </a:p>
        </xdr:txBody>
      </xdr:sp>
      <xdr:sp macro="" textlink="">
        <xdr:nvSpPr>
          <xdr:cNvPr id="3" name="TextBox 2">
            <a:extLst>
              <a:ext uri="{FF2B5EF4-FFF2-40B4-BE49-F238E27FC236}">
                <a16:creationId xmlns:a16="http://schemas.microsoft.com/office/drawing/2014/main" id="{36A716CB-A3A1-DFBA-B853-62861475AB4E}"/>
              </a:ext>
            </a:extLst>
          </xdr:cNvPr>
          <xdr:cNvSpPr txBox="1"/>
        </xdr:nvSpPr>
        <xdr:spPr>
          <a:xfrm>
            <a:off x="1019175" y="857250"/>
            <a:ext cx="5143500" cy="3143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t>ABC Executive Summary &amp; Profitability</a:t>
            </a:r>
            <a:r>
              <a:rPr lang="en-IN" sz="1800" baseline="0"/>
              <a:t> Dashboard</a:t>
            </a:r>
            <a:endParaRPr lang="en-IN" sz="1800"/>
          </a:p>
        </xdr:txBody>
      </xdr:sp>
      <xdr:pic>
        <xdr:nvPicPr>
          <xdr:cNvPr id="5" name="Picture 4">
            <a:extLst>
              <a:ext uri="{FF2B5EF4-FFF2-40B4-BE49-F238E27FC236}">
                <a16:creationId xmlns:a16="http://schemas.microsoft.com/office/drawing/2014/main" id="{570DA69E-2973-25D6-B39C-8A64A540269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9601" y="714375"/>
            <a:ext cx="638174" cy="638174"/>
          </a:xfrm>
          <a:prstGeom prst="rect">
            <a:avLst/>
          </a:prstGeom>
        </xdr:spPr>
      </xdr:pic>
    </xdr:grpSp>
    <xdr:clientData/>
  </xdr:twoCellAnchor>
  <xdr:twoCellAnchor>
    <xdr:from>
      <xdr:col>0</xdr:col>
      <xdr:colOff>504826</xdr:colOff>
      <xdr:row>8</xdr:row>
      <xdr:rowOff>180975</xdr:rowOff>
    </xdr:from>
    <xdr:to>
      <xdr:col>4</xdr:col>
      <xdr:colOff>219075</xdr:colOff>
      <xdr:row>13</xdr:row>
      <xdr:rowOff>76201</xdr:rowOff>
    </xdr:to>
    <xdr:grpSp>
      <xdr:nvGrpSpPr>
        <xdr:cNvPr id="17" name="Group 16">
          <a:extLst>
            <a:ext uri="{FF2B5EF4-FFF2-40B4-BE49-F238E27FC236}">
              <a16:creationId xmlns:a16="http://schemas.microsoft.com/office/drawing/2014/main" id="{241AF1DE-95BB-238D-44D3-6371648F6B6E}"/>
            </a:ext>
          </a:extLst>
        </xdr:cNvPr>
        <xdr:cNvGrpSpPr/>
      </xdr:nvGrpSpPr>
      <xdr:grpSpPr>
        <a:xfrm>
          <a:off x="504826" y="1704975"/>
          <a:ext cx="2152649" cy="847726"/>
          <a:chOff x="447676" y="1685925"/>
          <a:chExt cx="2152649" cy="847726"/>
        </a:xfrm>
      </xdr:grpSpPr>
      <xdr:sp macro="" textlink="">
        <xdr:nvSpPr>
          <xdr:cNvPr id="6" name="Rectangle: Rounded Corners 5">
            <a:extLst>
              <a:ext uri="{FF2B5EF4-FFF2-40B4-BE49-F238E27FC236}">
                <a16:creationId xmlns:a16="http://schemas.microsoft.com/office/drawing/2014/main" id="{DCF87E86-2FAA-45FC-A7AD-F24183026891}"/>
              </a:ext>
            </a:extLst>
          </xdr:cNvPr>
          <xdr:cNvSpPr/>
        </xdr:nvSpPr>
        <xdr:spPr>
          <a:xfrm>
            <a:off x="447676" y="1685925"/>
            <a:ext cx="2152649" cy="847726"/>
          </a:xfrm>
          <a:prstGeom prst="roundRect">
            <a:avLst>
              <a:gd name="adj" fmla="val 422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800">
              <a:solidFill>
                <a:schemeClr val="tx1"/>
              </a:solidFill>
            </a:endParaRPr>
          </a:p>
        </xdr:txBody>
      </xdr:sp>
      <xdr:sp macro="" textlink="">
        <xdr:nvSpPr>
          <xdr:cNvPr id="8" name="TextBox 7">
            <a:extLst>
              <a:ext uri="{FF2B5EF4-FFF2-40B4-BE49-F238E27FC236}">
                <a16:creationId xmlns:a16="http://schemas.microsoft.com/office/drawing/2014/main" id="{F3005C2A-29A5-0D16-600E-DFE543975F79}"/>
              </a:ext>
            </a:extLst>
          </xdr:cNvPr>
          <xdr:cNvSpPr txBox="1"/>
        </xdr:nvSpPr>
        <xdr:spPr>
          <a:xfrm>
            <a:off x="466725" y="1733550"/>
            <a:ext cx="2105025" cy="3143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0"/>
              <a:t>Total Revenue</a:t>
            </a:r>
          </a:p>
        </xdr:txBody>
      </xdr:sp>
      <xdr:sp macro="" textlink="'PIVOT TABLE'!A4">
        <xdr:nvSpPr>
          <xdr:cNvPr id="10" name="TextBox 9">
            <a:extLst>
              <a:ext uri="{FF2B5EF4-FFF2-40B4-BE49-F238E27FC236}">
                <a16:creationId xmlns:a16="http://schemas.microsoft.com/office/drawing/2014/main" id="{71467EC3-E76C-A9BE-B6ED-7BBCBDE0FB60}"/>
              </a:ext>
            </a:extLst>
          </xdr:cNvPr>
          <xdr:cNvSpPr txBox="1"/>
        </xdr:nvSpPr>
        <xdr:spPr>
          <a:xfrm>
            <a:off x="476251" y="2076450"/>
            <a:ext cx="2076449" cy="4476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152DF42-E444-446A-B49F-50B1D96FD459}" type="TxLink">
              <a:rPr lang="en-US" sz="2400" b="1" i="0" u="none" strike="noStrike">
                <a:solidFill>
                  <a:srgbClr val="000000"/>
                </a:solidFill>
                <a:latin typeface="Aptos Narrow"/>
              </a:rPr>
              <a:pPr algn="ctr"/>
              <a:t>$6,45,223</a:t>
            </a:fld>
            <a:endParaRPr lang="en-US" sz="1100"/>
          </a:p>
        </xdr:txBody>
      </xdr:sp>
    </xdr:grpSp>
    <xdr:clientData/>
  </xdr:twoCellAnchor>
  <xdr:twoCellAnchor>
    <xdr:from>
      <xdr:col>19</xdr:col>
      <xdr:colOff>419101</xdr:colOff>
      <xdr:row>9</xdr:row>
      <xdr:rowOff>19050</xdr:rowOff>
    </xdr:from>
    <xdr:to>
      <xdr:col>23</xdr:col>
      <xdr:colOff>133350</xdr:colOff>
      <xdr:row>13</xdr:row>
      <xdr:rowOff>104776</xdr:rowOff>
    </xdr:to>
    <xdr:grpSp>
      <xdr:nvGrpSpPr>
        <xdr:cNvPr id="43" name="Group 42">
          <a:extLst>
            <a:ext uri="{FF2B5EF4-FFF2-40B4-BE49-F238E27FC236}">
              <a16:creationId xmlns:a16="http://schemas.microsoft.com/office/drawing/2014/main" id="{9D56E2C9-C09B-F88F-D283-E40B23761C32}"/>
            </a:ext>
          </a:extLst>
        </xdr:cNvPr>
        <xdr:cNvGrpSpPr/>
      </xdr:nvGrpSpPr>
      <xdr:grpSpPr>
        <a:xfrm>
          <a:off x="12001501" y="1733550"/>
          <a:ext cx="2152649" cy="847726"/>
          <a:chOff x="447676" y="1685925"/>
          <a:chExt cx="2152649" cy="847726"/>
        </a:xfrm>
      </xdr:grpSpPr>
      <xdr:sp macro="" textlink="">
        <xdr:nvSpPr>
          <xdr:cNvPr id="44" name="Rectangle: Rounded Corners 43">
            <a:extLst>
              <a:ext uri="{FF2B5EF4-FFF2-40B4-BE49-F238E27FC236}">
                <a16:creationId xmlns:a16="http://schemas.microsoft.com/office/drawing/2014/main" id="{6666B759-87AC-A4EC-78E4-648E4D12189B}"/>
              </a:ext>
            </a:extLst>
          </xdr:cNvPr>
          <xdr:cNvSpPr/>
        </xdr:nvSpPr>
        <xdr:spPr>
          <a:xfrm>
            <a:off x="447676" y="1685925"/>
            <a:ext cx="2152649" cy="847726"/>
          </a:xfrm>
          <a:prstGeom prst="roundRect">
            <a:avLst>
              <a:gd name="adj" fmla="val 422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800">
              <a:solidFill>
                <a:schemeClr val="tx1"/>
              </a:solidFill>
            </a:endParaRPr>
          </a:p>
        </xdr:txBody>
      </xdr:sp>
      <xdr:sp macro="" textlink="">
        <xdr:nvSpPr>
          <xdr:cNvPr id="45" name="TextBox 44">
            <a:extLst>
              <a:ext uri="{FF2B5EF4-FFF2-40B4-BE49-F238E27FC236}">
                <a16:creationId xmlns:a16="http://schemas.microsoft.com/office/drawing/2014/main" id="{0CD9D5A5-61F8-10A1-5466-E614081A74A2}"/>
              </a:ext>
            </a:extLst>
          </xdr:cNvPr>
          <xdr:cNvSpPr txBox="1"/>
        </xdr:nvSpPr>
        <xdr:spPr>
          <a:xfrm>
            <a:off x="466725" y="1733550"/>
            <a:ext cx="2105025" cy="3143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0"/>
              <a:t>COGS</a:t>
            </a:r>
          </a:p>
        </xdr:txBody>
      </xdr:sp>
      <xdr:sp macro="" textlink="'PIVOT TABLE'!K4">
        <xdr:nvSpPr>
          <xdr:cNvPr id="46" name="TextBox 45">
            <a:extLst>
              <a:ext uri="{FF2B5EF4-FFF2-40B4-BE49-F238E27FC236}">
                <a16:creationId xmlns:a16="http://schemas.microsoft.com/office/drawing/2014/main" id="{F72EB159-9380-73FF-11A3-312DF450B8D2}"/>
              </a:ext>
            </a:extLst>
          </xdr:cNvPr>
          <xdr:cNvSpPr txBox="1"/>
        </xdr:nvSpPr>
        <xdr:spPr>
          <a:xfrm>
            <a:off x="476251" y="2076450"/>
            <a:ext cx="2076449" cy="4476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BEB20F7-9671-45D3-BC04-6F3A2263AA0C}" type="TxLink">
              <a:rPr lang="en-US" sz="2400" b="1" i="0" u="none" strike="noStrike">
                <a:solidFill>
                  <a:srgbClr val="000000"/>
                </a:solidFill>
                <a:latin typeface="Aptos Narrow"/>
              </a:rPr>
              <a:pPr algn="ctr"/>
              <a:t>$3,48,839</a:t>
            </a:fld>
            <a:endParaRPr lang="en-US" sz="1100"/>
          </a:p>
        </xdr:txBody>
      </xdr:sp>
    </xdr:grpSp>
    <xdr:clientData/>
  </xdr:twoCellAnchor>
  <xdr:twoCellAnchor>
    <xdr:from>
      <xdr:col>12</xdr:col>
      <xdr:colOff>161926</xdr:colOff>
      <xdr:row>8</xdr:row>
      <xdr:rowOff>171450</xdr:rowOff>
    </xdr:from>
    <xdr:to>
      <xdr:col>15</xdr:col>
      <xdr:colOff>485775</xdr:colOff>
      <xdr:row>13</xdr:row>
      <xdr:rowOff>85726</xdr:rowOff>
    </xdr:to>
    <xdr:grpSp>
      <xdr:nvGrpSpPr>
        <xdr:cNvPr id="47" name="Group 46">
          <a:extLst>
            <a:ext uri="{FF2B5EF4-FFF2-40B4-BE49-F238E27FC236}">
              <a16:creationId xmlns:a16="http://schemas.microsoft.com/office/drawing/2014/main" id="{E4F56A22-C57D-6A38-CAA2-670DA1489ED7}"/>
            </a:ext>
          </a:extLst>
        </xdr:cNvPr>
        <xdr:cNvGrpSpPr/>
      </xdr:nvGrpSpPr>
      <xdr:grpSpPr>
        <a:xfrm>
          <a:off x="7477126" y="1695450"/>
          <a:ext cx="2152649" cy="866776"/>
          <a:chOff x="447676" y="1685925"/>
          <a:chExt cx="2152649" cy="847726"/>
        </a:xfrm>
      </xdr:grpSpPr>
      <xdr:sp macro="" textlink="">
        <xdr:nvSpPr>
          <xdr:cNvPr id="48" name="Rectangle: Rounded Corners 47">
            <a:extLst>
              <a:ext uri="{FF2B5EF4-FFF2-40B4-BE49-F238E27FC236}">
                <a16:creationId xmlns:a16="http://schemas.microsoft.com/office/drawing/2014/main" id="{D937CB1A-37E7-DF03-2E49-E5F2C4F706BA}"/>
              </a:ext>
            </a:extLst>
          </xdr:cNvPr>
          <xdr:cNvSpPr/>
        </xdr:nvSpPr>
        <xdr:spPr>
          <a:xfrm>
            <a:off x="447676" y="1685925"/>
            <a:ext cx="2152649" cy="847726"/>
          </a:xfrm>
          <a:prstGeom prst="roundRect">
            <a:avLst>
              <a:gd name="adj" fmla="val 422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800">
              <a:solidFill>
                <a:schemeClr val="tx1"/>
              </a:solidFill>
            </a:endParaRPr>
          </a:p>
        </xdr:txBody>
      </xdr:sp>
      <xdr:sp macro="" textlink="">
        <xdr:nvSpPr>
          <xdr:cNvPr id="49" name="TextBox 48">
            <a:extLst>
              <a:ext uri="{FF2B5EF4-FFF2-40B4-BE49-F238E27FC236}">
                <a16:creationId xmlns:a16="http://schemas.microsoft.com/office/drawing/2014/main" id="{D0EDD644-1A33-BAEC-DEC8-CE0F106C7108}"/>
              </a:ext>
            </a:extLst>
          </xdr:cNvPr>
          <xdr:cNvSpPr txBox="1"/>
        </xdr:nvSpPr>
        <xdr:spPr>
          <a:xfrm>
            <a:off x="466725" y="1733550"/>
            <a:ext cx="2105025" cy="3143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0"/>
              <a:t>Total Units</a:t>
            </a:r>
            <a:r>
              <a:rPr lang="en-IN" sz="1800" b="0" baseline="0"/>
              <a:t> sold</a:t>
            </a:r>
            <a:endParaRPr lang="en-IN" sz="1800" b="0"/>
          </a:p>
        </xdr:txBody>
      </xdr:sp>
      <xdr:sp macro="" textlink="'PIVOT TABLE'!G4">
        <xdr:nvSpPr>
          <xdr:cNvPr id="50" name="TextBox 49">
            <a:extLst>
              <a:ext uri="{FF2B5EF4-FFF2-40B4-BE49-F238E27FC236}">
                <a16:creationId xmlns:a16="http://schemas.microsoft.com/office/drawing/2014/main" id="{B73C1591-9EAD-F233-6501-0C0828778588}"/>
              </a:ext>
            </a:extLst>
          </xdr:cNvPr>
          <xdr:cNvSpPr txBox="1"/>
        </xdr:nvSpPr>
        <xdr:spPr>
          <a:xfrm>
            <a:off x="476251" y="2076450"/>
            <a:ext cx="2076449" cy="4476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C6AC03B-FCC5-4830-8A8D-36C4C29F9A1B}" type="TxLink">
              <a:rPr lang="en-US" sz="2400" b="1" i="0" u="none" strike="noStrike">
                <a:solidFill>
                  <a:srgbClr val="000000"/>
                </a:solidFill>
                <a:latin typeface="Aptos Narrow"/>
              </a:rPr>
              <a:pPr algn="ctr"/>
              <a:t>6698</a:t>
            </a:fld>
            <a:endParaRPr lang="en-US" sz="1100"/>
          </a:p>
        </xdr:txBody>
      </xdr:sp>
    </xdr:grpSp>
    <xdr:clientData/>
  </xdr:twoCellAnchor>
  <xdr:twoCellAnchor>
    <xdr:from>
      <xdr:col>4</xdr:col>
      <xdr:colOff>390526</xdr:colOff>
      <xdr:row>8</xdr:row>
      <xdr:rowOff>180975</xdr:rowOff>
    </xdr:from>
    <xdr:to>
      <xdr:col>8</xdr:col>
      <xdr:colOff>104775</xdr:colOff>
      <xdr:row>13</xdr:row>
      <xdr:rowOff>76201</xdr:rowOff>
    </xdr:to>
    <xdr:grpSp>
      <xdr:nvGrpSpPr>
        <xdr:cNvPr id="51" name="Group 50">
          <a:extLst>
            <a:ext uri="{FF2B5EF4-FFF2-40B4-BE49-F238E27FC236}">
              <a16:creationId xmlns:a16="http://schemas.microsoft.com/office/drawing/2014/main" id="{74D8A589-2537-4D2A-CAAD-B2A5B00A90BF}"/>
            </a:ext>
          </a:extLst>
        </xdr:cNvPr>
        <xdr:cNvGrpSpPr/>
      </xdr:nvGrpSpPr>
      <xdr:grpSpPr>
        <a:xfrm>
          <a:off x="2828926" y="1704975"/>
          <a:ext cx="2152649" cy="847726"/>
          <a:chOff x="447676" y="1685925"/>
          <a:chExt cx="2152649" cy="847726"/>
        </a:xfrm>
      </xdr:grpSpPr>
      <xdr:sp macro="" textlink="">
        <xdr:nvSpPr>
          <xdr:cNvPr id="52" name="Rectangle: Rounded Corners 51">
            <a:extLst>
              <a:ext uri="{FF2B5EF4-FFF2-40B4-BE49-F238E27FC236}">
                <a16:creationId xmlns:a16="http://schemas.microsoft.com/office/drawing/2014/main" id="{FA720CD8-EB6A-FF47-8F23-765F130C1C57}"/>
              </a:ext>
            </a:extLst>
          </xdr:cNvPr>
          <xdr:cNvSpPr/>
        </xdr:nvSpPr>
        <xdr:spPr>
          <a:xfrm>
            <a:off x="447676" y="1685925"/>
            <a:ext cx="2152649" cy="847726"/>
          </a:xfrm>
          <a:prstGeom prst="roundRect">
            <a:avLst>
              <a:gd name="adj" fmla="val 422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800">
              <a:solidFill>
                <a:schemeClr val="tx1"/>
              </a:solidFill>
            </a:endParaRPr>
          </a:p>
        </xdr:txBody>
      </xdr:sp>
      <xdr:sp macro="" textlink="">
        <xdr:nvSpPr>
          <xdr:cNvPr id="53" name="TextBox 52">
            <a:extLst>
              <a:ext uri="{FF2B5EF4-FFF2-40B4-BE49-F238E27FC236}">
                <a16:creationId xmlns:a16="http://schemas.microsoft.com/office/drawing/2014/main" id="{C845E2E0-FCB9-6D66-9DB7-DEE7487A2C74}"/>
              </a:ext>
            </a:extLst>
          </xdr:cNvPr>
          <xdr:cNvSpPr txBox="1"/>
        </xdr:nvSpPr>
        <xdr:spPr>
          <a:xfrm>
            <a:off x="466725" y="1733550"/>
            <a:ext cx="2105025" cy="3143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0"/>
              <a:t>Total Gross Profit</a:t>
            </a:r>
          </a:p>
          <a:p>
            <a:pPr algn="ctr"/>
            <a:endParaRPr lang="en-IN" sz="1800" b="0"/>
          </a:p>
        </xdr:txBody>
      </xdr:sp>
      <xdr:sp macro="" textlink="'PIVOT TABLE'!C4">
        <xdr:nvSpPr>
          <xdr:cNvPr id="54" name="TextBox 53">
            <a:extLst>
              <a:ext uri="{FF2B5EF4-FFF2-40B4-BE49-F238E27FC236}">
                <a16:creationId xmlns:a16="http://schemas.microsoft.com/office/drawing/2014/main" id="{0FEF4756-02D2-7C36-698D-C137613C35C2}"/>
              </a:ext>
            </a:extLst>
          </xdr:cNvPr>
          <xdr:cNvSpPr txBox="1"/>
        </xdr:nvSpPr>
        <xdr:spPr>
          <a:xfrm>
            <a:off x="476251" y="2076450"/>
            <a:ext cx="2076449" cy="4476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21CE97B-E3CC-43D8-8511-221A67B2897E}" type="TxLink">
              <a:rPr lang="en-US" sz="2400" b="1" i="0" u="none" strike="noStrike">
                <a:solidFill>
                  <a:srgbClr val="000000"/>
                </a:solidFill>
                <a:latin typeface="Aptos Narrow"/>
              </a:rPr>
              <a:pPr algn="ctr"/>
              <a:t>$2,96,384</a:t>
            </a:fld>
            <a:endParaRPr lang="en-US" sz="1100"/>
          </a:p>
        </xdr:txBody>
      </xdr:sp>
    </xdr:grpSp>
    <xdr:clientData/>
  </xdr:twoCellAnchor>
  <xdr:twoCellAnchor>
    <xdr:from>
      <xdr:col>16</xdr:col>
      <xdr:colOff>1</xdr:colOff>
      <xdr:row>9</xdr:row>
      <xdr:rowOff>9525</xdr:rowOff>
    </xdr:from>
    <xdr:to>
      <xdr:col>19</xdr:col>
      <xdr:colOff>323850</xdr:colOff>
      <xdr:row>13</xdr:row>
      <xdr:rowOff>95251</xdr:rowOff>
    </xdr:to>
    <xdr:grpSp>
      <xdr:nvGrpSpPr>
        <xdr:cNvPr id="55" name="Group 54">
          <a:extLst>
            <a:ext uri="{FF2B5EF4-FFF2-40B4-BE49-F238E27FC236}">
              <a16:creationId xmlns:a16="http://schemas.microsoft.com/office/drawing/2014/main" id="{0E23B0C2-C477-7D81-C5E1-B2802724716D}"/>
            </a:ext>
          </a:extLst>
        </xdr:cNvPr>
        <xdr:cNvGrpSpPr/>
      </xdr:nvGrpSpPr>
      <xdr:grpSpPr>
        <a:xfrm>
          <a:off x="9753601" y="1724025"/>
          <a:ext cx="2152649" cy="847726"/>
          <a:chOff x="447676" y="1685925"/>
          <a:chExt cx="2152649" cy="847726"/>
        </a:xfrm>
      </xdr:grpSpPr>
      <xdr:sp macro="" textlink="">
        <xdr:nvSpPr>
          <xdr:cNvPr id="56" name="Rectangle: Rounded Corners 55">
            <a:extLst>
              <a:ext uri="{FF2B5EF4-FFF2-40B4-BE49-F238E27FC236}">
                <a16:creationId xmlns:a16="http://schemas.microsoft.com/office/drawing/2014/main" id="{64E215C2-0362-4568-2592-645CD2323AB8}"/>
              </a:ext>
            </a:extLst>
          </xdr:cNvPr>
          <xdr:cNvSpPr/>
        </xdr:nvSpPr>
        <xdr:spPr>
          <a:xfrm>
            <a:off x="447676" y="1685925"/>
            <a:ext cx="2152649" cy="847726"/>
          </a:xfrm>
          <a:prstGeom prst="roundRect">
            <a:avLst>
              <a:gd name="adj" fmla="val 422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800">
              <a:solidFill>
                <a:schemeClr val="tx1"/>
              </a:solidFill>
            </a:endParaRPr>
          </a:p>
        </xdr:txBody>
      </xdr:sp>
      <xdr:sp macro="" textlink="">
        <xdr:nvSpPr>
          <xdr:cNvPr id="57" name="TextBox 56">
            <a:extLst>
              <a:ext uri="{FF2B5EF4-FFF2-40B4-BE49-F238E27FC236}">
                <a16:creationId xmlns:a16="http://schemas.microsoft.com/office/drawing/2014/main" id="{854CEC07-8167-7791-B63E-34866D30B055}"/>
              </a:ext>
            </a:extLst>
          </xdr:cNvPr>
          <xdr:cNvSpPr txBox="1"/>
        </xdr:nvSpPr>
        <xdr:spPr>
          <a:xfrm>
            <a:off x="466725" y="1733550"/>
            <a:ext cx="2105025" cy="3143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0"/>
              <a:t>Total Orders</a:t>
            </a:r>
          </a:p>
        </xdr:txBody>
      </xdr:sp>
      <xdr:sp macro="" textlink="'PIVOT TABLE'!I4">
        <xdr:nvSpPr>
          <xdr:cNvPr id="58" name="TextBox 57">
            <a:extLst>
              <a:ext uri="{FF2B5EF4-FFF2-40B4-BE49-F238E27FC236}">
                <a16:creationId xmlns:a16="http://schemas.microsoft.com/office/drawing/2014/main" id="{67CEEAC2-01C6-C3DC-630D-851C71909678}"/>
              </a:ext>
            </a:extLst>
          </xdr:cNvPr>
          <xdr:cNvSpPr txBox="1"/>
        </xdr:nvSpPr>
        <xdr:spPr>
          <a:xfrm>
            <a:off x="476251" y="2076450"/>
            <a:ext cx="2076449" cy="4476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DF684A6-4515-4289-825B-A1F260B59A6E}" type="TxLink">
              <a:rPr lang="en-US" sz="2400" b="1" i="0" u="none" strike="noStrike">
                <a:solidFill>
                  <a:srgbClr val="000000"/>
                </a:solidFill>
                <a:latin typeface="Aptos Narrow"/>
              </a:rPr>
              <a:pPr algn="ctr"/>
              <a:t>2707</a:t>
            </a:fld>
            <a:endParaRPr lang="en-US" sz="1100"/>
          </a:p>
        </xdr:txBody>
      </xdr:sp>
    </xdr:grpSp>
    <xdr:clientData/>
  </xdr:twoCellAnchor>
  <xdr:twoCellAnchor>
    <xdr:from>
      <xdr:col>8</xdr:col>
      <xdr:colOff>266700</xdr:colOff>
      <xdr:row>8</xdr:row>
      <xdr:rowOff>171450</xdr:rowOff>
    </xdr:from>
    <xdr:to>
      <xdr:col>11</xdr:col>
      <xdr:colOff>590549</xdr:colOff>
      <xdr:row>13</xdr:row>
      <xdr:rowOff>66676</xdr:rowOff>
    </xdr:to>
    <xdr:grpSp>
      <xdr:nvGrpSpPr>
        <xdr:cNvPr id="59" name="Group 58">
          <a:extLst>
            <a:ext uri="{FF2B5EF4-FFF2-40B4-BE49-F238E27FC236}">
              <a16:creationId xmlns:a16="http://schemas.microsoft.com/office/drawing/2014/main" id="{B8FDA0DC-A6E4-417D-9574-CA78DEA9FB70}"/>
            </a:ext>
          </a:extLst>
        </xdr:cNvPr>
        <xdr:cNvGrpSpPr/>
      </xdr:nvGrpSpPr>
      <xdr:grpSpPr>
        <a:xfrm>
          <a:off x="5143500" y="1695450"/>
          <a:ext cx="2152649" cy="847726"/>
          <a:chOff x="447676" y="1685925"/>
          <a:chExt cx="2152649" cy="847726"/>
        </a:xfrm>
      </xdr:grpSpPr>
      <xdr:sp macro="" textlink="">
        <xdr:nvSpPr>
          <xdr:cNvPr id="60" name="Rectangle: Rounded Corners 59">
            <a:extLst>
              <a:ext uri="{FF2B5EF4-FFF2-40B4-BE49-F238E27FC236}">
                <a16:creationId xmlns:a16="http://schemas.microsoft.com/office/drawing/2014/main" id="{A8F791DB-34EF-247A-84DD-6943843FA8C0}"/>
              </a:ext>
            </a:extLst>
          </xdr:cNvPr>
          <xdr:cNvSpPr/>
        </xdr:nvSpPr>
        <xdr:spPr>
          <a:xfrm>
            <a:off x="447676" y="1685925"/>
            <a:ext cx="2152649" cy="847726"/>
          </a:xfrm>
          <a:prstGeom prst="roundRect">
            <a:avLst>
              <a:gd name="adj" fmla="val 422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800">
              <a:solidFill>
                <a:schemeClr val="tx1"/>
              </a:solidFill>
            </a:endParaRPr>
          </a:p>
        </xdr:txBody>
      </xdr:sp>
      <xdr:sp macro="" textlink="">
        <xdr:nvSpPr>
          <xdr:cNvPr id="61" name="TextBox 60">
            <a:extLst>
              <a:ext uri="{FF2B5EF4-FFF2-40B4-BE49-F238E27FC236}">
                <a16:creationId xmlns:a16="http://schemas.microsoft.com/office/drawing/2014/main" id="{748C3848-9F73-2902-48E6-AB127661AAEC}"/>
              </a:ext>
            </a:extLst>
          </xdr:cNvPr>
          <xdr:cNvSpPr txBox="1"/>
        </xdr:nvSpPr>
        <xdr:spPr>
          <a:xfrm>
            <a:off x="466725" y="1733550"/>
            <a:ext cx="2105025" cy="3143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0"/>
              <a:t>Gross Profit Magin</a:t>
            </a:r>
          </a:p>
        </xdr:txBody>
      </xdr:sp>
      <xdr:sp macro="" textlink="'PIVOT TABLE'!E4">
        <xdr:nvSpPr>
          <xdr:cNvPr id="62" name="TextBox 61">
            <a:extLst>
              <a:ext uri="{FF2B5EF4-FFF2-40B4-BE49-F238E27FC236}">
                <a16:creationId xmlns:a16="http://schemas.microsoft.com/office/drawing/2014/main" id="{150BB7D1-B063-F310-35C1-35EBC3779CCA}"/>
              </a:ext>
            </a:extLst>
          </xdr:cNvPr>
          <xdr:cNvSpPr txBox="1"/>
        </xdr:nvSpPr>
        <xdr:spPr>
          <a:xfrm>
            <a:off x="476251" y="2076450"/>
            <a:ext cx="2076449" cy="4476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3C625C9-9A10-41B7-85B3-AC32D510DC09}" type="TxLink">
              <a:rPr lang="en-US" sz="2400" b="1" i="0" u="none" strike="noStrike">
                <a:solidFill>
                  <a:srgbClr val="000000"/>
                </a:solidFill>
                <a:latin typeface="Aptos Narrow"/>
              </a:rPr>
              <a:pPr algn="ctr"/>
              <a:t>45.94%</a:t>
            </a:fld>
            <a:endParaRPr lang="en-US" sz="1100"/>
          </a:p>
        </xdr:txBody>
      </xdr:sp>
    </xdr:grpSp>
    <xdr:clientData/>
  </xdr:twoCellAnchor>
  <xdr:twoCellAnchor>
    <xdr:from>
      <xdr:col>20</xdr:col>
      <xdr:colOff>428626</xdr:colOff>
      <xdr:row>4</xdr:row>
      <xdr:rowOff>38100</xdr:rowOff>
    </xdr:from>
    <xdr:to>
      <xdr:col>23</xdr:col>
      <xdr:colOff>9526</xdr:colOff>
      <xdr:row>7</xdr:row>
      <xdr:rowOff>28575</xdr:rowOff>
    </xdr:to>
    <xdr:sp macro="" textlink="">
      <xdr:nvSpPr>
        <xdr:cNvPr id="63" name="Rectangle: Rounded Corners 62">
          <a:hlinkClick xmlns:r="http://schemas.openxmlformats.org/officeDocument/2006/relationships" r:id="rId2"/>
          <a:extLst>
            <a:ext uri="{FF2B5EF4-FFF2-40B4-BE49-F238E27FC236}">
              <a16:creationId xmlns:a16="http://schemas.microsoft.com/office/drawing/2014/main" id="{B2468D3F-1AE2-7962-491A-C5AA486A3C63}"/>
            </a:ext>
          </a:extLst>
        </xdr:cNvPr>
        <xdr:cNvSpPr/>
      </xdr:nvSpPr>
      <xdr:spPr>
        <a:xfrm>
          <a:off x="12620626" y="800100"/>
          <a:ext cx="1409700" cy="561975"/>
        </a:xfrm>
        <a:prstGeom prst="roundRect">
          <a:avLst>
            <a:gd name="adj" fmla="val 21145"/>
          </a:avLst>
        </a:prstGeom>
        <a:solidFill>
          <a:schemeClr val="accent3">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Sales Data</a:t>
          </a:r>
        </a:p>
      </xdr:txBody>
    </xdr:sp>
    <xdr:clientData/>
  </xdr:twoCellAnchor>
  <xdr:twoCellAnchor>
    <xdr:from>
      <xdr:col>17</xdr:col>
      <xdr:colOff>285750</xdr:colOff>
      <xdr:row>4</xdr:row>
      <xdr:rowOff>38100</xdr:rowOff>
    </xdr:from>
    <xdr:to>
      <xdr:col>20</xdr:col>
      <xdr:colOff>304800</xdr:colOff>
      <xdr:row>7</xdr:row>
      <xdr:rowOff>28575</xdr:rowOff>
    </xdr:to>
    <xdr:sp macro="" textlink="">
      <xdr:nvSpPr>
        <xdr:cNvPr id="69" name="Rectangle: Rounded Corners 68">
          <a:hlinkClick xmlns:r="http://schemas.openxmlformats.org/officeDocument/2006/relationships" r:id="rId3"/>
          <a:extLst>
            <a:ext uri="{FF2B5EF4-FFF2-40B4-BE49-F238E27FC236}">
              <a16:creationId xmlns:a16="http://schemas.microsoft.com/office/drawing/2014/main" id="{F5A7C6C8-9204-40BB-9D16-C2AF37F8D8FA}"/>
            </a:ext>
          </a:extLst>
        </xdr:cNvPr>
        <xdr:cNvSpPr/>
      </xdr:nvSpPr>
      <xdr:spPr>
        <a:xfrm>
          <a:off x="10648950" y="800100"/>
          <a:ext cx="1847850" cy="561975"/>
        </a:xfrm>
        <a:prstGeom prst="roundRect">
          <a:avLst>
            <a:gd name="adj" fmla="val 21145"/>
          </a:avLst>
        </a:prstGeom>
        <a:solidFill>
          <a:schemeClr val="accent3">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All</a:t>
          </a:r>
          <a:r>
            <a:rPr lang="en-IN" sz="2000" b="1" baseline="0"/>
            <a:t> Pivot Table</a:t>
          </a:r>
          <a:endParaRPr lang="en-IN" sz="2000" b="1"/>
        </a:p>
      </xdr:txBody>
    </xdr:sp>
    <xdr:clientData/>
  </xdr:twoCellAnchor>
  <xdr:twoCellAnchor>
    <xdr:from>
      <xdr:col>0</xdr:col>
      <xdr:colOff>371475</xdr:colOff>
      <xdr:row>13</xdr:row>
      <xdr:rowOff>142875</xdr:rowOff>
    </xdr:from>
    <xdr:to>
      <xdr:col>12</xdr:col>
      <xdr:colOff>76200</xdr:colOff>
      <xdr:row>28</xdr:row>
      <xdr:rowOff>114300</xdr:rowOff>
    </xdr:to>
    <xdr:sp macro="" textlink="">
      <xdr:nvSpPr>
        <xdr:cNvPr id="73" name="Rectangle: Rounded Corners 72">
          <a:extLst>
            <a:ext uri="{FF2B5EF4-FFF2-40B4-BE49-F238E27FC236}">
              <a16:creationId xmlns:a16="http://schemas.microsoft.com/office/drawing/2014/main" id="{F2B800A8-2177-46B3-9936-1A0DB57AC6FE}"/>
            </a:ext>
          </a:extLst>
        </xdr:cNvPr>
        <xdr:cNvSpPr/>
      </xdr:nvSpPr>
      <xdr:spPr>
        <a:xfrm>
          <a:off x="371475" y="2619375"/>
          <a:ext cx="7019925" cy="2943225"/>
        </a:xfrm>
        <a:prstGeom prst="roundRect">
          <a:avLst>
            <a:gd name="adj" fmla="val 1006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800">
            <a:solidFill>
              <a:schemeClr val="tx1"/>
            </a:solidFill>
          </a:endParaRPr>
        </a:p>
      </xdr:txBody>
    </xdr:sp>
    <xdr:clientData/>
  </xdr:twoCellAnchor>
  <xdr:twoCellAnchor>
    <xdr:from>
      <xdr:col>0</xdr:col>
      <xdr:colOff>474434</xdr:colOff>
      <xdr:row>15</xdr:row>
      <xdr:rowOff>28575</xdr:rowOff>
    </xdr:from>
    <xdr:to>
      <xdr:col>11</xdr:col>
      <xdr:colOff>581025</xdr:colOff>
      <xdr:row>28</xdr:row>
      <xdr:rowOff>47625</xdr:rowOff>
    </xdr:to>
    <xdr:graphicFrame macro="">
      <xdr:nvGraphicFramePr>
        <xdr:cNvPr id="70" name="Chart 69">
          <a:extLst>
            <a:ext uri="{FF2B5EF4-FFF2-40B4-BE49-F238E27FC236}">
              <a16:creationId xmlns:a16="http://schemas.microsoft.com/office/drawing/2014/main" id="{6304814C-8D37-4973-AFAC-DEB7CAF1F0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314325</xdr:colOff>
      <xdr:row>13</xdr:row>
      <xdr:rowOff>142875</xdr:rowOff>
    </xdr:from>
    <xdr:to>
      <xdr:col>23</xdr:col>
      <xdr:colOff>171450</xdr:colOff>
      <xdr:row>28</xdr:row>
      <xdr:rowOff>114300</xdr:rowOff>
    </xdr:to>
    <xdr:sp macro="" textlink="">
      <xdr:nvSpPr>
        <xdr:cNvPr id="74" name="Rectangle: Rounded Corners 73">
          <a:extLst>
            <a:ext uri="{FF2B5EF4-FFF2-40B4-BE49-F238E27FC236}">
              <a16:creationId xmlns:a16="http://schemas.microsoft.com/office/drawing/2014/main" id="{EDB567F7-1C66-4F14-A6AB-642525B2D8B0}"/>
            </a:ext>
          </a:extLst>
        </xdr:cNvPr>
        <xdr:cNvSpPr/>
      </xdr:nvSpPr>
      <xdr:spPr>
        <a:xfrm>
          <a:off x="7629525" y="2619375"/>
          <a:ext cx="6562725" cy="2943225"/>
        </a:xfrm>
        <a:prstGeom prst="roundRect">
          <a:avLst>
            <a:gd name="adj" fmla="val 1006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800">
            <a:solidFill>
              <a:schemeClr val="tx1"/>
            </a:solidFill>
          </a:endParaRPr>
        </a:p>
      </xdr:txBody>
    </xdr:sp>
    <xdr:clientData/>
  </xdr:twoCellAnchor>
  <xdr:twoCellAnchor>
    <xdr:from>
      <xdr:col>12</xdr:col>
      <xdr:colOff>466725</xdr:colOff>
      <xdr:row>14</xdr:row>
      <xdr:rowOff>276224</xdr:rowOff>
    </xdr:from>
    <xdr:to>
      <xdr:col>23</xdr:col>
      <xdr:colOff>19050</xdr:colOff>
      <xdr:row>27</xdr:row>
      <xdr:rowOff>190499</xdr:rowOff>
    </xdr:to>
    <xdr:graphicFrame macro="">
      <xdr:nvGraphicFramePr>
        <xdr:cNvPr id="76" name="Chart 75">
          <a:extLst>
            <a:ext uri="{FF2B5EF4-FFF2-40B4-BE49-F238E27FC236}">
              <a16:creationId xmlns:a16="http://schemas.microsoft.com/office/drawing/2014/main" id="{2470BBF8-2689-4EFB-AD16-2861CE3D6A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504825</xdr:colOff>
      <xdr:row>29</xdr:row>
      <xdr:rowOff>76200</xdr:rowOff>
    </xdr:from>
    <xdr:to>
      <xdr:col>7</xdr:col>
      <xdr:colOff>409575</xdr:colOff>
      <xdr:row>44</xdr:row>
      <xdr:rowOff>161925</xdr:rowOff>
    </xdr:to>
    <xdr:grpSp>
      <xdr:nvGrpSpPr>
        <xdr:cNvPr id="80" name="Group 79">
          <a:extLst>
            <a:ext uri="{FF2B5EF4-FFF2-40B4-BE49-F238E27FC236}">
              <a16:creationId xmlns:a16="http://schemas.microsoft.com/office/drawing/2014/main" id="{07FF7D45-41D5-96A9-E772-2AF1BD1EAC68}"/>
            </a:ext>
          </a:extLst>
        </xdr:cNvPr>
        <xdr:cNvGrpSpPr/>
      </xdr:nvGrpSpPr>
      <xdr:grpSpPr>
        <a:xfrm>
          <a:off x="504825" y="5705475"/>
          <a:ext cx="4171950" cy="2943225"/>
          <a:chOff x="6705600" y="6019800"/>
          <a:chExt cx="5038725" cy="2943225"/>
        </a:xfrm>
      </xdr:grpSpPr>
      <xdr:sp macro="" textlink="">
        <xdr:nvSpPr>
          <xdr:cNvPr id="79" name="Rectangle: Rounded Corners 78">
            <a:extLst>
              <a:ext uri="{FF2B5EF4-FFF2-40B4-BE49-F238E27FC236}">
                <a16:creationId xmlns:a16="http://schemas.microsoft.com/office/drawing/2014/main" id="{B24EACE8-AFE5-42B0-AE27-24E03813AA0E}"/>
              </a:ext>
            </a:extLst>
          </xdr:cNvPr>
          <xdr:cNvSpPr/>
        </xdr:nvSpPr>
        <xdr:spPr>
          <a:xfrm>
            <a:off x="6705600" y="6019800"/>
            <a:ext cx="5038725" cy="2943225"/>
          </a:xfrm>
          <a:prstGeom prst="roundRect">
            <a:avLst>
              <a:gd name="adj" fmla="val 1006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800">
              <a:solidFill>
                <a:schemeClr val="tx1"/>
              </a:solidFill>
            </a:endParaRPr>
          </a:p>
        </xdr:txBody>
      </xdr:sp>
      <xdr:graphicFrame macro="">
        <xdr:nvGraphicFramePr>
          <xdr:cNvPr id="78" name="Chart 77">
            <a:extLst>
              <a:ext uri="{FF2B5EF4-FFF2-40B4-BE49-F238E27FC236}">
                <a16:creationId xmlns:a16="http://schemas.microsoft.com/office/drawing/2014/main" id="{05ECFE32-ADFF-4FA1-8092-E57037A5158D}"/>
              </a:ext>
            </a:extLst>
          </xdr:cNvPr>
          <xdr:cNvGraphicFramePr>
            <a:graphicFrameLocks/>
          </xdr:cNvGraphicFramePr>
        </xdr:nvGraphicFramePr>
        <xdr:xfrm>
          <a:off x="6896100" y="6534150"/>
          <a:ext cx="4572000" cy="2305049"/>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7</xdr:col>
      <xdr:colOff>561975</xdr:colOff>
      <xdr:row>29</xdr:row>
      <xdr:rowOff>76200</xdr:rowOff>
    </xdr:from>
    <xdr:to>
      <xdr:col>14</xdr:col>
      <xdr:colOff>466725</xdr:colOff>
      <xdr:row>44</xdr:row>
      <xdr:rowOff>161925</xdr:rowOff>
    </xdr:to>
    <xdr:grpSp>
      <xdr:nvGrpSpPr>
        <xdr:cNvPr id="82" name="Group 81">
          <a:extLst>
            <a:ext uri="{FF2B5EF4-FFF2-40B4-BE49-F238E27FC236}">
              <a16:creationId xmlns:a16="http://schemas.microsoft.com/office/drawing/2014/main" id="{47BD253C-6D91-4C36-9F5C-EAE6E54D657D}"/>
            </a:ext>
          </a:extLst>
        </xdr:cNvPr>
        <xdr:cNvGrpSpPr/>
      </xdr:nvGrpSpPr>
      <xdr:grpSpPr>
        <a:xfrm>
          <a:off x="4829175" y="5705475"/>
          <a:ext cx="4171950" cy="2943225"/>
          <a:chOff x="6705600" y="6019800"/>
          <a:chExt cx="5038725" cy="2943225"/>
        </a:xfrm>
      </xdr:grpSpPr>
      <xdr:sp macro="" textlink="">
        <xdr:nvSpPr>
          <xdr:cNvPr id="83" name="Rectangle: Rounded Corners 82">
            <a:extLst>
              <a:ext uri="{FF2B5EF4-FFF2-40B4-BE49-F238E27FC236}">
                <a16:creationId xmlns:a16="http://schemas.microsoft.com/office/drawing/2014/main" id="{E3A73A7B-C93A-CE0F-D802-BF1DF9249EFD}"/>
              </a:ext>
            </a:extLst>
          </xdr:cNvPr>
          <xdr:cNvSpPr/>
        </xdr:nvSpPr>
        <xdr:spPr>
          <a:xfrm>
            <a:off x="6705600" y="6019800"/>
            <a:ext cx="5038725" cy="2943225"/>
          </a:xfrm>
          <a:prstGeom prst="roundRect">
            <a:avLst>
              <a:gd name="adj" fmla="val 1006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800">
              <a:solidFill>
                <a:schemeClr val="tx1"/>
              </a:solidFill>
            </a:endParaRPr>
          </a:p>
        </xdr:txBody>
      </xdr:sp>
      <xdr:graphicFrame macro="">
        <xdr:nvGraphicFramePr>
          <xdr:cNvPr id="84" name="Chart 83">
            <a:extLst>
              <a:ext uri="{FF2B5EF4-FFF2-40B4-BE49-F238E27FC236}">
                <a16:creationId xmlns:a16="http://schemas.microsoft.com/office/drawing/2014/main" id="{DCE34C8A-0BB4-CBFC-5A9E-15715FA4A2DC}"/>
              </a:ext>
            </a:extLst>
          </xdr:cNvPr>
          <xdr:cNvGraphicFramePr>
            <a:graphicFrameLocks/>
          </xdr:cNvGraphicFramePr>
        </xdr:nvGraphicFramePr>
        <xdr:xfrm>
          <a:off x="6965124" y="6553200"/>
          <a:ext cx="4572000" cy="2305050"/>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15</xdr:col>
      <xdr:colOff>28574</xdr:colOff>
      <xdr:row>29</xdr:row>
      <xdr:rowOff>57150</xdr:rowOff>
    </xdr:from>
    <xdr:to>
      <xdr:col>23</xdr:col>
      <xdr:colOff>228599</xdr:colOff>
      <xdr:row>44</xdr:row>
      <xdr:rowOff>142875</xdr:rowOff>
    </xdr:to>
    <xdr:sp macro="" textlink="">
      <xdr:nvSpPr>
        <xdr:cNvPr id="86" name="Rectangle: Rounded Corners 85">
          <a:extLst>
            <a:ext uri="{FF2B5EF4-FFF2-40B4-BE49-F238E27FC236}">
              <a16:creationId xmlns:a16="http://schemas.microsoft.com/office/drawing/2014/main" id="{8E40C7C6-2A50-9F65-E7CE-9AC6CECFB535}"/>
            </a:ext>
          </a:extLst>
        </xdr:cNvPr>
        <xdr:cNvSpPr/>
      </xdr:nvSpPr>
      <xdr:spPr>
        <a:xfrm>
          <a:off x="9172574" y="5695950"/>
          <a:ext cx="5076825" cy="2943225"/>
        </a:xfrm>
        <a:prstGeom prst="roundRect">
          <a:avLst>
            <a:gd name="adj" fmla="val 1006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800">
            <a:solidFill>
              <a:schemeClr val="tx1"/>
            </a:solidFill>
          </a:endParaRPr>
        </a:p>
      </xdr:txBody>
    </xdr:sp>
    <xdr:clientData/>
  </xdr:twoCellAnchor>
  <xdr:twoCellAnchor>
    <xdr:from>
      <xdr:col>15</xdr:col>
      <xdr:colOff>238125</xdr:colOff>
      <xdr:row>31</xdr:row>
      <xdr:rowOff>85725</xdr:rowOff>
    </xdr:from>
    <xdr:to>
      <xdr:col>22</xdr:col>
      <xdr:colOff>542925</xdr:colOff>
      <xdr:row>44</xdr:row>
      <xdr:rowOff>114299</xdr:rowOff>
    </xdr:to>
    <mc:AlternateContent xmlns:mc="http://schemas.openxmlformats.org/markup-compatibility/2006">
      <mc:Choice xmlns:cx4="http://schemas.microsoft.com/office/drawing/2016/5/10/chartex" Requires="cx4">
        <xdr:graphicFrame macro="">
          <xdr:nvGraphicFramePr>
            <xdr:cNvPr id="88" name="Chart 87">
              <a:extLst>
                <a:ext uri="{FF2B5EF4-FFF2-40B4-BE49-F238E27FC236}">
                  <a16:creationId xmlns:a16="http://schemas.microsoft.com/office/drawing/2014/main" id="{9FEE53FC-3212-4D26-B6A8-AE36F22FF23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9382125" y="6105525"/>
              <a:ext cx="4572000" cy="250507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476251</xdr:colOff>
      <xdr:row>14</xdr:row>
      <xdr:rowOff>28574</xdr:rowOff>
    </xdr:from>
    <xdr:to>
      <xdr:col>4</xdr:col>
      <xdr:colOff>438151</xdr:colOff>
      <xdr:row>15</xdr:row>
      <xdr:rowOff>57149</xdr:rowOff>
    </xdr:to>
    <xdr:sp macro="" textlink="">
      <xdr:nvSpPr>
        <xdr:cNvPr id="89" name="Rectangle: Rounded Corners 88">
          <a:extLst>
            <a:ext uri="{FF2B5EF4-FFF2-40B4-BE49-F238E27FC236}">
              <a16:creationId xmlns:a16="http://schemas.microsoft.com/office/drawing/2014/main" id="{59CA9010-12FF-E780-E6A0-26E5198C3CCD}"/>
            </a:ext>
          </a:extLst>
        </xdr:cNvPr>
        <xdr:cNvSpPr/>
      </xdr:nvSpPr>
      <xdr:spPr>
        <a:xfrm>
          <a:off x="476251" y="2695574"/>
          <a:ext cx="2400300" cy="333375"/>
        </a:xfrm>
        <a:prstGeom prst="roundRect">
          <a:avLst>
            <a:gd name="adj" fmla="val 50000"/>
          </a:avLst>
        </a:prstGeom>
        <a:solidFill>
          <a:schemeClr val="accent3">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Revenue</a:t>
          </a:r>
          <a:r>
            <a:rPr lang="en-IN" sz="1100" b="1" baseline="0"/>
            <a:t> and Profit by Month</a:t>
          </a:r>
          <a:endParaRPr lang="en-IN" sz="1100" b="1"/>
        </a:p>
      </xdr:txBody>
    </xdr:sp>
    <xdr:clientData/>
  </xdr:twoCellAnchor>
  <xdr:twoCellAnchor>
    <xdr:from>
      <xdr:col>12</xdr:col>
      <xdr:colOff>428625</xdr:colOff>
      <xdr:row>14</xdr:row>
      <xdr:rowOff>47625</xdr:rowOff>
    </xdr:from>
    <xdr:to>
      <xdr:col>16</xdr:col>
      <xdr:colOff>390525</xdr:colOff>
      <xdr:row>15</xdr:row>
      <xdr:rowOff>76200</xdr:rowOff>
    </xdr:to>
    <xdr:sp macro="" textlink="">
      <xdr:nvSpPr>
        <xdr:cNvPr id="90" name="Rectangle: Rounded Corners 89">
          <a:extLst>
            <a:ext uri="{FF2B5EF4-FFF2-40B4-BE49-F238E27FC236}">
              <a16:creationId xmlns:a16="http://schemas.microsoft.com/office/drawing/2014/main" id="{C337CA61-9014-42C7-A7BE-313B0A3AFEC4}"/>
            </a:ext>
          </a:extLst>
        </xdr:cNvPr>
        <xdr:cNvSpPr/>
      </xdr:nvSpPr>
      <xdr:spPr>
        <a:xfrm>
          <a:off x="7743825" y="2714625"/>
          <a:ext cx="2400300" cy="333375"/>
        </a:xfrm>
        <a:prstGeom prst="roundRect">
          <a:avLst>
            <a:gd name="adj" fmla="val 50000"/>
          </a:avLst>
        </a:prstGeom>
        <a:solidFill>
          <a:schemeClr val="accent3">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Top 5 Country by Revenue</a:t>
          </a:r>
        </a:p>
      </xdr:txBody>
    </xdr:sp>
    <xdr:clientData/>
  </xdr:twoCellAnchor>
  <xdr:twoCellAnchor>
    <xdr:from>
      <xdr:col>1</xdr:col>
      <xdr:colOff>0</xdr:colOff>
      <xdr:row>30</xdr:row>
      <xdr:rowOff>9525</xdr:rowOff>
    </xdr:from>
    <xdr:to>
      <xdr:col>4</xdr:col>
      <xdr:colOff>571500</xdr:colOff>
      <xdr:row>31</xdr:row>
      <xdr:rowOff>152400</xdr:rowOff>
    </xdr:to>
    <xdr:sp macro="" textlink="">
      <xdr:nvSpPr>
        <xdr:cNvPr id="91" name="Rectangle: Rounded Corners 90">
          <a:extLst>
            <a:ext uri="{FF2B5EF4-FFF2-40B4-BE49-F238E27FC236}">
              <a16:creationId xmlns:a16="http://schemas.microsoft.com/office/drawing/2014/main" id="{FB5517D1-E320-458F-9C7C-707E8E990856}"/>
            </a:ext>
          </a:extLst>
        </xdr:cNvPr>
        <xdr:cNvSpPr/>
      </xdr:nvSpPr>
      <xdr:spPr>
        <a:xfrm>
          <a:off x="609600" y="5838825"/>
          <a:ext cx="2400300" cy="333375"/>
        </a:xfrm>
        <a:prstGeom prst="roundRect">
          <a:avLst>
            <a:gd name="adj" fmla="val 50000"/>
          </a:avLst>
        </a:prstGeom>
        <a:solidFill>
          <a:schemeClr val="accent3">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Revenue</a:t>
          </a:r>
          <a:r>
            <a:rPr lang="en-IN" sz="1100" b="1" baseline="0"/>
            <a:t> Share by Channel</a:t>
          </a:r>
          <a:endParaRPr lang="en-IN" sz="1100" b="1"/>
        </a:p>
      </xdr:txBody>
    </xdr:sp>
    <xdr:clientData/>
  </xdr:twoCellAnchor>
  <xdr:twoCellAnchor>
    <xdr:from>
      <xdr:col>8</xdr:col>
      <xdr:colOff>57150</xdr:colOff>
      <xdr:row>29</xdr:row>
      <xdr:rowOff>171450</xdr:rowOff>
    </xdr:from>
    <xdr:to>
      <xdr:col>12</xdr:col>
      <xdr:colOff>19050</xdr:colOff>
      <xdr:row>31</xdr:row>
      <xdr:rowOff>123825</xdr:rowOff>
    </xdr:to>
    <xdr:sp macro="" textlink="">
      <xdr:nvSpPr>
        <xdr:cNvPr id="92" name="Rectangle: Rounded Corners 91">
          <a:extLst>
            <a:ext uri="{FF2B5EF4-FFF2-40B4-BE49-F238E27FC236}">
              <a16:creationId xmlns:a16="http://schemas.microsoft.com/office/drawing/2014/main" id="{D5F806AA-1B4D-4E38-923A-B0B1FB726C3D}"/>
            </a:ext>
          </a:extLst>
        </xdr:cNvPr>
        <xdr:cNvSpPr/>
      </xdr:nvSpPr>
      <xdr:spPr>
        <a:xfrm>
          <a:off x="4933950" y="5810250"/>
          <a:ext cx="2400300" cy="333375"/>
        </a:xfrm>
        <a:prstGeom prst="roundRect">
          <a:avLst>
            <a:gd name="adj" fmla="val 50000"/>
          </a:avLst>
        </a:prstGeom>
        <a:solidFill>
          <a:schemeClr val="accent3">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Region wise Comparison</a:t>
          </a:r>
        </a:p>
      </xdr:txBody>
    </xdr:sp>
    <xdr:clientData/>
  </xdr:twoCellAnchor>
  <xdr:twoCellAnchor>
    <xdr:from>
      <xdr:col>15</xdr:col>
      <xdr:colOff>133349</xdr:colOff>
      <xdr:row>29</xdr:row>
      <xdr:rowOff>142875</xdr:rowOff>
    </xdr:from>
    <xdr:to>
      <xdr:col>19</xdr:col>
      <xdr:colOff>95249</xdr:colOff>
      <xdr:row>31</xdr:row>
      <xdr:rowOff>95250</xdr:rowOff>
    </xdr:to>
    <xdr:sp macro="" textlink="">
      <xdr:nvSpPr>
        <xdr:cNvPr id="93" name="Rectangle: Rounded Corners 92">
          <a:extLst>
            <a:ext uri="{FF2B5EF4-FFF2-40B4-BE49-F238E27FC236}">
              <a16:creationId xmlns:a16="http://schemas.microsoft.com/office/drawing/2014/main" id="{EE850DF0-546D-4536-8735-D48D2CEA4209}"/>
            </a:ext>
          </a:extLst>
        </xdr:cNvPr>
        <xdr:cNvSpPr/>
      </xdr:nvSpPr>
      <xdr:spPr>
        <a:xfrm>
          <a:off x="9277349" y="5781675"/>
          <a:ext cx="2400300" cy="333375"/>
        </a:xfrm>
        <a:prstGeom prst="roundRect">
          <a:avLst>
            <a:gd name="adj" fmla="val 50000"/>
          </a:avLst>
        </a:prstGeom>
        <a:solidFill>
          <a:schemeClr val="accent3">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t>Country</a:t>
          </a:r>
          <a:r>
            <a:rPr lang="en-IN" sz="1100" b="1" baseline="0"/>
            <a:t> wise Map Chart</a:t>
          </a:r>
          <a:endParaRPr lang="en-IN" sz="1100" b="1"/>
        </a:p>
      </xdr:txBody>
    </xdr:sp>
    <xdr:clientData/>
  </xdr:twoCellAnchor>
  <xdr:twoCellAnchor editAs="oneCell">
    <xdr:from>
      <xdr:col>24</xdr:col>
      <xdr:colOff>123825</xdr:colOff>
      <xdr:row>4</xdr:row>
      <xdr:rowOff>114300</xdr:rowOff>
    </xdr:from>
    <xdr:to>
      <xdr:col>27</xdr:col>
      <xdr:colOff>542925</xdr:colOff>
      <xdr:row>14</xdr:row>
      <xdr:rowOff>161925</xdr:rowOff>
    </xdr:to>
    <mc:AlternateContent xmlns:mc="http://schemas.openxmlformats.org/markup-compatibility/2006" xmlns:a14="http://schemas.microsoft.com/office/drawing/2010/main">
      <mc:Choice Requires="a14">
        <xdr:graphicFrame macro="">
          <xdr:nvGraphicFramePr>
            <xdr:cNvPr id="94" name="Product Category">
              <a:extLst>
                <a:ext uri="{FF2B5EF4-FFF2-40B4-BE49-F238E27FC236}">
                  <a16:creationId xmlns:a16="http://schemas.microsoft.com/office/drawing/2014/main" id="{7C220722-70D3-932F-50E9-D5C05E239EE2}"/>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4754225" y="876300"/>
              <a:ext cx="2247900" cy="1952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142875</xdr:colOff>
      <xdr:row>15</xdr:row>
      <xdr:rowOff>152400</xdr:rowOff>
    </xdr:from>
    <xdr:to>
      <xdr:col>27</xdr:col>
      <xdr:colOff>561975</xdr:colOff>
      <xdr:row>29</xdr:row>
      <xdr:rowOff>152400</xdr:rowOff>
    </xdr:to>
    <mc:AlternateContent xmlns:mc="http://schemas.openxmlformats.org/markup-compatibility/2006" xmlns:a14="http://schemas.microsoft.com/office/drawing/2010/main">
      <mc:Choice Requires="a14">
        <xdr:graphicFrame macro="">
          <xdr:nvGraphicFramePr>
            <xdr:cNvPr id="97" name="Country">
              <a:extLst>
                <a:ext uri="{FF2B5EF4-FFF2-40B4-BE49-F238E27FC236}">
                  <a16:creationId xmlns:a16="http://schemas.microsoft.com/office/drawing/2014/main" id="{83DB5293-0C12-C330-48AC-FC6F74626CEE}"/>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4773275" y="3124200"/>
              <a:ext cx="22479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142875</xdr:colOff>
      <xdr:row>31</xdr:row>
      <xdr:rowOff>161925</xdr:rowOff>
    </xdr:from>
    <xdr:to>
      <xdr:col>27</xdr:col>
      <xdr:colOff>561975</xdr:colOff>
      <xdr:row>42</xdr:row>
      <xdr:rowOff>76200</xdr:rowOff>
    </xdr:to>
    <mc:AlternateContent xmlns:mc="http://schemas.openxmlformats.org/markup-compatibility/2006" xmlns:a14="http://schemas.microsoft.com/office/drawing/2010/main">
      <mc:Choice Requires="a14">
        <xdr:graphicFrame macro="">
          <xdr:nvGraphicFramePr>
            <xdr:cNvPr id="98" name="Quarter">
              <a:extLst>
                <a:ext uri="{FF2B5EF4-FFF2-40B4-BE49-F238E27FC236}">
                  <a16:creationId xmlns:a16="http://schemas.microsoft.com/office/drawing/2014/main" id="{85FD02DD-2CF1-79E8-ADCA-37F475F8B30A}"/>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4773275" y="6181725"/>
              <a:ext cx="2247900" cy="2009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uvaneswari Devi" refreshedDate="46307.820908912036" createdVersion="8" refreshedVersion="8" minRefreshableVersion="3" recordCount="2707" xr:uid="{D79B24E3-B7BC-4609-A901-3BEFE651CCF5}">
  <cacheSource type="worksheet">
    <worksheetSource name="SalesDataTable"/>
  </cacheSource>
  <cacheFields count="24">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Year" numFmtId="0">
      <sharedItems containsSemiMixedTypes="0" containsString="0" containsNumber="1" containsInteger="1" minValue="2026" maxValue="2026"/>
    </cacheField>
    <cacheField name="Quarter" numFmtId="0">
      <sharedItems count="4">
        <s v="Q1"/>
        <s v="Q2"/>
        <s v="Q3"/>
        <s v="Q4"/>
      </sharedItems>
    </cacheField>
    <cacheField name="Month Number" numFmtId="0">
      <sharedItems containsSemiMixedTypes="0" containsString="0" containsNumber="1" containsInteger="1" minValue="1" maxValue="12"/>
    </cacheField>
    <cacheField name="Month" numFmtId="0">
      <sharedItems count="12">
        <s v="Jan"/>
        <s v="Feb"/>
        <s v="Mar"/>
        <s v="Apr"/>
        <s v="May"/>
        <s v="Jun"/>
        <s v="Jul"/>
        <s v="Aug"/>
        <s v="Sep"/>
        <s v="Oct"/>
        <s v="Nov"/>
        <s v="Dec"/>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 name="Year2" numFmtId="1">
      <sharedItems containsSemiMixedTypes="0" containsString="0" containsNumber="1" containsInteger="1" minValue="2026" maxValue="2026"/>
    </cacheField>
    <cacheField name="Quarter2" numFmtId="166">
      <sharedItems/>
    </cacheField>
    <cacheField name="MonthNo" numFmtId="1">
      <sharedItems containsSemiMixedTypes="0" containsString="0" containsNumber="1" containsInteger="1" minValue="1" maxValue="12"/>
    </cacheField>
    <cacheField name="Month2" numFmtId="166">
      <sharedItems/>
    </cacheField>
  </cacheFields>
  <extLst>
    <ext xmlns:x14="http://schemas.microsoft.com/office/spreadsheetml/2009/9/main" uri="{725AE2AE-9491-48be-B2B4-4EB974FC3084}">
      <x14:pivotCacheDefinition pivotCacheId="885063864"/>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n v="2026"/>
    <x v="0"/>
    <n v="1"/>
    <x v="0"/>
    <x v="0"/>
    <x v="0"/>
    <x v="0"/>
    <s v="Returning"/>
    <x v="0"/>
    <s v="Commuter Helmet"/>
    <n v="2"/>
    <n v="82.06"/>
    <n v="0"/>
    <n v="42.94"/>
    <n v="164.12"/>
    <n v="85.88"/>
    <n v="78.240000000000009"/>
    <n v="0.476724348038021"/>
    <n v="2026"/>
    <s v="Q1"/>
    <n v="1"/>
    <s v="Jan"/>
  </r>
  <r>
    <n v="4836"/>
    <d v="2026-01-02T00:00:00"/>
    <n v="2026"/>
    <x v="0"/>
    <n v="1"/>
    <x v="0"/>
    <x v="1"/>
    <x v="1"/>
    <x v="1"/>
    <s v="Returning"/>
    <x v="1"/>
    <s v="Hiking Daypack 20L"/>
    <n v="4"/>
    <n v="94.18"/>
    <n v="0.15"/>
    <n v="45.03"/>
    <n v="320.21199999999999"/>
    <n v="180.12"/>
    <n v="140.09199999999998"/>
    <n v="0.43749765780170635"/>
    <n v="2026"/>
    <s v="Q1"/>
    <n v="1"/>
    <s v="Jan"/>
  </r>
  <r>
    <n v="163"/>
    <d v="2026-01-03T00:00:00"/>
    <n v="2026"/>
    <x v="0"/>
    <n v="1"/>
    <x v="0"/>
    <x v="2"/>
    <x v="2"/>
    <x v="0"/>
    <s v="New"/>
    <x v="2"/>
    <s v="Insulated Bottle"/>
    <n v="2"/>
    <n v="36.72"/>
    <n v="0.05"/>
    <n v="13.76"/>
    <n v="69.768000000000001"/>
    <n v="27.52"/>
    <n v="42.248000000000005"/>
    <n v="0.60554982226808862"/>
    <n v="2026"/>
    <s v="Q1"/>
    <n v="1"/>
    <s v="Jan"/>
  </r>
  <r>
    <n v="542"/>
    <d v="2026-01-03T00:00:00"/>
    <n v="2026"/>
    <x v="0"/>
    <n v="1"/>
    <x v="0"/>
    <x v="0"/>
    <x v="0"/>
    <x v="1"/>
    <s v="Business"/>
    <x v="1"/>
    <s v="Trail Boots"/>
    <n v="4"/>
    <n v="143.66999999999999"/>
    <n v="0.1"/>
    <n v="81.22"/>
    <n v="517.21199999999999"/>
    <n v="324.88"/>
    <n v="192.33199999999999"/>
    <n v="0.37186298848441257"/>
    <n v="2026"/>
    <s v="Q1"/>
    <n v="1"/>
    <s v="Jan"/>
  </r>
  <r>
    <n v="2002"/>
    <d v="2026-01-03T00:00:00"/>
    <n v="2026"/>
    <x v="0"/>
    <n v="1"/>
    <x v="0"/>
    <x v="0"/>
    <x v="0"/>
    <x v="1"/>
    <s v="Business"/>
    <x v="2"/>
    <s v="Insulated Bottle"/>
    <n v="3"/>
    <n v="36.53"/>
    <n v="0.15"/>
    <n v="13.67"/>
    <n v="93.151499999999999"/>
    <n v="41.01"/>
    <n v="52.141500000000001"/>
    <n v="0.55974944042769037"/>
    <n v="2026"/>
    <s v="Q1"/>
    <n v="1"/>
    <s v="Jan"/>
  </r>
  <r>
    <n v="2005"/>
    <d v="2026-01-03T00:00:00"/>
    <n v="2026"/>
    <x v="0"/>
    <n v="1"/>
    <x v="0"/>
    <x v="2"/>
    <x v="3"/>
    <x v="2"/>
    <s v="New"/>
    <x v="2"/>
    <s v="Insulated Bottle"/>
    <n v="1"/>
    <n v="35.340000000000003"/>
    <n v="0"/>
    <n v="13.37"/>
    <n v="35.340000000000003"/>
    <n v="13.37"/>
    <n v="21.970000000000006"/>
    <n v="0.62167515563101317"/>
    <n v="2026"/>
    <s v="Q1"/>
    <n v="1"/>
    <s v="Jan"/>
  </r>
  <r>
    <n v="2937"/>
    <d v="2026-01-03T00:00:00"/>
    <n v="2026"/>
    <x v="0"/>
    <n v="1"/>
    <x v="0"/>
    <x v="3"/>
    <x v="4"/>
    <x v="1"/>
    <s v="Returning"/>
    <x v="0"/>
    <s v="Trail Bike Light"/>
    <n v="8"/>
    <n v="49.6"/>
    <n v="0.1"/>
    <n v="23.05"/>
    <n v="357.12"/>
    <n v="184.4"/>
    <n v="172.72"/>
    <n v="0.4836469534050179"/>
    <n v="2026"/>
    <s v="Q1"/>
    <n v="1"/>
    <s v="Jan"/>
  </r>
  <r>
    <n v="3326"/>
    <d v="2026-01-03T00:00:00"/>
    <n v="2026"/>
    <x v="0"/>
    <n v="1"/>
    <x v="0"/>
    <x v="0"/>
    <x v="0"/>
    <x v="2"/>
    <s v="New"/>
    <x v="3"/>
    <s v="Alpine Tent 4P"/>
    <n v="2"/>
    <n v="347.51"/>
    <n v="0"/>
    <n v="190.16"/>
    <n v="695.02"/>
    <n v="380.32"/>
    <n v="314.7"/>
    <n v="0.4527927253891974"/>
    <n v="2026"/>
    <s v="Q1"/>
    <n v="1"/>
    <s v="Jan"/>
  </r>
  <r>
    <n v="3863"/>
    <d v="2026-01-03T00:00:00"/>
    <n v="2026"/>
    <x v="0"/>
    <n v="1"/>
    <x v="0"/>
    <x v="2"/>
    <x v="5"/>
    <x v="1"/>
    <s v="Returning"/>
    <x v="0"/>
    <s v="Compact Repair Kit"/>
    <n v="12"/>
    <n v="41.22"/>
    <n v="0.1"/>
    <n v="16.64"/>
    <n v="445.17599999999999"/>
    <n v="199.68"/>
    <n v="245.49599999999998"/>
    <n v="0.55145829963879456"/>
    <n v="2026"/>
    <s v="Q1"/>
    <n v="1"/>
    <s v="Jan"/>
  </r>
  <r>
    <n v="4910"/>
    <d v="2026-01-03T00:00:00"/>
    <n v="2026"/>
    <x v="0"/>
    <n v="1"/>
    <x v="0"/>
    <x v="2"/>
    <x v="3"/>
    <x v="2"/>
    <s v="Business"/>
    <x v="3"/>
    <s v="Alpine Tent 4P"/>
    <n v="1"/>
    <n v="332.18"/>
    <n v="0"/>
    <n v="195.33"/>
    <n v="332.18"/>
    <n v="195.33"/>
    <n v="136.85"/>
    <n v="0.41197543500511768"/>
    <n v="2026"/>
    <s v="Q1"/>
    <n v="1"/>
    <s v="Jan"/>
  </r>
  <r>
    <n v="5188"/>
    <d v="2026-01-03T00:00:00"/>
    <n v="2026"/>
    <x v="0"/>
    <n v="1"/>
    <x v="0"/>
    <x v="1"/>
    <x v="6"/>
    <x v="3"/>
    <s v="Returning"/>
    <x v="0"/>
    <s v="Trail Bike Light"/>
    <n v="1"/>
    <n v="49.71"/>
    <n v="0"/>
    <n v="23.15"/>
    <n v="49.71"/>
    <n v="23.15"/>
    <n v="26.560000000000002"/>
    <n v="0.53429893381613358"/>
    <n v="2026"/>
    <s v="Q1"/>
    <n v="1"/>
    <s v="Jan"/>
  </r>
  <r>
    <n v="845"/>
    <d v="2026-01-04T00:00:00"/>
    <n v="2026"/>
    <x v="0"/>
    <n v="1"/>
    <x v="0"/>
    <x v="2"/>
    <x v="3"/>
    <x v="0"/>
    <s v="New"/>
    <x v="3"/>
    <s v="Trail Tent 2P"/>
    <n v="2"/>
    <n v="194.35"/>
    <n v="0"/>
    <n v="104.22"/>
    <n v="388.7"/>
    <n v="208.44"/>
    <n v="180.26"/>
    <n v="0.46375096475430921"/>
    <n v="2026"/>
    <s v="Q1"/>
    <n v="1"/>
    <s v="Jan"/>
  </r>
  <r>
    <n v="1077"/>
    <d v="2026-01-04T00:00:00"/>
    <n v="2026"/>
    <x v="0"/>
    <n v="1"/>
    <x v="0"/>
    <x v="1"/>
    <x v="6"/>
    <x v="0"/>
    <s v="New"/>
    <x v="0"/>
    <s v="Cycling Pack 12L"/>
    <n v="3"/>
    <n v="102.12"/>
    <n v="0.1"/>
    <n v="51.28"/>
    <n v="275.72400000000005"/>
    <n v="153.84"/>
    <n v="121.88400000000004"/>
    <n v="0.44205074639857256"/>
    <n v="2026"/>
    <s v="Q1"/>
    <n v="1"/>
    <s v="Jan"/>
  </r>
  <r>
    <n v="1237"/>
    <d v="2026-01-04T00:00:00"/>
    <n v="2026"/>
    <x v="0"/>
    <n v="1"/>
    <x v="0"/>
    <x v="3"/>
    <x v="7"/>
    <x v="2"/>
    <s v="Business"/>
    <x v="2"/>
    <s v="Packing Cube Set"/>
    <n v="1"/>
    <n v="46.99"/>
    <n v="0.05"/>
    <n v="18.11"/>
    <n v="44.640500000000003"/>
    <n v="18.11"/>
    <n v="26.530500000000004"/>
    <n v="0.59431457980981395"/>
    <n v="2026"/>
    <s v="Q1"/>
    <n v="1"/>
    <s v="Jan"/>
  </r>
  <r>
    <n v="1908"/>
    <d v="2026-01-04T00:00:00"/>
    <n v="2026"/>
    <x v="0"/>
    <n v="1"/>
    <x v="0"/>
    <x v="3"/>
    <x v="8"/>
    <x v="0"/>
    <s v="New"/>
    <x v="4"/>
    <s v="Resistance Band Set"/>
    <n v="1"/>
    <n v="40"/>
    <n v="0"/>
    <n v="15.04"/>
    <n v="40"/>
    <n v="15.04"/>
    <n v="24.96"/>
    <n v="0.624"/>
    <n v="2026"/>
    <s v="Q1"/>
    <n v="1"/>
    <s v="Jan"/>
  </r>
  <r>
    <n v="2245"/>
    <d v="2026-01-04T00:00:00"/>
    <n v="2026"/>
    <x v="0"/>
    <n v="1"/>
    <x v="0"/>
    <x v="0"/>
    <x v="9"/>
    <x v="0"/>
    <s v="New"/>
    <x v="1"/>
    <s v="Summit Backpack 45L"/>
    <n v="1"/>
    <n v="153.38999999999999"/>
    <n v="0"/>
    <n v="78.59"/>
    <n v="153.38999999999999"/>
    <n v="78.59"/>
    <n v="74.799999999999983"/>
    <n v="0.48764587000456344"/>
    <n v="2026"/>
    <s v="Q1"/>
    <n v="1"/>
    <s v="Jan"/>
  </r>
  <r>
    <n v="2928"/>
    <d v="2026-01-04T00:00:00"/>
    <n v="2026"/>
    <x v="0"/>
    <n v="1"/>
    <x v="0"/>
    <x v="1"/>
    <x v="6"/>
    <x v="0"/>
    <s v="Returning"/>
    <x v="4"/>
    <s v="Weighted Vest"/>
    <n v="2"/>
    <n v="124.97"/>
    <n v="0.1"/>
    <n v="67.36"/>
    <n v="224.946"/>
    <n v="134.72"/>
    <n v="90.225999999999999"/>
    <n v="0.40110070861451191"/>
    <n v="2026"/>
    <s v="Q1"/>
    <n v="1"/>
    <s v="Jan"/>
  </r>
  <r>
    <n v="4249"/>
    <d v="2026-01-04T00:00:00"/>
    <n v="2026"/>
    <x v="0"/>
    <n v="1"/>
    <x v="0"/>
    <x v="3"/>
    <x v="4"/>
    <x v="3"/>
    <s v="New"/>
    <x v="0"/>
    <s v="Cycling Pack 12L"/>
    <n v="2"/>
    <n v="100.12"/>
    <n v="0.1"/>
    <n v="49.67"/>
    <n v="180.21600000000001"/>
    <n v="99.34"/>
    <n v="80.876000000000005"/>
    <n v="0.44877258401029874"/>
    <n v="2026"/>
    <s v="Q1"/>
    <n v="1"/>
    <s v="Jan"/>
  </r>
  <r>
    <n v="1734"/>
    <d v="2026-01-05T00:00:00"/>
    <n v="2026"/>
    <x v="0"/>
    <n v="1"/>
    <x v="0"/>
    <x v="3"/>
    <x v="8"/>
    <x v="3"/>
    <s v="Returning"/>
    <x v="4"/>
    <s v="Resistance Band Set"/>
    <n v="1"/>
    <n v="40.6"/>
    <n v="0.15"/>
    <n v="14.61"/>
    <n v="34.51"/>
    <n v="14.61"/>
    <n v="19.899999999999999"/>
    <n v="0.57664445088380178"/>
    <n v="2026"/>
    <s v="Q1"/>
    <n v="1"/>
    <s v="Jan"/>
  </r>
  <r>
    <n v="2331"/>
    <d v="2026-01-05T00:00:00"/>
    <n v="2026"/>
    <x v="0"/>
    <n v="1"/>
    <x v="0"/>
    <x v="3"/>
    <x v="8"/>
    <x v="0"/>
    <s v="New"/>
    <x v="0"/>
    <s v="Cycling Pack 12L"/>
    <n v="1"/>
    <n v="104.23"/>
    <n v="0.1"/>
    <n v="51.6"/>
    <n v="93.807000000000002"/>
    <n v="51.6"/>
    <n v="42.207000000000001"/>
    <n v="0.44993443986056475"/>
    <n v="2026"/>
    <s v="Q1"/>
    <n v="1"/>
    <s v="Jan"/>
  </r>
  <r>
    <n v="2475"/>
    <d v="2026-01-05T00:00:00"/>
    <n v="2026"/>
    <x v="0"/>
    <n v="1"/>
    <x v="0"/>
    <x v="1"/>
    <x v="1"/>
    <x v="2"/>
    <s v="Returning"/>
    <x v="4"/>
    <s v="Weighted Vest"/>
    <n v="5"/>
    <n v="122.87"/>
    <n v="0.05"/>
    <n v="69.67"/>
    <n v="583.63250000000005"/>
    <n v="348.35"/>
    <n v="235.28250000000003"/>
    <n v="0.40313467807224584"/>
    <n v="2026"/>
    <s v="Q1"/>
    <n v="1"/>
    <s v="Jan"/>
  </r>
  <r>
    <n v="1433"/>
    <d v="2026-01-06T00:00:00"/>
    <n v="2026"/>
    <x v="0"/>
    <n v="1"/>
    <x v="0"/>
    <x v="2"/>
    <x v="10"/>
    <x v="0"/>
    <s v="New"/>
    <x v="2"/>
    <s v="Insulated Bottle"/>
    <n v="2"/>
    <n v="36.619999999999997"/>
    <n v="0.05"/>
    <n v="13.87"/>
    <n v="69.577999999999989"/>
    <n v="27.74"/>
    <n v="41.837999999999994"/>
    <n v="0.60131075914800658"/>
    <n v="2026"/>
    <s v="Q1"/>
    <n v="1"/>
    <s v="Jan"/>
  </r>
  <r>
    <n v="3624"/>
    <d v="2026-01-06T00:00:00"/>
    <n v="2026"/>
    <x v="0"/>
    <n v="1"/>
    <x v="0"/>
    <x v="3"/>
    <x v="7"/>
    <x v="0"/>
    <s v="New"/>
    <x v="1"/>
    <s v="Hiking Daypack 20L"/>
    <n v="1"/>
    <n v="93.4"/>
    <n v="0"/>
    <n v="46.11"/>
    <n v="93.4"/>
    <n v="46.11"/>
    <n v="47.290000000000006"/>
    <n v="0.50631691648822275"/>
    <n v="2026"/>
    <s v="Q1"/>
    <n v="1"/>
    <s v="Jan"/>
  </r>
  <r>
    <n v="4680"/>
    <d v="2026-01-06T00:00:00"/>
    <n v="2026"/>
    <x v="0"/>
    <n v="1"/>
    <x v="0"/>
    <x v="1"/>
    <x v="1"/>
    <x v="3"/>
    <s v="New"/>
    <x v="3"/>
    <s v="Portable Camp Stove"/>
    <n v="2"/>
    <n v="81.260000000000005"/>
    <n v="0"/>
    <n v="39.119999999999997"/>
    <n v="162.52000000000001"/>
    <n v="78.239999999999995"/>
    <n v="84.280000000000015"/>
    <n v="0.51858232832882112"/>
    <n v="2026"/>
    <s v="Q1"/>
    <n v="1"/>
    <s v="Jan"/>
  </r>
  <r>
    <n v="4803"/>
    <d v="2026-01-06T00:00:00"/>
    <n v="2026"/>
    <x v="0"/>
    <n v="1"/>
    <x v="0"/>
    <x v="1"/>
    <x v="11"/>
    <x v="3"/>
    <s v="New"/>
    <x v="4"/>
    <s v="Recovery Roller"/>
    <n v="2"/>
    <n v="35.78"/>
    <n v="0"/>
    <n v="13.84"/>
    <n v="71.56"/>
    <n v="27.68"/>
    <n v="43.88"/>
    <n v="0.61319172722191173"/>
    <n v="2026"/>
    <s v="Q1"/>
    <n v="1"/>
    <s v="Jan"/>
  </r>
  <r>
    <n v="248"/>
    <d v="2026-01-07T00:00:00"/>
    <n v="2026"/>
    <x v="0"/>
    <n v="1"/>
    <x v="0"/>
    <x v="1"/>
    <x v="12"/>
    <x v="3"/>
    <s v="New"/>
    <x v="0"/>
    <s v="Commuter Helmet"/>
    <n v="3"/>
    <n v="81.64"/>
    <n v="0"/>
    <n v="43.84"/>
    <n v="244.92000000000002"/>
    <n v="131.52000000000001"/>
    <n v="113.4"/>
    <n v="0.46300832925036745"/>
    <n v="2026"/>
    <s v="Q1"/>
    <n v="1"/>
    <s v="Jan"/>
  </r>
  <r>
    <n v="1118"/>
    <d v="2026-01-07T00:00:00"/>
    <n v="2026"/>
    <x v="0"/>
    <n v="1"/>
    <x v="0"/>
    <x v="1"/>
    <x v="12"/>
    <x v="0"/>
    <s v="Returning"/>
    <x v="2"/>
    <s v="Carry-On Duffel"/>
    <n v="2"/>
    <n v="131.63999999999999"/>
    <n v="0.05"/>
    <n v="69.02"/>
    <n v="250.11599999999996"/>
    <n v="138.04"/>
    <n v="112.07599999999996"/>
    <n v="0.44809608341729429"/>
    <n v="2026"/>
    <s v="Q1"/>
    <n v="1"/>
    <s v="Jan"/>
  </r>
  <r>
    <n v="3023"/>
    <d v="2026-01-07T00:00:00"/>
    <n v="2026"/>
    <x v="0"/>
    <n v="1"/>
    <x v="0"/>
    <x v="2"/>
    <x v="3"/>
    <x v="3"/>
    <s v="New"/>
    <x v="1"/>
    <s v="Summit Backpack 45L"/>
    <n v="2"/>
    <n v="155.35"/>
    <n v="0"/>
    <n v="80.790000000000006"/>
    <n v="310.7"/>
    <n v="161.58000000000001"/>
    <n v="149.11999999999998"/>
    <n v="0.47994850337946565"/>
    <n v="2026"/>
    <s v="Q1"/>
    <n v="1"/>
    <s v="Jan"/>
  </r>
  <r>
    <n v="3903"/>
    <d v="2026-01-07T00:00:00"/>
    <n v="2026"/>
    <x v="0"/>
    <n v="1"/>
    <x v="0"/>
    <x v="3"/>
    <x v="8"/>
    <x v="0"/>
    <s v="Returning"/>
    <x v="4"/>
    <s v="Training Mat"/>
    <n v="2"/>
    <n v="51.56"/>
    <n v="0.05"/>
    <n v="22.26"/>
    <n v="97.963999999999999"/>
    <n v="44.52"/>
    <n v="53.443999999999996"/>
    <n v="0.54554734392225712"/>
    <n v="2026"/>
    <s v="Q1"/>
    <n v="1"/>
    <s v="Jan"/>
  </r>
  <r>
    <n v="62"/>
    <d v="2026-01-08T00:00:00"/>
    <n v="2026"/>
    <x v="0"/>
    <n v="1"/>
    <x v="0"/>
    <x v="1"/>
    <x v="12"/>
    <x v="0"/>
    <s v="New"/>
    <x v="0"/>
    <s v="Trail Bike Light"/>
    <n v="2"/>
    <n v="51.63"/>
    <n v="0"/>
    <n v="22.54"/>
    <n v="103.26"/>
    <n v="45.08"/>
    <n v="58.180000000000007"/>
    <n v="0.5634321131125315"/>
    <n v="2026"/>
    <s v="Q1"/>
    <n v="1"/>
    <s v="Jan"/>
  </r>
  <r>
    <n v="142"/>
    <d v="2026-01-08T00:00:00"/>
    <n v="2026"/>
    <x v="0"/>
    <n v="1"/>
    <x v="0"/>
    <x v="0"/>
    <x v="9"/>
    <x v="1"/>
    <s v="Business"/>
    <x v="3"/>
    <s v="Alpine Tent 4P"/>
    <n v="5"/>
    <n v="344.88"/>
    <n v="0.15"/>
    <n v="190.66"/>
    <n v="1465.74"/>
    <n v="953.3"/>
    <n v="512.44000000000005"/>
    <n v="0.34961180018284282"/>
    <n v="2026"/>
    <s v="Q1"/>
    <n v="1"/>
    <s v="Jan"/>
  </r>
  <r>
    <n v="450"/>
    <d v="2026-01-08T00:00:00"/>
    <n v="2026"/>
    <x v="0"/>
    <n v="1"/>
    <x v="0"/>
    <x v="2"/>
    <x v="3"/>
    <x v="2"/>
    <s v="New"/>
    <x v="1"/>
    <s v="Hiking Daypack 20L"/>
    <n v="2"/>
    <n v="94.06"/>
    <n v="0.15"/>
    <n v="46.33"/>
    <n v="159.90199999999999"/>
    <n v="92.66"/>
    <n v="67.24199999999999"/>
    <n v="0.42052006854198193"/>
    <n v="2026"/>
    <s v="Q1"/>
    <n v="1"/>
    <s v="Jan"/>
  </r>
  <r>
    <n v="4397"/>
    <d v="2026-01-08T00:00:00"/>
    <n v="2026"/>
    <x v="0"/>
    <n v="1"/>
    <x v="0"/>
    <x v="0"/>
    <x v="0"/>
    <x v="0"/>
    <s v="Business"/>
    <x v="1"/>
    <s v="Trekking Poles"/>
    <n v="1"/>
    <n v="72.38"/>
    <n v="0"/>
    <n v="31.65"/>
    <n v="72.38"/>
    <n v="31.65"/>
    <n v="40.729999999999997"/>
    <n v="0.56272450953302011"/>
    <n v="2026"/>
    <s v="Q1"/>
    <n v="1"/>
    <s v="Jan"/>
  </r>
  <r>
    <n v="4798"/>
    <d v="2026-01-08T00:00:00"/>
    <n v="2026"/>
    <x v="0"/>
    <n v="1"/>
    <x v="0"/>
    <x v="1"/>
    <x v="6"/>
    <x v="0"/>
    <s v="New"/>
    <x v="1"/>
    <s v="Summit Backpack 45L"/>
    <n v="1"/>
    <n v="153.69"/>
    <n v="0"/>
    <n v="77.47"/>
    <n v="153.69"/>
    <n v="77.47"/>
    <n v="76.22"/>
    <n v="0.49593337237295854"/>
    <n v="2026"/>
    <s v="Q1"/>
    <n v="1"/>
    <s v="Jan"/>
  </r>
  <r>
    <n v="136"/>
    <d v="2026-01-09T00:00:00"/>
    <n v="2026"/>
    <x v="0"/>
    <n v="1"/>
    <x v="0"/>
    <x v="3"/>
    <x v="13"/>
    <x v="1"/>
    <s v="Business"/>
    <x v="2"/>
    <s v="Travel Backpack 35L"/>
    <n v="15"/>
    <n v="168.62"/>
    <n v="0.05"/>
    <n v="86.09"/>
    <n v="2402.835"/>
    <n v="1291.3500000000001"/>
    <n v="1111.4849999999999"/>
    <n v="0.46257233642759488"/>
    <n v="2026"/>
    <s v="Q1"/>
    <n v="1"/>
    <s v="Jan"/>
  </r>
  <r>
    <n v="2782"/>
    <d v="2026-01-09T00:00:00"/>
    <n v="2026"/>
    <x v="0"/>
    <n v="1"/>
    <x v="0"/>
    <x v="3"/>
    <x v="4"/>
    <x v="0"/>
    <s v="New"/>
    <x v="1"/>
    <s v="Summit Backpack 45L"/>
    <n v="1"/>
    <n v="152.75"/>
    <n v="0.05"/>
    <n v="79.88"/>
    <n v="145.11249999999998"/>
    <n v="79.88"/>
    <n v="65.232499999999987"/>
    <n v="0.44953053665259707"/>
    <n v="2026"/>
    <s v="Q1"/>
    <n v="1"/>
    <s v="Jan"/>
  </r>
  <r>
    <n v="4704"/>
    <d v="2026-01-09T00:00:00"/>
    <n v="2026"/>
    <x v="0"/>
    <n v="1"/>
    <x v="0"/>
    <x v="1"/>
    <x v="14"/>
    <x v="3"/>
    <s v="New"/>
    <x v="4"/>
    <s v="Recovery Roller"/>
    <n v="2"/>
    <n v="36.72"/>
    <n v="0.05"/>
    <n v="14.15"/>
    <n v="69.768000000000001"/>
    <n v="28.3"/>
    <n v="41.468000000000004"/>
    <n v="0.59436991170737308"/>
    <n v="2026"/>
    <s v="Q1"/>
    <n v="1"/>
    <s v="Jan"/>
  </r>
  <r>
    <n v="69"/>
    <d v="2026-01-10T00:00:00"/>
    <n v="2026"/>
    <x v="0"/>
    <n v="1"/>
    <x v="0"/>
    <x v="0"/>
    <x v="15"/>
    <x v="0"/>
    <s v="Returning"/>
    <x v="1"/>
    <s v="Trail Boots"/>
    <n v="6"/>
    <n v="141.31"/>
    <n v="0.05"/>
    <n v="79.349999999999994"/>
    <n v="805.46699999999998"/>
    <n v="476.09999999999997"/>
    <n v="329.36700000000002"/>
    <n v="0.4089143316858419"/>
    <n v="2026"/>
    <s v="Q1"/>
    <n v="1"/>
    <s v="Jan"/>
  </r>
  <r>
    <n v="490"/>
    <d v="2026-01-10T00:00:00"/>
    <n v="2026"/>
    <x v="0"/>
    <n v="1"/>
    <x v="0"/>
    <x v="2"/>
    <x v="10"/>
    <x v="0"/>
    <s v="Business"/>
    <x v="3"/>
    <s v="Compact Sleeping Bag"/>
    <n v="2"/>
    <n v="121.23"/>
    <n v="0"/>
    <n v="59.66"/>
    <n v="242.46"/>
    <n v="119.32"/>
    <n v="123.14000000000001"/>
    <n v="0.50787758805576178"/>
    <n v="2026"/>
    <s v="Q1"/>
    <n v="1"/>
    <s v="Jan"/>
  </r>
  <r>
    <n v="3685"/>
    <d v="2026-01-10T00:00:00"/>
    <n v="2026"/>
    <x v="0"/>
    <n v="1"/>
    <x v="0"/>
    <x v="3"/>
    <x v="8"/>
    <x v="0"/>
    <s v="New"/>
    <x v="2"/>
    <s v="Travel Backpack 35L"/>
    <n v="3"/>
    <n v="161.58000000000001"/>
    <n v="0"/>
    <n v="85.58"/>
    <n v="484.74"/>
    <n v="256.74"/>
    <n v="228"/>
    <n v="0.47035524198539425"/>
    <n v="2026"/>
    <s v="Q1"/>
    <n v="1"/>
    <s v="Jan"/>
  </r>
  <r>
    <n v="3796"/>
    <d v="2026-01-10T00:00:00"/>
    <n v="2026"/>
    <x v="0"/>
    <n v="1"/>
    <x v="0"/>
    <x v="3"/>
    <x v="8"/>
    <x v="2"/>
    <s v="Returning"/>
    <x v="2"/>
    <s v="Travel Backpack 35L"/>
    <n v="2"/>
    <n v="166.84"/>
    <n v="0"/>
    <n v="88.67"/>
    <n v="333.68"/>
    <n v="177.34"/>
    <n v="156.34"/>
    <n v="0.4685327259649964"/>
    <n v="2026"/>
    <s v="Q1"/>
    <n v="1"/>
    <s v="Jan"/>
  </r>
  <r>
    <n v="387"/>
    <d v="2026-01-11T00:00:00"/>
    <n v="2026"/>
    <x v="0"/>
    <n v="1"/>
    <x v="0"/>
    <x v="2"/>
    <x v="5"/>
    <x v="0"/>
    <s v="Returning"/>
    <x v="1"/>
    <s v="Summit Backpack 45L"/>
    <n v="1"/>
    <n v="150.96"/>
    <n v="0"/>
    <n v="77.5"/>
    <n v="150.96"/>
    <n v="77.5"/>
    <n v="73.460000000000008"/>
    <n v="0.48661897191308956"/>
    <n v="2026"/>
    <s v="Q1"/>
    <n v="1"/>
    <s v="Jan"/>
  </r>
  <r>
    <n v="2796"/>
    <d v="2026-01-11T00:00:00"/>
    <n v="2026"/>
    <x v="0"/>
    <n v="1"/>
    <x v="0"/>
    <x v="3"/>
    <x v="7"/>
    <x v="2"/>
    <s v="Returning"/>
    <x v="2"/>
    <s v="Insulated Bottle"/>
    <n v="3"/>
    <n v="36.33"/>
    <n v="0.05"/>
    <n v="13.27"/>
    <n v="103.54049999999999"/>
    <n v="39.81"/>
    <n v="63.730499999999992"/>
    <n v="0.61551277036521934"/>
    <n v="2026"/>
    <s v="Q1"/>
    <n v="1"/>
    <s v="Jan"/>
  </r>
  <r>
    <n v="3703"/>
    <d v="2026-01-11T00:00:00"/>
    <n v="2026"/>
    <x v="0"/>
    <n v="1"/>
    <x v="0"/>
    <x v="3"/>
    <x v="8"/>
    <x v="0"/>
    <s v="Returning"/>
    <x v="2"/>
    <s v="Insulated Bottle"/>
    <n v="1"/>
    <n v="35.340000000000003"/>
    <n v="0.1"/>
    <n v="13.36"/>
    <n v="31.806000000000004"/>
    <n v="13.36"/>
    <n v="18.446000000000005"/>
    <n v="0.5799534678991386"/>
    <n v="2026"/>
    <s v="Q1"/>
    <n v="1"/>
    <s v="Jan"/>
  </r>
  <r>
    <n v="4674"/>
    <d v="2026-01-11T00:00:00"/>
    <n v="2026"/>
    <x v="0"/>
    <n v="1"/>
    <x v="0"/>
    <x v="3"/>
    <x v="8"/>
    <x v="0"/>
    <s v="Returning"/>
    <x v="2"/>
    <s v="Packing Cube Set"/>
    <n v="2"/>
    <n v="46.27"/>
    <n v="0"/>
    <n v="18.23"/>
    <n v="92.54"/>
    <n v="36.46"/>
    <n v="56.080000000000005"/>
    <n v="0.60600821266479366"/>
    <n v="2026"/>
    <s v="Q1"/>
    <n v="1"/>
    <s v="Jan"/>
  </r>
  <r>
    <n v="4789"/>
    <d v="2026-01-11T00:00:00"/>
    <n v="2026"/>
    <x v="0"/>
    <n v="1"/>
    <x v="0"/>
    <x v="3"/>
    <x v="7"/>
    <x v="0"/>
    <s v="Returning"/>
    <x v="0"/>
    <s v="Commuter Helmet"/>
    <n v="1"/>
    <n v="79.930000000000007"/>
    <n v="0.05"/>
    <n v="43.73"/>
    <n v="75.933500000000009"/>
    <n v="43.73"/>
    <n v="32.203500000000012"/>
    <n v="0.42410135184075554"/>
    <n v="2026"/>
    <s v="Q1"/>
    <n v="1"/>
    <s v="Jan"/>
  </r>
  <r>
    <n v="804"/>
    <d v="2026-01-12T00:00:00"/>
    <n v="2026"/>
    <x v="0"/>
    <n v="1"/>
    <x v="0"/>
    <x v="1"/>
    <x v="12"/>
    <x v="2"/>
    <s v="New"/>
    <x v="1"/>
    <s v="Trail Boots"/>
    <n v="1"/>
    <n v="141.25"/>
    <n v="0"/>
    <n v="78.72"/>
    <n v="141.25"/>
    <n v="78.72"/>
    <n v="62.53"/>
    <n v="0.44269026548672569"/>
    <n v="2026"/>
    <s v="Q1"/>
    <n v="1"/>
    <s v="Jan"/>
  </r>
  <r>
    <n v="1780"/>
    <d v="2026-01-12T00:00:00"/>
    <n v="2026"/>
    <x v="0"/>
    <n v="1"/>
    <x v="0"/>
    <x v="3"/>
    <x v="8"/>
    <x v="0"/>
    <s v="Returning"/>
    <x v="0"/>
    <s v="Cycling Pack 12L"/>
    <n v="2"/>
    <n v="103.64"/>
    <n v="0.1"/>
    <n v="50.96"/>
    <n v="186.55199999999999"/>
    <n v="101.92"/>
    <n v="84.631999999999991"/>
    <n v="0.45366439384193147"/>
    <n v="2026"/>
    <s v="Q1"/>
    <n v="1"/>
    <s v="Jan"/>
  </r>
  <r>
    <n v="2844"/>
    <d v="2026-01-12T00:00:00"/>
    <n v="2026"/>
    <x v="0"/>
    <n v="1"/>
    <x v="0"/>
    <x v="0"/>
    <x v="0"/>
    <x v="0"/>
    <s v="New"/>
    <x v="2"/>
    <s v="Carry-On Duffel"/>
    <n v="1"/>
    <n v="136.18"/>
    <n v="0"/>
    <n v="68.34"/>
    <n v="136.18"/>
    <n v="68.34"/>
    <n v="67.84"/>
    <n v="0.498164194448524"/>
    <n v="2026"/>
    <s v="Q1"/>
    <n v="1"/>
    <s v="Jan"/>
  </r>
  <r>
    <n v="3068"/>
    <d v="2026-01-12T00:00:00"/>
    <n v="2026"/>
    <x v="0"/>
    <n v="1"/>
    <x v="0"/>
    <x v="2"/>
    <x v="2"/>
    <x v="3"/>
    <s v="New"/>
    <x v="4"/>
    <s v="Recovery Roller"/>
    <n v="1"/>
    <n v="36.43"/>
    <n v="0"/>
    <n v="14.33"/>
    <n v="36.43"/>
    <n v="14.33"/>
    <n v="22.1"/>
    <n v="0.60664287674993145"/>
    <n v="2026"/>
    <s v="Q1"/>
    <n v="1"/>
    <s v="Jan"/>
  </r>
  <r>
    <n v="3096"/>
    <d v="2026-01-12T00:00:00"/>
    <n v="2026"/>
    <x v="0"/>
    <n v="1"/>
    <x v="0"/>
    <x v="3"/>
    <x v="7"/>
    <x v="0"/>
    <s v="New"/>
    <x v="4"/>
    <s v="Training Mat"/>
    <n v="2"/>
    <n v="50.51"/>
    <n v="0.1"/>
    <n v="21.84"/>
    <n v="90.917999999999992"/>
    <n v="43.68"/>
    <n v="47.237999999999992"/>
    <n v="0.5195670824259222"/>
    <n v="2026"/>
    <s v="Q1"/>
    <n v="1"/>
    <s v="Jan"/>
  </r>
  <r>
    <n v="3129"/>
    <d v="2026-01-12T00:00:00"/>
    <n v="2026"/>
    <x v="0"/>
    <n v="1"/>
    <x v="0"/>
    <x v="3"/>
    <x v="13"/>
    <x v="2"/>
    <s v="Returning"/>
    <x v="4"/>
    <s v="Weighted Vest"/>
    <n v="1"/>
    <n v="123"/>
    <n v="0"/>
    <n v="67.3"/>
    <n v="123"/>
    <n v="67.3"/>
    <n v="55.7"/>
    <n v="0.45284552845528458"/>
    <n v="2026"/>
    <s v="Q1"/>
    <n v="1"/>
    <s v="Jan"/>
  </r>
  <r>
    <n v="3948"/>
    <d v="2026-01-12T00:00:00"/>
    <n v="2026"/>
    <x v="0"/>
    <n v="1"/>
    <x v="0"/>
    <x v="1"/>
    <x v="14"/>
    <x v="0"/>
    <s v="New"/>
    <x v="1"/>
    <s v="Trekking Poles"/>
    <n v="2"/>
    <n v="72.239999999999995"/>
    <n v="0"/>
    <n v="32.94"/>
    <n v="144.47999999999999"/>
    <n v="65.88"/>
    <n v="78.599999999999994"/>
    <n v="0.54401993355481726"/>
    <n v="2026"/>
    <s v="Q1"/>
    <n v="1"/>
    <s v="Jan"/>
  </r>
  <r>
    <n v="5036"/>
    <d v="2026-01-12T00:00:00"/>
    <n v="2026"/>
    <x v="0"/>
    <n v="1"/>
    <x v="0"/>
    <x v="2"/>
    <x v="3"/>
    <x v="2"/>
    <s v="Returning"/>
    <x v="1"/>
    <s v="Summit Backpack 45L"/>
    <n v="1"/>
    <n v="151.11000000000001"/>
    <n v="0.15"/>
    <n v="79.650000000000006"/>
    <n v="128.4435"/>
    <n v="79.650000000000006"/>
    <n v="48.793499999999995"/>
    <n v="0.37988298356865075"/>
    <n v="2026"/>
    <s v="Q1"/>
    <n v="1"/>
    <s v="Jan"/>
  </r>
  <r>
    <n v="2681"/>
    <d v="2026-01-13T00:00:00"/>
    <n v="2026"/>
    <x v="0"/>
    <n v="1"/>
    <x v="0"/>
    <x v="3"/>
    <x v="4"/>
    <x v="0"/>
    <s v="New"/>
    <x v="1"/>
    <s v="Hiking Daypack 20L"/>
    <n v="1"/>
    <n v="94.32"/>
    <n v="0"/>
    <n v="45.93"/>
    <n v="94.32"/>
    <n v="45.93"/>
    <n v="48.389999999999993"/>
    <n v="0.51304071246819338"/>
    <n v="2026"/>
    <s v="Q1"/>
    <n v="1"/>
    <s v="Jan"/>
  </r>
  <r>
    <n v="5101"/>
    <d v="2026-01-13T00:00:00"/>
    <n v="2026"/>
    <x v="0"/>
    <n v="1"/>
    <x v="0"/>
    <x v="1"/>
    <x v="12"/>
    <x v="0"/>
    <s v="Returning"/>
    <x v="0"/>
    <s v="Trail Bike Light"/>
    <n v="3"/>
    <n v="51.52"/>
    <n v="0"/>
    <n v="21.92"/>
    <n v="154.56"/>
    <n v="65.760000000000005"/>
    <n v="88.8"/>
    <n v="0.57453416149068315"/>
    <n v="2026"/>
    <s v="Q1"/>
    <n v="1"/>
    <s v="Jan"/>
  </r>
  <r>
    <n v="3871"/>
    <d v="2026-01-14T00:00:00"/>
    <n v="2026"/>
    <x v="0"/>
    <n v="1"/>
    <x v="0"/>
    <x v="0"/>
    <x v="15"/>
    <x v="0"/>
    <s v="New"/>
    <x v="1"/>
    <s v="Trail Boots"/>
    <n v="2"/>
    <n v="146.4"/>
    <n v="0.05"/>
    <n v="81.72"/>
    <n v="278.16000000000003"/>
    <n v="163.44"/>
    <n v="114.72000000000003"/>
    <n v="0.4124245038826575"/>
    <n v="2026"/>
    <s v="Q1"/>
    <n v="1"/>
    <s v="Jan"/>
  </r>
  <r>
    <n v="4643"/>
    <d v="2026-01-14T00:00:00"/>
    <n v="2026"/>
    <x v="0"/>
    <n v="1"/>
    <x v="0"/>
    <x v="0"/>
    <x v="0"/>
    <x v="1"/>
    <s v="Business"/>
    <x v="2"/>
    <s v="Packing Cube Set"/>
    <n v="3"/>
    <n v="47.32"/>
    <n v="0.1"/>
    <n v="18.420000000000002"/>
    <n v="127.76400000000001"/>
    <n v="55.260000000000005"/>
    <n v="72.504000000000005"/>
    <n v="0.56748379825302897"/>
    <n v="2026"/>
    <s v="Q1"/>
    <n v="1"/>
    <s v="Jan"/>
  </r>
  <r>
    <n v="4703"/>
    <d v="2026-01-14T00:00:00"/>
    <n v="2026"/>
    <x v="0"/>
    <n v="1"/>
    <x v="0"/>
    <x v="3"/>
    <x v="13"/>
    <x v="2"/>
    <s v="Business"/>
    <x v="4"/>
    <s v="Resistance Band Set"/>
    <n v="2"/>
    <n v="40.450000000000003"/>
    <n v="0.05"/>
    <n v="15.14"/>
    <n v="76.855000000000004"/>
    <n v="30.28"/>
    <n v="46.575000000000003"/>
    <n v="0.60601132001821612"/>
    <n v="2026"/>
    <s v="Q1"/>
    <n v="1"/>
    <s v="Jan"/>
  </r>
  <r>
    <n v="5068"/>
    <d v="2026-01-14T00:00:00"/>
    <n v="2026"/>
    <x v="0"/>
    <n v="1"/>
    <x v="0"/>
    <x v="0"/>
    <x v="0"/>
    <x v="0"/>
    <s v="Returning"/>
    <x v="2"/>
    <s v="Packing Cube Set"/>
    <n v="2"/>
    <n v="47.05"/>
    <n v="0.1"/>
    <n v="18.8"/>
    <n v="84.69"/>
    <n v="37.6"/>
    <n v="47.089999999999996"/>
    <n v="0.55602786633604906"/>
    <n v="2026"/>
    <s v="Q1"/>
    <n v="1"/>
    <s v="Jan"/>
  </r>
  <r>
    <n v="1539"/>
    <d v="2026-01-15T00:00:00"/>
    <n v="2026"/>
    <x v="0"/>
    <n v="1"/>
    <x v="0"/>
    <x v="3"/>
    <x v="8"/>
    <x v="2"/>
    <s v="Business"/>
    <x v="4"/>
    <s v="Weighted Vest"/>
    <n v="3"/>
    <n v="123.14"/>
    <n v="0.05"/>
    <n v="70.67"/>
    <n v="350.94900000000001"/>
    <n v="212.01"/>
    <n v="138.93900000000002"/>
    <n v="0.39589513006163296"/>
    <n v="2026"/>
    <s v="Q1"/>
    <n v="1"/>
    <s v="Jan"/>
  </r>
  <r>
    <n v="1709"/>
    <d v="2026-01-15T00:00:00"/>
    <n v="2026"/>
    <x v="0"/>
    <n v="1"/>
    <x v="0"/>
    <x v="3"/>
    <x v="13"/>
    <x v="0"/>
    <s v="Returning"/>
    <x v="1"/>
    <s v="Summit Backpack 45L"/>
    <n v="2"/>
    <n v="151.33000000000001"/>
    <n v="0.1"/>
    <n v="78.44"/>
    <n v="272.39400000000001"/>
    <n v="156.88"/>
    <n v="115.51400000000001"/>
    <n v="0.42406954631893512"/>
    <n v="2026"/>
    <s v="Q1"/>
    <n v="1"/>
    <s v="Jan"/>
  </r>
  <r>
    <n v="2702"/>
    <d v="2026-01-15T00:00:00"/>
    <n v="2026"/>
    <x v="0"/>
    <n v="1"/>
    <x v="0"/>
    <x v="1"/>
    <x v="14"/>
    <x v="0"/>
    <s v="Returning"/>
    <x v="1"/>
    <s v="Trail Boots"/>
    <n v="5"/>
    <n v="144.01"/>
    <n v="0.05"/>
    <n v="79.64"/>
    <n v="684.0474999999999"/>
    <n v="398.2"/>
    <n v="285.84749999999991"/>
    <n v="0.41787668254032062"/>
    <n v="2026"/>
    <s v="Q1"/>
    <n v="1"/>
    <s v="Jan"/>
  </r>
  <r>
    <n v="3176"/>
    <d v="2026-01-15T00:00:00"/>
    <n v="2026"/>
    <x v="0"/>
    <n v="1"/>
    <x v="0"/>
    <x v="3"/>
    <x v="8"/>
    <x v="0"/>
    <s v="Returning"/>
    <x v="1"/>
    <s v="Hiking Daypack 20L"/>
    <n v="3"/>
    <n v="91.19"/>
    <n v="0"/>
    <n v="44.47"/>
    <n v="273.57"/>
    <n v="133.41"/>
    <n v="140.16"/>
    <n v="0.5123368790437548"/>
    <n v="2026"/>
    <s v="Q1"/>
    <n v="1"/>
    <s v="Jan"/>
  </r>
  <r>
    <n v="3705"/>
    <d v="2026-01-15T00:00:00"/>
    <n v="2026"/>
    <x v="0"/>
    <n v="1"/>
    <x v="0"/>
    <x v="3"/>
    <x v="7"/>
    <x v="2"/>
    <s v="New"/>
    <x v="2"/>
    <s v="Packing Cube Set"/>
    <n v="2"/>
    <n v="45.45"/>
    <n v="0"/>
    <n v="18.190000000000001"/>
    <n v="90.9"/>
    <n v="36.380000000000003"/>
    <n v="54.52"/>
    <n v="0.59977997799779981"/>
    <n v="2026"/>
    <s v="Q1"/>
    <n v="1"/>
    <s v="Jan"/>
  </r>
  <r>
    <n v="3736"/>
    <d v="2026-01-15T00:00:00"/>
    <n v="2026"/>
    <x v="0"/>
    <n v="1"/>
    <x v="0"/>
    <x v="1"/>
    <x v="1"/>
    <x v="3"/>
    <s v="New"/>
    <x v="4"/>
    <s v="Resistance Band Set"/>
    <n v="1"/>
    <n v="40.72"/>
    <n v="0"/>
    <n v="14.94"/>
    <n v="40.72"/>
    <n v="14.94"/>
    <n v="25.78"/>
    <n v="0.6331041257367388"/>
    <n v="2026"/>
    <s v="Q1"/>
    <n v="1"/>
    <s v="Jan"/>
  </r>
  <r>
    <n v="3967"/>
    <d v="2026-01-15T00:00:00"/>
    <n v="2026"/>
    <x v="0"/>
    <n v="1"/>
    <x v="0"/>
    <x v="1"/>
    <x v="12"/>
    <x v="0"/>
    <s v="Business"/>
    <x v="2"/>
    <s v="Insulated Bottle"/>
    <n v="2"/>
    <n v="37.090000000000003"/>
    <n v="0"/>
    <n v="13.29"/>
    <n v="74.180000000000007"/>
    <n v="26.58"/>
    <n v="47.600000000000009"/>
    <n v="0.64168239417632789"/>
    <n v="2026"/>
    <s v="Q1"/>
    <n v="1"/>
    <s v="Jan"/>
  </r>
  <r>
    <n v="170"/>
    <d v="2026-01-16T00:00:00"/>
    <n v="2026"/>
    <x v="0"/>
    <n v="1"/>
    <x v="0"/>
    <x v="2"/>
    <x v="10"/>
    <x v="0"/>
    <s v="New"/>
    <x v="3"/>
    <s v="Compact Sleeping Bag"/>
    <n v="1"/>
    <n v="124.45"/>
    <n v="0.15"/>
    <n v="59.77"/>
    <n v="105.7825"/>
    <n v="59.77"/>
    <n v="46.012499999999996"/>
    <n v="0.43497270342447941"/>
    <n v="2026"/>
    <s v="Q1"/>
    <n v="1"/>
    <s v="Jan"/>
  </r>
  <r>
    <n v="1040"/>
    <d v="2026-01-16T00:00:00"/>
    <n v="2026"/>
    <x v="0"/>
    <n v="1"/>
    <x v="0"/>
    <x v="0"/>
    <x v="0"/>
    <x v="2"/>
    <s v="New"/>
    <x v="2"/>
    <s v="Insulated Bottle"/>
    <n v="1"/>
    <n v="35.93"/>
    <n v="0.05"/>
    <n v="13.33"/>
    <n v="34.133499999999998"/>
    <n v="13.33"/>
    <n v="20.8035"/>
    <n v="0.60947456311248482"/>
    <n v="2026"/>
    <s v="Q1"/>
    <n v="1"/>
    <s v="Jan"/>
  </r>
  <r>
    <n v="2380"/>
    <d v="2026-01-16T00:00:00"/>
    <n v="2026"/>
    <x v="0"/>
    <n v="1"/>
    <x v="0"/>
    <x v="3"/>
    <x v="13"/>
    <x v="0"/>
    <s v="Returning"/>
    <x v="3"/>
    <s v="Compact Sleeping Bag"/>
    <n v="4"/>
    <n v="121.8"/>
    <n v="0.05"/>
    <n v="59.57"/>
    <n v="462.84"/>
    <n v="238.28"/>
    <n v="224.55999999999997"/>
    <n v="0.48517846339987897"/>
    <n v="2026"/>
    <s v="Q1"/>
    <n v="1"/>
    <s v="Jan"/>
  </r>
  <r>
    <n v="3219"/>
    <d v="2026-01-16T00:00:00"/>
    <n v="2026"/>
    <x v="0"/>
    <n v="1"/>
    <x v="0"/>
    <x v="1"/>
    <x v="11"/>
    <x v="2"/>
    <s v="Returning"/>
    <x v="1"/>
    <s v="Hiking Daypack 20L"/>
    <n v="1"/>
    <n v="92.6"/>
    <n v="0.05"/>
    <n v="44.15"/>
    <n v="87.969999999999985"/>
    <n v="44.15"/>
    <n v="43.819999999999986"/>
    <n v="0.4981243605774695"/>
    <n v="2026"/>
    <s v="Q1"/>
    <n v="1"/>
    <s v="Jan"/>
  </r>
  <r>
    <n v="4425"/>
    <d v="2026-01-16T00:00:00"/>
    <n v="2026"/>
    <x v="0"/>
    <n v="1"/>
    <x v="0"/>
    <x v="1"/>
    <x v="12"/>
    <x v="1"/>
    <s v="Business"/>
    <x v="0"/>
    <s v="Cycling Pack 12L"/>
    <n v="10"/>
    <n v="102.68"/>
    <n v="0.15"/>
    <n v="51.07"/>
    <n v="872.78000000000009"/>
    <n v="510.7"/>
    <n v="362.0800000000001"/>
    <n v="0.41485826897958256"/>
    <n v="2026"/>
    <s v="Q1"/>
    <n v="1"/>
    <s v="Jan"/>
  </r>
  <r>
    <n v="4508"/>
    <d v="2026-01-16T00:00:00"/>
    <n v="2026"/>
    <x v="0"/>
    <n v="1"/>
    <x v="0"/>
    <x v="3"/>
    <x v="13"/>
    <x v="3"/>
    <s v="New"/>
    <x v="0"/>
    <s v="Compact Repair Kit"/>
    <n v="3"/>
    <n v="40.92"/>
    <n v="0.15"/>
    <n v="16.71"/>
    <n v="104.346"/>
    <n v="50.13"/>
    <n v="54.216000000000001"/>
    <n v="0.51957909263412105"/>
    <n v="2026"/>
    <s v="Q1"/>
    <n v="1"/>
    <s v="Jan"/>
  </r>
  <r>
    <n v="4806"/>
    <d v="2026-01-16T00:00:00"/>
    <n v="2026"/>
    <x v="0"/>
    <n v="1"/>
    <x v="0"/>
    <x v="2"/>
    <x v="16"/>
    <x v="2"/>
    <s v="New"/>
    <x v="0"/>
    <s v="Cycling Pack 12L"/>
    <n v="4"/>
    <n v="102.68"/>
    <n v="0"/>
    <n v="50.83"/>
    <n v="410.72"/>
    <n v="203.32"/>
    <n v="207.40000000000003"/>
    <n v="0.50496688741721862"/>
    <n v="2026"/>
    <s v="Q1"/>
    <n v="1"/>
    <s v="Jan"/>
  </r>
  <r>
    <n v="755"/>
    <d v="2026-01-17T00:00:00"/>
    <n v="2026"/>
    <x v="0"/>
    <n v="1"/>
    <x v="0"/>
    <x v="0"/>
    <x v="9"/>
    <x v="3"/>
    <s v="New"/>
    <x v="2"/>
    <s v="Travel Backpack 35L"/>
    <n v="2"/>
    <n v="164.38"/>
    <n v="0.05"/>
    <n v="85.93"/>
    <n v="312.322"/>
    <n v="171.86"/>
    <n v="140.46199999999999"/>
    <n v="0.44973456881039436"/>
    <n v="2026"/>
    <s v="Q1"/>
    <n v="1"/>
    <s v="Jan"/>
  </r>
  <r>
    <n v="3171"/>
    <d v="2026-01-17T00:00:00"/>
    <n v="2026"/>
    <x v="0"/>
    <n v="1"/>
    <x v="0"/>
    <x v="0"/>
    <x v="15"/>
    <x v="2"/>
    <s v="Returning"/>
    <x v="0"/>
    <s v="Trail Bike Light"/>
    <n v="1"/>
    <n v="51.78"/>
    <n v="0"/>
    <n v="22.64"/>
    <n v="51.78"/>
    <n v="22.64"/>
    <n v="29.14"/>
    <n v="0.56276554654306687"/>
    <n v="2026"/>
    <s v="Q1"/>
    <n v="1"/>
    <s v="Jan"/>
  </r>
  <r>
    <n v="4277"/>
    <d v="2026-01-17T00:00:00"/>
    <n v="2026"/>
    <x v="0"/>
    <n v="1"/>
    <x v="0"/>
    <x v="1"/>
    <x v="11"/>
    <x v="2"/>
    <s v="Returning"/>
    <x v="4"/>
    <s v="Training Mat"/>
    <n v="1"/>
    <n v="50.52"/>
    <n v="0.05"/>
    <n v="22.37"/>
    <n v="47.994"/>
    <n v="22.37"/>
    <n v="25.623999999999999"/>
    <n v="0.5339000708421886"/>
    <n v="2026"/>
    <s v="Q1"/>
    <n v="1"/>
    <s v="Jan"/>
  </r>
  <r>
    <n v="4648"/>
    <d v="2026-01-17T00:00:00"/>
    <n v="2026"/>
    <x v="0"/>
    <n v="1"/>
    <x v="0"/>
    <x v="1"/>
    <x v="14"/>
    <x v="3"/>
    <s v="New"/>
    <x v="3"/>
    <s v="Trail Tent 2P"/>
    <n v="1"/>
    <n v="199.02"/>
    <n v="0"/>
    <n v="106.49"/>
    <n v="199.02"/>
    <n v="106.49"/>
    <n v="92.530000000000015"/>
    <n v="0.46492814792483173"/>
    <n v="2026"/>
    <s v="Q1"/>
    <n v="1"/>
    <s v="Jan"/>
  </r>
  <r>
    <n v="157"/>
    <d v="2026-01-18T00:00:00"/>
    <n v="2026"/>
    <x v="0"/>
    <n v="1"/>
    <x v="0"/>
    <x v="3"/>
    <x v="8"/>
    <x v="2"/>
    <s v="Returning"/>
    <x v="3"/>
    <s v="Portable Camp Stove"/>
    <n v="3"/>
    <n v="80.27"/>
    <n v="0.1"/>
    <n v="39.26"/>
    <n v="216.72900000000001"/>
    <n v="117.78"/>
    <n v="98.949000000000012"/>
    <n v="0.45655634455933447"/>
    <n v="2026"/>
    <s v="Q1"/>
    <n v="1"/>
    <s v="Jan"/>
  </r>
  <r>
    <n v="2271"/>
    <d v="2026-01-18T00:00:00"/>
    <n v="2026"/>
    <x v="0"/>
    <n v="1"/>
    <x v="0"/>
    <x v="1"/>
    <x v="1"/>
    <x v="2"/>
    <s v="New"/>
    <x v="3"/>
    <s v="Alpine Tent 4P"/>
    <n v="4"/>
    <n v="333.28"/>
    <n v="0"/>
    <n v="195.76"/>
    <n v="1333.12"/>
    <n v="783.04"/>
    <n v="550.07999999999993"/>
    <n v="0.41262602016322608"/>
    <n v="2026"/>
    <s v="Q1"/>
    <n v="1"/>
    <s v="Jan"/>
  </r>
  <r>
    <n v="3330"/>
    <d v="2026-01-18T00:00:00"/>
    <n v="2026"/>
    <x v="0"/>
    <n v="1"/>
    <x v="0"/>
    <x v="3"/>
    <x v="13"/>
    <x v="3"/>
    <s v="New"/>
    <x v="0"/>
    <s v="Cycling Pack 12L"/>
    <n v="1"/>
    <n v="104.36"/>
    <n v="0"/>
    <n v="51.63"/>
    <n v="104.36"/>
    <n v="51.63"/>
    <n v="52.73"/>
    <n v="0.50527021847451126"/>
    <n v="2026"/>
    <s v="Q1"/>
    <n v="1"/>
    <s v="Jan"/>
  </r>
  <r>
    <n v="4547"/>
    <d v="2026-01-18T00:00:00"/>
    <n v="2026"/>
    <x v="0"/>
    <n v="1"/>
    <x v="0"/>
    <x v="2"/>
    <x v="5"/>
    <x v="3"/>
    <s v="New"/>
    <x v="0"/>
    <s v="Commuter Helmet"/>
    <n v="1"/>
    <n v="83.52"/>
    <n v="0.05"/>
    <n v="42.97"/>
    <n v="79.343999999999994"/>
    <n v="42.97"/>
    <n v="36.373999999999995"/>
    <n v="0.45843416011292598"/>
    <n v="2026"/>
    <s v="Q1"/>
    <n v="1"/>
    <s v="Jan"/>
  </r>
  <r>
    <n v="1840"/>
    <d v="2026-01-19T00:00:00"/>
    <n v="2026"/>
    <x v="0"/>
    <n v="1"/>
    <x v="0"/>
    <x v="2"/>
    <x v="10"/>
    <x v="0"/>
    <s v="New"/>
    <x v="4"/>
    <s v="Weighted Vest"/>
    <n v="2"/>
    <n v="125.93"/>
    <n v="0"/>
    <n v="69.150000000000006"/>
    <n v="251.86"/>
    <n v="138.30000000000001"/>
    <n v="113.56"/>
    <n v="0.45088541253077102"/>
    <n v="2026"/>
    <s v="Q1"/>
    <n v="1"/>
    <s v="Jan"/>
  </r>
  <r>
    <n v="1850"/>
    <d v="2026-01-19T00:00:00"/>
    <n v="2026"/>
    <x v="0"/>
    <n v="1"/>
    <x v="0"/>
    <x v="1"/>
    <x v="6"/>
    <x v="0"/>
    <s v="Business"/>
    <x v="0"/>
    <s v="Trail Bike Light"/>
    <n v="1"/>
    <n v="49.85"/>
    <n v="0"/>
    <n v="23.07"/>
    <n v="49.85"/>
    <n v="23.07"/>
    <n v="26.78"/>
    <n v="0.53721163490471413"/>
    <n v="2026"/>
    <s v="Q1"/>
    <n v="1"/>
    <s v="Jan"/>
  </r>
  <r>
    <n v="1858"/>
    <d v="2026-01-19T00:00:00"/>
    <n v="2026"/>
    <x v="0"/>
    <n v="1"/>
    <x v="0"/>
    <x v="1"/>
    <x v="1"/>
    <x v="0"/>
    <s v="Returning"/>
    <x v="2"/>
    <s v="Insulated Bottle"/>
    <n v="1"/>
    <n v="36.130000000000003"/>
    <n v="0"/>
    <n v="13.39"/>
    <n v="36.130000000000003"/>
    <n v="13.39"/>
    <n v="22.740000000000002"/>
    <n v="0.62939385552172711"/>
    <n v="2026"/>
    <s v="Q1"/>
    <n v="1"/>
    <s v="Jan"/>
  </r>
  <r>
    <n v="2910"/>
    <d v="2026-01-19T00:00:00"/>
    <n v="2026"/>
    <x v="0"/>
    <n v="1"/>
    <x v="0"/>
    <x v="3"/>
    <x v="13"/>
    <x v="2"/>
    <s v="Returning"/>
    <x v="0"/>
    <s v="Cycling Pack 12L"/>
    <n v="1"/>
    <n v="104.83"/>
    <n v="0.05"/>
    <n v="51.06"/>
    <n v="99.588499999999996"/>
    <n v="51.06"/>
    <n v="48.528499999999994"/>
    <n v="0.48729019916958277"/>
    <n v="2026"/>
    <s v="Q1"/>
    <n v="1"/>
    <s v="Jan"/>
  </r>
  <r>
    <n v="3694"/>
    <d v="2026-01-19T00:00:00"/>
    <n v="2026"/>
    <x v="0"/>
    <n v="1"/>
    <x v="0"/>
    <x v="0"/>
    <x v="0"/>
    <x v="2"/>
    <s v="Returning"/>
    <x v="2"/>
    <s v="Insulated Bottle"/>
    <n v="1"/>
    <n v="35.46"/>
    <n v="0.05"/>
    <n v="13.81"/>
    <n v="33.686999999999998"/>
    <n v="13.81"/>
    <n v="19.876999999999995"/>
    <n v="0.59004957401965141"/>
    <n v="2026"/>
    <s v="Q1"/>
    <n v="1"/>
    <s v="Jan"/>
  </r>
  <r>
    <n v="631"/>
    <d v="2026-01-20T00:00:00"/>
    <n v="2026"/>
    <x v="0"/>
    <n v="1"/>
    <x v="0"/>
    <x v="3"/>
    <x v="8"/>
    <x v="3"/>
    <s v="Returning"/>
    <x v="2"/>
    <s v="Travel Backpack 35L"/>
    <n v="1"/>
    <n v="165.42"/>
    <n v="0"/>
    <n v="85.69"/>
    <n v="165.42"/>
    <n v="85.69"/>
    <n v="79.72999999999999"/>
    <n v="0.48198524966751299"/>
    <n v="2026"/>
    <s v="Q1"/>
    <n v="1"/>
    <s v="Jan"/>
  </r>
  <r>
    <n v="1113"/>
    <d v="2026-01-20T00:00:00"/>
    <n v="2026"/>
    <x v="0"/>
    <n v="1"/>
    <x v="0"/>
    <x v="2"/>
    <x v="5"/>
    <x v="0"/>
    <s v="Returning"/>
    <x v="3"/>
    <s v="Compact Sleeping Bag"/>
    <n v="1"/>
    <n v="122.86"/>
    <n v="0.05"/>
    <n v="60.36"/>
    <n v="116.717"/>
    <n v="60.36"/>
    <n v="56.356999999999999"/>
    <n v="0.48285168398776529"/>
    <n v="2026"/>
    <s v="Q1"/>
    <n v="1"/>
    <s v="Jan"/>
  </r>
  <r>
    <n v="1525"/>
    <d v="2026-01-20T00:00:00"/>
    <n v="2026"/>
    <x v="0"/>
    <n v="1"/>
    <x v="0"/>
    <x v="0"/>
    <x v="0"/>
    <x v="2"/>
    <s v="Returning"/>
    <x v="4"/>
    <s v="Recovery Roller"/>
    <n v="2"/>
    <n v="35.82"/>
    <n v="0"/>
    <n v="14.09"/>
    <n v="71.64"/>
    <n v="28.18"/>
    <n v="43.46"/>
    <n v="0.60664433277498608"/>
    <n v="2026"/>
    <s v="Q1"/>
    <n v="1"/>
    <s v="Jan"/>
  </r>
  <r>
    <n v="3233"/>
    <d v="2026-01-20T00:00:00"/>
    <n v="2026"/>
    <x v="0"/>
    <n v="1"/>
    <x v="0"/>
    <x v="0"/>
    <x v="0"/>
    <x v="0"/>
    <s v="New"/>
    <x v="3"/>
    <s v="Compact Sleeping Bag"/>
    <n v="3"/>
    <n v="120.29"/>
    <n v="0.1"/>
    <n v="62.41"/>
    <n v="324.78300000000002"/>
    <n v="187.23"/>
    <n v="137.55300000000003"/>
    <n v="0.42352278290427769"/>
    <n v="2026"/>
    <s v="Q1"/>
    <n v="1"/>
    <s v="Jan"/>
  </r>
  <r>
    <n v="4455"/>
    <d v="2026-01-20T00:00:00"/>
    <n v="2026"/>
    <x v="0"/>
    <n v="1"/>
    <x v="0"/>
    <x v="1"/>
    <x v="11"/>
    <x v="3"/>
    <s v="Returning"/>
    <x v="3"/>
    <s v="Portable Camp Stove"/>
    <n v="1"/>
    <n v="80.239999999999995"/>
    <n v="0.1"/>
    <n v="39.950000000000003"/>
    <n v="72.215999999999994"/>
    <n v="39.950000000000003"/>
    <n v="32.265999999999991"/>
    <n v="0.44679849340866279"/>
    <n v="2026"/>
    <s v="Q1"/>
    <n v="1"/>
    <s v="Jan"/>
  </r>
  <r>
    <n v="1769"/>
    <d v="2026-01-21T00:00:00"/>
    <n v="2026"/>
    <x v="0"/>
    <n v="1"/>
    <x v="0"/>
    <x v="0"/>
    <x v="15"/>
    <x v="2"/>
    <s v="New"/>
    <x v="4"/>
    <s v="Recovery Roller"/>
    <n v="2"/>
    <n v="35.97"/>
    <n v="0"/>
    <n v="13.55"/>
    <n v="71.94"/>
    <n v="27.1"/>
    <n v="44.839999999999996"/>
    <n v="0.62329719210453149"/>
    <n v="2026"/>
    <s v="Q1"/>
    <n v="1"/>
    <s v="Jan"/>
  </r>
  <r>
    <n v="3467"/>
    <d v="2026-01-21T00:00:00"/>
    <n v="2026"/>
    <x v="0"/>
    <n v="1"/>
    <x v="0"/>
    <x v="1"/>
    <x v="11"/>
    <x v="0"/>
    <s v="New"/>
    <x v="1"/>
    <s v="Trekking Poles"/>
    <n v="1"/>
    <n v="72.239999999999995"/>
    <n v="0"/>
    <n v="33.26"/>
    <n v="72.239999999999995"/>
    <n v="33.26"/>
    <n v="38.979999999999997"/>
    <n v="0.53959025470653377"/>
    <n v="2026"/>
    <s v="Q1"/>
    <n v="1"/>
    <s v="Jan"/>
  </r>
  <r>
    <n v="3911"/>
    <d v="2026-01-21T00:00:00"/>
    <n v="2026"/>
    <x v="0"/>
    <n v="1"/>
    <x v="0"/>
    <x v="0"/>
    <x v="15"/>
    <x v="0"/>
    <s v="Returning"/>
    <x v="1"/>
    <s v="Summit Backpack 45L"/>
    <n v="5"/>
    <n v="152.81"/>
    <n v="0"/>
    <n v="78.989999999999995"/>
    <n v="764.05"/>
    <n v="394.95"/>
    <n v="369.09999999999997"/>
    <n v="0.48308356782933054"/>
    <n v="2026"/>
    <s v="Q1"/>
    <n v="1"/>
    <s v="Jan"/>
  </r>
  <r>
    <n v="4401"/>
    <d v="2026-01-21T00:00:00"/>
    <n v="2026"/>
    <x v="0"/>
    <n v="1"/>
    <x v="0"/>
    <x v="0"/>
    <x v="15"/>
    <x v="0"/>
    <s v="New"/>
    <x v="0"/>
    <s v="Commuter Helmet"/>
    <n v="3"/>
    <n v="83.34"/>
    <n v="0"/>
    <n v="41.44"/>
    <n v="250.02"/>
    <n v="124.32"/>
    <n v="125.70000000000002"/>
    <n v="0.50275977921766268"/>
    <n v="2026"/>
    <s v="Q1"/>
    <n v="1"/>
    <s v="Jan"/>
  </r>
  <r>
    <n v="4864"/>
    <d v="2026-01-21T00:00:00"/>
    <n v="2026"/>
    <x v="0"/>
    <n v="1"/>
    <x v="0"/>
    <x v="3"/>
    <x v="13"/>
    <x v="0"/>
    <s v="Returning"/>
    <x v="4"/>
    <s v="Recovery Roller"/>
    <n v="1"/>
    <n v="35.869999999999997"/>
    <n v="0"/>
    <n v="13.64"/>
    <n v="35.869999999999997"/>
    <n v="13.64"/>
    <n v="22.229999999999997"/>
    <n v="0.61973794257039305"/>
    <n v="2026"/>
    <s v="Q1"/>
    <n v="1"/>
    <s v="Jan"/>
  </r>
  <r>
    <n v="347"/>
    <d v="2026-01-22T00:00:00"/>
    <n v="2026"/>
    <x v="0"/>
    <n v="1"/>
    <x v="0"/>
    <x v="3"/>
    <x v="4"/>
    <x v="3"/>
    <s v="New"/>
    <x v="3"/>
    <s v="Trail Tent 2P"/>
    <n v="1"/>
    <n v="199.42"/>
    <n v="0.05"/>
    <n v="101.82"/>
    <n v="189.44899999999998"/>
    <n v="101.82"/>
    <n v="87.628999999999991"/>
    <n v="0.46254664843836601"/>
    <n v="2026"/>
    <s v="Q1"/>
    <n v="1"/>
    <s v="Jan"/>
  </r>
  <r>
    <n v="2051"/>
    <d v="2026-01-22T00:00:00"/>
    <n v="2026"/>
    <x v="0"/>
    <n v="1"/>
    <x v="0"/>
    <x v="2"/>
    <x v="5"/>
    <x v="0"/>
    <s v="New"/>
    <x v="3"/>
    <s v="Alpine Tent 4P"/>
    <n v="3"/>
    <n v="347.41"/>
    <n v="0.1"/>
    <n v="192.13"/>
    <n v="938.00700000000006"/>
    <n v="576.39"/>
    <n v="361.61700000000008"/>
    <n v="0.38551631277804971"/>
    <n v="2026"/>
    <s v="Q1"/>
    <n v="1"/>
    <s v="Jan"/>
  </r>
  <r>
    <n v="2314"/>
    <d v="2026-01-22T00:00:00"/>
    <n v="2026"/>
    <x v="0"/>
    <n v="1"/>
    <x v="0"/>
    <x v="0"/>
    <x v="9"/>
    <x v="0"/>
    <s v="New"/>
    <x v="0"/>
    <s v="Compact Repair Kit"/>
    <n v="1"/>
    <n v="40.28"/>
    <n v="0"/>
    <n v="16.79"/>
    <n v="40.28"/>
    <n v="16.79"/>
    <n v="23.490000000000002"/>
    <n v="0.58316782522343602"/>
    <n v="2026"/>
    <s v="Q1"/>
    <n v="1"/>
    <s v="Jan"/>
  </r>
  <r>
    <n v="3861"/>
    <d v="2026-01-22T00:00:00"/>
    <n v="2026"/>
    <x v="0"/>
    <n v="1"/>
    <x v="0"/>
    <x v="3"/>
    <x v="13"/>
    <x v="0"/>
    <s v="Returning"/>
    <x v="3"/>
    <s v="Trail Tent 2P"/>
    <n v="3"/>
    <n v="195.49"/>
    <n v="0.05"/>
    <n v="106.38"/>
    <n v="557.14649999999995"/>
    <n v="319.14"/>
    <n v="238.00649999999996"/>
    <n v="0.42718836069148775"/>
    <n v="2026"/>
    <s v="Q1"/>
    <n v="1"/>
    <s v="Jan"/>
  </r>
  <r>
    <n v="843"/>
    <d v="2026-01-23T00:00:00"/>
    <n v="2026"/>
    <x v="0"/>
    <n v="1"/>
    <x v="0"/>
    <x v="1"/>
    <x v="11"/>
    <x v="0"/>
    <s v="Returning"/>
    <x v="4"/>
    <s v="Recovery Roller"/>
    <n v="2"/>
    <n v="35.75"/>
    <n v="0"/>
    <n v="13.94"/>
    <n v="71.5"/>
    <n v="27.88"/>
    <n v="43.620000000000005"/>
    <n v="0.61006993006993016"/>
    <n v="2026"/>
    <s v="Q1"/>
    <n v="1"/>
    <s v="Jan"/>
  </r>
  <r>
    <n v="868"/>
    <d v="2026-01-23T00:00:00"/>
    <n v="2026"/>
    <x v="0"/>
    <n v="1"/>
    <x v="0"/>
    <x v="0"/>
    <x v="15"/>
    <x v="0"/>
    <s v="Returning"/>
    <x v="0"/>
    <s v="Cycling Pack 12L"/>
    <n v="1"/>
    <n v="103.39"/>
    <n v="0"/>
    <n v="51.32"/>
    <n v="103.39"/>
    <n v="51.32"/>
    <n v="52.07"/>
    <n v="0.50362704323435536"/>
    <n v="2026"/>
    <s v="Q1"/>
    <n v="1"/>
    <s v="Jan"/>
  </r>
  <r>
    <n v="890"/>
    <d v="2026-01-23T00:00:00"/>
    <n v="2026"/>
    <x v="0"/>
    <n v="1"/>
    <x v="0"/>
    <x v="0"/>
    <x v="15"/>
    <x v="0"/>
    <s v="New"/>
    <x v="3"/>
    <s v="Portable Camp Stove"/>
    <n v="3"/>
    <n v="81.98"/>
    <n v="0.1"/>
    <n v="40.229999999999997"/>
    <n v="221.346"/>
    <n v="120.69"/>
    <n v="100.65600000000001"/>
    <n v="0.45474505977067581"/>
    <n v="2026"/>
    <s v="Q1"/>
    <n v="1"/>
    <s v="Jan"/>
  </r>
  <r>
    <n v="2185"/>
    <d v="2026-01-23T00:00:00"/>
    <n v="2026"/>
    <x v="0"/>
    <n v="1"/>
    <x v="0"/>
    <x v="2"/>
    <x v="2"/>
    <x v="1"/>
    <s v="Business"/>
    <x v="3"/>
    <s v="Alpine Tent 4P"/>
    <n v="10"/>
    <n v="337.69"/>
    <n v="0.1"/>
    <n v="200.27"/>
    <n v="3039.21"/>
    <n v="2002.7"/>
    <n v="1036.51"/>
    <n v="0.34104586389226149"/>
    <n v="2026"/>
    <s v="Q1"/>
    <n v="1"/>
    <s v="Jan"/>
  </r>
  <r>
    <n v="2335"/>
    <d v="2026-01-23T00:00:00"/>
    <n v="2026"/>
    <x v="0"/>
    <n v="1"/>
    <x v="0"/>
    <x v="3"/>
    <x v="8"/>
    <x v="0"/>
    <s v="New"/>
    <x v="3"/>
    <s v="Alpine Tent 4P"/>
    <n v="2"/>
    <n v="333.29"/>
    <n v="0"/>
    <n v="197.18"/>
    <n v="666.58"/>
    <n v="394.36"/>
    <n v="272.22000000000003"/>
    <n v="0.40838308980167426"/>
    <n v="2026"/>
    <s v="Q1"/>
    <n v="1"/>
    <s v="Jan"/>
  </r>
  <r>
    <n v="2784"/>
    <d v="2026-01-23T00:00:00"/>
    <n v="2026"/>
    <x v="0"/>
    <n v="1"/>
    <x v="0"/>
    <x v="0"/>
    <x v="15"/>
    <x v="2"/>
    <s v="New"/>
    <x v="0"/>
    <s v="Commuter Helmet"/>
    <n v="1"/>
    <n v="80.11"/>
    <n v="0.05"/>
    <n v="43.54"/>
    <n v="76.104500000000002"/>
    <n v="43.54"/>
    <n v="32.564500000000002"/>
    <n v="0.42789191177919839"/>
    <n v="2026"/>
    <s v="Q1"/>
    <n v="1"/>
    <s v="Jan"/>
  </r>
  <r>
    <n v="3820"/>
    <d v="2026-01-23T00:00:00"/>
    <n v="2026"/>
    <x v="0"/>
    <n v="1"/>
    <x v="0"/>
    <x v="3"/>
    <x v="13"/>
    <x v="2"/>
    <s v="New"/>
    <x v="3"/>
    <s v="Portable Camp Stove"/>
    <n v="1"/>
    <n v="82.6"/>
    <n v="0.05"/>
    <n v="38.299999999999997"/>
    <n v="78.469999999999985"/>
    <n v="38.299999999999997"/>
    <n v="40.169999999999987"/>
    <n v="0.51191538167452522"/>
    <n v="2026"/>
    <s v="Q1"/>
    <n v="1"/>
    <s v="Jan"/>
  </r>
  <r>
    <n v="994"/>
    <d v="2026-01-24T00:00:00"/>
    <n v="2026"/>
    <x v="0"/>
    <n v="1"/>
    <x v="0"/>
    <x v="0"/>
    <x v="15"/>
    <x v="0"/>
    <s v="Returning"/>
    <x v="1"/>
    <s v="Hiking Daypack 20L"/>
    <n v="1"/>
    <n v="94.07"/>
    <n v="0"/>
    <n v="46.28"/>
    <n v="94.07"/>
    <n v="46.28"/>
    <n v="47.789999999999992"/>
    <n v="0.50802593813117891"/>
    <n v="2026"/>
    <s v="Q1"/>
    <n v="1"/>
    <s v="Jan"/>
  </r>
  <r>
    <n v="1643"/>
    <d v="2026-01-24T00:00:00"/>
    <n v="2026"/>
    <x v="0"/>
    <n v="1"/>
    <x v="0"/>
    <x v="0"/>
    <x v="15"/>
    <x v="0"/>
    <s v="Returning"/>
    <x v="2"/>
    <s v="Travel Backpack 35L"/>
    <n v="1"/>
    <n v="163.71"/>
    <n v="0"/>
    <n v="90.06"/>
    <n v="163.71"/>
    <n v="90.06"/>
    <n v="73.650000000000006"/>
    <n v="0.44988088693421296"/>
    <n v="2026"/>
    <s v="Q1"/>
    <n v="1"/>
    <s v="Jan"/>
  </r>
  <r>
    <n v="1971"/>
    <d v="2026-01-24T00:00:00"/>
    <n v="2026"/>
    <x v="0"/>
    <n v="1"/>
    <x v="0"/>
    <x v="3"/>
    <x v="8"/>
    <x v="2"/>
    <s v="Returning"/>
    <x v="3"/>
    <s v="Trail Tent 2P"/>
    <n v="4"/>
    <n v="191.43"/>
    <n v="0"/>
    <n v="106.82"/>
    <n v="765.72"/>
    <n v="427.28"/>
    <n v="338.44000000000005"/>
    <n v="0.441989238886277"/>
    <n v="2026"/>
    <s v="Q1"/>
    <n v="1"/>
    <s v="Jan"/>
  </r>
  <r>
    <n v="2828"/>
    <d v="2026-01-24T00:00:00"/>
    <n v="2026"/>
    <x v="0"/>
    <n v="1"/>
    <x v="0"/>
    <x v="1"/>
    <x v="11"/>
    <x v="1"/>
    <s v="Business"/>
    <x v="2"/>
    <s v="Packing Cube Set"/>
    <n v="3"/>
    <n v="46.94"/>
    <n v="0.05"/>
    <n v="18.18"/>
    <n v="133.779"/>
    <n v="54.54"/>
    <n v="79.239000000000004"/>
    <n v="0.59231269481757232"/>
    <n v="2026"/>
    <s v="Q1"/>
    <n v="1"/>
    <s v="Jan"/>
  </r>
  <r>
    <n v="5175"/>
    <d v="2026-01-24T00:00:00"/>
    <n v="2026"/>
    <x v="0"/>
    <n v="1"/>
    <x v="0"/>
    <x v="3"/>
    <x v="7"/>
    <x v="0"/>
    <s v="Returning"/>
    <x v="1"/>
    <s v="Trail Boots"/>
    <n v="1"/>
    <n v="147.21"/>
    <n v="0"/>
    <n v="79.510000000000005"/>
    <n v="147.21"/>
    <n v="79.510000000000005"/>
    <n v="67.7"/>
    <n v="0.45988723592147274"/>
    <n v="2026"/>
    <s v="Q1"/>
    <n v="1"/>
    <s v="Jan"/>
  </r>
  <r>
    <n v="1874"/>
    <d v="2026-01-25T00:00:00"/>
    <n v="2026"/>
    <x v="0"/>
    <n v="1"/>
    <x v="0"/>
    <x v="0"/>
    <x v="0"/>
    <x v="0"/>
    <s v="Business"/>
    <x v="2"/>
    <s v="Insulated Bottle"/>
    <n v="1"/>
    <n v="35.729999999999997"/>
    <n v="0"/>
    <n v="13.57"/>
    <n v="35.729999999999997"/>
    <n v="13.57"/>
    <n v="22.159999999999997"/>
    <n v="0.62020710887209629"/>
    <n v="2026"/>
    <s v="Q1"/>
    <n v="1"/>
    <s v="Jan"/>
  </r>
  <r>
    <n v="2490"/>
    <d v="2026-01-25T00:00:00"/>
    <n v="2026"/>
    <x v="0"/>
    <n v="1"/>
    <x v="0"/>
    <x v="1"/>
    <x v="14"/>
    <x v="0"/>
    <s v="New"/>
    <x v="0"/>
    <s v="Cycling Pack 12L"/>
    <n v="2"/>
    <n v="103.99"/>
    <n v="0.15"/>
    <n v="51.94"/>
    <n v="176.78299999999999"/>
    <n v="103.88"/>
    <n v="72.902999999999992"/>
    <n v="0.41238693765803269"/>
    <n v="2026"/>
    <s v="Q1"/>
    <n v="1"/>
    <s v="Jan"/>
  </r>
  <r>
    <n v="5078"/>
    <d v="2026-01-25T00:00:00"/>
    <n v="2026"/>
    <x v="0"/>
    <n v="1"/>
    <x v="0"/>
    <x v="1"/>
    <x v="12"/>
    <x v="0"/>
    <s v="Returning"/>
    <x v="1"/>
    <s v="Trekking Poles"/>
    <n v="2"/>
    <n v="72.739999999999995"/>
    <n v="0"/>
    <n v="31.96"/>
    <n v="145.47999999999999"/>
    <n v="63.92"/>
    <n v="81.559999999999988"/>
    <n v="0.56062689029419843"/>
    <n v="2026"/>
    <s v="Q1"/>
    <n v="1"/>
    <s v="Jan"/>
  </r>
  <r>
    <n v="230"/>
    <d v="2026-01-26T00:00:00"/>
    <n v="2026"/>
    <x v="0"/>
    <n v="1"/>
    <x v="0"/>
    <x v="2"/>
    <x v="10"/>
    <x v="2"/>
    <s v="Returning"/>
    <x v="0"/>
    <s v="Cycling Pack 12L"/>
    <n v="1"/>
    <n v="100.01"/>
    <n v="0.05"/>
    <n v="49.41"/>
    <n v="95.009500000000003"/>
    <n v="49.41"/>
    <n v="45.599500000000006"/>
    <n v="0.47994674216788852"/>
    <n v="2026"/>
    <s v="Q1"/>
    <n v="1"/>
    <s v="Jan"/>
  </r>
  <r>
    <n v="1757"/>
    <d v="2026-01-26T00:00:00"/>
    <n v="2026"/>
    <x v="0"/>
    <n v="1"/>
    <x v="0"/>
    <x v="3"/>
    <x v="7"/>
    <x v="0"/>
    <s v="Business"/>
    <x v="2"/>
    <s v="Packing Cube Set"/>
    <n v="2"/>
    <n v="45.73"/>
    <n v="0"/>
    <n v="18.11"/>
    <n v="91.46"/>
    <n v="36.22"/>
    <n v="55.239999999999995"/>
    <n v="0.60397988191559149"/>
    <n v="2026"/>
    <s v="Q1"/>
    <n v="1"/>
    <s v="Jan"/>
  </r>
  <r>
    <n v="1944"/>
    <d v="2026-01-26T00:00:00"/>
    <n v="2026"/>
    <x v="0"/>
    <n v="1"/>
    <x v="0"/>
    <x v="2"/>
    <x v="16"/>
    <x v="0"/>
    <s v="Returning"/>
    <x v="1"/>
    <s v="Trail Boots"/>
    <n v="2"/>
    <n v="143.66"/>
    <n v="0.15"/>
    <n v="78.14"/>
    <n v="244.22199999999998"/>
    <n v="156.28"/>
    <n v="87.941999999999979"/>
    <n v="0.36009040954541355"/>
    <n v="2026"/>
    <s v="Q1"/>
    <n v="1"/>
    <s v="Jan"/>
  </r>
  <r>
    <n v="3485"/>
    <d v="2026-01-26T00:00:00"/>
    <n v="2026"/>
    <x v="0"/>
    <n v="1"/>
    <x v="0"/>
    <x v="2"/>
    <x v="10"/>
    <x v="0"/>
    <s v="Business"/>
    <x v="3"/>
    <s v="Compact Sleeping Bag"/>
    <n v="2"/>
    <n v="121.88"/>
    <n v="0.05"/>
    <n v="62.17"/>
    <n v="231.57199999999997"/>
    <n v="124.34"/>
    <n v="107.23199999999997"/>
    <n v="0.46306116456220953"/>
    <n v="2026"/>
    <s v="Q1"/>
    <n v="1"/>
    <s v="Jan"/>
  </r>
  <r>
    <n v="4002"/>
    <d v="2026-01-26T00:00:00"/>
    <n v="2026"/>
    <x v="0"/>
    <n v="1"/>
    <x v="0"/>
    <x v="0"/>
    <x v="15"/>
    <x v="0"/>
    <s v="Returning"/>
    <x v="4"/>
    <s v="Training Mat"/>
    <n v="3"/>
    <n v="50.92"/>
    <n v="0.05"/>
    <n v="21.87"/>
    <n v="145.12199999999999"/>
    <n v="65.61"/>
    <n v="79.511999999999986"/>
    <n v="0.54789763095877941"/>
    <n v="2026"/>
    <s v="Q1"/>
    <n v="1"/>
    <s v="Jan"/>
  </r>
  <r>
    <n v="818"/>
    <d v="2026-01-27T00:00:00"/>
    <n v="2026"/>
    <x v="0"/>
    <n v="1"/>
    <x v="0"/>
    <x v="0"/>
    <x v="0"/>
    <x v="0"/>
    <s v="Returning"/>
    <x v="0"/>
    <s v="Cycling Pack 12L"/>
    <n v="1"/>
    <n v="103.78"/>
    <n v="0"/>
    <n v="49.36"/>
    <n v="103.78"/>
    <n v="49.36"/>
    <n v="54.42"/>
    <n v="0.52437849296588934"/>
    <n v="2026"/>
    <s v="Q1"/>
    <n v="1"/>
    <s v="Jan"/>
  </r>
  <r>
    <n v="1439"/>
    <d v="2026-01-27T00:00:00"/>
    <n v="2026"/>
    <x v="0"/>
    <n v="1"/>
    <x v="0"/>
    <x v="1"/>
    <x v="6"/>
    <x v="3"/>
    <s v="New"/>
    <x v="1"/>
    <s v="Summit Backpack 45L"/>
    <n v="2"/>
    <n v="157.16999999999999"/>
    <n v="0"/>
    <n v="81.260000000000005"/>
    <n v="314.33999999999997"/>
    <n v="162.52000000000001"/>
    <n v="151.81999999999996"/>
    <n v="0.4829802125087484"/>
    <n v="2026"/>
    <s v="Q1"/>
    <n v="1"/>
    <s v="Jan"/>
  </r>
  <r>
    <n v="1616"/>
    <d v="2026-01-27T00:00:00"/>
    <n v="2026"/>
    <x v="0"/>
    <n v="1"/>
    <x v="0"/>
    <x v="1"/>
    <x v="12"/>
    <x v="0"/>
    <s v="Business"/>
    <x v="2"/>
    <s v="Carry-On Duffel"/>
    <n v="2"/>
    <n v="132.91999999999999"/>
    <n v="0"/>
    <n v="69.02"/>
    <n v="265.83999999999997"/>
    <n v="138.04"/>
    <n v="127.79999999999998"/>
    <n v="0.48074029491423409"/>
    <n v="2026"/>
    <s v="Q1"/>
    <n v="1"/>
    <s v="Jan"/>
  </r>
  <r>
    <n v="1798"/>
    <d v="2026-01-27T00:00:00"/>
    <n v="2026"/>
    <x v="0"/>
    <n v="1"/>
    <x v="0"/>
    <x v="3"/>
    <x v="8"/>
    <x v="2"/>
    <s v="Returning"/>
    <x v="1"/>
    <s v="Trekking Poles"/>
    <n v="1"/>
    <n v="71.41"/>
    <n v="0.05"/>
    <n v="32.28"/>
    <n v="67.839499999999987"/>
    <n v="32.28"/>
    <n v="35.559499999999986"/>
    <n v="0.52417102130764515"/>
    <n v="2026"/>
    <s v="Q1"/>
    <n v="1"/>
    <s v="Jan"/>
  </r>
  <r>
    <n v="4449"/>
    <d v="2026-01-27T00:00:00"/>
    <n v="2026"/>
    <x v="0"/>
    <n v="1"/>
    <x v="0"/>
    <x v="3"/>
    <x v="8"/>
    <x v="0"/>
    <s v="New"/>
    <x v="3"/>
    <s v="Trail Tent 2P"/>
    <n v="1"/>
    <n v="199.67"/>
    <n v="0"/>
    <n v="103.81"/>
    <n v="199.67"/>
    <n v="103.81"/>
    <n v="95.859999999999985"/>
    <n v="0.4800921520508839"/>
    <n v="2026"/>
    <s v="Q1"/>
    <n v="1"/>
    <s v="Jan"/>
  </r>
  <r>
    <n v="4473"/>
    <d v="2026-01-27T00:00:00"/>
    <n v="2026"/>
    <x v="0"/>
    <n v="1"/>
    <x v="0"/>
    <x v="0"/>
    <x v="0"/>
    <x v="2"/>
    <s v="Returning"/>
    <x v="3"/>
    <s v="Trail Tent 2P"/>
    <n v="1"/>
    <n v="196.88"/>
    <n v="0"/>
    <n v="102.76"/>
    <n v="196.88"/>
    <n v="102.76"/>
    <n v="94.11999999999999"/>
    <n v="0.47805770012190163"/>
    <n v="2026"/>
    <s v="Q1"/>
    <n v="1"/>
    <s v="Jan"/>
  </r>
  <r>
    <n v="203"/>
    <d v="2026-01-28T00:00:00"/>
    <n v="2026"/>
    <x v="0"/>
    <n v="1"/>
    <x v="0"/>
    <x v="3"/>
    <x v="7"/>
    <x v="0"/>
    <s v="Returning"/>
    <x v="0"/>
    <s v="Trail Bike Light"/>
    <n v="3"/>
    <n v="49.95"/>
    <n v="0"/>
    <n v="22.55"/>
    <n v="149.85000000000002"/>
    <n v="67.650000000000006"/>
    <n v="82.200000000000017"/>
    <n v="0.54854854854854862"/>
    <n v="2026"/>
    <s v="Q1"/>
    <n v="1"/>
    <s v="Jan"/>
  </r>
  <r>
    <n v="1654"/>
    <d v="2026-01-28T00:00:00"/>
    <n v="2026"/>
    <x v="0"/>
    <n v="1"/>
    <x v="0"/>
    <x v="1"/>
    <x v="6"/>
    <x v="3"/>
    <s v="Business"/>
    <x v="1"/>
    <s v="Trekking Poles"/>
    <n v="1"/>
    <n v="70.41"/>
    <n v="0"/>
    <n v="32.74"/>
    <n v="70.41"/>
    <n v="32.74"/>
    <n v="37.669999999999995"/>
    <n v="0.53500923164323244"/>
    <n v="2026"/>
    <s v="Q1"/>
    <n v="1"/>
    <s v="Jan"/>
  </r>
  <r>
    <n v="2203"/>
    <d v="2026-01-28T00:00:00"/>
    <n v="2026"/>
    <x v="0"/>
    <n v="1"/>
    <x v="0"/>
    <x v="2"/>
    <x v="16"/>
    <x v="3"/>
    <s v="Returning"/>
    <x v="1"/>
    <s v="Trekking Poles"/>
    <n v="2"/>
    <n v="70.290000000000006"/>
    <n v="0.15"/>
    <n v="31.84"/>
    <n v="119.49300000000001"/>
    <n v="63.68"/>
    <n v="55.813000000000009"/>
    <n v="0.46708175374289712"/>
    <n v="2026"/>
    <s v="Q1"/>
    <n v="1"/>
    <s v="Jan"/>
  </r>
  <r>
    <n v="3352"/>
    <d v="2026-01-28T00:00:00"/>
    <n v="2026"/>
    <x v="0"/>
    <n v="1"/>
    <x v="0"/>
    <x v="2"/>
    <x v="16"/>
    <x v="0"/>
    <s v="Business"/>
    <x v="1"/>
    <s v="Hiking Daypack 20L"/>
    <n v="4"/>
    <n v="91.46"/>
    <n v="0"/>
    <n v="44.04"/>
    <n v="365.84"/>
    <n v="176.16"/>
    <n v="189.67999999999998"/>
    <n v="0.51847802317953207"/>
    <n v="2026"/>
    <s v="Q1"/>
    <n v="1"/>
    <s v="Jan"/>
  </r>
  <r>
    <n v="183"/>
    <d v="2026-01-29T00:00:00"/>
    <n v="2026"/>
    <x v="0"/>
    <n v="1"/>
    <x v="0"/>
    <x v="1"/>
    <x v="12"/>
    <x v="0"/>
    <s v="New"/>
    <x v="3"/>
    <s v="Compact Sleeping Bag"/>
    <n v="2"/>
    <n v="123.27"/>
    <n v="0"/>
    <n v="60.26"/>
    <n v="246.54"/>
    <n v="120.52"/>
    <n v="126.02"/>
    <n v="0.51115437657175311"/>
    <n v="2026"/>
    <s v="Q1"/>
    <n v="1"/>
    <s v="Jan"/>
  </r>
  <r>
    <n v="3525"/>
    <d v="2026-01-29T00:00:00"/>
    <n v="2026"/>
    <x v="0"/>
    <n v="1"/>
    <x v="0"/>
    <x v="2"/>
    <x v="5"/>
    <x v="1"/>
    <s v="Business"/>
    <x v="4"/>
    <s v="Training Mat"/>
    <n v="3"/>
    <n v="49.63"/>
    <n v="0.1"/>
    <n v="22.06"/>
    <n v="134.001"/>
    <n v="66.179999999999993"/>
    <n v="67.821000000000012"/>
    <n v="0.50612308863366695"/>
    <n v="2026"/>
    <s v="Q1"/>
    <n v="1"/>
    <s v="Jan"/>
  </r>
  <r>
    <n v="4299"/>
    <d v="2026-01-29T00:00:00"/>
    <n v="2026"/>
    <x v="0"/>
    <n v="1"/>
    <x v="0"/>
    <x v="0"/>
    <x v="9"/>
    <x v="1"/>
    <s v="Business"/>
    <x v="2"/>
    <s v="Carry-On Duffel"/>
    <n v="12"/>
    <n v="132.21"/>
    <n v="0.1"/>
    <n v="68.95"/>
    <n v="1427.8679999999999"/>
    <n v="827.40000000000009"/>
    <n v="600.46799999999985"/>
    <n v="0.42053467127213429"/>
    <n v="2026"/>
    <s v="Q1"/>
    <n v="1"/>
    <s v="Jan"/>
  </r>
  <r>
    <n v="748"/>
    <d v="2026-01-30T00:00:00"/>
    <n v="2026"/>
    <x v="0"/>
    <n v="1"/>
    <x v="0"/>
    <x v="1"/>
    <x v="1"/>
    <x v="2"/>
    <s v="Business"/>
    <x v="0"/>
    <s v="Compact Repair Kit"/>
    <n v="1"/>
    <n v="39.549999999999997"/>
    <n v="0"/>
    <n v="17.059999999999999"/>
    <n v="39.549999999999997"/>
    <n v="17.059999999999999"/>
    <n v="22.49"/>
    <n v="0.56864728192161818"/>
    <n v="2026"/>
    <s v="Q1"/>
    <n v="1"/>
    <s v="Jan"/>
  </r>
  <r>
    <n v="3117"/>
    <d v="2026-01-30T00:00:00"/>
    <n v="2026"/>
    <x v="0"/>
    <n v="1"/>
    <x v="0"/>
    <x v="1"/>
    <x v="12"/>
    <x v="0"/>
    <s v="New"/>
    <x v="3"/>
    <s v="Portable Camp Stove"/>
    <n v="3"/>
    <n v="80.08"/>
    <n v="0"/>
    <n v="39.450000000000003"/>
    <n v="240.24"/>
    <n v="118.35000000000001"/>
    <n v="121.89"/>
    <n v="0.50736763236763238"/>
    <n v="2026"/>
    <s v="Q1"/>
    <n v="1"/>
    <s v="Jan"/>
  </r>
  <r>
    <n v="3328"/>
    <d v="2026-01-30T00:00:00"/>
    <n v="2026"/>
    <x v="0"/>
    <n v="1"/>
    <x v="0"/>
    <x v="2"/>
    <x v="5"/>
    <x v="2"/>
    <s v="Returning"/>
    <x v="4"/>
    <s v="Weighted Vest"/>
    <n v="1"/>
    <n v="120.48"/>
    <n v="0"/>
    <n v="69.55"/>
    <n v="120.48"/>
    <n v="69.55"/>
    <n v="50.930000000000007"/>
    <n v="0.42272576361221786"/>
    <n v="2026"/>
    <s v="Q1"/>
    <n v="1"/>
    <s v="Jan"/>
  </r>
  <r>
    <n v="3822"/>
    <d v="2026-01-30T00:00:00"/>
    <n v="2026"/>
    <x v="0"/>
    <n v="1"/>
    <x v="0"/>
    <x v="3"/>
    <x v="7"/>
    <x v="0"/>
    <s v="Returning"/>
    <x v="4"/>
    <s v="Resistance Band Set"/>
    <n v="1"/>
    <n v="39.369999999999997"/>
    <n v="0.05"/>
    <n v="14.66"/>
    <n v="37.401499999999999"/>
    <n v="14.66"/>
    <n v="22.741499999999998"/>
    <n v="0.60803711081106371"/>
    <n v="2026"/>
    <s v="Q1"/>
    <n v="1"/>
    <s v="Jan"/>
  </r>
  <r>
    <n v="4125"/>
    <d v="2026-01-30T00:00:00"/>
    <n v="2026"/>
    <x v="0"/>
    <n v="1"/>
    <x v="0"/>
    <x v="1"/>
    <x v="12"/>
    <x v="1"/>
    <s v="Business"/>
    <x v="3"/>
    <s v="Portable Camp Stove"/>
    <n v="8"/>
    <n v="81.06"/>
    <n v="0.15"/>
    <n v="39.549999999999997"/>
    <n v="551.20799999999997"/>
    <n v="316.39999999999998"/>
    <n v="234.80799999999999"/>
    <n v="0.42598801178502488"/>
    <n v="2026"/>
    <s v="Q1"/>
    <n v="1"/>
    <s v="Jan"/>
  </r>
  <r>
    <n v="4592"/>
    <d v="2026-01-30T00:00:00"/>
    <n v="2026"/>
    <x v="0"/>
    <n v="1"/>
    <x v="0"/>
    <x v="1"/>
    <x v="12"/>
    <x v="3"/>
    <s v="Returning"/>
    <x v="4"/>
    <s v="Weighted Vest"/>
    <n v="5"/>
    <n v="120.4"/>
    <n v="0"/>
    <n v="69.510000000000005"/>
    <n v="602"/>
    <n v="347.55"/>
    <n v="254.45"/>
    <n v="0.42267441860465116"/>
    <n v="2026"/>
    <s v="Q1"/>
    <n v="1"/>
    <s v="Jan"/>
  </r>
  <r>
    <n v="373"/>
    <d v="2026-01-31T00:00:00"/>
    <n v="2026"/>
    <x v="0"/>
    <n v="1"/>
    <x v="0"/>
    <x v="2"/>
    <x v="10"/>
    <x v="1"/>
    <s v="Business"/>
    <x v="2"/>
    <s v="Packing Cube Set"/>
    <n v="10"/>
    <n v="47.71"/>
    <n v="0.1"/>
    <n v="18.649999999999999"/>
    <n v="429.39000000000004"/>
    <n v="186.5"/>
    <n v="242.89000000000004"/>
    <n v="0.56566291716155481"/>
    <n v="2026"/>
    <s v="Q1"/>
    <n v="1"/>
    <s v="Jan"/>
  </r>
  <r>
    <n v="672"/>
    <d v="2026-01-31T00:00:00"/>
    <n v="2026"/>
    <x v="0"/>
    <n v="1"/>
    <x v="0"/>
    <x v="0"/>
    <x v="9"/>
    <x v="0"/>
    <s v="Business"/>
    <x v="0"/>
    <s v="Cycling Pack 12L"/>
    <n v="1"/>
    <n v="102.92"/>
    <n v="0.05"/>
    <n v="50.92"/>
    <n v="97.774000000000001"/>
    <n v="50.92"/>
    <n v="46.853999999999999"/>
    <n v="0.4792071511853867"/>
    <n v="2026"/>
    <s v="Q1"/>
    <n v="1"/>
    <s v="Jan"/>
  </r>
  <r>
    <n v="1125"/>
    <d v="2026-01-31T00:00:00"/>
    <n v="2026"/>
    <x v="0"/>
    <n v="1"/>
    <x v="0"/>
    <x v="1"/>
    <x v="1"/>
    <x v="0"/>
    <s v="Returning"/>
    <x v="1"/>
    <s v="Trekking Poles"/>
    <n v="1"/>
    <n v="72.69"/>
    <n v="0.1"/>
    <n v="32.67"/>
    <n v="65.421000000000006"/>
    <n v="32.67"/>
    <n v="32.751000000000005"/>
    <n v="0.50061906727197691"/>
    <n v="2026"/>
    <s v="Q1"/>
    <n v="1"/>
    <s v="Jan"/>
  </r>
  <r>
    <n v="1164"/>
    <d v="2026-01-31T00:00:00"/>
    <n v="2026"/>
    <x v="0"/>
    <n v="1"/>
    <x v="0"/>
    <x v="0"/>
    <x v="0"/>
    <x v="0"/>
    <s v="New"/>
    <x v="0"/>
    <s v="Commuter Helmet"/>
    <n v="1"/>
    <n v="79.989999999999995"/>
    <n v="0.05"/>
    <n v="43.02"/>
    <n v="75.990499999999997"/>
    <n v="43.02"/>
    <n v="32.970499999999994"/>
    <n v="0.43387660299642711"/>
    <n v="2026"/>
    <s v="Q1"/>
    <n v="1"/>
    <s v="Jan"/>
  </r>
  <r>
    <n v="1613"/>
    <d v="2026-01-31T00:00:00"/>
    <n v="2026"/>
    <x v="0"/>
    <n v="1"/>
    <x v="0"/>
    <x v="1"/>
    <x v="6"/>
    <x v="1"/>
    <s v="Business"/>
    <x v="4"/>
    <s v="Training Mat"/>
    <n v="4"/>
    <n v="51.11"/>
    <n v="0.15"/>
    <n v="22.25"/>
    <n v="173.774"/>
    <n v="89"/>
    <n v="84.774000000000001"/>
    <n v="0.48784052850253778"/>
    <n v="2026"/>
    <s v="Q1"/>
    <n v="1"/>
    <s v="Jan"/>
  </r>
  <r>
    <n v="2149"/>
    <d v="2026-01-31T00:00:00"/>
    <n v="2026"/>
    <x v="0"/>
    <n v="1"/>
    <x v="0"/>
    <x v="0"/>
    <x v="15"/>
    <x v="0"/>
    <s v="Returning"/>
    <x v="4"/>
    <s v="Weighted Vest"/>
    <n v="2"/>
    <n v="124.83"/>
    <n v="0"/>
    <n v="70.91"/>
    <n v="249.66"/>
    <n v="141.82"/>
    <n v="107.84"/>
    <n v="0.43194744853000083"/>
    <n v="2026"/>
    <s v="Q1"/>
    <n v="1"/>
    <s v="Jan"/>
  </r>
  <r>
    <n v="2593"/>
    <d v="2026-01-31T00:00:00"/>
    <n v="2026"/>
    <x v="0"/>
    <n v="1"/>
    <x v="0"/>
    <x v="1"/>
    <x v="11"/>
    <x v="2"/>
    <s v="New"/>
    <x v="0"/>
    <s v="Compact Repair Kit"/>
    <n v="6"/>
    <n v="41.07"/>
    <n v="0.1"/>
    <n v="16.29"/>
    <n v="221.77800000000002"/>
    <n v="97.74"/>
    <n v="124.03800000000003"/>
    <n v="0.55928901874847825"/>
    <n v="2026"/>
    <s v="Q1"/>
    <n v="1"/>
    <s v="Jan"/>
  </r>
  <r>
    <n v="2659"/>
    <d v="2026-01-31T00:00:00"/>
    <n v="2026"/>
    <x v="0"/>
    <n v="1"/>
    <x v="0"/>
    <x v="0"/>
    <x v="15"/>
    <x v="0"/>
    <s v="New"/>
    <x v="2"/>
    <s v="Insulated Bottle"/>
    <n v="1"/>
    <n v="36.020000000000003"/>
    <n v="0"/>
    <n v="13.34"/>
    <n v="36.020000000000003"/>
    <n v="13.34"/>
    <n v="22.680000000000003"/>
    <n v="0.62965019433647973"/>
    <n v="2026"/>
    <s v="Q1"/>
    <n v="1"/>
    <s v="Jan"/>
  </r>
  <r>
    <n v="3496"/>
    <d v="2026-01-31T00:00:00"/>
    <n v="2026"/>
    <x v="0"/>
    <n v="1"/>
    <x v="0"/>
    <x v="0"/>
    <x v="0"/>
    <x v="2"/>
    <s v="Returning"/>
    <x v="4"/>
    <s v="Recovery Roller"/>
    <n v="1"/>
    <n v="35.82"/>
    <n v="0.05"/>
    <n v="14.32"/>
    <n v="34.028999999999996"/>
    <n v="14.32"/>
    <n v="19.708999999999996"/>
    <n v="0.57918246201769075"/>
    <n v="2026"/>
    <s v="Q1"/>
    <n v="1"/>
    <s v="Jan"/>
  </r>
  <r>
    <n v="3889"/>
    <d v="2026-01-31T00:00:00"/>
    <n v="2026"/>
    <x v="0"/>
    <n v="1"/>
    <x v="0"/>
    <x v="2"/>
    <x v="3"/>
    <x v="2"/>
    <s v="Returning"/>
    <x v="0"/>
    <s v="Cycling Pack 12L"/>
    <n v="3"/>
    <n v="103.94"/>
    <n v="0.1"/>
    <n v="50.67"/>
    <n v="280.63799999999998"/>
    <n v="152.01"/>
    <n v="128.62799999999999"/>
    <n v="0.45834135077929572"/>
    <n v="2026"/>
    <s v="Q1"/>
    <n v="1"/>
    <s v="Jan"/>
  </r>
  <r>
    <n v="1432"/>
    <d v="2026-02-01T00:00:00"/>
    <n v="2026"/>
    <x v="0"/>
    <n v="2"/>
    <x v="1"/>
    <x v="0"/>
    <x v="0"/>
    <x v="0"/>
    <s v="Returning"/>
    <x v="1"/>
    <s v="Trail Boots"/>
    <n v="1"/>
    <n v="140.53"/>
    <n v="0"/>
    <n v="77.36"/>
    <n v="140.53"/>
    <n v="77.36"/>
    <n v="63.17"/>
    <n v="0.44951255959581587"/>
    <n v="2026"/>
    <s v="Q1"/>
    <n v="2"/>
    <s v="Feb"/>
  </r>
  <r>
    <n v="1778"/>
    <d v="2026-02-01T00:00:00"/>
    <n v="2026"/>
    <x v="0"/>
    <n v="2"/>
    <x v="1"/>
    <x v="3"/>
    <x v="7"/>
    <x v="2"/>
    <s v="Returning"/>
    <x v="1"/>
    <s v="Trail Boots"/>
    <n v="1"/>
    <n v="142.03"/>
    <n v="0.05"/>
    <n v="77.069999999999993"/>
    <n v="134.92849999999999"/>
    <n v="77.069999999999993"/>
    <n v="57.858499999999992"/>
    <n v="0.42880859121682963"/>
    <n v="2026"/>
    <s v="Q1"/>
    <n v="2"/>
    <s v="Feb"/>
  </r>
  <r>
    <n v="2047"/>
    <d v="2026-02-01T00:00:00"/>
    <n v="2026"/>
    <x v="0"/>
    <n v="2"/>
    <x v="1"/>
    <x v="2"/>
    <x v="5"/>
    <x v="1"/>
    <s v="Business"/>
    <x v="3"/>
    <s v="Compact Sleeping Bag"/>
    <n v="12"/>
    <n v="124.84"/>
    <n v="0.1"/>
    <n v="59.47"/>
    <n v="1348.2719999999999"/>
    <n v="713.64"/>
    <n v="634.63199999999995"/>
    <n v="0.47070027412866244"/>
    <n v="2026"/>
    <s v="Q1"/>
    <n v="2"/>
    <s v="Feb"/>
  </r>
  <r>
    <n v="2668"/>
    <d v="2026-02-01T00:00:00"/>
    <n v="2026"/>
    <x v="0"/>
    <n v="2"/>
    <x v="1"/>
    <x v="1"/>
    <x v="12"/>
    <x v="0"/>
    <s v="Returning"/>
    <x v="4"/>
    <s v="Recovery Roller"/>
    <n v="3"/>
    <n v="35.36"/>
    <n v="0"/>
    <n v="13.7"/>
    <n v="106.08"/>
    <n v="41.099999999999994"/>
    <n v="64.98"/>
    <n v="0.61255656108597289"/>
    <n v="2026"/>
    <s v="Q1"/>
    <n v="2"/>
    <s v="Feb"/>
  </r>
  <r>
    <n v="2706"/>
    <d v="2026-02-01T00:00:00"/>
    <n v="2026"/>
    <x v="0"/>
    <n v="2"/>
    <x v="1"/>
    <x v="3"/>
    <x v="13"/>
    <x v="3"/>
    <s v="Returning"/>
    <x v="4"/>
    <s v="Weighted Vest"/>
    <n v="2"/>
    <n v="122.43"/>
    <n v="0"/>
    <n v="69.08"/>
    <n v="244.86"/>
    <n v="138.16"/>
    <n v="106.70000000000002"/>
    <n v="0.43575920934411505"/>
    <n v="2026"/>
    <s v="Q1"/>
    <n v="2"/>
    <s v="Feb"/>
  </r>
  <r>
    <n v="2940"/>
    <d v="2026-02-01T00:00:00"/>
    <n v="2026"/>
    <x v="0"/>
    <n v="2"/>
    <x v="1"/>
    <x v="0"/>
    <x v="15"/>
    <x v="3"/>
    <s v="New"/>
    <x v="1"/>
    <s v="Trail Boots"/>
    <n v="2"/>
    <n v="140.47"/>
    <n v="0.05"/>
    <n v="78.39"/>
    <n v="266.89299999999997"/>
    <n v="156.78"/>
    <n v="110.11299999999997"/>
    <n v="0.41257357817552348"/>
    <n v="2026"/>
    <s v="Q1"/>
    <n v="2"/>
    <s v="Feb"/>
  </r>
  <r>
    <n v="1263"/>
    <d v="2026-02-02T00:00:00"/>
    <n v="2026"/>
    <x v="0"/>
    <n v="2"/>
    <x v="1"/>
    <x v="1"/>
    <x v="14"/>
    <x v="0"/>
    <s v="Returning"/>
    <x v="2"/>
    <s v="Packing Cube Set"/>
    <n v="1"/>
    <n v="45.43"/>
    <n v="0.05"/>
    <n v="18.670000000000002"/>
    <n v="43.158499999999997"/>
    <n v="18.670000000000002"/>
    <n v="24.488499999999995"/>
    <n v="0.56740850585632019"/>
    <n v="2026"/>
    <s v="Q1"/>
    <n v="2"/>
    <s v="Feb"/>
  </r>
  <r>
    <n v="1641"/>
    <d v="2026-02-02T00:00:00"/>
    <n v="2026"/>
    <x v="0"/>
    <n v="2"/>
    <x v="1"/>
    <x v="3"/>
    <x v="13"/>
    <x v="1"/>
    <s v="Business"/>
    <x v="0"/>
    <s v="Cycling Pack 12L"/>
    <n v="8"/>
    <n v="102.78"/>
    <n v="0.15"/>
    <n v="50.39"/>
    <n v="698.904"/>
    <n v="403.12"/>
    <n v="295.78399999999999"/>
    <n v="0.42321119924911005"/>
    <n v="2026"/>
    <s v="Q1"/>
    <n v="2"/>
    <s v="Feb"/>
  </r>
  <r>
    <n v="2014"/>
    <d v="2026-02-02T00:00:00"/>
    <n v="2026"/>
    <x v="0"/>
    <n v="2"/>
    <x v="1"/>
    <x v="1"/>
    <x v="11"/>
    <x v="3"/>
    <s v="New"/>
    <x v="3"/>
    <s v="Compact Sleeping Bag"/>
    <n v="1"/>
    <n v="123.95"/>
    <n v="0"/>
    <n v="61.32"/>
    <n v="123.95"/>
    <n v="61.32"/>
    <n v="62.63"/>
    <n v="0.50528438886647842"/>
    <n v="2026"/>
    <s v="Q1"/>
    <n v="2"/>
    <s v="Feb"/>
  </r>
  <r>
    <n v="2642"/>
    <d v="2026-02-02T00:00:00"/>
    <n v="2026"/>
    <x v="0"/>
    <n v="2"/>
    <x v="1"/>
    <x v="1"/>
    <x v="11"/>
    <x v="3"/>
    <s v="Returning"/>
    <x v="3"/>
    <s v="Trail Tent 2P"/>
    <n v="3"/>
    <n v="199.9"/>
    <n v="0"/>
    <n v="104.18"/>
    <n v="599.70000000000005"/>
    <n v="312.54000000000002"/>
    <n v="287.16000000000003"/>
    <n v="0.47883941970985494"/>
    <n v="2026"/>
    <s v="Q1"/>
    <n v="2"/>
    <s v="Feb"/>
  </r>
  <r>
    <n v="2929"/>
    <d v="2026-02-02T00:00:00"/>
    <n v="2026"/>
    <x v="0"/>
    <n v="2"/>
    <x v="1"/>
    <x v="1"/>
    <x v="12"/>
    <x v="3"/>
    <s v="Returning"/>
    <x v="1"/>
    <s v="Hiking Daypack 20L"/>
    <n v="1"/>
    <n v="93.78"/>
    <n v="0"/>
    <n v="44.21"/>
    <n v="93.78"/>
    <n v="44.21"/>
    <n v="49.57"/>
    <n v="0.52857752185967155"/>
    <n v="2026"/>
    <s v="Q1"/>
    <n v="2"/>
    <s v="Feb"/>
  </r>
  <r>
    <n v="3855"/>
    <d v="2026-02-02T00:00:00"/>
    <n v="2026"/>
    <x v="0"/>
    <n v="2"/>
    <x v="1"/>
    <x v="0"/>
    <x v="0"/>
    <x v="0"/>
    <s v="Business"/>
    <x v="4"/>
    <s v="Resistance Band Set"/>
    <n v="1"/>
    <n v="39.39"/>
    <n v="0.1"/>
    <n v="15.09"/>
    <n v="35.451000000000001"/>
    <n v="15.09"/>
    <n v="20.361000000000001"/>
    <n v="0.57434204958957435"/>
    <n v="2026"/>
    <s v="Q1"/>
    <n v="2"/>
    <s v="Feb"/>
  </r>
  <r>
    <n v="4031"/>
    <d v="2026-02-02T00:00:00"/>
    <n v="2026"/>
    <x v="0"/>
    <n v="2"/>
    <x v="1"/>
    <x v="0"/>
    <x v="0"/>
    <x v="0"/>
    <s v="New"/>
    <x v="0"/>
    <s v="Cycling Pack 12L"/>
    <n v="6"/>
    <n v="101.64"/>
    <n v="0"/>
    <n v="51.06"/>
    <n v="609.84"/>
    <n v="306.36"/>
    <n v="303.48"/>
    <n v="0.49763872491145217"/>
    <n v="2026"/>
    <s v="Q1"/>
    <n v="2"/>
    <s v="Feb"/>
  </r>
  <r>
    <n v="2"/>
    <d v="2026-02-03T00:00:00"/>
    <n v="2026"/>
    <x v="0"/>
    <n v="2"/>
    <x v="1"/>
    <x v="0"/>
    <x v="0"/>
    <x v="1"/>
    <s v="Business"/>
    <x v="4"/>
    <s v="Recovery Roller"/>
    <n v="12"/>
    <n v="36.74"/>
    <n v="0.2"/>
    <n v="13.53"/>
    <n v="352.70400000000001"/>
    <n v="162.35999999999999"/>
    <n v="190.34400000000002"/>
    <n v="0.53967065868263475"/>
    <n v="2026"/>
    <s v="Q1"/>
    <n v="2"/>
    <s v="Feb"/>
  </r>
  <r>
    <n v="4228"/>
    <d v="2026-02-03T00:00:00"/>
    <n v="2026"/>
    <x v="0"/>
    <n v="2"/>
    <x v="1"/>
    <x v="3"/>
    <x v="8"/>
    <x v="2"/>
    <s v="New"/>
    <x v="1"/>
    <s v="Summit Backpack 45L"/>
    <n v="2"/>
    <n v="154.62"/>
    <n v="0"/>
    <n v="78.209999999999994"/>
    <n v="309.24"/>
    <n v="156.41999999999999"/>
    <n v="152.82000000000002"/>
    <n v="0.49417927823050062"/>
    <n v="2026"/>
    <s v="Q1"/>
    <n v="2"/>
    <s v="Feb"/>
  </r>
  <r>
    <n v="928"/>
    <d v="2026-02-04T00:00:00"/>
    <n v="2026"/>
    <x v="0"/>
    <n v="2"/>
    <x v="1"/>
    <x v="0"/>
    <x v="0"/>
    <x v="3"/>
    <s v="New"/>
    <x v="3"/>
    <s v="Compact Sleeping Bag"/>
    <n v="1"/>
    <n v="125.63"/>
    <n v="0.1"/>
    <n v="60.38"/>
    <n v="113.06699999999999"/>
    <n v="60.38"/>
    <n v="52.686999999999991"/>
    <n v="0.46598034793529497"/>
    <n v="2026"/>
    <s v="Q1"/>
    <n v="2"/>
    <s v="Feb"/>
  </r>
  <r>
    <n v="933"/>
    <d v="2026-02-04T00:00:00"/>
    <n v="2026"/>
    <x v="0"/>
    <n v="2"/>
    <x v="1"/>
    <x v="1"/>
    <x v="11"/>
    <x v="0"/>
    <s v="New"/>
    <x v="3"/>
    <s v="Portable Camp Stove"/>
    <n v="2"/>
    <n v="81.59"/>
    <n v="0.1"/>
    <n v="38.64"/>
    <n v="146.86200000000002"/>
    <n v="77.28"/>
    <n v="69.582000000000022"/>
    <n v="0.47379172284185161"/>
    <n v="2026"/>
    <s v="Q1"/>
    <n v="2"/>
    <s v="Feb"/>
  </r>
  <r>
    <n v="1646"/>
    <d v="2026-02-04T00:00:00"/>
    <n v="2026"/>
    <x v="0"/>
    <n v="2"/>
    <x v="1"/>
    <x v="2"/>
    <x v="5"/>
    <x v="0"/>
    <s v="New"/>
    <x v="2"/>
    <s v="Packing Cube Set"/>
    <n v="2"/>
    <n v="45.81"/>
    <n v="0.1"/>
    <n v="18.420000000000002"/>
    <n v="82.458000000000013"/>
    <n v="36.840000000000003"/>
    <n v="45.618000000000009"/>
    <n v="0.55322709743141962"/>
    <n v="2026"/>
    <s v="Q1"/>
    <n v="2"/>
    <s v="Feb"/>
  </r>
  <r>
    <n v="380"/>
    <d v="2026-02-05T00:00:00"/>
    <n v="2026"/>
    <x v="0"/>
    <n v="2"/>
    <x v="1"/>
    <x v="1"/>
    <x v="12"/>
    <x v="0"/>
    <s v="Returning"/>
    <x v="4"/>
    <s v="Weighted Vest"/>
    <n v="3"/>
    <n v="125.63"/>
    <n v="0"/>
    <n v="71.05"/>
    <n v="376.89"/>
    <n v="213.14999999999998"/>
    <n v="163.74"/>
    <n v="0.43445037013452203"/>
    <n v="2026"/>
    <s v="Q1"/>
    <n v="2"/>
    <s v="Feb"/>
  </r>
  <r>
    <n v="1723"/>
    <d v="2026-02-05T00:00:00"/>
    <n v="2026"/>
    <x v="0"/>
    <n v="2"/>
    <x v="1"/>
    <x v="3"/>
    <x v="8"/>
    <x v="0"/>
    <s v="Returning"/>
    <x v="0"/>
    <s v="Cycling Pack 12L"/>
    <n v="2"/>
    <n v="101.01"/>
    <n v="0"/>
    <n v="50.26"/>
    <n v="202.02"/>
    <n v="100.52"/>
    <n v="101.50000000000001"/>
    <n v="0.50242550242550243"/>
    <n v="2026"/>
    <s v="Q1"/>
    <n v="2"/>
    <s v="Feb"/>
  </r>
  <r>
    <n v="2529"/>
    <d v="2026-02-05T00:00:00"/>
    <n v="2026"/>
    <x v="0"/>
    <n v="2"/>
    <x v="1"/>
    <x v="3"/>
    <x v="13"/>
    <x v="0"/>
    <s v="Returning"/>
    <x v="1"/>
    <s v="Summit Backpack 45L"/>
    <n v="6"/>
    <n v="154.22"/>
    <n v="0"/>
    <n v="79.599999999999994"/>
    <n v="925.31999999999994"/>
    <n v="477.59999999999997"/>
    <n v="447.71999999999997"/>
    <n v="0.4838542342108676"/>
    <n v="2026"/>
    <s v="Q1"/>
    <n v="2"/>
    <s v="Feb"/>
  </r>
  <r>
    <n v="2685"/>
    <d v="2026-02-05T00:00:00"/>
    <n v="2026"/>
    <x v="0"/>
    <n v="2"/>
    <x v="1"/>
    <x v="1"/>
    <x v="14"/>
    <x v="0"/>
    <s v="New"/>
    <x v="1"/>
    <s v="Trekking Poles"/>
    <n v="1"/>
    <n v="72.78"/>
    <n v="0.05"/>
    <n v="33.26"/>
    <n v="69.140999999999991"/>
    <n v="33.26"/>
    <n v="35.880999999999993"/>
    <n v="0.51895402149231273"/>
    <n v="2026"/>
    <s v="Q1"/>
    <n v="2"/>
    <s v="Feb"/>
  </r>
  <r>
    <n v="2793"/>
    <d v="2026-02-05T00:00:00"/>
    <n v="2026"/>
    <x v="0"/>
    <n v="2"/>
    <x v="1"/>
    <x v="1"/>
    <x v="14"/>
    <x v="1"/>
    <s v="Business"/>
    <x v="3"/>
    <s v="Compact Sleeping Bag"/>
    <n v="3"/>
    <n v="122.69"/>
    <n v="0.05"/>
    <n v="62.08"/>
    <n v="349.66649999999998"/>
    <n v="186.24"/>
    <n v="163.42649999999998"/>
    <n v="0.46737820180085876"/>
    <n v="2026"/>
    <s v="Q1"/>
    <n v="2"/>
    <s v="Feb"/>
  </r>
  <r>
    <n v="346"/>
    <d v="2026-02-06T00:00:00"/>
    <n v="2026"/>
    <x v="0"/>
    <n v="2"/>
    <x v="1"/>
    <x v="1"/>
    <x v="1"/>
    <x v="0"/>
    <s v="Business"/>
    <x v="0"/>
    <s v="Cycling Pack 12L"/>
    <n v="3"/>
    <n v="103.22"/>
    <n v="0"/>
    <n v="50.74"/>
    <n v="309.65999999999997"/>
    <n v="152.22"/>
    <n v="157.43999999999997"/>
    <n v="0.50842859910869986"/>
    <n v="2026"/>
    <s v="Q1"/>
    <n v="2"/>
    <s v="Feb"/>
  </r>
  <r>
    <n v="539"/>
    <d v="2026-02-06T00:00:00"/>
    <n v="2026"/>
    <x v="0"/>
    <n v="2"/>
    <x v="1"/>
    <x v="0"/>
    <x v="15"/>
    <x v="3"/>
    <s v="New"/>
    <x v="1"/>
    <s v="Hiking Daypack 20L"/>
    <n v="3"/>
    <n v="92.96"/>
    <n v="0.15"/>
    <n v="44.56"/>
    <n v="237.048"/>
    <n v="133.68"/>
    <n v="103.36799999999999"/>
    <n v="0.43606358205932971"/>
    <n v="2026"/>
    <s v="Q1"/>
    <n v="2"/>
    <s v="Feb"/>
  </r>
  <r>
    <n v="1368"/>
    <d v="2026-02-06T00:00:00"/>
    <n v="2026"/>
    <x v="0"/>
    <n v="2"/>
    <x v="1"/>
    <x v="1"/>
    <x v="12"/>
    <x v="2"/>
    <s v="New"/>
    <x v="2"/>
    <s v="Insulated Bottle"/>
    <n v="1"/>
    <n v="36.520000000000003"/>
    <n v="0"/>
    <n v="13.94"/>
    <n v="36.520000000000003"/>
    <n v="13.94"/>
    <n v="22.580000000000005"/>
    <n v="0.61829134720700996"/>
    <n v="2026"/>
    <s v="Q1"/>
    <n v="2"/>
    <s v="Feb"/>
  </r>
  <r>
    <n v="3506"/>
    <d v="2026-02-06T00:00:00"/>
    <n v="2026"/>
    <x v="0"/>
    <n v="2"/>
    <x v="1"/>
    <x v="0"/>
    <x v="0"/>
    <x v="2"/>
    <s v="Returning"/>
    <x v="4"/>
    <s v="Training Mat"/>
    <n v="3"/>
    <n v="50.65"/>
    <n v="0"/>
    <n v="21.49"/>
    <n v="151.94999999999999"/>
    <n v="64.47"/>
    <n v="87.47999999999999"/>
    <n v="0.57571569595261596"/>
    <n v="2026"/>
    <s v="Q1"/>
    <n v="2"/>
    <s v="Feb"/>
  </r>
  <r>
    <n v="1314"/>
    <d v="2026-02-07T00:00:00"/>
    <n v="2026"/>
    <x v="0"/>
    <n v="2"/>
    <x v="1"/>
    <x v="3"/>
    <x v="4"/>
    <x v="0"/>
    <s v="Returning"/>
    <x v="2"/>
    <s v="Insulated Bottle"/>
    <n v="2"/>
    <n v="37.03"/>
    <n v="0.15"/>
    <n v="13.87"/>
    <n v="62.951000000000001"/>
    <n v="27.74"/>
    <n v="35.210999999999999"/>
    <n v="0.55933980397451988"/>
    <n v="2026"/>
    <s v="Q1"/>
    <n v="2"/>
    <s v="Feb"/>
  </r>
  <r>
    <n v="2092"/>
    <d v="2026-02-07T00:00:00"/>
    <n v="2026"/>
    <x v="0"/>
    <n v="2"/>
    <x v="1"/>
    <x v="2"/>
    <x v="2"/>
    <x v="0"/>
    <s v="New"/>
    <x v="4"/>
    <s v="Recovery Roller"/>
    <n v="1"/>
    <n v="36.619999999999997"/>
    <n v="0"/>
    <n v="13.55"/>
    <n v="36.619999999999997"/>
    <n v="13.55"/>
    <n v="23.069999999999997"/>
    <n v="0.62998361551064985"/>
    <n v="2026"/>
    <s v="Q1"/>
    <n v="2"/>
    <s v="Feb"/>
  </r>
  <r>
    <n v="5083"/>
    <d v="2026-02-07T00:00:00"/>
    <n v="2026"/>
    <x v="0"/>
    <n v="2"/>
    <x v="1"/>
    <x v="2"/>
    <x v="16"/>
    <x v="2"/>
    <s v="Returning"/>
    <x v="3"/>
    <s v="Portable Camp Stove"/>
    <n v="1"/>
    <n v="81.47"/>
    <n v="0"/>
    <n v="39.18"/>
    <n v="81.47"/>
    <n v="39.18"/>
    <n v="42.29"/>
    <n v="0.51908678040996681"/>
    <n v="2026"/>
    <s v="Q1"/>
    <n v="2"/>
    <s v="Feb"/>
  </r>
  <r>
    <n v="582"/>
    <d v="2026-02-08T00:00:00"/>
    <n v="2026"/>
    <x v="0"/>
    <n v="2"/>
    <x v="1"/>
    <x v="1"/>
    <x v="1"/>
    <x v="1"/>
    <s v="Returning"/>
    <x v="3"/>
    <s v="Compact Sleeping Bag"/>
    <n v="12"/>
    <n v="122.75"/>
    <n v="0.15"/>
    <n v="62.51"/>
    <n v="1252.05"/>
    <n v="750.12"/>
    <n v="501.92999999999995"/>
    <n v="0.40088654606445429"/>
    <n v="2026"/>
    <s v="Q1"/>
    <n v="2"/>
    <s v="Feb"/>
  </r>
  <r>
    <n v="902"/>
    <d v="2026-02-08T00:00:00"/>
    <n v="2026"/>
    <x v="0"/>
    <n v="2"/>
    <x v="1"/>
    <x v="0"/>
    <x v="9"/>
    <x v="0"/>
    <s v="Business"/>
    <x v="4"/>
    <s v="Training Mat"/>
    <n v="1"/>
    <n v="50.38"/>
    <n v="0.05"/>
    <n v="21.95"/>
    <n v="47.860999999999997"/>
    <n v="21.95"/>
    <n v="25.910999999999998"/>
    <n v="0.54138024696516995"/>
    <n v="2026"/>
    <s v="Q1"/>
    <n v="2"/>
    <s v="Feb"/>
  </r>
  <r>
    <n v="2396"/>
    <d v="2026-02-08T00:00:00"/>
    <n v="2026"/>
    <x v="0"/>
    <n v="2"/>
    <x v="1"/>
    <x v="3"/>
    <x v="7"/>
    <x v="0"/>
    <s v="Business"/>
    <x v="4"/>
    <s v="Training Mat"/>
    <n v="2"/>
    <n v="50.4"/>
    <n v="0"/>
    <n v="21.43"/>
    <n v="100.8"/>
    <n v="42.86"/>
    <n v="57.94"/>
    <n v="0.57480158730158726"/>
    <n v="2026"/>
    <s v="Q1"/>
    <n v="2"/>
    <s v="Feb"/>
  </r>
  <r>
    <n v="2494"/>
    <d v="2026-02-08T00:00:00"/>
    <n v="2026"/>
    <x v="0"/>
    <n v="2"/>
    <x v="1"/>
    <x v="2"/>
    <x v="5"/>
    <x v="0"/>
    <s v="New"/>
    <x v="1"/>
    <s v="Trekking Poles"/>
    <n v="1"/>
    <n v="69.98"/>
    <n v="0"/>
    <n v="33.21"/>
    <n v="69.98"/>
    <n v="33.21"/>
    <n v="36.770000000000003"/>
    <n v="0.52543583881108891"/>
    <n v="2026"/>
    <s v="Q1"/>
    <n v="2"/>
    <s v="Feb"/>
  </r>
  <r>
    <n v="2925"/>
    <d v="2026-02-08T00:00:00"/>
    <n v="2026"/>
    <x v="0"/>
    <n v="2"/>
    <x v="1"/>
    <x v="0"/>
    <x v="0"/>
    <x v="2"/>
    <s v="New"/>
    <x v="1"/>
    <s v="Hiking Daypack 20L"/>
    <n v="3"/>
    <n v="90.04"/>
    <n v="0.05"/>
    <n v="45.25"/>
    <n v="256.61399999999998"/>
    <n v="135.75"/>
    <n v="120.86399999999998"/>
    <n v="0.47099534709719654"/>
    <n v="2026"/>
    <s v="Q1"/>
    <n v="2"/>
    <s v="Feb"/>
  </r>
  <r>
    <n v="3614"/>
    <d v="2026-02-08T00:00:00"/>
    <n v="2026"/>
    <x v="0"/>
    <n v="2"/>
    <x v="1"/>
    <x v="1"/>
    <x v="14"/>
    <x v="0"/>
    <s v="New"/>
    <x v="4"/>
    <s v="Training Mat"/>
    <n v="3"/>
    <n v="51.18"/>
    <n v="0"/>
    <n v="21.95"/>
    <n v="153.54"/>
    <n v="65.849999999999994"/>
    <n v="87.69"/>
    <n v="0.57112153184837833"/>
    <n v="2026"/>
    <s v="Q1"/>
    <n v="2"/>
    <s v="Feb"/>
  </r>
  <r>
    <n v="4360"/>
    <d v="2026-02-08T00:00:00"/>
    <n v="2026"/>
    <x v="0"/>
    <n v="2"/>
    <x v="1"/>
    <x v="0"/>
    <x v="15"/>
    <x v="0"/>
    <s v="New"/>
    <x v="2"/>
    <s v="Insulated Bottle"/>
    <n v="1"/>
    <n v="35.69"/>
    <n v="0"/>
    <n v="13.38"/>
    <n v="35.69"/>
    <n v="13.38"/>
    <n v="22.309999999999995"/>
    <n v="0.62510507144858496"/>
    <n v="2026"/>
    <s v="Q1"/>
    <n v="2"/>
    <s v="Feb"/>
  </r>
  <r>
    <n v="4582"/>
    <d v="2026-02-08T00:00:00"/>
    <n v="2026"/>
    <x v="0"/>
    <n v="2"/>
    <x v="1"/>
    <x v="3"/>
    <x v="7"/>
    <x v="0"/>
    <s v="New"/>
    <x v="0"/>
    <s v="Trail Bike Light"/>
    <n v="3"/>
    <n v="50.29"/>
    <n v="0.05"/>
    <n v="22.87"/>
    <n v="143.32650000000001"/>
    <n v="68.61"/>
    <n v="74.716500000000011"/>
    <n v="0.52130275978273388"/>
    <n v="2026"/>
    <s v="Q1"/>
    <n v="2"/>
    <s v="Feb"/>
  </r>
  <r>
    <n v="4381"/>
    <d v="2026-02-09T00:00:00"/>
    <n v="2026"/>
    <x v="0"/>
    <n v="2"/>
    <x v="1"/>
    <x v="1"/>
    <x v="12"/>
    <x v="3"/>
    <s v="Returning"/>
    <x v="3"/>
    <s v="Trail Tent 2P"/>
    <n v="1"/>
    <n v="194.32"/>
    <n v="0.05"/>
    <n v="102.52"/>
    <n v="184.60399999999998"/>
    <n v="102.52"/>
    <n v="82.083999999999989"/>
    <n v="0.44464908669367942"/>
    <n v="2026"/>
    <s v="Q1"/>
    <n v="2"/>
    <s v="Feb"/>
  </r>
  <r>
    <n v="4964"/>
    <d v="2026-02-09T00:00:00"/>
    <n v="2026"/>
    <x v="0"/>
    <n v="2"/>
    <x v="1"/>
    <x v="3"/>
    <x v="13"/>
    <x v="2"/>
    <s v="New"/>
    <x v="4"/>
    <s v="Resistance Band Set"/>
    <n v="4"/>
    <n v="40.44"/>
    <n v="0"/>
    <n v="14.75"/>
    <n v="161.76"/>
    <n v="59"/>
    <n v="102.75999999999999"/>
    <n v="0.63526211671612265"/>
    <n v="2026"/>
    <s v="Q1"/>
    <n v="2"/>
    <s v="Feb"/>
  </r>
  <r>
    <n v="255"/>
    <d v="2026-02-10T00:00:00"/>
    <n v="2026"/>
    <x v="0"/>
    <n v="2"/>
    <x v="1"/>
    <x v="3"/>
    <x v="7"/>
    <x v="0"/>
    <s v="New"/>
    <x v="2"/>
    <s v="Carry-On Duffel"/>
    <n v="3"/>
    <n v="134.53"/>
    <n v="0.1"/>
    <n v="69.12"/>
    <n v="363.23100000000005"/>
    <n v="207.36"/>
    <n v="155.87100000000004"/>
    <n v="0.42912361555043488"/>
    <n v="2026"/>
    <s v="Q1"/>
    <n v="2"/>
    <s v="Feb"/>
  </r>
  <r>
    <n v="2178"/>
    <d v="2026-02-10T00:00:00"/>
    <n v="2026"/>
    <x v="0"/>
    <n v="2"/>
    <x v="1"/>
    <x v="2"/>
    <x v="2"/>
    <x v="3"/>
    <s v="New"/>
    <x v="1"/>
    <s v="Summit Backpack 45L"/>
    <n v="6"/>
    <n v="154.05000000000001"/>
    <n v="0"/>
    <n v="79.25"/>
    <n v="924.30000000000007"/>
    <n v="475.5"/>
    <n v="448.80000000000007"/>
    <n v="0.4855566374553717"/>
    <n v="2026"/>
    <s v="Q1"/>
    <n v="2"/>
    <s v="Feb"/>
  </r>
  <r>
    <n v="3416"/>
    <d v="2026-02-10T00:00:00"/>
    <n v="2026"/>
    <x v="0"/>
    <n v="2"/>
    <x v="1"/>
    <x v="2"/>
    <x v="2"/>
    <x v="0"/>
    <s v="New"/>
    <x v="2"/>
    <s v="Carry-On Duffel"/>
    <n v="1"/>
    <n v="135.4"/>
    <n v="0"/>
    <n v="67.56"/>
    <n v="135.4"/>
    <n v="67.56"/>
    <n v="67.84"/>
    <n v="0.50103397341211231"/>
    <n v="2026"/>
    <s v="Q1"/>
    <n v="2"/>
    <s v="Feb"/>
  </r>
  <r>
    <n v="3854"/>
    <d v="2026-02-10T00:00:00"/>
    <n v="2026"/>
    <x v="0"/>
    <n v="2"/>
    <x v="1"/>
    <x v="0"/>
    <x v="0"/>
    <x v="0"/>
    <s v="New"/>
    <x v="0"/>
    <s v="Compact Repair Kit"/>
    <n v="2"/>
    <n v="41.03"/>
    <n v="0"/>
    <n v="16.260000000000002"/>
    <n v="82.06"/>
    <n v="32.520000000000003"/>
    <n v="49.54"/>
    <n v="0.60370460638557155"/>
    <n v="2026"/>
    <s v="Q1"/>
    <n v="2"/>
    <s v="Feb"/>
  </r>
  <r>
    <n v="3952"/>
    <d v="2026-02-10T00:00:00"/>
    <n v="2026"/>
    <x v="0"/>
    <n v="2"/>
    <x v="1"/>
    <x v="3"/>
    <x v="8"/>
    <x v="3"/>
    <s v="New"/>
    <x v="0"/>
    <s v="Commuter Helmet"/>
    <n v="1"/>
    <n v="81.44"/>
    <n v="0.05"/>
    <n v="43.9"/>
    <n v="77.367999999999995"/>
    <n v="43.9"/>
    <n v="33.467999999999996"/>
    <n v="0.43258194602419603"/>
    <n v="2026"/>
    <s v="Q1"/>
    <n v="2"/>
    <s v="Feb"/>
  </r>
  <r>
    <n v="4076"/>
    <d v="2026-02-10T00:00:00"/>
    <n v="2026"/>
    <x v="0"/>
    <n v="2"/>
    <x v="1"/>
    <x v="0"/>
    <x v="0"/>
    <x v="1"/>
    <s v="Business"/>
    <x v="3"/>
    <s v="Compact Sleeping Bag"/>
    <n v="8"/>
    <n v="122.19"/>
    <n v="0.1"/>
    <n v="60"/>
    <n v="879.76800000000003"/>
    <n v="480"/>
    <n v="399.76800000000003"/>
    <n v="0.45440161497121973"/>
    <n v="2026"/>
    <s v="Q1"/>
    <n v="2"/>
    <s v="Feb"/>
  </r>
  <r>
    <n v="4156"/>
    <d v="2026-02-10T00:00:00"/>
    <n v="2026"/>
    <x v="0"/>
    <n v="2"/>
    <x v="1"/>
    <x v="2"/>
    <x v="16"/>
    <x v="2"/>
    <s v="Returning"/>
    <x v="1"/>
    <s v="Trail Boots"/>
    <n v="2"/>
    <n v="146.33000000000001"/>
    <n v="0.1"/>
    <n v="81.34"/>
    <n v="263.39400000000001"/>
    <n v="162.68"/>
    <n v="100.714"/>
    <n v="0.38237013751262366"/>
    <n v="2026"/>
    <s v="Q1"/>
    <n v="2"/>
    <s v="Feb"/>
  </r>
  <r>
    <n v="4260"/>
    <d v="2026-02-10T00:00:00"/>
    <n v="2026"/>
    <x v="0"/>
    <n v="2"/>
    <x v="1"/>
    <x v="2"/>
    <x v="16"/>
    <x v="3"/>
    <s v="Returning"/>
    <x v="2"/>
    <s v="Carry-On Duffel"/>
    <n v="1"/>
    <n v="131.24"/>
    <n v="0.05"/>
    <n v="66.14"/>
    <n v="124.678"/>
    <n v="66.14"/>
    <n v="58.537999999999997"/>
    <n v="0.46951346669019395"/>
    <n v="2026"/>
    <s v="Q1"/>
    <n v="2"/>
    <s v="Feb"/>
  </r>
  <r>
    <n v="4294"/>
    <d v="2026-02-10T00:00:00"/>
    <n v="2026"/>
    <x v="0"/>
    <n v="2"/>
    <x v="1"/>
    <x v="1"/>
    <x v="1"/>
    <x v="1"/>
    <s v="New"/>
    <x v="4"/>
    <s v="Training Mat"/>
    <n v="5"/>
    <n v="51.37"/>
    <n v="0.05"/>
    <n v="21.81"/>
    <n v="244.00749999999996"/>
    <n v="109.05"/>
    <n v="134.95749999999998"/>
    <n v="0.55308750755612024"/>
    <n v="2026"/>
    <s v="Q1"/>
    <n v="2"/>
    <s v="Feb"/>
  </r>
  <r>
    <n v="1019"/>
    <d v="2026-02-11T00:00:00"/>
    <n v="2026"/>
    <x v="0"/>
    <n v="2"/>
    <x v="1"/>
    <x v="1"/>
    <x v="12"/>
    <x v="2"/>
    <s v="New"/>
    <x v="3"/>
    <s v="Compact Sleeping Bag"/>
    <n v="5"/>
    <n v="121.94"/>
    <n v="0"/>
    <n v="62.3"/>
    <n v="609.70000000000005"/>
    <n v="311.5"/>
    <n v="298.20000000000005"/>
    <n v="0.48909299655568317"/>
    <n v="2026"/>
    <s v="Q1"/>
    <n v="2"/>
    <s v="Feb"/>
  </r>
  <r>
    <n v="1471"/>
    <d v="2026-02-11T00:00:00"/>
    <n v="2026"/>
    <x v="0"/>
    <n v="2"/>
    <x v="1"/>
    <x v="0"/>
    <x v="0"/>
    <x v="0"/>
    <s v="Returning"/>
    <x v="3"/>
    <s v="Compact Sleeping Bag"/>
    <n v="4"/>
    <n v="124.55"/>
    <n v="0"/>
    <n v="60.41"/>
    <n v="498.2"/>
    <n v="241.64"/>
    <n v="256.56"/>
    <n v="0.51497390606182258"/>
    <n v="2026"/>
    <s v="Q1"/>
    <n v="2"/>
    <s v="Feb"/>
  </r>
  <r>
    <n v="2520"/>
    <d v="2026-02-11T00:00:00"/>
    <n v="2026"/>
    <x v="0"/>
    <n v="2"/>
    <x v="1"/>
    <x v="1"/>
    <x v="14"/>
    <x v="1"/>
    <s v="Business"/>
    <x v="3"/>
    <s v="Alpine Tent 4P"/>
    <n v="10"/>
    <n v="343.77"/>
    <n v="0.15"/>
    <n v="195.29"/>
    <n v="2922.0449999999996"/>
    <n v="1952.8999999999999"/>
    <n v="969.14499999999975"/>
    <n v="0.33166669233362245"/>
    <n v="2026"/>
    <s v="Q1"/>
    <n v="2"/>
    <s v="Feb"/>
  </r>
  <r>
    <n v="4649"/>
    <d v="2026-02-11T00:00:00"/>
    <n v="2026"/>
    <x v="0"/>
    <n v="2"/>
    <x v="1"/>
    <x v="1"/>
    <x v="1"/>
    <x v="3"/>
    <s v="Returning"/>
    <x v="0"/>
    <s v="Commuter Helmet"/>
    <n v="1"/>
    <n v="81.819999999999993"/>
    <n v="0.05"/>
    <n v="43.83"/>
    <n v="77.728999999999985"/>
    <n v="43.83"/>
    <n v="33.898999999999987"/>
    <n v="0.43611779387358635"/>
    <n v="2026"/>
    <s v="Q1"/>
    <n v="2"/>
    <s v="Feb"/>
  </r>
  <r>
    <n v="4545"/>
    <d v="2026-02-12T00:00:00"/>
    <n v="2026"/>
    <x v="0"/>
    <n v="2"/>
    <x v="1"/>
    <x v="0"/>
    <x v="9"/>
    <x v="2"/>
    <s v="New"/>
    <x v="2"/>
    <s v="Insulated Bottle"/>
    <n v="1"/>
    <n v="36.58"/>
    <n v="0.1"/>
    <n v="13.76"/>
    <n v="32.921999999999997"/>
    <n v="13.76"/>
    <n v="19.161999999999999"/>
    <n v="0.58204240325618128"/>
    <n v="2026"/>
    <s v="Q1"/>
    <n v="2"/>
    <s v="Feb"/>
  </r>
  <r>
    <n v="285"/>
    <d v="2026-02-13T00:00:00"/>
    <n v="2026"/>
    <x v="0"/>
    <n v="2"/>
    <x v="1"/>
    <x v="3"/>
    <x v="8"/>
    <x v="2"/>
    <s v="New"/>
    <x v="1"/>
    <s v="Hiking Daypack 20L"/>
    <n v="4"/>
    <n v="92.87"/>
    <n v="0"/>
    <n v="44.95"/>
    <n v="371.48"/>
    <n v="179.8"/>
    <n v="191.68"/>
    <n v="0.51599009367933668"/>
    <n v="2026"/>
    <s v="Q1"/>
    <n v="2"/>
    <s v="Feb"/>
  </r>
  <r>
    <n v="1499"/>
    <d v="2026-02-13T00:00:00"/>
    <n v="2026"/>
    <x v="0"/>
    <n v="2"/>
    <x v="1"/>
    <x v="3"/>
    <x v="8"/>
    <x v="0"/>
    <s v="New"/>
    <x v="0"/>
    <s v="Compact Repair Kit"/>
    <n v="2"/>
    <n v="41.21"/>
    <n v="0"/>
    <n v="16.64"/>
    <n v="82.42"/>
    <n v="33.28"/>
    <n v="49.14"/>
    <n v="0.59621451104100942"/>
    <n v="2026"/>
    <s v="Q1"/>
    <n v="2"/>
    <s v="Feb"/>
  </r>
  <r>
    <n v="2615"/>
    <d v="2026-02-13T00:00:00"/>
    <n v="2026"/>
    <x v="0"/>
    <n v="2"/>
    <x v="1"/>
    <x v="0"/>
    <x v="15"/>
    <x v="0"/>
    <s v="Returning"/>
    <x v="1"/>
    <s v="Summit Backpack 45L"/>
    <n v="6"/>
    <n v="155.79"/>
    <n v="0"/>
    <n v="77.48"/>
    <n v="934.74"/>
    <n v="464.88"/>
    <n v="469.86"/>
    <n v="0.50266384235188399"/>
    <n v="2026"/>
    <s v="Q1"/>
    <n v="2"/>
    <s v="Feb"/>
  </r>
  <r>
    <n v="479"/>
    <d v="2026-02-14T00:00:00"/>
    <n v="2026"/>
    <x v="0"/>
    <n v="2"/>
    <x v="1"/>
    <x v="0"/>
    <x v="0"/>
    <x v="0"/>
    <s v="Returning"/>
    <x v="4"/>
    <s v="Training Mat"/>
    <n v="2"/>
    <n v="50.16"/>
    <n v="0.1"/>
    <n v="21.48"/>
    <n v="90.287999999999997"/>
    <n v="42.96"/>
    <n v="47.327999999999996"/>
    <n v="0.52418926103136632"/>
    <n v="2026"/>
    <s v="Q1"/>
    <n v="2"/>
    <s v="Feb"/>
  </r>
  <r>
    <n v="4069"/>
    <d v="2026-02-14T00:00:00"/>
    <n v="2026"/>
    <x v="0"/>
    <n v="2"/>
    <x v="1"/>
    <x v="3"/>
    <x v="8"/>
    <x v="0"/>
    <s v="New"/>
    <x v="1"/>
    <s v="Trail Boots"/>
    <n v="4"/>
    <n v="140.63999999999999"/>
    <n v="0"/>
    <n v="77.510000000000005"/>
    <n v="562.55999999999995"/>
    <n v="310.04000000000002"/>
    <n v="252.51999999999992"/>
    <n v="0.4488765642775881"/>
    <n v="2026"/>
    <s v="Q1"/>
    <n v="2"/>
    <s v="Feb"/>
  </r>
  <r>
    <n v="4588"/>
    <d v="2026-02-14T00:00:00"/>
    <n v="2026"/>
    <x v="0"/>
    <n v="2"/>
    <x v="1"/>
    <x v="0"/>
    <x v="0"/>
    <x v="3"/>
    <s v="New"/>
    <x v="3"/>
    <s v="Portable Camp Stove"/>
    <n v="1"/>
    <n v="80.680000000000007"/>
    <n v="0"/>
    <n v="39.630000000000003"/>
    <n v="80.680000000000007"/>
    <n v="39.630000000000003"/>
    <n v="41.050000000000004"/>
    <n v="0.50880019831432821"/>
    <n v="2026"/>
    <s v="Q1"/>
    <n v="2"/>
    <s v="Feb"/>
  </r>
  <r>
    <n v="14"/>
    <d v="2026-02-15T00:00:00"/>
    <n v="2026"/>
    <x v="0"/>
    <n v="2"/>
    <x v="1"/>
    <x v="0"/>
    <x v="0"/>
    <x v="1"/>
    <s v="Business"/>
    <x v="2"/>
    <s v="Travel Backpack 35L"/>
    <n v="3"/>
    <n v="162.44999999999999"/>
    <n v="0.05"/>
    <n v="86.43"/>
    <n v="462.98249999999996"/>
    <n v="259.29000000000002"/>
    <n v="203.69249999999994"/>
    <n v="0.43995723380473334"/>
    <n v="2026"/>
    <s v="Q1"/>
    <n v="2"/>
    <s v="Feb"/>
  </r>
  <r>
    <n v="303"/>
    <d v="2026-02-15T00:00:00"/>
    <n v="2026"/>
    <x v="0"/>
    <n v="2"/>
    <x v="1"/>
    <x v="1"/>
    <x v="6"/>
    <x v="3"/>
    <s v="Returning"/>
    <x v="0"/>
    <s v="Cycling Pack 12L"/>
    <n v="2"/>
    <n v="102.12"/>
    <n v="0.15"/>
    <n v="51.03"/>
    <n v="173.60400000000001"/>
    <n v="102.06"/>
    <n v="71.544000000000011"/>
    <n v="0.41211032003870884"/>
    <n v="2026"/>
    <s v="Q1"/>
    <n v="2"/>
    <s v="Feb"/>
  </r>
  <r>
    <n v="1197"/>
    <d v="2026-02-16T00:00:00"/>
    <n v="2026"/>
    <x v="0"/>
    <n v="2"/>
    <x v="1"/>
    <x v="2"/>
    <x v="3"/>
    <x v="0"/>
    <s v="New"/>
    <x v="0"/>
    <s v="Cycling Pack 12L"/>
    <n v="2"/>
    <n v="101.77"/>
    <n v="0"/>
    <n v="51.34"/>
    <n v="203.54"/>
    <n v="102.68"/>
    <n v="100.85999999999999"/>
    <n v="0.49552913432249185"/>
    <n v="2026"/>
    <s v="Q1"/>
    <n v="2"/>
    <s v="Feb"/>
  </r>
  <r>
    <n v="2714"/>
    <d v="2026-02-16T00:00:00"/>
    <n v="2026"/>
    <x v="0"/>
    <n v="2"/>
    <x v="1"/>
    <x v="0"/>
    <x v="15"/>
    <x v="0"/>
    <s v="Business"/>
    <x v="1"/>
    <s v="Summit Backpack 45L"/>
    <n v="3"/>
    <n v="153.24"/>
    <n v="0.15"/>
    <n v="77.61"/>
    <n v="390.762"/>
    <n v="232.82999999999998"/>
    <n v="157.93200000000002"/>
    <n v="0.40416417154175693"/>
    <n v="2026"/>
    <s v="Q1"/>
    <n v="2"/>
    <s v="Feb"/>
  </r>
  <r>
    <n v="2753"/>
    <d v="2026-02-16T00:00:00"/>
    <n v="2026"/>
    <x v="0"/>
    <n v="2"/>
    <x v="1"/>
    <x v="3"/>
    <x v="4"/>
    <x v="3"/>
    <s v="Returning"/>
    <x v="1"/>
    <s v="Trail Boots"/>
    <n v="1"/>
    <n v="140.47"/>
    <n v="0"/>
    <n v="79.66"/>
    <n v="140.47"/>
    <n v="79.66"/>
    <n v="60.81"/>
    <n v="0.43290382288033036"/>
    <n v="2026"/>
    <s v="Q1"/>
    <n v="2"/>
    <s v="Feb"/>
  </r>
  <r>
    <n v="3901"/>
    <d v="2026-02-16T00:00:00"/>
    <n v="2026"/>
    <x v="0"/>
    <n v="2"/>
    <x v="1"/>
    <x v="3"/>
    <x v="7"/>
    <x v="2"/>
    <s v="New"/>
    <x v="1"/>
    <s v="Trekking Poles"/>
    <n v="4"/>
    <n v="70.67"/>
    <n v="0.05"/>
    <n v="32.96"/>
    <n v="268.54599999999999"/>
    <n v="131.84"/>
    <n v="136.70599999999999"/>
    <n v="0.50905990035226734"/>
    <n v="2026"/>
    <s v="Q1"/>
    <n v="2"/>
    <s v="Feb"/>
  </r>
  <r>
    <n v="594"/>
    <d v="2026-02-17T00:00:00"/>
    <n v="2026"/>
    <x v="0"/>
    <n v="2"/>
    <x v="1"/>
    <x v="0"/>
    <x v="15"/>
    <x v="2"/>
    <s v="Business"/>
    <x v="2"/>
    <s v="Carry-On Duffel"/>
    <n v="3"/>
    <n v="134.91"/>
    <n v="0"/>
    <n v="67.69"/>
    <n v="404.73"/>
    <n v="203.07"/>
    <n v="201.66000000000003"/>
    <n v="0.49825809799125348"/>
    <n v="2026"/>
    <s v="Q1"/>
    <n v="2"/>
    <s v="Feb"/>
  </r>
  <r>
    <n v="624"/>
    <d v="2026-02-17T00:00:00"/>
    <n v="2026"/>
    <x v="0"/>
    <n v="2"/>
    <x v="1"/>
    <x v="2"/>
    <x v="2"/>
    <x v="0"/>
    <s v="Business"/>
    <x v="1"/>
    <s v="Trekking Poles"/>
    <n v="1"/>
    <n v="70.86"/>
    <n v="0.1"/>
    <n v="33.299999999999997"/>
    <n v="63.774000000000001"/>
    <n v="33.299999999999997"/>
    <n v="30.474000000000004"/>
    <n v="0.47784363533728486"/>
    <n v="2026"/>
    <s v="Q1"/>
    <n v="2"/>
    <s v="Feb"/>
  </r>
  <r>
    <n v="1013"/>
    <d v="2026-02-17T00:00:00"/>
    <n v="2026"/>
    <x v="0"/>
    <n v="2"/>
    <x v="1"/>
    <x v="1"/>
    <x v="12"/>
    <x v="2"/>
    <s v="New"/>
    <x v="0"/>
    <s v="Cycling Pack 12L"/>
    <n v="1"/>
    <n v="104.35"/>
    <n v="0"/>
    <n v="51.49"/>
    <n v="104.35"/>
    <n v="51.49"/>
    <n v="52.859999999999992"/>
    <n v="0.50656444657402966"/>
    <n v="2026"/>
    <s v="Q1"/>
    <n v="2"/>
    <s v="Feb"/>
  </r>
  <r>
    <n v="1100"/>
    <d v="2026-02-17T00:00:00"/>
    <n v="2026"/>
    <x v="0"/>
    <n v="2"/>
    <x v="1"/>
    <x v="3"/>
    <x v="8"/>
    <x v="0"/>
    <s v="Returning"/>
    <x v="4"/>
    <s v="Weighted Vest"/>
    <n v="2"/>
    <n v="120.48"/>
    <n v="0"/>
    <n v="70.680000000000007"/>
    <n v="240.96"/>
    <n v="141.36000000000001"/>
    <n v="99.6"/>
    <n v="0.4133466135458167"/>
    <n v="2026"/>
    <s v="Q1"/>
    <n v="2"/>
    <s v="Feb"/>
  </r>
  <r>
    <n v="2353"/>
    <d v="2026-02-17T00:00:00"/>
    <n v="2026"/>
    <x v="0"/>
    <n v="2"/>
    <x v="1"/>
    <x v="1"/>
    <x v="12"/>
    <x v="0"/>
    <s v="Returning"/>
    <x v="3"/>
    <s v="Alpine Tent 4P"/>
    <n v="1"/>
    <n v="339.52"/>
    <n v="0.1"/>
    <n v="191.19"/>
    <n v="305.56799999999998"/>
    <n v="191.19"/>
    <n v="114.37799999999999"/>
    <n v="0.3743127552623311"/>
    <n v="2026"/>
    <s v="Q1"/>
    <n v="2"/>
    <s v="Feb"/>
  </r>
  <r>
    <n v="3020"/>
    <d v="2026-02-17T00:00:00"/>
    <n v="2026"/>
    <x v="0"/>
    <n v="2"/>
    <x v="1"/>
    <x v="1"/>
    <x v="14"/>
    <x v="1"/>
    <s v="Business"/>
    <x v="1"/>
    <s v="Summit Backpack 45L"/>
    <n v="5"/>
    <n v="154.72999999999999"/>
    <n v="0.1"/>
    <n v="77.42"/>
    <n v="696.28499999999997"/>
    <n v="387.1"/>
    <n v="309.18499999999995"/>
    <n v="0.44404949122844806"/>
    <n v="2026"/>
    <s v="Q1"/>
    <n v="2"/>
    <s v="Feb"/>
  </r>
  <r>
    <n v="3227"/>
    <d v="2026-02-17T00:00:00"/>
    <n v="2026"/>
    <x v="0"/>
    <n v="2"/>
    <x v="1"/>
    <x v="2"/>
    <x v="5"/>
    <x v="2"/>
    <s v="Business"/>
    <x v="1"/>
    <s v="Hiking Daypack 20L"/>
    <n v="4"/>
    <n v="93.98"/>
    <n v="0.05"/>
    <n v="44.6"/>
    <n v="357.12400000000002"/>
    <n v="178.4"/>
    <n v="178.72400000000002"/>
    <n v="0.50045362395134463"/>
    <n v="2026"/>
    <s v="Q1"/>
    <n v="2"/>
    <s v="Feb"/>
  </r>
  <r>
    <n v="3530"/>
    <d v="2026-02-17T00:00:00"/>
    <n v="2026"/>
    <x v="0"/>
    <n v="2"/>
    <x v="1"/>
    <x v="0"/>
    <x v="0"/>
    <x v="0"/>
    <s v="New"/>
    <x v="3"/>
    <s v="Alpine Tent 4P"/>
    <n v="2"/>
    <n v="336.83"/>
    <n v="0"/>
    <n v="194.42"/>
    <n v="673.66"/>
    <n v="388.84"/>
    <n v="284.82"/>
    <n v="0.42279488169106078"/>
    <n v="2026"/>
    <s v="Q1"/>
    <n v="2"/>
    <s v="Feb"/>
  </r>
  <r>
    <n v="6"/>
    <d v="2026-02-18T00:00:00"/>
    <n v="2026"/>
    <x v="0"/>
    <n v="2"/>
    <x v="1"/>
    <x v="3"/>
    <x v="8"/>
    <x v="2"/>
    <s v="Returning"/>
    <x v="3"/>
    <s v="Alpine Tent 4P"/>
    <n v="1"/>
    <n v="338.93"/>
    <n v="0"/>
    <n v="197.92"/>
    <n v="338.93"/>
    <n v="197.92"/>
    <n v="141.01000000000002"/>
    <n v="0.41604461098161866"/>
    <n v="2026"/>
    <s v="Q1"/>
    <n v="2"/>
    <s v="Feb"/>
  </r>
  <r>
    <n v="2038"/>
    <d v="2026-02-18T00:00:00"/>
    <n v="2026"/>
    <x v="0"/>
    <n v="2"/>
    <x v="1"/>
    <x v="0"/>
    <x v="9"/>
    <x v="0"/>
    <s v="New"/>
    <x v="3"/>
    <s v="Compact Sleeping Bag"/>
    <n v="5"/>
    <n v="122.72"/>
    <n v="0"/>
    <n v="62.41"/>
    <n v="613.6"/>
    <n v="312.04999999999995"/>
    <n v="301.55000000000007"/>
    <n v="0.49144393741851378"/>
    <n v="2026"/>
    <s v="Q1"/>
    <n v="2"/>
    <s v="Feb"/>
  </r>
  <r>
    <n v="4104"/>
    <d v="2026-02-18T00:00:00"/>
    <n v="2026"/>
    <x v="0"/>
    <n v="2"/>
    <x v="1"/>
    <x v="3"/>
    <x v="4"/>
    <x v="0"/>
    <s v="New"/>
    <x v="2"/>
    <s v="Carry-On Duffel"/>
    <n v="4"/>
    <n v="135.63"/>
    <n v="0.05"/>
    <n v="65.900000000000006"/>
    <n v="515.39400000000001"/>
    <n v="263.60000000000002"/>
    <n v="251.79399999999998"/>
    <n v="0.4885466264644136"/>
    <n v="2026"/>
    <s v="Q1"/>
    <n v="2"/>
    <s v="Feb"/>
  </r>
  <r>
    <n v="1072"/>
    <d v="2026-02-19T00:00:00"/>
    <n v="2026"/>
    <x v="0"/>
    <n v="2"/>
    <x v="1"/>
    <x v="2"/>
    <x v="16"/>
    <x v="0"/>
    <s v="Returning"/>
    <x v="3"/>
    <s v="Portable Camp Stove"/>
    <n v="2"/>
    <n v="81.34"/>
    <n v="0.05"/>
    <n v="40.64"/>
    <n v="154.54599999999999"/>
    <n v="81.28"/>
    <n v="73.265999999999991"/>
    <n v="0.47407244445019603"/>
    <n v="2026"/>
    <s v="Q1"/>
    <n v="2"/>
    <s v="Feb"/>
  </r>
  <r>
    <n v="2435"/>
    <d v="2026-02-19T00:00:00"/>
    <n v="2026"/>
    <x v="0"/>
    <n v="2"/>
    <x v="1"/>
    <x v="2"/>
    <x v="3"/>
    <x v="0"/>
    <s v="New"/>
    <x v="0"/>
    <s v="Compact Repair Kit"/>
    <n v="1"/>
    <n v="41.01"/>
    <n v="0.05"/>
    <n v="16.489999999999998"/>
    <n v="38.959499999999998"/>
    <n v="16.489999999999998"/>
    <n v="22.4695"/>
    <n v="0.57673994789460847"/>
    <n v="2026"/>
    <s v="Q1"/>
    <n v="2"/>
    <s v="Feb"/>
  </r>
  <r>
    <n v="4476"/>
    <d v="2026-02-19T00:00:00"/>
    <n v="2026"/>
    <x v="0"/>
    <n v="2"/>
    <x v="1"/>
    <x v="1"/>
    <x v="11"/>
    <x v="3"/>
    <s v="Business"/>
    <x v="1"/>
    <s v="Summit Backpack 45L"/>
    <n v="2"/>
    <n v="153.03"/>
    <n v="0"/>
    <n v="81.02"/>
    <n v="306.06"/>
    <n v="162.04"/>
    <n v="144.02000000000001"/>
    <n v="0.47056132784421356"/>
    <n v="2026"/>
    <s v="Q1"/>
    <n v="2"/>
    <s v="Feb"/>
  </r>
  <r>
    <n v="174"/>
    <d v="2026-02-20T00:00:00"/>
    <n v="2026"/>
    <x v="0"/>
    <n v="2"/>
    <x v="1"/>
    <x v="1"/>
    <x v="11"/>
    <x v="0"/>
    <s v="New"/>
    <x v="4"/>
    <s v="Weighted Vest"/>
    <n v="2"/>
    <n v="124.92"/>
    <n v="0"/>
    <n v="69.98"/>
    <n v="249.84"/>
    <n v="139.96"/>
    <n v="109.88"/>
    <n v="0.43980147294268329"/>
    <n v="2026"/>
    <s v="Q1"/>
    <n v="2"/>
    <s v="Feb"/>
  </r>
  <r>
    <n v="304"/>
    <d v="2026-02-20T00:00:00"/>
    <n v="2026"/>
    <x v="0"/>
    <n v="2"/>
    <x v="1"/>
    <x v="1"/>
    <x v="12"/>
    <x v="0"/>
    <s v="Business"/>
    <x v="2"/>
    <s v="Carry-On Duffel"/>
    <n v="2"/>
    <n v="136.55000000000001"/>
    <n v="0"/>
    <n v="68.84"/>
    <n v="273.10000000000002"/>
    <n v="137.68"/>
    <n v="135.42000000000002"/>
    <n v="0.49586232149395826"/>
    <n v="2026"/>
    <s v="Q1"/>
    <n v="2"/>
    <s v="Feb"/>
  </r>
  <r>
    <n v="404"/>
    <d v="2026-02-20T00:00:00"/>
    <n v="2026"/>
    <x v="0"/>
    <n v="2"/>
    <x v="1"/>
    <x v="2"/>
    <x v="5"/>
    <x v="1"/>
    <s v="Business"/>
    <x v="3"/>
    <s v="Compact Sleeping Bag"/>
    <n v="15"/>
    <n v="121.98"/>
    <n v="0.1"/>
    <n v="59.86"/>
    <n v="1646.73"/>
    <n v="897.9"/>
    <n v="748.83"/>
    <n v="0.45473757082217486"/>
    <n v="2026"/>
    <s v="Q1"/>
    <n v="2"/>
    <s v="Feb"/>
  </r>
  <r>
    <n v="675"/>
    <d v="2026-02-20T00:00:00"/>
    <n v="2026"/>
    <x v="0"/>
    <n v="2"/>
    <x v="1"/>
    <x v="1"/>
    <x v="12"/>
    <x v="0"/>
    <s v="New"/>
    <x v="2"/>
    <s v="Packing Cube Set"/>
    <n v="1"/>
    <n v="45.54"/>
    <n v="0"/>
    <n v="18.29"/>
    <n v="45.54"/>
    <n v="18.29"/>
    <n v="27.25"/>
    <n v="0.59837505489679399"/>
    <n v="2026"/>
    <s v="Q1"/>
    <n v="2"/>
    <s v="Feb"/>
  </r>
  <r>
    <n v="940"/>
    <d v="2026-02-20T00:00:00"/>
    <n v="2026"/>
    <x v="0"/>
    <n v="2"/>
    <x v="1"/>
    <x v="2"/>
    <x v="3"/>
    <x v="3"/>
    <s v="Returning"/>
    <x v="4"/>
    <s v="Training Mat"/>
    <n v="1"/>
    <n v="51.73"/>
    <n v="0"/>
    <n v="21.83"/>
    <n v="51.73"/>
    <n v="21.83"/>
    <n v="29.9"/>
    <n v="0.57800115986854828"/>
    <n v="2026"/>
    <s v="Q1"/>
    <n v="2"/>
    <s v="Feb"/>
  </r>
  <r>
    <n v="2375"/>
    <d v="2026-02-20T00:00:00"/>
    <n v="2026"/>
    <x v="0"/>
    <n v="2"/>
    <x v="1"/>
    <x v="1"/>
    <x v="12"/>
    <x v="3"/>
    <s v="Returning"/>
    <x v="3"/>
    <s v="Portable Camp Stove"/>
    <n v="2"/>
    <n v="80.510000000000005"/>
    <n v="0.05"/>
    <n v="38.630000000000003"/>
    <n v="152.96899999999999"/>
    <n v="77.260000000000005"/>
    <n v="75.708999999999989"/>
    <n v="0.4949303453640933"/>
    <n v="2026"/>
    <s v="Q1"/>
    <n v="2"/>
    <s v="Feb"/>
  </r>
  <r>
    <n v="4184"/>
    <d v="2026-02-20T00:00:00"/>
    <n v="2026"/>
    <x v="0"/>
    <n v="2"/>
    <x v="1"/>
    <x v="3"/>
    <x v="7"/>
    <x v="0"/>
    <s v="New"/>
    <x v="4"/>
    <s v="Recovery Roller"/>
    <n v="1"/>
    <n v="36.31"/>
    <n v="0"/>
    <n v="14"/>
    <n v="36.31"/>
    <n v="14"/>
    <n v="22.310000000000002"/>
    <n v="0.61443128614706699"/>
    <n v="2026"/>
    <s v="Q1"/>
    <n v="2"/>
    <s v="Feb"/>
  </r>
  <r>
    <n v="4390"/>
    <d v="2026-02-20T00:00:00"/>
    <n v="2026"/>
    <x v="0"/>
    <n v="2"/>
    <x v="1"/>
    <x v="2"/>
    <x v="16"/>
    <x v="0"/>
    <s v="Returning"/>
    <x v="0"/>
    <s v="Commuter Helmet"/>
    <n v="1"/>
    <n v="82.86"/>
    <n v="0.05"/>
    <n v="42.3"/>
    <n v="78.716999999999999"/>
    <n v="42.3"/>
    <n v="36.417000000000002"/>
    <n v="0.46263196005945351"/>
    <n v="2026"/>
    <s v="Q1"/>
    <n v="2"/>
    <s v="Feb"/>
  </r>
  <r>
    <n v="1475"/>
    <d v="2026-02-21T00:00:00"/>
    <n v="2026"/>
    <x v="0"/>
    <n v="2"/>
    <x v="1"/>
    <x v="0"/>
    <x v="0"/>
    <x v="2"/>
    <s v="New"/>
    <x v="0"/>
    <s v="Cycling Pack 12L"/>
    <n v="2"/>
    <n v="103.03"/>
    <n v="0.05"/>
    <n v="50.73"/>
    <n v="195.75700000000001"/>
    <n v="101.46"/>
    <n v="94.297000000000011"/>
    <n v="0.48170435795399402"/>
    <n v="2026"/>
    <s v="Q1"/>
    <n v="2"/>
    <s v="Feb"/>
  </r>
  <r>
    <n v="3504"/>
    <d v="2026-02-21T00:00:00"/>
    <n v="2026"/>
    <x v="0"/>
    <n v="2"/>
    <x v="1"/>
    <x v="1"/>
    <x v="14"/>
    <x v="0"/>
    <s v="Business"/>
    <x v="2"/>
    <s v="Insulated Bottle"/>
    <n v="1"/>
    <n v="36.39"/>
    <n v="0"/>
    <n v="13.49"/>
    <n v="36.39"/>
    <n v="13.49"/>
    <n v="22.9"/>
    <n v="0.62929376202253362"/>
    <n v="2026"/>
    <s v="Q1"/>
    <n v="2"/>
    <s v="Feb"/>
  </r>
  <r>
    <n v="1649"/>
    <d v="2026-02-22T00:00:00"/>
    <n v="2026"/>
    <x v="0"/>
    <n v="2"/>
    <x v="1"/>
    <x v="2"/>
    <x v="5"/>
    <x v="0"/>
    <s v="Returning"/>
    <x v="3"/>
    <s v="Compact Sleeping Bag"/>
    <n v="1"/>
    <n v="124.93"/>
    <n v="0.1"/>
    <n v="59.74"/>
    <n v="112.43700000000001"/>
    <n v="59.74"/>
    <n v="52.69700000000001"/>
    <n v="0.46868023871145625"/>
    <n v="2026"/>
    <s v="Q1"/>
    <n v="2"/>
    <s v="Feb"/>
  </r>
  <r>
    <n v="2170"/>
    <d v="2026-02-22T00:00:00"/>
    <n v="2026"/>
    <x v="0"/>
    <n v="2"/>
    <x v="1"/>
    <x v="1"/>
    <x v="11"/>
    <x v="3"/>
    <s v="Returning"/>
    <x v="0"/>
    <s v="Cycling Pack 12L"/>
    <n v="1"/>
    <n v="101.19"/>
    <n v="0.05"/>
    <n v="49.14"/>
    <n v="96.130499999999998"/>
    <n v="49.14"/>
    <n v="46.990499999999997"/>
    <n v="0.48881988546819166"/>
    <n v="2026"/>
    <s v="Q1"/>
    <n v="2"/>
    <s v="Feb"/>
  </r>
  <r>
    <n v="3402"/>
    <d v="2026-02-22T00:00:00"/>
    <n v="2026"/>
    <x v="0"/>
    <n v="2"/>
    <x v="1"/>
    <x v="3"/>
    <x v="8"/>
    <x v="0"/>
    <s v="Returning"/>
    <x v="4"/>
    <s v="Training Mat"/>
    <n v="2"/>
    <n v="51.2"/>
    <n v="0"/>
    <n v="21.38"/>
    <n v="102.4"/>
    <n v="42.76"/>
    <n v="59.640000000000008"/>
    <n v="0.58242187500000009"/>
    <n v="2026"/>
    <s v="Q1"/>
    <n v="2"/>
    <s v="Feb"/>
  </r>
  <r>
    <n v="3773"/>
    <d v="2026-02-22T00:00:00"/>
    <n v="2026"/>
    <x v="0"/>
    <n v="2"/>
    <x v="1"/>
    <x v="3"/>
    <x v="4"/>
    <x v="0"/>
    <s v="Returning"/>
    <x v="3"/>
    <s v="Portable Camp Stove"/>
    <n v="1"/>
    <n v="81.81"/>
    <n v="0"/>
    <n v="40.32"/>
    <n v="81.81"/>
    <n v="40.32"/>
    <n v="41.49"/>
    <n v="0.50715071507150711"/>
    <n v="2026"/>
    <s v="Q1"/>
    <n v="2"/>
    <s v="Feb"/>
  </r>
  <r>
    <n v="4670"/>
    <d v="2026-02-22T00:00:00"/>
    <n v="2026"/>
    <x v="0"/>
    <n v="2"/>
    <x v="1"/>
    <x v="0"/>
    <x v="15"/>
    <x v="2"/>
    <s v="Business"/>
    <x v="1"/>
    <s v="Summit Backpack 45L"/>
    <n v="1"/>
    <n v="152.96"/>
    <n v="0"/>
    <n v="79.510000000000005"/>
    <n v="152.96"/>
    <n v="79.510000000000005"/>
    <n v="73.45"/>
    <n v="0.48019089958158995"/>
    <n v="2026"/>
    <s v="Q1"/>
    <n v="2"/>
    <s v="Feb"/>
  </r>
  <r>
    <n v="587"/>
    <d v="2026-02-23T00:00:00"/>
    <n v="2026"/>
    <x v="0"/>
    <n v="2"/>
    <x v="1"/>
    <x v="3"/>
    <x v="7"/>
    <x v="3"/>
    <s v="Business"/>
    <x v="2"/>
    <s v="Travel Backpack 35L"/>
    <n v="1"/>
    <n v="166.13"/>
    <n v="0.05"/>
    <n v="85.7"/>
    <n v="157.8235"/>
    <n v="85.7"/>
    <n v="72.123499999999993"/>
    <n v="0.45698834457479398"/>
    <n v="2026"/>
    <s v="Q1"/>
    <n v="2"/>
    <s v="Feb"/>
  </r>
  <r>
    <n v="1085"/>
    <d v="2026-02-23T00:00:00"/>
    <n v="2026"/>
    <x v="0"/>
    <n v="2"/>
    <x v="1"/>
    <x v="0"/>
    <x v="15"/>
    <x v="0"/>
    <s v="New"/>
    <x v="3"/>
    <s v="Trail Tent 2P"/>
    <n v="3"/>
    <n v="193.18"/>
    <n v="0.05"/>
    <n v="106.19"/>
    <n v="550.56299999999999"/>
    <n v="318.57"/>
    <n v="231.99299999999999"/>
    <n v="0.42137412067283853"/>
    <n v="2026"/>
    <s v="Q1"/>
    <n v="2"/>
    <s v="Feb"/>
  </r>
  <r>
    <n v="1635"/>
    <d v="2026-02-23T00:00:00"/>
    <n v="2026"/>
    <x v="0"/>
    <n v="2"/>
    <x v="1"/>
    <x v="2"/>
    <x v="10"/>
    <x v="0"/>
    <s v="Returning"/>
    <x v="0"/>
    <s v="Commuter Helmet"/>
    <n v="1"/>
    <n v="80.42"/>
    <n v="0"/>
    <n v="41.72"/>
    <n v="80.42"/>
    <n v="41.72"/>
    <n v="38.700000000000003"/>
    <n v="0.4812235762248197"/>
    <n v="2026"/>
    <s v="Q1"/>
    <n v="2"/>
    <s v="Feb"/>
  </r>
  <r>
    <n v="4067"/>
    <d v="2026-02-23T00:00:00"/>
    <n v="2026"/>
    <x v="0"/>
    <n v="2"/>
    <x v="1"/>
    <x v="3"/>
    <x v="13"/>
    <x v="0"/>
    <s v="Returning"/>
    <x v="3"/>
    <s v="Compact Sleeping Bag"/>
    <n v="2"/>
    <n v="122.17"/>
    <n v="0"/>
    <n v="60.62"/>
    <n v="244.34"/>
    <n v="121.24"/>
    <n v="123.10000000000001"/>
    <n v="0.50380617172792019"/>
    <n v="2026"/>
    <s v="Q1"/>
    <n v="2"/>
    <s v="Feb"/>
  </r>
  <r>
    <n v="287"/>
    <d v="2026-02-24T00:00:00"/>
    <n v="2026"/>
    <x v="0"/>
    <n v="2"/>
    <x v="1"/>
    <x v="1"/>
    <x v="6"/>
    <x v="3"/>
    <s v="New"/>
    <x v="2"/>
    <s v="Travel Backpack 35L"/>
    <n v="1"/>
    <n v="164.6"/>
    <n v="0"/>
    <n v="85.07"/>
    <n v="164.6"/>
    <n v="85.07"/>
    <n v="79.53"/>
    <n v="0.48317132442284327"/>
    <n v="2026"/>
    <s v="Q1"/>
    <n v="2"/>
    <s v="Feb"/>
  </r>
  <r>
    <n v="794"/>
    <d v="2026-02-24T00:00:00"/>
    <n v="2026"/>
    <x v="0"/>
    <n v="2"/>
    <x v="1"/>
    <x v="1"/>
    <x v="14"/>
    <x v="0"/>
    <s v="New"/>
    <x v="2"/>
    <s v="Carry-On Duffel"/>
    <n v="1"/>
    <n v="132.19999999999999"/>
    <n v="0"/>
    <n v="67.180000000000007"/>
    <n v="132.19999999999999"/>
    <n v="67.180000000000007"/>
    <n v="65.019999999999982"/>
    <n v="0.49183055975794243"/>
    <n v="2026"/>
    <s v="Q1"/>
    <n v="2"/>
    <s v="Feb"/>
  </r>
  <r>
    <n v="1609"/>
    <d v="2026-02-24T00:00:00"/>
    <n v="2026"/>
    <x v="0"/>
    <n v="2"/>
    <x v="1"/>
    <x v="3"/>
    <x v="4"/>
    <x v="0"/>
    <s v="Returning"/>
    <x v="0"/>
    <s v="Compact Repair Kit"/>
    <n v="2"/>
    <n v="40.700000000000003"/>
    <n v="0"/>
    <n v="16.63"/>
    <n v="81.400000000000006"/>
    <n v="33.26"/>
    <n v="48.140000000000008"/>
    <n v="0.59140049140049145"/>
    <n v="2026"/>
    <s v="Q1"/>
    <n v="2"/>
    <s v="Feb"/>
  </r>
  <r>
    <n v="4921"/>
    <d v="2026-02-24T00:00:00"/>
    <n v="2026"/>
    <x v="0"/>
    <n v="2"/>
    <x v="1"/>
    <x v="1"/>
    <x v="12"/>
    <x v="0"/>
    <s v="Returning"/>
    <x v="2"/>
    <s v="Insulated Bottle"/>
    <n v="1"/>
    <n v="35.39"/>
    <n v="0"/>
    <n v="13.93"/>
    <n v="35.39"/>
    <n v="13.93"/>
    <n v="21.46"/>
    <n v="0.60638598474145244"/>
    <n v="2026"/>
    <s v="Q1"/>
    <n v="2"/>
    <s v="Feb"/>
  </r>
  <r>
    <n v="2209"/>
    <d v="2026-02-25T00:00:00"/>
    <n v="2026"/>
    <x v="0"/>
    <n v="2"/>
    <x v="1"/>
    <x v="0"/>
    <x v="0"/>
    <x v="0"/>
    <s v="Business"/>
    <x v="0"/>
    <s v="Trail Bike Light"/>
    <n v="5"/>
    <n v="50.58"/>
    <n v="0.1"/>
    <n v="22.42"/>
    <n v="227.60999999999999"/>
    <n v="112.10000000000001"/>
    <n v="115.50999999999998"/>
    <n v="0.50749088352884308"/>
    <n v="2026"/>
    <s v="Q1"/>
    <n v="2"/>
    <s v="Feb"/>
  </r>
  <r>
    <n v="4757"/>
    <d v="2026-02-25T00:00:00"/>
    <n v="2026"/>
    <x v="0"/>
    <n v="2"/>
    <x v="1"/>
    <x v="1"/>
    <x v="11"/>
    <x v="3"/>
    <s v="Business"/>
    <x v="4"/>
    <s v="Training Mat"/>
    <n v="2"/>
    <n v="49.48"/>
    <n v="0"/>
    <n v="21.37"/>
    <n v="98.96"/>
    <n v="42.74"/>
    <n v="56.219999999999992"/>
    <n v="0.5681083265966046"/>
    <n v="2026"/>
    <s v="Q1"/>
    <n v="2"/>
    <s v="Feb"/>
  </r>
  <r>
    <n v="5155"/>
    <d v="2026-02-25T00:00:00"/>
    <n v="2026"/>
    <x v="0"/>
    <n v="2"/>
    <x v="1"/>
    <x v="3"/>
    <x v="13"/>
    <x v="2"/>
    <s v="New"/>
    <x v="4"/>
    <s v="Training Mat"/>
    <n v="1"/>
    <n v="50.51"/>
    <n v="0"/>
    <n v="21.4"/>
    <n v="50.51"/>
    <n v="21.4"/>
    <n v="29.11"/>
    <n v="0.57632152049099195"/>
    <n v="2026"/>
    <s v="Q1"/>
    <n v="2"/>
    <s v="Feb"/>
  </r>
  <r>
    <n v="1737"/>
    <d v="2026-02-26T00:00:00"/>
    <n v="2026"/>
    <x v="0"/>
    <n v="2"/>
    <x v="1"/>
    <x v="0"/>
    <x v="15"/>
    <x v="0"/>
    <s v="New"/>
    <x v="3"/>
    <s v="Compact Sleeping Bag"/>
    <n v="2"/>
    <n v="122.16"/>
    <n v="0"/>
    <n v="61.31"/>
    <n v="244.32"/>
    <n v="122.62"/>
    <n v="121.69999999999999"/>
    <n v="0.49811722331368691"/>
    <n v="2026"/>
    <s v="Q1"/>
    <n v="2"/>
    <s v="Feb"/>
  </r>
  <r>
    <n v="1905"/>
    <d v="2026-02-26T00:00:00"/>
    <n v="2026"/>
    <x v="0"/>
    <n v="2"/>
    <x v="1"/>
    <x v="3"/>
    <x v="7"/>
    <x v="2"/>
    <s v="Returning"/>
    <x v="0"/>
    <s v="Trail Bike Light"/>
    <n v="3"/>
    <n v="51.32"/>
    <n v="0.1"/>
    <n v="22.62"/>
    <n v="138.56400000000002"/>
    <n v="67.86"/>
    <n v="70.704000000000022"/>
    <n v="0.51026240581969351"/>
    <n v="2026"/>
    <s v="Q1"/>
    <n v="2"/>
    <s v="Feb"/>
  </r>
  <r>
    <n v="2359"/>
    <d v="2026-02-26T00:00:00"/>
    <n v="2026"/>
    <x v="0"/>
    <n v="2"/>
    <x v="1"/>
    <x v="2"/>
    <x v="10"/>
    <x v="0"/>
    <s v="Returning"/>
    <x v="3"/>
    <s v="Trail Tent 2P"/>
    <n v="2"/>
    <n v="195.92"/>
    <n v="0.05"/>
    <n v="104.13"/>
    <n v="372.24799999999993"/>
    <n v="208.26"/>
    <n v="163.98799999999994"/>
    <n v="0.4405342674775955"/>
    <n v="2026"/>
    <s v="Q1"/>
    <n v="2"/>
    <s v="Feb"/>
  </r>
  <r>
    <n v="3666"/>
    <d v="2026-02-26T00:00:00"/>
    <n v="2026"/>
    <x v="0"/>
    <n v="2"/>
    <x v="1"/>
    <x v="0"/>
    <x v="15"/>
    <x v="0"/>
    <s v="Returning"/>
    <x v="2"/>
    <s v="Insulated Bottle"/>
    <n v="1"/>
    <n v="36.19"/>
    <n v="0.1"/>
    <n v="13.62"/>
    <n v="32.570999999999998"/>
    <n v="13.62"/>
    <n v="18.951000000000001"/>
    <n v="0.58183660311319896"/>
    <n v="2026"/>
    <s v="Q1"/>
    <n v="2"/>
    <s v="Feb"/>
  </r>
  <r>
    <n v="518"/>
    <d v="2026-02-27T00:00:00"/>
    <n v="2026"/>
    <x v="0"/>
    <n v="2"/>
    <x v="1"/>
    <x v="2"/>
    <x v="2"/>
    <x v="0"/>
    <s v="New"/>
    <x v="1"/>
    <s v="Trekking Poles"/>
    <n v="1"/>
    <n v="72.97"/>
    <n v="0"/>
    <n v="32.43"/>
    <n v="72.97"/>
    <n v="32.43"/>
    <n v="40.54"/>
    <n v="0.55557078251336167"/>
    <n v="2026"/>
    <s v="Q1"/>
    <n v="2"/>
    <s v="Feb"/>
  </r>
  <r>
    <n v="892"/>
    <d v="2026-02-27T00:00:00"/>
    <n v="2026"/>
    <x v="0"/>
    <n v="2"/>
    <x v="1"/>
    <x v="3"/>
    <x v="7"/>
    <x v="1"/>
    <s v="Business"/>
    <x v="2"/>
    <s v="Packing Cube Set"/>
    <n v="12"/>
    <n v="47.15"/>
    <n v="0.1"/>
    <n v="17.829999999999998"/>
    <n v="509.21999999999997"/>
    <n v="213.95999999999998"/>
    <n v="295.26"/>
    <n v="0.57982797219276538"/>
    <n v="2026"/>
    <s v="Q1"/>
    <n v="2"/>
    <s v="Feb"/>
  </r>
  <r>
    <n v="1115"/>
    <d v="2026-02-27T00:00:00"/>
    <n v="2026"/>
    <x v="0"/>
    <n v="2"/>
    <x v="1"/>
    <x v="0"/>
    <x v="0"/>
    <x v="2"/>
    <s v="Business"/>
    <x v="2"/>
    <s v="Travel Backpack 35L"/>
    <n v="3"/>
    <n v="161.19999999999999"/>
    <n v="0.1"/>
    <n v="87.37"/>
    <n v="435.23999999999995"/>
    <n v="262.11"/>
    <n v="173.12999999999994"/>
    <n v="0.39778053487730897"/>
    <n v="2026"/>
    <s v="Q1"/>
    <n v="2"/>
    <s v="Feb"/>
  </r>
  <r>
    <n v="1186"/>
    <d v="2026-02-27T00:00:00"/>
    <n v="2026"/>
    <x v="0"/>
    <n v="2"/>
    <x v="1"/>
    <x v="0"/>
    <x v="9"/>
    <x v="2"/>
    <s v="Business"/>
    <x v="0"/>
    <s v="Trail Bike Light"/>
    <n v="1"/>
    <n v="49.73"/>
    <n v="0"/>
    <n v="22"/>
    <n v="49.73"/>
    <n v="22"/>
    <n v="27.729999999999997"/>
    <n v="0.55761109993967417"/>
    <n v="2026"/>
    <s v="Q1"/>
    <n v="2"/>
    <s v="Feb"/>
  </r>
  <r>
    <n v="2093"/>
    <d v="2026-02-27T00:00:00"/>
    <n v="2026"/>
    <x v="0"/>
    <n v="2"/>
    <x v="1"/>
    <x v="2"/>
    <x v="16"/>
    <x v="0"/>
    <s v="Returning"/>
    <x v="3"/>
    <s v="Compact Sleeping Bag"/>
    <n v="2"/>
    <n v="126.19"/>
    <n v="0"/>
    <n v="58.99"/>
    <n v="252.38"/>
    <n v="117.98"/>
    <n v="134.39999999999998"/>
    <n v="0.5325303114351374"/>
    <n v="2026"/>
    <s v="Q1"/>
    <n v="2"/>
    <s v="Feb"/>
  </r>
  <r>
    <n v="2136"/>
    <d v="2026-02-27T00:00:00"/>
    <n v="2026"/>
    <x v="0"/>
    <n v="2"/>
    <x v="1"/>
    <x v="1"/>
    <x v="12"/>
    <x v="0"/>
    <s v="Returning"/>
    <x v="2"/>
    <s v="Carry-On Duffel"/>
    <n v="2"/>
    <n v="135.38999999999999"/>
    <n v="0.05"/>
    <n v="65.69"/>
    <n v="257.24099999999999"/>
    <n v="131.38"/>
    <n v="125.86099999999999"/>
    <n v="0.48927270536189799"/>
    <n v="2026"/>
    <s v="Q1"/>
    <n v="2"/>
    <s v="Feb"/>
  </r>
  <r>
    <n v="3538"/>
    <d v="2026-02-27T00:00:00"/>
    <n v="2026"/>
    <x v="0"/>
    <n v="2"/>
    <x v="1"/>
    <x v="1"/>
    <x v="14"/>
    <x v="1"/>
    <s v="Business"/>
    <x v="4"/>
    <s v="Resistance Band Set"/>
    <n v="12"/>
    <n v="41.27"/>
    <n v="0.1"/>
    <n v="14.71"/>
    <n v="445.71600000000001"/>
    <n v="176.52"/>
    <n v="269.19600000000003"/>
    <n v="0.60396306168053204"/>
    <n v="2026"/>
    <s v="Q1"/>
    <n v="2"/>
    <s v="Feb"/>
  </r>
  <r>
    <n v="3891"/>
    <d v="2026-02-27T00:00:00"/>
    <n v="2026"/>
    <x v="0"/>
    <n v="2"/>
    <x v="1"/>
    <x v="0"/>
    <x v="0"/>
    <x v="2"/>
    <s v="Returning"/>
    <x v="0"/>
    <s v="Commuter Helmet"/>
    <n v="1"/>
    <n v="82.04"/>
    <n v="0.1"/>
    <n v="41.46"/>
    <n v="73.836000000000013"/>
    <n v="41.46"/>
    <n v="32.376000000000012"/>
    <n v="0.43848529172761264"/>
    <n v="2026"/>
    <s v="Q1"/>
    <n v="2"/>
    <s v="Feb"/>
  </r>
  <r>
    <n v="3917"/>
    <d v="2026-02-27T00:00:00"/>
    <n v="2026"/>
    <x v="0"/>
    <n v="2"/>
    <x v="1"/>
    <x v="3"/>
    <x v="4"/>
    <x v="0"/>
    <s v="Returning"/>
    <x v="2"/>
    <s v="Insulated Bottle"/>
    <n v="3"/>
    <n v="36.630000000000003"/>
    <n v="0"/>
    <n v="13.26"/>
    <n v="109.89000000000001"/>
    <n v="39.78"/>
    <n v="70.110000000000014"/>
    <n v="0.63800163800163801"/>
    <n v="2026"/>
    <s v="Q1"/>
    <n v="2"/>
    <s v="Feb"/>
  </r>
  <r>
    <n v="4594"/>
    <d v="2026-02-27T00:00:00"/>
    <n v="2026"/>
    <x v="0"/>
    <n v="2"/>
    <x v="1"/>
    <x v="3"/>
    <x v="7"/>
    <x v="2"/>
    <s v="Returning"/>
    <x v="1"/>
    <s v="Hiking Daypack 20L"/>
    <n v="5"/>
    <n v="92.94"/>
    <n v="0.05"/>
    <n v="46.47"/>
    <n v="441.46499999999997"/>
    <n v="232.35"/>
    <n v="209.11499999999998"/>
    <n v="0.47368421052631576"/>
    <n v="2026"/>
    <s v="Q1"/>
    <n v="2"/>
    <s v="Feb"/>
  </r>
  <r>
    <n v="4750"/>
    <d v="2026-02-27T00:00:00"/>
    <n v="2026"/>
    <x v="0"/>
    <n v="2"/>
    <x v="1"/>
    <x v="1"/>
    <x v="12"/>
    <x v="2"/>
    <s v="Returning"/>
    <x v="4"/>
    <s v="Weighted Vest"/>
    <n v="2"/>
    <n v="120.44"/>
    <n v="0.05"/>
    <n v="68.98"/>
    <n v="228.83599999999998"/>
    <n v="137.96"/>
    <n v="90.875999999999976"/>
    <n v="0.3971228303239"/>
    <n v="2026"/>
    <s v="Q1"/>
    <n v="2"/>
    <s v="Feb"/>
  </r>
  <r>
    <n v="4960"/>
    <d v="2026-02-27T00:00:00"/>
    <n v="2026"/>
    <x v="0"/>
    <n v="2"/>
    <x v="1"/>
    <x v="1"/>
    <x v="6"/>
    <x v="3"/>
    <s v="New"/>
    <x v="2"/>
    <s v="Insulated Bottle"/>
    <n v="2"/>
    <n v="36.130000000000003"/>
    <n v="0"/>
    <n v="13.72"/>
    <n v="72.260000000000005"/>
    <n v="27.44"/>
    <n v="44.820000000000007"/>
    <n v="0.62026017160254643"/>
    <n v="2026"/>
    <s v="Q1"/>
    <n v="2"/>
    <s v="Feb"/>
  </r>
  <r>
    <n v="4245"/>
    <d v="2026-02-28T00:00:00"/>
    <n v="2026"/>
    <x v="0"/>
    <n v="2"/>
    <x v="1"/>
    <x v="1"/>
    <x v="1"/>
    <x v="2"/>
    <s v="Returning"/>
    <x v="4"/>
    <s v="Weighted Vest"/>
    <n v="1"/>
    <n v="124.97"/>
    <n v="0.1"/>
    <n v="69.790000000000006"/>
    <n v="112.473"/>
    <n v="69.790000000000006"/>
    <n v="42.682999999999993"/>
    <n v="0.37949552337005321"/>
    <n v="2026"/>
    <s v="Q1"/>
    <n v="2"/>
    <s v="Feb"/>
  </r>
  <r>
    <n v="4664"/>
    <d v="2026-02-28T00:00:00"/>
    <n v="2026"/>
    <x v="0"/>
    <n v="2"/>
    <x v="1"/>
    <x v="3"/>
    <x v="13"/>
    <x v="0"/>
    <s v="Returning"/>
    <x v="2"/>
    <s v="Travel Backpack 35L"/>
    <n v="1"/>
    <n v="163.31"/>
    <n v="0.05"/>
    <n v="87.22"/>
    <n v="155.14449999999999"/>
    <n v="87.22"/>
    <n v="67.924499999999995"/>
    <n v="0.43781442461705056"/>
    <n v="2026"/>
    <s v="Q1"/>
    <n v="2"/>
    <s v="Feb"/>
  </r>
  <r>
    <n v="383"/>
    <d v="2026-03-01T00:00:00"/>
    <n v="2026"/>
    <x v="0"/>
    <n v="3"/>
    <x v="2"/>
    <x v="2"/>
    <x v="2"/>
    <x v="2"/>
    <s v="Returning"/>
    <x v="1"/>
    <s v="Hiking Daypack 20L"/>
    <n v="3"/>
    <n v="92.76"/>
    <n v="0"/>
    <n v="45.84"/>
    <n v="278.28000000000003"/>
    <n v="137.52000000000001"/>
    <n v="140.76000000000002"/>
    <n v="0.50582147477360928"/>
    <n v="2026"/>
    <s v="Q1"/>
    <n v="3"/>
    <s v="Mar"/>
  </r>
  <r>
    <n v="730"/>
    <d v="2026-03-01T00:00:00"/>
    <n v="2026"/>
    <x v="0"/>
    <n v="3"/>
    <x v="2"/>
    <x v="0"/>
    <x v="15"/>
    <x v="1"/>
    <s v="Business"/>
    <x v="4"/>
    <s v="Resistance Band Set"/>
    <n v="5"/>
    <n v="41.31"/>
    <n v="0.1"/>
    <n v="15.14"/>
    <n v="185.89500000000001"/>
    <n v="75.7"/>
    <n v="110.19500000000001"/>
    <n v="0.59278087092175691"/>
    <n v="2026"/>
    <s v="Q1"/>
    <n v="3"/>
    <s v="Mar"/>
  </r>
  <r>
    <n v="985"/>
    <d v="2026-03-01T00:00:00"/>
    <n v="2026"/>
    <x v="0"/>
    <n v="3"/>
    <x v="2"/>
    <x v="1"/>
    <x v="14"/>
    <x v="3"/>
    <s v="New"/>
    <x v="4"/>
    <s v="Resistance Band Set"/>
    <n v="2"/>
    <n v="41.23"/>
    <n v="0"/>
    <n v="14.28"/>
    <n v="82.46"/>
    <n v="28.56"/>
    <n v="53.899999999999991"/>
    <n v="0.65365025466893034"/>
    <n v="2026"/>
    <s v="Q1"/>
    <n v="3"/>
    <s v="Mar"/>
  </r>
  <r>
    <n v="1457"/>
    <d v="2026-03-01T00:00:00"/>
    <n v="2026"/>
    <x v="0"/>
    <n v="3"/>
    <x v="2"/>
    <x v="1"/>
    <x v="1"/>
    <x v="0"/>
    <s v="New"/>
    <x v="2"/>
    <s v="Insulated Bottle"/>
    <n v="1"/>
    <n v="36.47"/>
    <n v="0.05"/>
    <n v="13.21"/>
    <n v="34.646499999999996"/>
    <n v="13.21"/>
    <n v="21.436499999999995"/>
    <n v="0.61872050567878423"/>
    <n v="2026"/>
    <s v="Q1"/>
    <n v="3"/>
    <s v="Mar"/>
  </r>
  <r>
    <n v="2558"/>
    <d v="2026-03-01T00:00:00"/>
    <n v="2026"/>
    <x v="0"/>
    <n v="3"/>
    <x v="2"/>
    <x v="0"/>
    <x v="15"/>
    <x v="3"/>
    <s v="New"/>
    <x v="4"/>
    <s v="Recovery Roller"/>
    <n v="1"/>
    <n v="36.67"/>
    <n v="0"/>
    <n v="13.97"/>
    <n v="36.67"/>
    <n v="13.97"/>
    <n v="22.700000000000003"/>
    <n v="0.61903463321516228"/>
    <n v="2026"/>
    <s v="Q1"/>
    <n v="3"/>
    <s v="Mar"/>
  </r>
  <r>
    <n v="3024"/>
    <d v="2026-03-01T00:00:00"/>
    <n v="2026"/>
    <x v="0"/>
    <n v="3"/>
    <x v="2"/>
    <x v="1"/>
    <x v="11"/>
    <x v="0"/>
    <s v="Business"/>
    <x v="0"/>
    <s v="Trail Bike Light"/>
    <n v="2"/>
    <n v="51.87"/>
    <n v="0.1"/>
    <n v="22.95"/>
    <n v="93.366"/>
    <n v="45.9"/>
    <n v="47.466000000000001"/>
    <n v="0.50838635049161363"/>
    <n v="2026"/>
    <s v="Q1"/>
    <n v="3"/>
    <s v="Mar"/>
  </r>
  <r>
    <n v="3225"/>
    <d v="2026-03-01T00:00:00"/>
    <n v="2026"/>
    <x v="0"/>
    <n v="3"/>
    <x v="2"/>
    <x v="2"/>
    <x v="2"/>
    <x v="2"/>
    <s v="Business"/>
    <x v="3"/>
    <s v="Trail Tent 2P"/>
    <n v="1"/>
    <n v="195.06"/>
    <n v="0.1"/>
    <n v="106.68"/>
    <n v="175.554"/>
    <n v="106.68"/>
    <n v="68.873999999999995"/>
    <n v="0.39232372945076727"/>
    <n v="2026"/>
    <s v="Q1"/>
    <n v="3"/>
    <s v="Mar"/>
  </r>
  <r>
    <n v="3551"/>
    <d v="2026-03-01T00:00:00"/>
    <n v="2026"/>
    <x v="0"/>
    <n v="3"/>
    <x v="2"/>
    <x v="1"/>
    <x v="11"/>
    <x v="3"/>
    <s v="Returning"/>
    <x v="0"/>
    <s v="Cycling Pack 12L"/>
    <n v="2"/>
    <n v="100.79"/>
    <n v="0.05"/>
    <n v="49"/>
    <n v="191.501"/>
    <n v="98"/>
    <n v="93.501000000000005"/>
    <n v="0.48825332504791097"/>
    <n v="2026"/>
    <s v="Q1"/>
    <n v="3"/>
    <s v="Mar"/>
  </r>
  <r>
    <n v="4157"/>
    <d v="2026-03-01T00:00:00"/>
    <n v="2026"/>
    <x v="0"/>
    <n v="3"/>
    <x v="2"/>
    <x v="3"/>
    <x v="8"/>
    <x v="0"/>
    <s v="New"/>
    <x v="0"/>
    <s v="Trail Bike Light"/>
    <n v="5"/>
    <n v="51.92"/>
    <n v="0.15"/>
    <n v="22.24"/>
    <n v="220.66000000000003"/>
    <n v="111.19999999999999"/>
    <n v="109.46000000000004"/>
    <n v="0.49605728269736254"/>
    <n v="2026"/>
    <s v="Q1"/>
    <n v="3"/>
    <s v="Mar"/>
  </r>
  <r>
    <n v="4398"/>
    <d v="2026-03-01T00:00:00"/>
    <n v="2026"/>
    <x v="0"/>
    <n v="3"/>
    <x v="2"/>
    <x v="3"/>
    <x v="7"/>
    <x v="0"/>
    <s v="New"/>
    <x v="3"/>
    <s v="Compact Sleeping Bag"/>
    <n v="1"/>
    <n v="123.99"/>
    <n v="0.05"/>
    <n v="61.67"/>
    <n v="117.79049999999999"/>
    <n v="61.67"/>
    <n v="56.120499999999993"/>
    <n v="0.47644334644984099"/>
    <n v="2026"/>
    <s v="Q1"/>
    <n v="3"/>
    <s v="Mar"/>
  </r>
  <r>
    <n v="4951"/>
    <d v="2026-03-01T00:00:00"/>
    <n v="2026"/>
    <x v="0"/>
    <n v="3"/>
    <x v="2"/>
    <x v="1"/>
    <x v="14"/>
    <x v="0"/>
    <s v="New"/>
    <x v="3"/>
    <s v="Alpine Tent 4P"/>
    <n v="1"/>
    <n v="344.8"/>
    <n v="0.05"/>
    <n v="196.14"/>
    <n v="327.56"/>
    <n v="196.14"/>
    <n v="131.42000000000002"/>
    <n v="0.40120893882036884"/>
    <n v="2026"/>
    <s v="Q1"/>
    <n v="3"/>
    <s v="Mar"/>
  </r>
  <r>
    <n v="1354"/>
    <d v="2026-03-02T00:00:00"/>
    <n v="2026"/>
    <x v="0"/>
    <n v="3"/>
    <x v="2"/>
    <x v="3"/>
    <x v="8"/>
    <x v="3"/>
    <s v="Returning"/>
    <x v="2"/>
    <s v="Carry-On Duffel"/>
    <n v="3"/>
    <n v="131.91999999999999"/>
    <n v="0.05"/>
    <n v="67.47"/>
    <n v="375.97199999999998"/>
    <n v="202.41"/>
    <n v="173.56199999999998"/>
    <n v="0.46163544093709102"/>
    <n v="2026"/>
    <s v="Q1"/>
    <n v="3"/>
    <s v="Mar"/>
  </r>
  <r>
    <n v="2042"/>
    <d v="2026-03-02T00:00:00"/>
    <n v="2026"/>
    <x v="0"/>
    <n v="3"/>
    <x v="2"/>
    <x v="2"/>
    <x v="16"/>
    <x v="0"/>
    <s v="Business"/>
    <x v="1"/>
    <s v="Trail Boots"/>
    <n v="3"/>
    <n v="146.99"/>
    <n v="0"/>
    <n v="80.069999999999993"/>
    <n v="440.97"/>
    <n v="240.20999999999998"/>
    <n v="200.76000000000005"/>
    <n v="0.45526906592285199"/>
    <n v="2026"/>
    <s v="Q1"/>
    <n v="3"/>
    <s v="Mar"/>
  </r>
  <r>
    <n v="3895"/>
    <d v="2026-03-02T00:00:00"/>
    <n v="2026"/>
    <x v="0"/>
    <n v="3"/>
    <x v="2"/>
    <x v="3"/>
    <x v="7"/>
    <x v="0"/>
    <s v="Business"/>
    <x v="2"/>
    <s v="Travel Backpack 35L"/>
    <n v="2"/>
    <n v="164.74"/>
    <n v="0.05"/>
    <n v="89.9"/>
    <n v="313.00600000000003"/>
    <n v="179.8"/>
    <n v="133.20600000000002"/>
    <n v="0.42557011686676932"/>
    <n v="2026"/>
    <s v="Q1"/>
    <n v="3"/>
    <s v="Mar"/>
  </r>
  <r>
    <n v="5074"/>
    <d v="2026-03-02T00:00:00"/>
    <n v="2026"/>
    <x v="0"/>
    <n v="3"/>
    <x v="2"/>
    <x v="3"/>
    <x v="7"/>
    <x v="0"/>
    <s v="Returning"/>
    <x v="1"/>
    <s v="Hiking Daypack 20L"/>
    <n v="2"/>
    <n v="89.81"/>
    <n v="0"/>
    <n v="46.44"/>
    <n v="179.62"/>
    <n v="92.88"/>
    <n v="86.740000000000009"/>
    <n v="0.482908362097762"/>
    <n v="2026"/>
    <s v="Q1"/>
    <n v="3"/>
    <s v="Mar"/>
  </r>
  <r>
    <n v="179"/>
    <d v="2026-03-03T00:00:00"/>
    <n v="2026"/>
    <x v="0"/>
    <n v="3"/>
    <x v="2"/>
    <x v="2"/>
    <x v="16"/>
    <x v="2"/>
    <s v="Returning"/>
    <x v="4"/>
    <s v="Recovery Roller"/>
    <n v="1"/>
    <n v="35.369999999999997"/>
    <n v="0"/>
    <n v="13.88"/>
    <n v="35.369999999999997"/>
    <n v="13.88"/>
    <n v="21.489999999999995"/>
    <n v="0.60757704269154644"/>
    <n v="2026"/>
    <s v="Q1"/>
    <n v="3"/>
    <s v="Mar"/>
  </r>
  <r>
    <n v="459"/>
    <d v="2026-03-03T00:00:00"/>
    <n v="2026"/>
    <x v="0"/>
    <n v="3"/>
    <x v="2"/>
    <x v="1"/>
    <x v="12"/>
    <x v="3"/>
    <s v="New"/>
    <x v="0"/>
    <s v="Trail Bike Light"/>
    <n v="4"/>
    <n v="50.64"/>
    <n v="0"/>
    <n v="23.09"/>
    <n v="202.56"/>
    <n v="92.36"/>
    <n v="110.2"/>
    <n v="0.54403633491311221"/>
    <n v="2026"/>
    <s v="Q1"/>
    <n v="3"/>
    <s v="Mar"/>
  </r>
  <r>
    <n v="525"/>
    <d v="2026-03-03T00:00:00"/>
    <n v="2026"/>
    <x v="0"/>
    <n v="3"/>
    <x v="2"/>
    <x v="3"/>
    <x v="7"/>
    <x v="2"/>
    <s v="Returning"/>
    <x v="1"/>
    <s v="Trail Boots"/>
    <n v="1"/>
    <n v="146.37"/>
    <n v="0"/>
    <n v="78.3"/>
    <n v="146.37"/>
    <n v="78.3"/>
    <n v="68.070000000000007"/>
    <n v="0.46505431440869033"/>
    <n v="2026"/>
    <s v="Q1"/>
    <n v="3"/>
    <s v="Mar"/>
  </r>
  <r>
    <n v="3374"/>
    <d v="2026-03-03T00:00:00"/>
    <n v="2026"/>
    <x v="0"/>
    <n v="3"/>
    <x v="2"/>
    <x v="2"/>
    <x v="2"/>
    <x v="0"/>
    <s v="Returning"/>
    <x v="1"/>
    <s v="Trail Boots"/>
    <n v="3"/>
    <n v="143.74"/>
    <n v="0"/>
    <n v="81.58"/>
    <n v="431.22"/>
    <n v="244.74"/>
    <n v="186.48000000000002"/>
    <n v="0.43244747460692917"/>
    <n v="2026"/>
    <s v="Q1"/>
    <n v="3"/>
    <s v="Mar"/>
  </r>
  <r>
    <n v="3850"/>
    <d v="2026-03-03T00:00:00"/>
    <n v="2026"/>
    <x v="0"/>
    <n v="3"/>
    <x v="2"/>
    <x v="3"/>
    <x v="7"/>
    <x v="3"/>
    <s v="New"/>
    <x v="3"/>
    <s v="Portable Camp Stove"/>
    <n v="2"/>
    <n v="81.94"/>
    <n v="0.1"/>
    <n v="39.9"/>
    <n v="147.49199999999999"/>
    <n v="79.8"/>
    <n v="67.691999999999993"/>
    <n v="0.45895370596371327"/>
    <n v="2026"/>
    <s v="Q1"/>
    <n v="3"/>
    <s v="Mar"/>
  </r>
  <r>
    <n v="4004"/>
    <d v="2026-03-03T00:00:00"/>
    <n v="2026"/>
    <x v="0"/>
    <n v="3"/>
    <x v="2"/>
    <x v="2"/>
    <x v="5"/>
    <x v="0"/>
    <s v="New"/>
    <x v="2"/>
    <s v="Packing Cube Set"/>
    <n v="1"/>
    <n v="46.46"/>
    <n v="0.1"/>
    <n v="17.989999999999998"/>
    <n v="41.814"/>
    <n v="17.989999999999998"/>
    <n v="23.824000000000002"/>
    <n v="0.56976132395848289"/>
    <n v="2026"/>
    <s v="Q1"/>
    <n v="3"/>
    <s v="Mar"/>
  </r>
  <r>
    <n v="788"/>
    <d v="2026-03-04T00:00:00"/>
    <n v="2026"/>
    <x v="0"/>
    <n v="3"/>
    <x v="2"/>
    <x v="1"/>
    <x v="11"/>
    <x v="0"/>
    <s v="New"/>
    <x v="0"/>
    <s v="Compact Repair Kit"/>
    <n v="3"/>
    <n v="39.49"/>
    <n v="0"/>
    <n v="16.420000000000002"/>
    <n v="118.47"/>
    <n v="49.260000000000005"/>
    <n v="69.209999999999994"/>
    <n v="0.58419853127374011"/>
    <n v="2026"/>
    <s v="Q1"/>
    <n v="3"/>
    <s v="Mar"/>
  </r>
  <r>
    <n v="1717"/>
    <d v="2026-03-04T00:00:00"/>
    <n v="2026"/>
    <x v="0"/>
    <n v="3"/>
    <x v="2"/>
    <x v="3"/>
    <x v="13"/>
    <x v="0"/>
    <s v="Returning"/>
    <x v="4"/>
    <s v="Resistance Band Set"/>
    <n v="1"/>
    <n v="40.909999999999997"/>
    <n v="0"/>
    <n v="14.89"/>
    <n v="40.909999999999997"/>
    <n v="14.89"/>
    <n v="26.019999999999996"/>
    <n v="0.63603031043754577"/>
    <n v="2026"/>
    <s v="Q1"/>
    <n v="3"/>
    <s v="Mar"/>
  </r>
  <r>
    <n v="1819"/>
    <d v="2026-03-04T00:00:00"/>
    <n v="2026"/>
    <x v="0"/>
    <n v="3"/>
    <x v="2"/>
    <x v="3"/>
    <x v="8"/>
    <x v="3"/>
    <s v="New"/>
    <x v="0"/>
    <s v="Trail Bike Light"/>
    <n v="1"/>
    <n v="49.94"/>
    <n v="0.1"/>
    <n v="21.84"/>
    <n v="44.945999999999998"/>
    <n v="21.84"/>
    <n v="23.105999999999998"/>
    <n v="0.51408356694700308"/>
    <n v="2026"/>
    <s v="Q1"/>
    <n v="3"/>
    <s v="Mar"/>
  </r>
  <r>
    <n v="1992"/>
    <d v="2026-03-04T00:00:00"/>
    <n v="2026"/>
    <x v="0"/>
    <n v="3"/>
    <x v="2"/>
    <x v="2"/>
    <x v="5"/>
    <x v="0"/>
    <s v="Business"/>
    <x v="2"/>
    <s v="Insulated Bottle"/>
    <n v="1"/>
    <n v="35.520000000000003"/>
    <n v="0"/>
    <n v="13.21"/>
    <n v="35.520000000000003"/>
    <n v="13.21"/>
    <n v="22.310000000000002"/>
    <n v="0.62809684684684686"/>
    <n v="2026"/>
    <s v="Q1"/>
    <n v="3"/>
    <s v="Mar"/>
  </r>
  <r>
    <n v="2499"/>
    <d v="2026-03-04T00:00:00"/>
    <n v="2026"/>
    <x v="0"/>
    <n v="3"/>
    <x v="2"/>
    <x v="3"/>
    <x v="7"/>
    <x v="2"/>
    <s v="New"/>
    <x v="3"/>
    <s v="Alpine Tent 4P"/>
    <n v="2"/>
    <n v="341.1"/>
    <n v="0"/>
    <n v="200.19"/>
    <n v="682.2"/>
    <n v="400.38"/>
    <n v="281.82000000000005"/>
    <n v="0.41310466138962187"/>
    <n v="2026"/>
    <s v="Q1"/>
    <n v="3"/>
    <s v="Mar"/>
  </r>
  <r>
    <n v="2698"/>
    <d v="2026-03-04T00:00:00"/>
    <n v="2026"/>
    <x v="0"/>
    <n v="3"/>
    <x v="2"/>
    <x v="2"/>
    <x v="16"/>
    <x v="3"/>
    <s v="New"/>
    <x v="4"/>
    <s v="Recovery Roller"/>
    <n v="4"/>
    <n v="36.08"/>
    <n v="0"/>
    <n v="13.89"/>
    <n v="144.32"/>
    <n v="55.56"/>
    <n v="88.759999999999991"/>
    <n v="0.61502217294900219"/>
    <n v="2026"/>
    <s v="Q1"/>
    <n v="3"/>
    <s v="Mar"/>
  </r>
  <r>
    <n v="4416"/>
    <d v="2026-03-04T00:00:00"/>
    <n v="2026"/>
    <x v="0"/>
    <n v="3"/>
    <x v="2"/>
    <x v="3"/>
    <x v="4"/>
    <x v="0"/>
    <s v="Business"/>
    <x v="1"/>
    <s v="Summit Backpack 45L"/>
    <n v="2"/>
    <n v="151.69999999999999"/>
    <n v="0"/>
    <n v="80.44"/>
    <n v="303.39999999999998"/>
    <n v="160.88"/>
    <n v="142.51999999999998"/>
    <n v="0.46974291364535264"/>
    <n v="2026"/>
    <s v="Q1"/>
    <n v="3"/>
    <s v="Mar"/>
  </r>
  <r>
    <n v="4434"/>
    <d v="2026-03-04T00:00:00"/>
    <n v="2026"/>
    <x v="0"/>
    <n v="3"/>
    <x v="2"/>
    <x v="1"/>
    <x v="6"/>
    <x v="3"/>
    <s v="New"/>
    <x v="1"/>
    <s v="Summit Backpack 45L"/>
    <n v="2"/>
    <n v="151.55000000000001"/>
    <n v="0.1"/>
    <n v="80.680000000000007"/>
    <n v="272.79000000000002"/>
    <n v="161.36000000000001"/>
    <n v="111.43"/>
    <n v="0.40848271564206901"/>
    <n v="2026"/>
    <s v="Q1"/>
    <n v="3"/>
    <s v="Mar"/>
  </r>
  <r>
    <n v="4992"/>
    <d v="2026-03-04T00:00:00"/>
    <n v="2026"/>
    <x v="0"/>
    <n v="3"/>
    <x v="2"/>
    <x v="2"/>
    <x v="2"/>
    <x v="1"/>
    <s v="Business"/>
    <x v="0"/>
    <s v="Commuter Helmet"/>
    <n v="5"/>
    <n v="82.44"/>
    <n v="0.1"/>
    <n v="41.57"/>
    <n v="370.98"/>
    <n v="207.85"/>
    <n v="163.13000000000002"/>
    <n v="0.43972720901396306"/>
    <n v="2026"/>
    <s v="Q1"/>
    <n v="3"/>
    <s v="Mar"/>
  </r>
  <r>
    <n v="388"/>
    <d v="2026-03-05T00:00:00"/>
    <n v="2026"/>
    <x v="0"/>
    <n v="3"/>
    <x v="2"/>
    <x v="3"/>
    <x v="8"/>
    <x v="0"/>
    <s v="Returning"/>
    <x v="4"/>
    <s v="Recovery Roller"/>
    <n v="1"/>
    <n v="35.61"/>
    <n v="0.05"/>
    <n v="13.8"/>
    <n v="33.829499999999996"/>
    <n v="13.8"/>
    <n v="20.029499999999995"/>
    <n v="0.59207200815855976"/>
    <n v="2026"/>
    <s v="Q1"/>
    <n v="3"/>
    <s v="Mar"/>
  </r>
  <r>
    <n v="977"/>
    <d v="2026-03-05T00:00:00"/>
    <n v="2026"/>
    <x v="0"/>
    <n v="3"/>
    <x v="2"/>
    <x v="0"/>
    <x v="0"/>
    <x v="3"/>
    <s v="New"/>
    <x v="1"/>
    <s v="Summit Backpack 45L"/>
    <n v="5"/>
    <n v="156.13"/>
    <n v="0"/>
    <n v="77.03"/>
    <n v="780.65"/>
    <n v="385.15"/>
    <n v="395.5"/>
    <n v="0.50662909114199706"/>
    <n v="2026"/>
    <s v="Q1"/>
    <n v="3"/>
    <s v="Mar"/>
  </r>
  <r>
    <n v="996"/>
    <d v="2026-03-05T00:00:00"/>
    <n v="2026"/>
    <x v="0"/>
    <n v="3"/>
    <x v="2"/>
    <x v="0"/>
    <x v="15"/>
    <x v="0"/>
    <s v="Returning"/>
    <x v="3"/>
    <s v="Compact Sleeping Bag"/>
    <n v="1"/>
    <n v="124.31"/>
    <n v="0"/>
    <n v="61.16"/>
    <n v="124.31"/>
    <n v="61.16"/>
    <n v="63.150000000000006"/>
    <n v="0.50800418309066053"/>
    <n v="2026"/>
    <s v="Q1"/>
    <n v="3"/>
    <s v="Mar"/>
  </r>
  <r>
    <n v="1923"/>
    <d v="2026-03-05T00:00:00"/>
    <n v="2026"/>
    <x v="0"/>
    <n v="3"/>
    <x v="2"/>
    <x v="1"/>
    <x v="14"/>
    <x v="2"/>
    <s v="Business"/>
    <x v="3"/>
    <s v="Portable Camp Stove"/>
    <n v="3"/>
    <n v="82.9"/>
    <n v="0.1"/>
    <n v="38.31"/>
    <n v="223.83"/>
    <n v="114.93"/>
    <n v="108.9"/>
    <n v="0.48652995577000402"/>
    <n v="2026"/>
    <s v="Q1"/>
    <n v="3"/>
    <s v="Mar"/>
  </r>
  <r>
    <n v="4904"/>
    <d v="2026-03-05T00:00:00"/>
    <n v="2026"/>
    <x v="0"/>
    <n v="3"/>
    <x v="2"/>
    <x v="1"/>
    <x v="11"/>
    <x v="2"/>
    <s v="Business"/>
    <x v="0"/>
    <s v="Compact Repair Kit"/>
    <n v="1"/>
    <n v="41.1"/>
    <n v="0"/>
    <n v="16.34"/>
    <n v="41.1"/>
    <n v="16.34"/>
    <n v="24.76"/>
    <n v="0.60243309002433088"/>
    <n v="2026"/>
    <s v="Q1"/>
    <n v="3"/>
    <s v="Mar"/>
  </r>
  <r>
    <n v="1036"/>
    <d v="2026-03-06T00:00:00"/>
    <n v="2026"/>
    <x v="0"/>
    <n v="3"/>
    <x v="2"/>
    <x v="0"/>
    <x v="0"/>
    <x v="0"/>
    <s v="Business"/>
    <x v="0"/>
    <s v="Compact Repair Kit"/>
    <n v="1"/>
    <n v="40.380000000000003"/>
    <n v="0"/>
    <n v="16.41"/>
    <n v="40.380000000000003"/>
    <n v="16.41"/>
    <n v="23.970000000000002"/>
    <n v="0.59361069836552749"/>
    <n v="2026"/>
    <s v="Q1"/>
    <n v="3"/>
    <s v="Mar"/>
  </r>
  <r>
    <n v="1470"/>
    <d v="2026-03-06T00:00:00"/>
    <n v="2026"/>
    <x v="0"/>
    <n v="3"/>
    <x v="2"/>
    <x v="2"/>
    <x v="2"/>
    <x v="0"/>
    <s v="Returning"/>
    <x v="0"/>
    <s v="Commuter Helmet"/>
    <n v="1"/>
    <n v="80.349999999999994"/>
    <n v="0.1"/>
    <n v="42.43"/>
    <n v="72.314999999999998"/>
    <n v="42.43"/>
    <n v="29.884999999999998"/>
    <n v="0.41326142570697638"/>
    <n v="2026"/>
    <s v="Q1"/>
    <n v="3"/>
    <s v="Mar"/>
  </r>
  <r>
    <n v="2907"/>
    <d v="2026-03-06T00:00:00"/>
    <n v="2026"/>
    <x v="0"/>
    <n v="3"/>
    <x v="2"/>
    <x v="3"/>
    <x v="13"/>
    <x v="0"/>
    <s v="Returning"/>
    <x v="0"/>
    <s v="Compact Repair Kit"/>
    <n v="1"/>
    <n v="40.44"/>
    <n v="0.05"/>
    <n v="16.829999999999998"/>
    <n v="38.417999999999999"/>
    <n v="16.829999999999998"/>
    <n v="21.588000000000001"/>
    <n v="0.56192409807902555"/>
    <n v="2026"/>
    <s v="Q1"/>
    <n v="3"/>
    <s v="Mar"/>
  </r>
  <r>
    <n v="2997"/>
    <d v="2026-03-06T00:00:00"/>
    <n v="2026"/>
    <x v="0"/>
    <n v="3"/>
    <x v="2"/>
    <x v="2"/>
    <x v="16"/>
    <x v="0"/>
    <s v="Returning"/>
    <x v="2"/>
    <s v="Insulated Bottle"/>
    <n v="3"/>
    <n v="35.89"/>
    <n v="0"/>
    <n v="13.25"/>
    <n v="107.67"/>
    <n v="39.75"/>
    <n v="67.92"/>
    <n v="0.63081638339370294"/>
    <n v="2026"/>
    <s v="Q1"/>
    <n v="3"/>
    <s v="Mar"/>
  </r>
  <r>
    <n v="3056"/>
    <d v="2026-03-06T00:00:00"/>
    <n v="2026"/>
    <x v="0"/>
    <n v="3"/>
    <x v="2"/>
    <x v="1"/>
    <x v="12"/>
    <x v="3"/>
    <s v="Returning"/>
    <x v="2"/>
    <s v="Travel Backpack 35L"/>
    <n v="3"/>
    <n v="163.44999999999999"/>
    <n v="0"/>
    <n v="86.88"/>
    <n v="490.34999999999997"/>
    <n v="260.64"/>
    <n v="229.70999999999998"/>
    <n v="0.46846130315081064"/>
    <n v="2026"/>
    <s v="Q1"/>
    <n v="3"/>
    <s v="Mar"/>
  </r>
  <r>
    <n v="471"/>
    <d v="2026-03-07T00:00:00"/>
    <n v="2026"/>
    <x v="0"/>
    <n v="3"/>
    <x v="2"/>
    <x v="1"/>
    <x v="1"/>
    <x v="2"/>
    <s v="Returning"/>
    <x v="4"/>
    <s v="Resistance Band Set"/>
    <n v="2"/>
    <n v="40.020000000000003"/>
    <n v="0"/>
    <n v="14.38"/>
    <n v="80.040000000000006"/>
    <n v="28.76"/>
    <n v="51.28"/>
    <n v="0.64067966016991496"/>
    <n v="2026"/>
    <s v="Q1"/>
    <n v="3"/>
    <s v="Mar"/>
  </r>
  <r>
    <n v="842"/>
    <d v="2026-03-07T00:00:00"/>
    <n v="2026"/>
    <x v="0"/>
    <n v="3"/>
    <x v="2"/>
    <x v="0"/>
    <x v="15"/>
    <x v="0"/>
    <s v="New"/>
    <x v="4"/>
    <s v="Resistance Band Set"/>
    <n v="1"/>
    <n v="40.01"/>
    <n v="0.05"/>
    <n v="14.35"/>
    <n v="38.009499999999996"/>
    <n v="14.35"/>
    <n v="23.659499999999994"/>
    <n v="0.62246280535129372"/>
    <n v="2026"/>
    <s v="Q1"/>
    <n v="3"/>
    <s v="Mar"/>
  </r>
  <r>
    <n v="3386"/>
    <d v="2026-03-07T00:00:00"/>
    <n v="2026"/>
    <x v="0"/>
    <n v="3"/>
    <x v="2"/>
    <x v="1"/>
    <x v="12"/>
    <x v="0"/>
    <s v="Returning"/>
    <x v="1"/>
    <s v="Summit Backpack 45L"/>
    <n v="3"/>
    <n v="155.16"/>
    <n v="0"/>
    <n v="76.849999999999994"/>
    <n v="465.48"/>
    <n v="230.54999999999998"/>
    <n v="234.93000000000004"/>
    <n v="0.50470482083011092"/>
    <n v="2026"/>
    <s v="Q1"/>
    <n v="3"/>
    <s v="Mar"/>
  </r>
  <r>
    <n v="4505"/>
    <d v="2026-03-07T00:00:00"/>
    <n v="2026"/>
    <x v="0"/>
    <n v="3"/>
    <x v="2"/>
    <x v="1"/>
    <x v="14"/>
    <x v="3"/>
    <s v="New"/>
    <x v="4"/>
    <s v="Resistance Band Set"/>
    <n v="1"/>
    <n v="39.96"/>
    <n v="0"/>
    <n v="14.5"/>
    <n v="39.96"/>
    <n v="14.5"/>
    <n v="25.46"/>
    <n v="0.63713713713713716"/>
    <n v="2026"/>
    <s v="Q1"/>
    <n v="3"/>
    <s v="Mar"/>
  </r>
  <r>
    <n v="1286"/>
    <d v="2026-03-08T00:00:00"/>
    <n v="2026"/>
    <x v="0"/>
    <n v="3"/>
    <x v="2"/>
    <x v="1"/>
    <x v="1"/>
    <x v="0"/>
    <s v="New"/>
    <x v="1"/>
    <s v="Trail Boots"/>
    <n v="1"/>
    <n v="146.6"/>
    <n v="0"/>
    <n v="78.92"/>
    <n v="146.6"/>
    <n v="78.92"/>
    <n v="67.679999999999993"/>
    <n v="0.46166439290586625"/>
    <n v="2026"/>
    <s v="Q1"/>
    <n v="3"/>
    <s v="Mar"/>
  </r>
  <r>
    <n v="2653"/>
    <d v="2026-03-08T00:00:00"/>
    <n v="2026"/>
    <x v="0"/>
    <n v="3"/>
    <x v="2"/>
    <x v="1"/>
    <x v="14"/>
    <x v="2"/>
    <s v="Returning"/>
    <x v="1"/>
    <s v="Hiking Daypack 20L"/>
    <n v="1"/>
    <n v="94.38"/>
    <n v="0"/>
    <n v="44.78"/>
    <n v="94.38"/>
    <n v="44.78"/>
    <n v="49.599999999999994"/>
    <n v="0.52553507098961638"/>
    <n v="2026"/>
    <s v="Q1"/>
    <n v="3"/>
    <s v="Mar"/>
  </r>
  <r>
    <n v="4465"/>
    <d v="2026-03-08T00:00:00"/>
    <n v="2026"/>
    <x v="0"/>
    <n v="3"/>
    <x v="2"/>
    <x v="1"/>
    <x v="12"/>
    <x v="2"/>
    <s v="Returning"/>
    <x v="4"/>
    <s v="Weighted Vest"/>
    <n v="1"/>
    <n v="121.77"/>
    <n v="0"/>
    <n v="67.52"/>
    <n v="121.77"/>
    <n v="67.52"/>
    <n v="54.25"/>
    <n v="0.44551203087788455"/>
    <n v="2026"/>
    <s v="Q1"/>
    <n v="3"/>
    <s v="Mar"/>
  </r>
  <r>
    <n v="4576"/>
    <d v="2026-03-08T00:00:00"/>
    <n v="2026"/>
    <x v="0"/>
    <n v="3"/>
    <x v="2"/>
    <x v="3"/>
    <x v="8"/>
    <x v="3"/>
    <s v="Returning"/>
    <x v="3"/>
    <s v="Compact Sleeping Bag"/>
    <n v="5"/>
    <n v="123.29"/>
    <n v="0"/>
    <n v="61.34"/>
    <n v="616.45000000000005"/>
    <n v="306.70000000000005"/>
    <n v="309.75"/>
    <n v="0.50247384216075919"/>
    <n v="2026"/>
    <s v="Q1"/>
    <n v="3"/>
    <s v="Mar"/>
  </r>
  <r>
    <n v="718"/>
    <d v="2026-03-09T00:00:00"/>
    <n v="2026"/>
    <x v="0"/>
    <n v="3"/>
    <x v="2"/>
    <x v="1"/>
    <x v="12"/>
    <x v="0"/>
    <s v="New"/>
    <x v="4"/>
    <s v="Resistance Band Set"/>
    <n v="1"/>
    <n v="41.15"/>
    <n v="0.05"/>
    <n v="14.4"/>
    <n v="39.092499999999994"/>
    <n v="14.4"/>
    <n v="24.692499999999995"/>
    <n v="0.63164289825414077"/>
    <n v="2026"/>
    <s v="Q1"/>
    <n v="3"/>
    <s v="Mar"/>
  </r>
  <r>
    <n v="1527"/>
    <d v="2026-03-09T00:00:00"/>
    <n v="2026"/>
    <x v="0"/>
    <n v="3"/>
    <x v="2"/>
    <x v="3"/>
    <x v="4"/>
    <x v="3"/>
    <s v="New"/>
    <x v="2"/>
    <s v="Insulated Bottle"/>
    <n v="4"/>
    <n v="35.42"/>
    <n v="0"/>
    <n v="13.31"/>
    <n v="141.68"/>
    <n v="53.24"/>
    <n v="88.44"/>
    <n v="0.62422360248447195"/>
    <n v="2026"/>
    <s v="Q1"/>
    <n v="3"/>
    <s v="Mar"/>
  </r>
  <r>
    <n v="1797"/>
    <d v="2026-03-09T00:00:00"/>
    <n v="2026"/>
    <x v="0"/>
    <n v="3"/>
    <x v="2"/>
    <x v="1"/>
    <x v="12"/>
    <x v="0"/>
    <s v="Business"/>
    <x v="0"/>
    <s v="Cycling Pack 12L"/>
    <n v="1"/>
    <n v="103.74"/>
    <n v="0.1"/>
    <n v="51.32"/>
    <n v="93.366"/>
    <n v="51.32"/>
    <n v="42.045999999999999"/>
    <n v="0.45033523980892404"/>
    <n v="2026"/>
    <s v="Q1"/>
    <n v="3"/>
    <s v="Mar"/>
  </r>
  <r>
    <n v="2917"/>
    <d v="2026-03-09T00:00:00"/>
    <n v="2026"/>
    <x v="0"/>
    <n v="3"/>
    <x v="2"/>
    <x v="2"/>
    <x v="16"/>
    <x v="3"/>
    <s v="Business"/>
    <x v="2"/>
    <s v="Travel Backpack 35L"/>
    <n v="2"/>
    <n v="165.49"/>
    <n v="0.05"/>
    <n v="89.82"/>
    <n v="314.43099999999998"/>
    <n v="179.64"/>
    <n v="134.791"/>
    <n v="0.4286822864157796"/>
    <n v="2026"/>
    <s v="Q1"/>
    <n v="3"/>
    <s v="Mar"/>
  </r>
  <r>
    <n v="4095"/>
    <d v="2026-03-09T00:00:00"/>
    <n v="2026"/>
    <x v="0"/>
    <n v="3"/>
    <x v="2"/>
    <x v="1"/>
    <x v="6"/>
    <x v="3"/>
    <s v="New"/>
    <x v="1"/>
    <s v="Trekking Poles"/>
    <n v="1"/>
    <n v="72.87"/>
    <n v="0.05"/>
    <n v="32"/>
    <n v="69.226500000000001"/>
    <n v="32"/>
    <n v="37.226500000000001"/>
    <n v="0.53774927231623726"/>
    <n v="2026"/>
    <s v="Q1"/>
    <n v="3"/>
    <s v="Mar"/>
  </r>
  <r>
    <n v="5050"/>
    <d v="2026-03-09T00:00:00"/>
    <n v="2026"/>
    <x v="0"/>
    <n v="3"/>
    <x v="2"/>
    <x v="3"/>
    <x v="13"/>
    <x v="2"/>
    <s v="Returning"/>
    <x v="2"/>
    <s v="Travel Backpack 35L"/>
    <n v="1"/>
    <n v="161.04"/>
    <n v="0"/>
    <n v="85.83"/>
    <n v="161.04"/>
    <n v="85.83"/>
    <n v="75.209999999999994"/>
    <n v="0.46702682563338299"/>
    <n v="2026"/>
    <s v="Q1"/>
    <n v="3"/>
    <s v="Mar"/>
  </r>
  <r>
    <n v="709"/>
    <d v="2026-03-10T00:00:00"/>
    <n v="2026"/>
    <x v="0"/>
    <n v="3"/>
    <x v="2"/>
    <x v="0"/>
    <x v="0"/>
    <x v="0"/>
    <s v="New"/>
    <x v="2"/>
    <s v="Carry-On Duffel"/>
    <n v="3"/>
    <n v="130.6"/>
    <n v="0.05"/>
    <n v="65.62"/>
    <n v="372.20999999999992"/>
    <n v="196.86"/>
    <n v="175.34999999999991"/>
    <n v="0.47110502135891014"/>
    <n v="2026"/>
    <s v="Q1"/>
    <n v="3"/>
    <s v="Mar"/>
  </r>
  <r>
    <n v="1073"/>
    <d v="2026-03-10T00:00:00"/>
    <n v="2026"/>
    <x v="0"/>
    <n v="3"/>
    <x v="2"/>
    <x v="2"/>
    <x v="10"/>
    <x v="3"/>
    <s v="Returning"/>
    <x v="0"/>
    <s v="Commuter Helmet"/>
    <n v="2"/>
    <n v="81.290000000000006"/>
    <n v="0"/>
    <n v="43.9"/>
    <n v="162.58000000000001"/>
    <n v="87.8"/>
    <n v="74.780000000000015"/>
    <n v="0.45995817443720022"/>
    <n v="2026"/>
    <s v="Q1"/>
    <n v="3"/>
    <s v="Mar"/>
  </r>
  <r>
    <n v="2623"/>
    <d v="2026-03-10T00:00:00"/>
    <n v="2026"/>
    <x v="0"/>
    <n v="3"/>
    <x v="2"/>
    <x v="1"/>
    <x v="12"/>
    <x v="3"/>
    <s v="New"/>
    <x v="0"/>
    <s v="Cycling Pack 12L"/>
    <n v="2"/>
    <n v="103.33"/>
    <n v="0.05"/>
    <n v="51.58"/>
    <n v="196.327"/>
    <n v="103.16"/>
    <n v="93.167000000000002"/>
    <n v="0.47455011282197557"/>
    <n v="2026"/>
    <s v="Q1"/>
    <n v="3"/>
    <s v="Mar"/>
  </r>
  <r>
    <n v="2625"/>
    <d v="2026-03-10T00:00:00"/>
    <n v="2026"/>
    <x v="0"/>
    <n v="3"/>
    <x v="2"/>
    <x v="3"/>
    <x v="7"/>
    <x v="2"/>
    <s v="Business"/>
    <x v="4"/>
    <s v="Training Mat"/>
    <n v="2"/>
    <n v="51.14"/>
    <n v="0"/>
    <n v="21.58"/>
    <n v="102.28"/>
    <n v="43.16"/>
    <n v="59.120000000000005"/>
    <n v="0.57802111849824012"/>
    <n v="2026"/>
    <s v="Q1"/>
    <n v="3"/>
    <s v="Mar"/>
  </r>
  <r>
    <n v="3304"/>
    <d v="2026-03-10T00:00:00"/>
    <n v="2026"/>
    <x v="0"/>
    <n v="3"/>
    <x v="2"/>
    <x v="1"/>
    <x v="12"/>
    <x v="3"/>
    <s v="Returning"/>
    <x v="0"/>
    <s v="Trail Bike Light"/>
    <n v="2"/>
    <n v="49.7"/>
    <n v="0"/>
    <n v="23.14"/>
    <n v="99.4"/>
    <n v="46.28"/>
    <n v="53.120000000000005"/>
    <n v="0.53440643863179071"/>
    <n v="2026"/>
    <s v="Q1"/>
    <n v="3"/>
    <s v="Mar"/>
  </r>
  <r>
    <n v="4876"/>
    <d v="2026-03-10T00:00:00"/>
    <n v="2026"/>
    <x v="0"/>
    <n v="3"/>
    <x v="2"/>
    <x v="3"/>
    <x v="4"/>
    <x v="0"/>
    <s v="Returning"/>
    <x v="0"/>
    <s v="Compact Repair Kit"/>
    <n v="1"/>
    <n v="39.659999999999997"/>
    <n v="0.05"/>
    <n v="16.93"/>
    <n v="37.676999999999992"/>
    <n v="16.93"/>
    <n v="20.746999999999993"/>
    <n v="0.5506542452955383"/>
    <n v="2026"/>
    <s v="Q1"/>
    <n v="3"/>
    <s v="Mar"/>
  </r>
  <r>
    <n v="83"/>
    <d v="2026-03-11T00:00:00"/>
    <n v="2026"/>
    <x v="0"/>
    <n v="3"/>
    <x v="2"/>
    <x v="1"/>
    <x v="12"/>
    <x v="1"/>
    <s v="Business"/>
    <x v="4"/>
    <s v="Training Mat"/>
    <n v="4"/>
    <n v="50.65"/>
    <n v="0.15"/>
    <n v="22"/>
    <n v="172.20999999999998"/>
    <n v="88"/>
    <n v="84.20999999999998"/>
    <n v="0.48899599326403803"/>
    <n v="2026"/>
    <s v="Q1"/>
    <n v="3"/>
    <s v="Mar"/>
  </r>
  <r>
    <n v="863"/>
    <d v="2026-03-11T00:00:00"/>
    <n v="2026"/>
    <x v="0"/>
    <n v="3"/>
    <x v="2"/>
    <x v="2"/>
    <x v="2"/>
    <x v="3"/>
    <s v="Returning"/>
    <x v="4"/>
    <s v="Training Mat"/>
    <n v="2"/>
    <n v="50.72"/>
    <n v="0"/>
    <n v="21.88"/>
    <n v="101.44"/>
    <n v="43.76"/>
    <n v="57.68"/>
    <n v="0.56861198738170349"/>
    <n v="2026"/>
    <s v="Q1"/>
    <n v="3"/>
    <s v="Mar"/>
  </r>
  <r>
    <n v="2323"/>
    <d v="2026-03-11T00:00:00"/>
    <n v="2026"/>
    <x v="0"/>
    <n v="3"/>
    <x v="2"/>
    <x v="1"/>
    <x v="12"/>
    <x v="2"/>
    <s v="New"/>
    <x v="2"/>
    <s v="Insulated Bottle"/>
    <n v="2"/>
    <n v="36.08"/>
    <n v="0.05"/>
    <n v="13.19"/>
    <n v="68.551999999999992"/>
    <n v="26.38"/>
    <n v="42.171999999999997"/>
    <n v="0.61518263507993931"/>
    <n v="2026"/>
    <s v="Q1"/>
    <n v="3"/>
    <s v="Mar"/>
  </r>
  <r>
    <n v="3064"/>
    <d v="2026-03-11T00:00:00"/>
    <n v="2026"/>
    <x v="0"/>
    <n v="3"/>
    <x v="2"/>
    <x v="3"/>
    <x v="8"/>
    <x v="0"/>
    <s v="Returning"/>
    <x v="3"/>
    <s v="Compact Sleeping Bag"/>
    <n v="6"/>
    <n v="124.04"/>
    <n v="0.05"/>
    <n v="61.17"/>
    <n v="707.02800000000002"/>
    <n v="367.02"/>
    <n v="340.00800000000004"/>
    <n v="0.48089750335205966"/>
    <n v="2026"/>
    <s v="Q1"/>
    <n v="3"/>
    <s v="Mar"/>
  </r>
  <r>
    <n v="4995"/>
    <d v="2026-03-11T00:00:00"/>
    <n v="2026"/>
    <x v="0"/>
    <n v="3"/>
    <x v="2"/>
    <x v="1"/>
    <x v="12"/>
    <x v="3"/>
    <s v="New"/>
    <x v="1"/>
    <s v="Hiking Daypack 20L"/>
    <n v="3"/>
    <n v="90.31"/>
    <n v="0"/>
    <n v="44.58"/>
    <n v="270.93"/>
    <n v="133.74"/>
    <n v="137.19"/>
    <n v="0.50636695825489975"/>
    <n v="2026"/>
    <s v="Q1"/>
    <n v="3"/>
    <s v="Mar"/>
  </r>
  <r>
    <n v="46"/>
    <d v="2026-03-12T00:00:00"/>
    <n v="2026"/>
    <x v="0"/>
    <n v="3"/>
    <x v="2"/>
    <x v="3"/>
    <x v="7"/>
    <x v="0"/>
    <s v="Returning"/>
    <x v="1"/>
    <s v="Trekking Poles"/>
    <n v="4"/>
    <n v="72.63"/>
    <n v="0.1"/>
    <n v="31.45"/>
    <n v="261.46800000000002"/>
    <n v="125.8"/>
    <n v="135.66800000000001"/>
    <n v="0.51887037801948999"/>
    <n v="2026"/>
    <s v="Q1"/>
    <n v="3"/>
    <s v="Mar"/>
  </r>
  <r>
    <n v="443"/>
    <d v="2026-03-12T00:00:00"/>
    <n v="2026"/>
    <x v="0"/>
    <n v="3"/>
    <x v="2"/>
    <x v="1"/>
    <x v="14"/>
    <x v="0"/>
    <s v="Returning"/>
    <x v="4"/>
    <s v="Resistance Band Set"/>
    <n v="3"/>
    <n v="39.9"/>
    <n v="0"/>
    <n v="14.49"/>
    <n v="119.69999999999999"/>
    <n v="43.47"/>
    <n v="76.22999999999999"/>
    <n v="0.63684210526315788"/>
    <n v="2026"/>
    <s v="Q1"/>
    <n v="3"/>
    <s v="Mar"/>
  </r>
  <r>
    <n v="759"/>
    <d v="2026-03-12T00:00:00"/>
    <n v="2026"/>
    <x v="0"/>
    <n v="3"/>
    <x v="2"/>
    <x v="1"/>
    <x v="12"/>
    <x v="0"/>
    <s v="New"/>
    <x v="4"/>
    <s v="Training Mat"/>
    <n v="1"/>
    <n v="49.79"/>
    <n v="0.1"/>
    <n v="22.29"/>
    <n v="44.811"/>
    <n v="22.29"/>
    <n v="22.521000000000001"/>
    <n v="0.5025774921336279"/>
    <n v="2026"/>
    <s v="Q1"/>
    <n v="3"/>
    <s v="Mar"/>
  </r>
  <r>
    <n v="1097"/>
    <d v="2026-03-12T00:00:00"/>
    <n v="2026"/>
    <x v="0"/>
    <n v="3"/>
    <x v="2"/>
    <x v="2"/>
    <x v="2"/>
    <x v="3"/>
    <s v="New"/>
    <x v="0"/>
    <s v="Compact Repair Kit"/>
    <n v="1"/>
    <n v="41.24"/>
    <n v="0.05"/>
    <n v="16.64"/>
    <n v="39.177999999999997"/>
    <n v="16.64"/>
    <n v="22.537999999999997"/>
    <n v="0.57527183623462141"/>
    <n v="2026"/>
    <s v="Q1"/>
    <n v="3"/>
    <s v="Mar"/>
  </r>
  <r>
    <n v="2152"/>
    <d v="2026-03-12T00:00:00"/>
    <n v="2026"/>
    <x v="0"/>
    <n v="3"/>
    <x v="2"/>
    <x v="0"/>
    <x v="9"/>
    <x v="0"/>
    <s v="New"/>
    <x v="1"/>
    <s v="Trail Boots"/>
    <n v="1"/>
    <n v="142.88999999999999"/>
    <n v="0"/>
    <n v="81.099999999999994"/>
    <n v="142.88999999999999"/>
    <n v="81.099999999999994"/>
    <n v="61.789999999999992"/>
    <n v="0.43243054097557559"/>
    <n v="2026"/>
    <s v="Q1"/>
    <n v="3"/>
    <s v="Mar"/>
  </r>
  <r>
    <n v="2512"/>
    <d v="2026-03-12T00:00:00"/>
    <n v="2026"/>
    <x v="0"/>
    <n v="3"/>
    <x v="2"/>
    <x v="1"/>
    <x v="1"/>
    <x v="0"/>
    <s v="New"/>
    <x v="3"/>
    <s v="Trail Tent 2P"/>
    <n v="2"/>
    <n v="192.76"/>
    <n v="0"/>
    <n v="103.08"/>
    <n v="385.52"/>
    <n v="206.16"/>
    <n v="179.35999999999999"/>
    <n v="0.46524175140070551"/>
    <n v="2026"/>
    <s v="Q1"/>
    <n v="3"/>
    <s v="Mar"/>
  </r>
  <r>
    <n v="2578"/>
    <d v="2026-03-12T00:00:00"/>
    <n v="2026"/>
    <x v="0"/>
    <n v="3"/>
    <x v="2"/>
    <x v="2"/>
    <x v="5"/>
    <x v="0"/>
    <s v="New"/>
    <x v="2"/>
    <s v="Travel Backpack 35L"/>
    <n v="1"/>
    <n v="165.72"/>
    <n v="0"/>
    <n v="89.31"/>
    <n v="165.72"/>
    <n v="89.31"/>
    <n v="76.41"/>
    <n v="0.46107892831281677"/>
    <n v="2026"/>
    <s v="Q1"/>
    <n v="3"/>
    <s v="Mar"/>
  </r>
  <r>
    <n v="3302"/>
    <d v="2026-03-12T00:00:00"/>
    <n v="2026"/>
    <x v="0"/>
    <n v="3"/>
    <x v="2"/>
    <x v="3"/>
    <x v="7"/>
    <x v="2"/>
    <s v="Business"/>
    <x v="2"/>
    <s v="Travel Backpack 35L"/>
    <n v="2"/>
    <n v="164.33"/>
    <n v="0"/>
    <n v="86.07"/>
    <n v="328.66"/>
    <n v="172.14"/>
    <n v="156.52000000000004"/>
    <n v="0.47623684050386428"/>
    <n v="2026"/>
    <s v="Q1"/>
    <n v="3"/>
    <s v="Mar"/>
  </r>
  <r>
    <n v="3752"/>
    <d v="2026-03-12T00:00:00"/>
    <n v="2026"/>
    <x v="0"/>
    <n v="3"/>
    <x v="2"/>
    <x v="3"/>
    <x v="8"/>
    <x v="1"/>
    <s v="Business"/>
    <x v="2"/>
    <s v="Packing Cube Set"/>
    <n v="3"/>
    <n v="45.8"/>
    <n v="0.15"/>
    <n v="18.47"/>
    <n v="116.78999999999998"/>
    <n v="55.41"/>
    <n v="61.379999999999981"/>
    <n v="0.52555869509375797"/>
    <n v="2026"/>
    <s v="Q1"/>
    <n v="3"/>
    <s v="Mar"/>
  </r>
  <r>
    <n v="4839"/>
    <d v="2026-03-12T00:00:00"/>
    <n v="2026"/>
    <x v="0"/>
    <n v="3"/>
    <x v="2"/>
    <x v="1"/>
    <x v="1"/>
    <x v="0"/>
    <s v="New"/>
    <x v="0"/>
    <s v="Cycling Pack 12L"/>
    <n v="2"/>
    <n v="103.08"/>
    <n v="0.05"/>
    <n v="49.27"/>
    <n v="195.85199999999998"/>
    <n v="98.54"/>
    <n v="97.311999999999969"/>
    <n v="0.49686497967853266"/>
    <n v="2026"/>
    <s v="Q1"/>
    <n v="3"/>
    <s v="Mar"/>
  </r>
  <r>
    <n v="264"/>
    <d v="2026-03-13T00:00:00"/>
    <n v="2026"/>
    <x v="0"/>
    <n v="3"/>
    <x v="2"/>
    <x v="0"/>
    <x v="0"/>
    <x v="0"/>
    <s v="Business"/>
    <x v="2"/>
    <s v="Packing Cube Set"/>
    <n v="4"/>
    <n v="47.33"/>
    <n v="0"/>
    <n v="18.739999999999998"/>
    <n v="189.32"/>
    <n v="74.959999999999994"/>
    <n v="114.36"/>
    <n v="0.60405662370589475"/>
    <n v="2026"/>
    <s v="Q1"/>
    <n v="3"/>
    <s v="Mar"/>
  </r>
  <r>
    <n v="2498"/>
    <d v="2026-03-13T00:00:00"/>
    <n v="2026"/>
    <x v="0"/>
    <n v="3"/>
    <x v="2"/>
    <x v="2"/>
    <x v="3"/>
    <x v="2"/>
    <s v="New"/>
    <x v="0"/>
    <s v="Trail Bike Light"/>
    <n v="1"/>
    <n v="50.04"/>
    <n v="0"/>
    <n v="22.64"/>
    <n v="50.04"/>
    <n v="22.64"/>
    <n v="27.4"/>
    <n v="0.54756195043964828"/>
    <n v="2026"/>
    <s v="Q1"/>
    <n v="3"/>
    <s v="Mar"/>
  </r>
  <r>
    <n v="3929"/>
    <d v="2026-03-13T00:00:00"/>
    <n v="2026"/>
    <x v="0"/>
    <n v="3"/>
    <x v="2"/>
    <x v="3"/>
    <x v="13"/>
    <x v="0"/>
    <s v="New"/>
    <x v="4"/>
    <s v="Weighted Vest"/>
    <n v="1"/>
    <n v="125.69"/>
    <n v="0"/>
    <n v="67.150000000000006"/>
    <n v="125.69"/>
    <n v="67.150000000000006"/>
    <n v="58.539999999999992"/>
    <n v="0.465749065160315"/>
    <n v="2026"/>
    <s v="Q1"/>
    <n v="3"/>
    <s v="Mar"/>
  </r>
  <r>
    <n v="4195"/>
    <d v="2026-03-13T00:00:00"/>
    <n v="2026"/>
    <x v="0"/>
    <n v="3"/>
    <x v="2"/>
    <x v="3"/>
    <x v="13"/>
    <x v="3"/>
    <s v="New"/>
    <x v="1"/>
    <s v="Trail Boots"/>
    <n v="2"/>
    <n v="142.72999999999999"/>
    <n v="0.1"/>
    <n v="77.28"/>
    <n v="256.91399999999999"/>
    <n v="154.56"/>
    <n v="102.35399999999998"/>
    <n v="0.39839790747098247"/>
    <n v="2026"/>
    <s v="Q1"/>
    <n v="3"/>
    <s v="Mar"/>
  </r>
  <r>
    <n v="4684"/>
    <d v="2026-03-13T00:00:00"/>
    <n v="2026"/>
    <x v="0"/>
    <n v="3"/>
    <x v="2"/>
    <x v="1"/>
    <x v="12"/>
    <x v="0"/>
    <s v="Returning"/>
    <x v="4"/>
    <s v="Weighted Vest"/>
    <n v="4"/>
    <n v="124.36"/>
    <n v="0"/>
    <n v="68.790000000000006"/>
    <n v="497.44"/>
    <n v="275.16000000000003"/>
    <n v="222.27999999999997"/>
    <n v="0.44684786104856861"/>
    <n v="2026"/>
    <s v="Q1"/>
    <n v="3"/>
    <s v="Mar"/>
  </r>
  <r>
    <n v="313"/>
    <d v="2026-03-14T00:00:00"/>
    <n v="2026"/>
    <x v="0"/>
    <n v="3"/>
    <x v="2"/>
    <x v="3"/>
    <x v="8"/>
    <x v="0"/>
    <s v="New"/>
    <x v="0"/>
    <s v="Compact Repair Kit"/>
    <n v="4"/>
    <n v="40.42"/>
    <n v="0.1"/>
    <n v="16.25"/>
    <n v="145.512"/>
    <n v="65"/>
    <n v="80.512"/>
    <n v="0.5533014459288581"/>
    <n v="2026"/>
    <s v="Q1"/>
    <n v="3"/>
    <s v="Mar"/>
  </r>
  <r>
    <n v="1056"/>
    <d v="2026-03-14T00:00:00"/>
    <n v="2026"/>
    <x v="0"/>
    <n v="3"/>
    <x v="2"/>
    <x v="0"/>
    <x v="15"/>
    <x v="0"/>
    <s v="Returning"/>
    <x v="3"/>
    <s v="Trail Tent 2P"/>
    <n v="1"/>
    <n v="192.86"/>
    <n v="0"/>
    <n v="101.13"/>
    <n v="192.86"/>
    <n v="101.13"/>
    <n v="91.730000000000018"/>
    <n v="0.475629990666805"/>
    <n v="2026"/>
    <s v="Q1"/>
    <n v="3"/>
    <s v="Mar"/>
  </r>
  <r>
    <n v="2189"/>
    <d v="2026-03-14T00:00:00"/>
    <n v="2026"/>
    <x v="0"/>
    <n v="3"/>
    <x v="2"/>
    <x v="3"/>
    <x v="4"/>
    <x v="3"/>
    <s v="New"/>
    <x v="1"/>
    <s v="Trekking Poles"/>
    <n v="2"/>
    <n v="72.34"/>
    <n v="0"/>
    <n v="33.29"/>
    <n v="144.68"/>
    <n v="66.58"/>
    <n v="78.100000000000009"/>
    <n v="0.53981199889411113"/>
    <n v="2026"/>
    <s v="Q1"/>
    <n v="3"/>
    <s v="Mar"/>
  </r>
  <r>
    <n v="2617"/>
    <d v="2026-03-14T00:00:00"/>
    <n v="2026"/>
    <x v="0"/>
    <n v="3"/>
    <x v="2"/>
    <x v="3"/>
    <x v="13"/>
    <x v="0"/>
    <s v="New"/>
    <x v="2"/>
    <s v="Insulated Bottle"/>
    <n v="2"/>
    <n v="35.409999999999997"/>
    <n v="0"/>
    <n v="13.89"/>
    <n v="70.819999999999993"/>
    <n v="27.78"/>
    <n v="43.039999999999992"/>
    <n v="0.60773792713922614"/>
    <n v="2026"/>
    <s v="Q1"/>
    <n v="3"/>
    <s v="Mar"/>
  </r>
  <r>
    <n v="2901"/>
    <d v="2026-03-14T00:00:00"/>
    <n v="2026"/>
    <x v="0"/>
    <n v="3"/>
    <x v="2"/>
    <x v="3"/>
    <x v="8"/>
    <x v="1"/>
    <s v="Business"/>
    <x v="0"/>
    <s v="Cycling Pack 12L"/>
    <n v="12"/>
    <n v="102.25"/>
    <n v="0.1"/>
    <n v="51.07"/>
    <n v="1104.3"/>
    <n v="612.84"/>
    <n v="491.45999999999992"/>
    <n v="0.44504210812279266"/>
    <n v="2026"/>
    <s v="Q1"/>
    <n v="3"/>
    <s v="Mar"/>
  </r>
  <r>
    <n v="2952"/>
    <d v="2026-03-14T00:00:00"/>
    <n v="2026"/>
    <x v="0"/>
    <n v="3"/>
    <x v="2"/>
    <x v="1"/>
    <x v="1"/>
    <x v="0"/>
    <s v="New"/>
    <x v="0"/>
    <s v="Trail Bike Light"/>
    <n v="1"/>
    <n v="51.86"/>
    <n v="0.1"/>
    <n v="22.34"/>
    <n v="46.673999999999999"/>
    <n v="22.34"/>
    <n v="24.334"/>
    <n v="0.52136092899687192"/>
    <n v="2026"/>
    <s v="Q1"/>
    <n v="3"/>
    <s v="Mar"/>
  </r>
  <r>
    <n v="3421"/>
    <d v="2026-03-14T00:00:00"/>
    <n v="2026"/>
    <x v="0"/>
    <n v="3"/>
    <x v="2"/>
    <x v="3"/>
    <x v="8"/>
    <x v="0"/>
    <s v="Returning"/>
    <x v="2"/>
    <s v="Insulated Bottle"/>
    <n v="1"/>
    <n v="36.520000000000003"/>
    <n v="0.05"/>
    <n v="13.23"/>
    <n v="34.694000000000003"/>
    <n v="13.23"/>
    <n v="21.464000000000002"/>
    <n v="0.61866605176687617"/>
    <n v="2026"/>
    <s v="Q1"/>
    <n v="3"/>
    <s v="Mar"/>
  </r>
  <r>
    <n v="3536"/>
    <d v="2026-03-14T00:00:00"/>
    <n v="2026"/>
    <x v="0"/>
    <n v="3"/>
    <x v="2"/>
    <x v="2"/>
    <x v="10"/>
    <x v="0"/>
    <s v="New"/>
    <x v="1"/>
    <s v="Summit Backpack 45L"/>
    <n v="2"/>
    <n v="153.66"/>
    <n v="0.1"/>
    <n v="78.430000000000007"/>
    <n v="276.58800000000002"/>
    <n v="156.86000000000001"/>
    <n v="119.72800000000001"/>
    <n v="0.43287488972768162"/>
    <n v="2026"/>
    <s v="Q1"/>
    <n v="3"/>
    <s v="Mar"/>
  </r>
  <r>
    <n v="3878"/>
    <d v="2026-03-14T00:00:00"/>
    <n v="2026"/>
    <x v="0"/>
    <n v="3"/>
    <x v="2"/>
    <x v="1"/>
    <x v="14"/>
    <x v="3"/>
    <s v="Returning"/>
    <x v="4"/>
    <s v="Resistance Band Set"/>
    <n v="1"/>
    <n v="41.05"/>
    <n v="0.1"/>
    <n v="14.94"/>
    <n v="36.945"/>
    <n v="14.94"/>
    <n v="22.005000000000003"/>
    <n v="0.59561510353227776"/>
    <n v="2026"/>
    <s v="Q1"/>
    <n v="3"/>
    <s v="Mar"/>
  </r>
  <r>
    <n v="2027"/>
    <d v="2026-03-15T00:00:00"/>
    <n v="2026"/>
    <x v="0"/>
    <n v="3"/>
    <x v="2"/>
    <x v="2"/>
    <x v="2"/>
    <x v="0"/>
    <s v="Returning"/>
    <x v="2"/>
    <s v="Carry-On Duffel"/>
    <n v="4"/>
    <n v="136.21"/>
    <n v="0.05"/>
    <n v="68.55"/>
    <n v="517.59799999999996"/>
    <n v="274.2"/>
    <n v="243.39799999999997"/>
    <n v="0.4702452482428448"/>
    <n v="2026"/>
    <s v="Q1"/>
    <n v="3"/>
    <s v="Mar"/>
  </r>
  <r>
    <n v="3280"/>
    <d v="2026-03-15T00:00:00"/>
    <n v="2026"/>
    <x v="0"/>
    <n v="3"/>
    <x v="2"/>
    <x v="3"/>
    <x v="4"/>
    <x v="0"/>
    <s v="Returning"/>
    <x v="2"/>
    <s v="Packing Cube Set"/>
    <n v="3"/>
    <n v="46.68"/>
    <n v="0"/>
    <n v="18.760000000000002"/>
    <n v="140.04"/>
    <n v="56.28"/>
    <n v="83.759999999999991"/>
    <n v="0.59811482433590402"/>
    <n v="2026"/>
    <s v="Q1"/>
    <n v="3"/>
    <s v="Mar"/>
  </r>
  <r>
    <n v="5149"/>
    <d v="2026-03-15T00:00:00"/>
    <n v="2026"/>
    <x v="0"/>
    <n v="3"/>
    <x v="2"/>
    <x v="1"/>
    <x v="12"/>
    <x v="2"/>
    <s v="New"/>
    <x v="2"/>
    <s v="Insulated Bottle"/>
    <n v="1"/>
    <n v="35.340000000000003"/>
    <n v="0.05"/>
    <n v="13.37"/>
    <n v="33.573"/>
    <n v="13.37"/>
    <n v="20.203000000000003"/>
    <n v="0.60176332171685587"/>
    <n v="2026"/>
    <s v="Q1"/>
    <n v="3"/>
    <s v="Mar"/>
  </r>
  <r>
    <n v="412"/>
    <d v="2026-03-16T00:00:00"/>
    <n v="2026"/>
    <x v="0"/>
    <n v="3"/>
    <x v="2"/>
    <x v="3"/>
    <x v="7"/>
    <x v="2"/>
    <s v="Returning"/>
    <x v="4"/>
    <s v="Resistance Band Set"/>
    <n v="2"/>
    <n v="40.19"/>
    <n v="0"/>
    <n v="14.92"/>
    <n v="80.38"/>
    <n v="29.84"/>
    <n v="50.539999999999992"/>
    <n v="0.62876337397362525"/>
    <n v="2026"/>
    <s v="Q1"/>
    <n v="3"/>
    <s v="Mar"/>
  </r>
  <r>
    <n v="1161"/>
    <d v="2026-03-16T00:00:00"/>
    <n v="2026"/>
    <x v="0"/>
    <n v="3"/>
    <x v="2"/>
    <x v="1"/>
    <x v="12"/>
    <x v="0"/>
    <s v="New"/>
    <x v="0"/>
    <s v="Cycling Pack 12L"/>
    <n v="2"/>
    <n v="101.73"/>
    <n v="0.05"/>
    <n v="51.56"/>
    <n v="193.28700000000001"/>
    <n v="103.12"/>
    <n v="90.167000000000002"/>
    <n v="0.46649283190281809"/>
    <n v="2026"/>
    <s v="Q1"/>
    <n v="3"/>
    <s v="Mar"/>
  </r>
  <r>
    <n v="1320"/>
    <d v="2026-03-16T00:00:00"/>
    <n v="2026"/>
    <x v="0"/>
    <n v="3"/>
    <x v="2"/>
    <x v="2"/>
    <x v="3"/>
    <x v="2"/>
    <s v="Business"/>
    <x v="3"/>
    <s v="Trail Tent 2P"/>
    <n v="1"/>
    <n v="200.05"/>
    <n v="0"/>
    <n v="102.69"/>
    <n v="200.05"/>
    <n v="102.69"/>
    <n v="97.360000000000014"/>
    <n v="0.48667833041739567"/>
    <n v="2026"/>
    <s v="Q1"/>
    <n v="3"/>
    <s v="Mar"/>
  </r>
  <r>
    <n v="2528"/>
    <d v="2026-03-16T00:00:00"/>
    <n v="2026"/>
    <x v="0"/>
    <n v="3"/>
    <x v="2"/>
    <x v="3"/>
    <x v="7"/>
    <x v="0"/>
    <s v="New"/>
    <x v="1"/>
    <s v="Hiking Daypack 20L"/>
    <n v="1"/>
    <n v="90.06"/>
    <n v="0"/>
    <n v="44.49"/>
    <n v="90.06"/>
    <n v="44.49"/>
    <n v="45.57"/>
    <n v="0.50599600266489009"/>
    <n v="2026"/>
    <s v="Q1"/>
    <n v="3"/>
    <s v="Mar"/>
  </r>
  <r>
    <n v="2956"/>
    <d v="2026-03-16T00:00:00"/>
    <n v="2026"/>
    <x v="0"/>
    <n v="3"/>
    <x v="2"/>
    <x v="1"/>
    <x v="11"/>
    <x v="0"/>
    <s v="New"/>
    <x v="2"/>
    <s v="Insulated Bottle"/>
    <n v="1"/>
    <n v="37.119999999999997"/>
    <n v="0.1"/>
    <n v="13.39"/>
    <n v="33.408000000000001"/>
    <n v="13.39"/>
    <n v="20.018000000000001"/>
    <n v="0.59919779693486586"/>
    <n v="2026"/>
    <s v="Q1"/>
    <n v="3"/>
    <s v="Mar"/>
  </r>
  <r>
    <n v="2973"/>
    <d v="2026-03-16T00:00:00"/>
    <n v="2026"/>
    <x v="0"/>
    <n v="3"/>
    <x v="2"/>
    <x v="0"/>
    <x v="0"/>
    <x v="2"/>
    <s v="Returning"/>
    <x v="1"/>
    <s v="Summit Backpack 45L"/>
    <n v="2"/>
    <n v="156.09"/>
    <n v="0.1"/>
    <n v="79.72"/>
    <n v="280.96199999999999"/>
    <n v="159.44"/>
    <n v="121.52199999999999"/>
    <n v="0.43252112385304775"/>
    <n v="2026"/>
    <s v="Q1"/>
    <n v="3"/>
    <s v="Mar"/>
  </r>
  <r>
    <n v="3358"/>
    <d v="2026-03-16T00:00:00"/>
    <n v="2026"/>
    <x v="0"/>
    <n v="3"/>
    <x v="2"/>
    <x v="0"/>
    <x v="0"/>
    <x v="1"/>
    <s v="Business"/>
    <x v="4"/>
    <s v="Recovery Roller"/>
    <n v="12"/>
    <n v="36.44"/>
    <n v="0.05"/>
    <n v="13.65"/>
    <n v="415.41599999999994"/>
    <n v="163.80000000000001"/>
    <n v="251.61599999999993"/>
    <n v="0.60569645848980291"/>
    <n v="2026"/>
    <s v="Q1"/>
    <n v="3"/>
    <s v="Mar"/>
  </r>
  <r>
    <n v="164"/>
    <d v="2026-03-17T00:00:00"/>
    <n v="2026"/>
    <x v="0"/>
    <n v="3"/>
    <x v="2"/>
    <x v="0"/>
    <x v="15"/>
    <x v="3"/>
    <s v="Business"/>
    <x v="3"/>
    <s v="Compact Sleeping Bag"/>
    <n v="5"/>
    <n v="123.95"/>
    <n v="0.05"/>
    <n v="59.23"/>
    <n v="588.76249999999993"/>
    <n v="296.14999999999998"/>
    <n v="292.61249999999995"/>
    <n v="0.49699581749856692"/>
    <n v="2026"/>
    <s v="Q1"/>
    <n v="3"/>
    <s v="Mar"/>
  </r>
  <r>
    <n v="995"/>
    <d v="2026-03-17T00:00:00"/>
    <n v="2026"/>
    <x v="0"/>
    <n v="3"/>
    <x v="2"/>
    <x v="2"/>
    <x v="16"/>
    <x v="3"/>
    <s v="Business"/>
    <x v="3"/>
    <s v="Trail Tent 2P"/>
    <n v="1"/>
    <n v="192.84"/>
    <n v="0.15"/>
    <n v="101.42"/>
    <n v="163.91399999999999"/>
    <n v="101.42"/>
    <n v="62.493999999999986"/>
    <n v="0.38126090510877647"/>
    <n v="2026"/>
    <s v="Q1"/>
    <n v="3"/>
    <s v="Mar"/>
  </r>
  <r>
    <n v="4912"/>
    <d v="2026-03-17T00:00:00"/>
    <n v="2026"/>
    <x v="0"/>
    <n v="3"/>
    <x v="2"/>
    <x v="1"/>
    <x v="11"/>
    <x v="0"/>
    <s v="New"/>
    <x v="1"/>
    <s v="Summit Backpack 45L"/>
    <n v="1"/>
    <n v="152.57"/>
    <n v="0.1"/>
    <n v="80.319999999999993"/>
    <n v="137.31299999999999"/>
    <n v="80.319999999999993"/>
    <n v="56.992999999999995"/>
    <n v="0.41505902572953762"/>
    <n v="2026"/>
    <s v="Q1"/>
    <n v="3"/>
    <s v="Mar"/>
  </r>
  <r>
    <n v="29"/>
    <d v="2026-03-18T00:00:00"/>
    <n v="2026"/>
    <x v="0"/>
    <n v="3"/>
    <x v="2"/>
    <x v="3"/>
    <x v="4"/>
    <x v="0"/>
    <s v="Business"/>
    <x v="2"/>
    <s v="Carry-On Duffel"/>
    <n v="2"/>
    <n v="130.4"/>
    <n v="0"/>
    <n v="67.599999999999994"/>
    <n v="260.8"/>
    <n v="135.19999999999999"/>
    <n v="125.60000000000002"/>
    <n v="0.48159509202453993"/>
    <n v="2026"/>
    <s v="Q1"/>
    <n v="3"/>
    <s v="Mar"/>
  </r>
  <r>
    <n v="891"/>
    <d v="2026-03-18T00:00:00"/>
    <n v="2026"/>
    <x v="0"/>
    <n v="3"/>
    <x v="2"/>
    <x v="2"/>
    <x v="3"/>
    <x v="0"/>
    <s v="New"/>
    <x v="1"/>
    <s v="Hiking Daypack 20L"/>
    <n v="2"/>
    <n v="94.25"/>
    <n v="0.1"/>
    <n v="44.99"/>
    <n v="169.65"/>
    <n v="89.98"/>
    <n v="79.67"/>
    <n v="0.46961391099322131"/>
    <n v="2026"/>
    <s v="Q1"/>
    <n v="3"/>
    <s v="Mar"/>
  </r>
  <r>
    <n v="1143"/>
    <d v="2026-03-18T00:00:00"/>
    <n v="2026"/>
    <x v="0"/>
    <n v="3"/>
    <x v="2"/>
    <x v="1"/>
    <x v="12"/>
    <x v="0"/>
    <s v="Business"/>
    <x v="3"/>
    <s v="Compact Sleeping Bag"/>
    <n v="5"/>
    <n v="125.91"/>
    <n v="0"/>
    <n v="59.36"/>
    <n v="629.54999999999995"/>
    <n v="296.8"/>
    <n v="332.74999999999994"/>
    <n v="0.52855214041775866"/>
    <n v="2026"/>
    <s v="Q1"/>
    <n v="3"/>
    <s v="Mar"/>
  </r>
  <r>
    <n v="2478"/>
    <d v="2026-03-18T00:00:00"/>
    <n v="2026"/>
    <x v="0"/>
    <n v="3"/>
    <x v="2"/>
    <x v="3"/>
    <x v="7"/>
    <x v="2"/>
    <s v="Returning"/>
    <x v="4"/>
    <s v="Resistance Band Set"/>
    <n v="2"/>
    <n v="39.619999999999997"/>
    <n v="0"/>
    <n v="14.78"/>
    <n v="79.239999999999995"/>
    <n v="29.56"/>
    <n v="49.679999999999993"/>
    <n v="0.62695608278647141"/>
    <n v="2026"/>
    <s v="Q1"/>
    <n v="3"/>
    <s v="Mar"/>
  </r>
  <r>
    <n v="3961"/>
    <d v="2026-03-18T00:00:00"/>
    <n v="2026"/>
    <x v="0"/>
    <n v="3"/>
    <x v="2"/>
    <x v="0"/>
    <x v="9"/>
    <x v="0"/>
    <s v="Business"/>
    <x v="4"/>
    <s v="Recovery Roller"/>
    <n v="3"/>
    <n v="36.32"/>
    <n v="0"/>
    <n v="14.18"/>
    <n v="108.96000000000001"/>
    <n v="42.54"/>
    <n v="66.420000000000016"/>
    <n v="0.60958149779735693"/>
    <n v="2026"/>
    <s v="Q1"/>
    <n v="3"/>
    <s v="Mar"/>
  </r>
  <r>
    <n v="4724"/>
    <d v="2026-03-18T00:00:00"/>
    <n v="2026"/>
    <x v="0"/>
    <n v="3"/>
    <x v="2"/>
    <x v="0"/>
    <x v="15"/>
    <x v="2"/>
    <s v="New"/>
    <x v="4"/>
    <s v="Training Mat"/>
    <n v="1"/>
    <n v="51.16"/>
    <n v="0"/>
    <n v="22.39"/>
    <n v="51.16"/>
    <n v="22.39"/>
    <n v="28.769999999999996"/>
    <n v="0.56235340109460508"/>
    <n v="2026"/>
    <s v="Q1"/>
    <n v="3"/>
    <s v="Mar"/>
  </r>
  <r>
    <n v="2171"/>
    <d v="2026-03-19T00:00:00"/>
    <n v="2026"/>
    <x v="0"/>
    <n v="3"/>
    <x v="2"/>
    <x v="3"/>
    <x v="13"/>
    <x v="1"/>
    <s v="Business"/>
    <x v="4"/>
    <s v="Recovery Roller"/>
    <n v="5"/>
    <n v="35.65"/>
    <n v="0.1"/>
    <n v="13.64"/>
    <n v="160.42500000000001"/>
    <n v="68.2"/>
    <n v="92.225000000000009"/>
    <n v="0.5748792270531401"/>
    <n v="2026"/>
    <s v="Q1"/>
    <n v="3"/>
    <s v="Mar"/>
  </r>
  <r>
    <n v="2311"/>
    <d v="2026-03-19T00:00:00"/>
    <n v="2026"/>
    <x v="0"/>
    <n v="3"/>
    <x v="2"/>
    <x v="3"/>
    <x v="8"/>
    <x v="0"/>
    <s v="New"/>
    <x v="1"/>
    <s v="Trail Boots"/>
    <n v="1"/>
    <n v="145.19"/>
    <n v="0"/>
    <n v="80.67"/>
    <n v="145.19"/>
    <n v="80.67"/>
    <n v="64.52"/>
    <n v="0.44438322198498514"/>
    <n v="2026"/>
    <s v="Q1"/>
    <n v="3"/>
    <s v="Mar"/>
  </r>
  <r>
    <n v="3563"/>
    <d v="2026-03-19T00:00:00"/>
    <n v="2026"/>
    <x v="0"/>
    <n v="3"/>
    <x v="2"/>
    <x v="3"/>
    <x v="8"/>
    <x v="0"/>
    <s v="Returning"/>
    <x v="0"/>
    <s v="Compact Repair Kit"/>
    <n v="2"/>
    <n v="40.090000000000003"/>
    <n v="0"/>
    <n v="17.2"/>
    <n v="80.180000000000007"/>
    <n v="34.4"/>
    <n v="45.780000000000008"/>
    <n v="0.57096532801197308"/>
    <n v="2026"/>
    <s v="Q1"/>
    <n v="3"/>
    <s v="Mar"/>
  </r>
  <r>
    <n v="3587"/>
    <d v="2026-03-19T00:00:00"/>
    <n v="2026"/>
    <x v="0"/>
    <n v="3"/>
    <x v="2"/>
    <x v="3"/>
    <x v="7"/>
    <x v="0"/>
    <s v="Returning"/>
    <x v="4"/>
    <s v="Resistance Band Set"/>
    <n v="1"/>
    <n v="39.47"/>
    <n v="0"/>
    <n v="15.02"/>
    <n v="39.47"/>
    <n v="15.02"/>
    <n v="24.45"/>
    <n v="0.61945781606283257"/>
    <n v="2026"/>
    <s v="Q1"/>
    <n v="3"/>
    <s v="Mar"/>
  </r>
  <r>
    <n v="3706"/>
    <d v="2026-03-19T00:00:00"/>
    <n v="2026"/>
    <x v="0"/>
    <n v="3"/>
    <x v="2"/>
    <x v="0"/>
    <x v="0"/>
    <x v="0"/>
    <s v="Returning"/>
    <x v="0"/>
    <s v="Cycling Pack 12L"/>
    <n v="2"/>
    <n v="103.42"/>
    <n v="0"/>
    <n v="49.51"/>
    <n v="206.84"/>
    <n v="99.02"/>
    <n v="107.82000000000001"/>
    <n v="0.52127248114484626"/>
    <n v="2026"/>
    <s v="Q1"/>
    <n v="3"/>
    <s v="Mar"/>
  </r>
  <r>
    <n v="4121"/>
    <d v="2026-03-19T00:00:00"/>
    <n v="2026"/>
    <x v="0"/>
    <n v="3"/>
    <x v="2"/>
    <x v="0"/>
    <x v="0"/>
    <x v="0"/>
    <s v="Returning"/>
    <x v="2"/>
    <s v="Travel Backpack 35L"/>
    <n v="4"/>
    <n v="161.93"/>
    <n v="0.15"/>
    <n v="88"/>
    <n v="550.56200000000001"/>
    <n v="352"/>
    <n v="198.56200000000001"/>
    <n v="0.36065329608654428"/>
    <n v="2026"/>
    <s v="Q1"/>
    <n v="3"/>
    <s v="Mar"/>
  </r>
  <r>
    <n v="1047"/>
    <d v="2026-03-20T00:00:00"/>
    <n v="2026"/>
    <x v="0"/>
    <n v="3"/>
    <x v="2"/>
    <x v="0"/>
    <x v="0"/>
    <x v="0"/>
    <s v="Returning"/>
    <x v="2"/>
    <s v="Packing Cube Set"/>
    <n v="2"/>
    <n v="46.21"/>
    <n v="0.05"/>
    <n v="18.37"/>
    <n v="87.798999999999992"/>
    <n v="36.74"/>
    <n v="51.05899999999999"/>
    <n v="0.58154420893176451"/>
    <n v="2026"/>
    <s v="Q1"/>
    <n v="3"/>
    <s v="Mar"/>
  </r>
  <r>
    <n v="1142"/>
    <d v="2026-03-20T00:00:00"/>
    <n v="2026"/>
    <x v="0"/>
    <n v="3"/>
    <x v="2"/>
    <x v="1"/>
    <x v="11"/>
    <x v="0"/>
    <s v="New"/>
    <x v="3"/>
    <s v="Compact Sleeping Bag"/>
    <n v="3"/>
    <n v="125.85"/>
    <n v="0"/>
    <n v="59.19"/>
    <n v="377.54999999999995"/>
    <n v="177.57"/>
    <n v="199.97999999999996"/>
    <n v="0.52967818831942781"/>
    <n v="2026"/>
    <s v="Q1"/>
    <n v="3"/>
    <s v="Mar"/>
  </r>
  <r>
    <n v="2232"/>
    <d v="2026-03-20T00:00:00"/>
    <n v="2026"/>
    <x v="0"/>
    <n v="3"/>
    <x v="2"/>
    <x v="3"/>
    <x v="13"/>
    <x v="2"/>
    <s v="New"/>
    <x v="2"/>
    <s v="Insulated Bottle"/>
    <n v="2"/>
    <n v="36.340000000000003"/>
    <n v="0"/>
    <n v="13.8"/>
    <n v="72.680000000000007"/>
    <n v="27.6"/>
    <n v="45.080000000000005"/>
    <n v="0.620253164556962"/>
    <n v="2026"/>
    <s v="Q1"/>
    <n v="3"/>
    <s v="Mar"/>
  </r>
  <r>
    <n v="2339"/>
    <d v="2026-03-20T00:00:00"/>
    <n v="2026"/>
    <x v="0"/>
    <n v="3"/>
    <x v="2"/>
    <x v="1"/>
    <x v="12"/>
    <x v="3"/>
    <s v="New"/>
    <x v="0"/>
    <s v="Trail Bike Light"/>
    <n v="2"/>
    <n v="51.29"/>
    <n v="0"/>
    <n v="23.15"/>
    <n v="102.58"/>
    <n v="46.3"/>
    <n v="56.28"/>
    <n v="0.54864496003119523"/>
    <n v="2026"/>
    <s v="Q1"/>
    <n v="3"/>
    <s v="Mar"/>
  </r>
  <r>
    <n v="3611"/>
    <d v="2026-03-20T00:00:00"/>
    <n v="2026"/>
    <x v="0"/>
    <n v="3"/>
    <x v="2"/>
    <x v="1"/>
    <x v="1"/>
    <x v="1"/>
    <s v="Business"/>
    <x v="0"/>
    <s v="Compact Repair Kit"/>
    <n v="6"/>
    <n v="40.89"/>
    <n v="0.1"/>
    <n v="16.84"/>
    <n v="220.80600000000001"/>
    <n v="101.03999999999999"/>
    <n v="119.76600000000002"/>
    <n v="0.54240373902883077"/>
    <n v="2026"/>
    <s v="Q1"/>
    <n v="3"/>
    <s v="Mar"/>
  </r>
  <r>
    <n v="3953"/>
    <d v="2026-03-20T00:00:00"/>
    <n v="2026"/>
    <x v="0"/>
    <n v="3"/>
    <x v="2"/>
    <x v="1"/>
    <x v="14"/>
    <x v="0"/>
    <s v="New"/>
    <x v="4"/>
    <s v="Weighted Vest"/>
    <n v="1"/>
    <n v="120.63"/>
    <n v="0"/>
    <n v="70.28"/>
    <n v="120.63"/>
    <n v="70.28"/>
    <n v="50.349999999999994"/>
    <n v="0.41739202520102792"/>
    <n v="2026"/>
    <s v="Q1"/>
    <n v="3"/>
    <s v="Mar"/>
  </r>
  <r>
    <n v="4253"/>
    <d v="2026-03-20T00:00:00"/>
    <n v="2026"/>
    <x v="0"/>
    <n v="3"/>
    <x v="2"/>
    <x v="3"/>
    <x v="13"/>
    <x v="1"/>
    <s v="New"/>
    <x v="0"/>
    <s v="Commuter Helmet"/>
    <n v="5"/>
    <n v="82.64"/>
    <n v="0.1"/>
    <n v="43.52"/>
    <n v="371.88"/>
    <n v="217.60000000000002"/>
    <n v="154.27999999999997"/>
    <n v="0.41486501021834993"/>
    <n v="2026"/>
    <s v="Q1"/>
    <n v="3"/>
    <s v="Mar"/>
  </r>
  <r>
    <n v="4952"/>
    <d v="2026-03-20T00:00:00"/>
    <n v="2026"/>
    <x v="0"/>
    <n v="3"/>
    <x v="2"/>
    <x v="1"/>
    <x v="6"/>
    <x v="0"/>
    <s v="Business"/>
    <x v="1"/>
    <s v="Trekking Poles"/>
    <n v="2"/>
    <n v="72.459999999999994"/>
    <n v="0"/>
    <n v="33.31"/>
    <n v="144.91999999999999"/>
    <n v="66.62"/>
    <n v="78.299999999999983"/>
    <n v="0.54029809550096597"/>
    <n v="2026"/>
    <s v="Q1"/>
    <n v="3"/>
    <s v="Mar"/>
  </r>
  <r>
    <n v="5016"/>
    <d v="2026-03-20T00:00:00"/>
    <n v="2026"/>
    <x v="0"/>
    <n v="3"/>
    <x v="2"/>
    <x v="1"/>
    <x v="12"/>
    <x v="3"/>
    <s v="New"/>
    <x v="4"/>
    <s v="Resistance Band Set"/>
    <n v="2"/>
    <n v="40.659999999999997"/>
    <n v="0.1"/>
    <n v="14.63"/>
    <n v="73.188000000000002"/>
    <n v="29.26"/>
    <n v="43.927999999999997"/>
    <n v="0.60020768431983385"/>
    <n v="2026"/>
    <s v="Q1"/>
    <n v="3"/>
    <s v="Mar"/>
  </r>
  <r>
    <n v="839"/>
    <d v="2026-03-21T00:00:00"/>
    <n v="2026"/>
    <x v="0"/>
    <n v="3"/>
    <x v="2"/>
    <x v="1"/>
    <x v="12"/>
    <x v="3"/>
    <s v="New"/>
    <x v="0"/>
    <s v="Compact Repair Kit"/>
    <n v="1"/>
    <n v="40.5"/>
    <n v="0.05"/>
    <n v="17.16"/>
    <n v="38.475000000000001"/>
    <n v="17.16"/>
    <n v="21.315000000000001"/>
    <n v="0.55399610136452238"/>
    <n v="2026"/>
    <s v="Q1"/>
    <n v="3"/>
    <s v="Mar"/>
  </r>
  <r>
    <n v="1382"/>
    <d v="2026-03-21T00:00:00"/>
    <n v="2026"/>
    <x v="0"/>
    <n v="3"/>
    <x v="2"/>
    <x v="2"/>
    <x v="2"/>
    <x v="0"/>
    <s v="Business"/>
    <x v="1"/>
    <s v="Trekking Poles"/>
    <n v="1"/>
    <n v="72.16"/>
    <n v="0"/>
    <n v="33.11"/>
    <n v="72.16"/>
    <n v="33.11"/>
    <n v="39.049999999999997"/>
    <n v="0.54115853658536583"/>
    <n v="2026"/>
    <s v="Q1"/>
    <n v="3"/>
    <s v="Mar"/>
  </r>
  <r>
    <n v="1452"/>
    <d v="2026-03-21T00:00:00"/>
    <n v="2026"/>
    <x v="0"/>
    <n v="3"/>
    <x v="2"/>
    <x v="2"/>
    <x v="5"/>
    <x v="3"/>
    <s v="Business"/>
    <x v="2"/>
    <s v="Travel Backpack 35L"/>
    <n v="1"/>
    <n v="161.93"/>
    <n v="0.15"/>
    <n v="87.5"/>
    <n v="137.6405"/>
    <n v="87.5"/>
    <n v="50.140500000000003"/>
    <n v="0.36428594781332529"/>
    <n v="2026"/>
    <s v="Q1"/>
    <n v="3"/>
    <s v="Mar"/>
  </r>
  <r>
    <n v="1845"/>
    <d v="2026-03-21T00:00:00"/>
    <n v="2026"/>
    <x v="0"/>
    <n v="3"/>
    <x v="2"/>
    <x v="0"/>
    <x v="9"/>
    <x v="0"/>
    <s v="Returning"/>
    <x v="3"/>
    <s v="Alpine Tent 4P"/>
    <n v="3"/>
    <n v="348.54"/>
    <n v="0.1"/>
    <n v="200.3"/>
    <n v="941.05800000000011"/>
    <n v="600.90000000000009"/>
    <n v="340.15800000000002"/>
    <n v="0.36146337420222768"/>
    <n v="2026"/>
    <s v="Q1"/>
    <n v="3"/>
    <s v="Mar"/>
  </r>
  <r>
    <n v="3560"/>
    <d v="2026-03-21T00:00:00"/>
    <n v="2026"/>
    <x v="0"/>
    <n v="3"/>
    <x v="2"/>
    <x v="2"/>
    <x v="16"/>
    <x v="0"/>
    <s v="Returning"/>
    <x v="4"/>
    <s v="Training Mat"/>
    <n v="3"/>
    <n v="50.46"/>
    <n v="0.1"/>
    <n v="21.9"/>
    <n v="136.24199999999999"/>
    <n v="65.699999999999989"/>
    <n v="70.542000000000002"/>
    <n v="0.51776985070683057"/>
    <n v="2026"/>
    <s v="Q1"/>
    <n v="3"/>
    <s v="Mar"/>
  </r>
  <r>
    <n v="4059"/>
    <d v="2026-03-21T00:00:00"/>
    <n v="2026"/>
    <x v="0"/>
    <n v="3"/>
    <x v="2"/>
    <x v="3"/>
    <x v="13"/>
    <x v="3"/>
    <s v="New"/>
    <x v="3"/>
    <s v="Portable Camp Stove"/>
    <n v="1"/>
    <n v="83.62"/>
    <n v="0"/>
    <n v="39.15"/>
    <n v="83.62"/>
    <n v="39.15"/>
    <n v="44.470000000000006"/>
    <n v="0.53181057163358048"/>
    <n v="2026"/>
    <s v="Q1"/>
    <n v="3"/>
    <s v="Mar"/>
  </r>
  <r>
    <n v="4731"/>
    <d v="2026-03-21T00:00:00"/>
    <n v="2026"/>
    <x v="0"/>
    <n v="3"/>
    <x v="2"/>
    <x v="1"/>
    <x v="12"/>
    <x v="1"/>
    <s v="Business"/>
    <x v="0"/>
    <s v="Trail Bike Light"/>
    <n v="6"/>
    <n v="51.07"/>
    <n v="0.1"/>
    <n v="22.68"/>
    <n v="275.77800000000002"/>
    <n v="136.07999999999998"/>
    <n v="139.69800000000004"/>
    <n v="0.50655962404542798"/>
    <n v="2026"/>
    <s v="Q1"/>
    <n v="3"/>
    <s v="Mar"/>
  </r>
  <r>
    <n v="693"/>
    <d v="2026-03-22T00:00:00"/>
    <n v="2026"/>
    <x v="0"/>
    <n v="3"/>
    <x v="2"/>
    <x v="1"/>
    <x v="11"/>
    <x v="0"/>
    <s v="New"/>
    <x v="2"/>
    <s v="Packing Cube Set"/>
    <n v="3"/>
    <n v="47.02"/>
    <n v="0.1"/>
    <n v="17.989999999999998"/>
    <n v="126.95400000000001"/>
    <n v="53.97"/>
    <n v="72.984000000000009"/>
    <n v="0.57488539155914742"/>
    <n v="2026"/>
    <s v="Q1"/>
    <n v="3"/>
    <s v="Mar"/>
  </r>
  <r>
    <n v="1672"/>
    <d v="2026-03-22T00:00:00"/>
    <n v="2026"/>
    <x v="0"/>
    <n v="3"/>
    <x v="2"/>
    <x v="2"/>
    <x v="5"/>
    <x v="3"/>
    <s v="Returning"/>
    <x v="2"/>
    <s v="Packing Cube Set"/>
    <n v="1"/>
    <n v="47.1"/>
    <n v="0.05"/>
    <n v="18.48"/>
    <n v="44.744999999999997"/>
    <n v="18.48"/>
    <n v="26.264999999999997"/>
    <n v="0.58699296010727453"/>
    <n v="2026"/>
    <s v="Q1"/>
    <n v="3"/>
    <s v="Mar"/>
  </r>
  <r>
    <n v="2347"/>
    <d v="2026-03-22T00:00:00"/>
    <n v="2026"/>
    <x v="0"/>
    <n v="3"/>
    <x v="2"/>
    <x v="3"/>
    <x v="13"/>
    <x v="0"/>
    <s v="Returning"/>
    <x v="2"/>
    <s v="Carry-On Duffel"/>
    <n v="2"/>
    <n v="131.38999999999999"/>
    <n v="0"/>
    <n v="66.91"/>
    <n v="262.77999999999997"/>
    <n v="133.82"/>
    <n v="128.95999999999998"/>
    <n v="0.49075272090722277"/>
    <n v="2026"/>
    <s v="Q1"/>
    <n v="3"/>
    <s v="Mar"/>
  </r>
  <r>
    <n v="2582"/>
    <d v="2026-03-22T00:00:00"/>
    <n v="2026"/>
    <x v="0"/>
    <n v="3"/>
    <x v="2"/>
    <x v="1"/>
    <x v="1"/>
    <x v="3"/>
    <s v="New"/>
    <x v="4"/>
    <s v="Weighted Vest"/>
    <n v="1"/>
    <n v="120.16"/>
    <n v="0.15"/>
    <n v="68.33"/>
    <n v="102.136"/>
    <n v="68.33"/>
    <n v="33.805999999999997"/>
    <n v="0.33099005247904756"/>
    <n v="2026"/>
    <s v="Q1"/>
    <n v="3"/>
    <s v="Mar"/>
  </r>
  <r>
    <n v="2762"/>
    <d v="2026-03-22T00:00:00"/>
    <n v="2026"/>
    <x v="0"/>
    <n v="3"/>
    <x v="2"/>
    <x v="3"/>
    <x v="8"/>
    <x v="2"/>
    <s v="Returning"/>
    <x v="3"/>
    <s v="Trail Tent 2P"/>
    <n v="1"/>
    <n v="196.48"/>
    <n v="0"/>
    <n v="101.29"/>
    <n v="196.48"/>
    <n v="101.29"/>
    <n v="95.189999999999984"/>
    <n v="0.48447679153094458"/>
    <n v="2026"/>
    <s v="Q1"/>
    <n v="3"/>
    <s v="Mar"/>
  </r>
  <r>
    <n v="4090"/>
    <d v="2026-03-22T00:00:00"/>
    <n v="2026"/>
    <x v="0"/>
    <n v="3"/>
    <x v="2"/>
    <x v="1"/>
    <x v="11"/>
    <x v="3"/>
    <s v="Business"/>
    <x v="2"/>
    <s v="Insulated Bottle"/>
    <n v="1"/>
    <n v="36.520000000000003"/>
    <n v="0"/>
    <n v="13.96"/>
    <n v="36.520000000000003"/>
    <n v="13.96"/>
    <n v="22.560000000000002"/>
    <n v="0.61774370208105145"/>
    <n v="2026"/>
    <s v="Q1"/>
    <n v="3"/>
    <s v="Mar"/>
  </r>
  <r>
    <n v="4491"/>
    <d v="2026-03-22T00:00:00"/>
    <n v="2026"/>
    <x v="0"/>
    <n v="3"/>
    <x v="2"/>
    <x v="1"/>
    <x v="12"/>
    <x v="2"/>
    <s v="Business"/>
    <x v="4"/>
    <s v="Training Mat"/>
    <n v="4"/>
    <n v="49.71"/>
    <n v="0.1"/>
    <n v="22.46"/>
    <n v="178.95600000000002"/>
    <n v="89.84"/>
    <n v="89.116000000000014"/>
    <n v="0.49797715639598561"/>
    <n v="2026"/>
    <s v="Q1"/>
    <n v="3"/>
    <s v="Mar"/>
  </r>
  <r>
    <n v="4678"/>
    <d v="2026-03-22T00:00:00"/>
    <n v="2026"/>
    <x v="0"/>
    <n v="3"/>
    <x v="2"/>
    <x v="0"/>
    <x v="0"/>
    <x v="0"/>
    <s v="Returning"/>
    <x v="3"/>
    <s v="Portable Camp Stove"/>
    <n v="1"/>
    <n v="81.209999999999994"/>
    <n v="0.05"/>
    <n v="40.44"/>
    <n v="77.149499999999989"/>
    <n v="40.44"/>
    <n v="36.709499999999991"/>
    <n v="0.47582291524896464"/>
    <n v="2026"/>
    <s v="Q1"/>
    <n v="3"/>
    <s v="Mar"/>
  </r>
  <r>
    <n v="1189"/>
    <d v="2026-03-23T00:00:00"/>
    <n v="2026"/>
    <x v="0"/>
    <n v="3"/>
    <x v="2"/>
    <x v="3"/>
    <x v="13"/>
    <x v="0"/>
    <s v="New"/>
    <x v="0"/>
    <s v="Cycling Pack 12L"/>
    <n v="2"/>
    <n v="103.22"/>
    <n v="0"/>
    <n v="51.33"/>
    <n v="206.44"/>
    <n v="102.66"/>
    <n v="103.78"/>
    <n v="0.50271265258670805"/>
    <n v="2026"/>
    <s v="Q1"/>
    <n v="3"/>
    <s v="Mar"/>
  </r>
  <r>
    <n v="1590"/>
    <d v="2026-03-23T00:00:00"/>
    <n v="2026"/>
    <x v="0"/>
    <n v="3"/>
    <x v="2"/>
    <x v="0"/>
    <x v="15"/>
    <x v="3"/>
    <s v="New"/>
    <x v="1"/>
    <s v="Summit Backpack 45L"/>
    <n v="1"/>
    <n v="153.47"/>
    <n v="0"/>
    <n v="78.19"/>
    <n v="153.47"/>
    <n v="78.19"/>
    <n v="75.28"/>
    <n v="0.49051931973675639"/>
    <n v="2026"/>
    <s v="Q1"/>
    <n v="3"/>
    <s v="Mar"/>
  </r>
  <r>
    <n v="2309"/>
    <d v="2026-03-23T00:00:00"/>
    <n v="2026"/>
    <x v="0"/>
    <n v="3"/>
    <x v="2"/>
    <x v="3"/>
    <x v="7"/>
    <x v="0"/>
    <s v="Returning"/>
    <x v="3"/>
    <s v="Trail Tent 2P"/>
    <n v="6"/>
    <n v="199.75"/>
    <n v="0"/>
    <n v="105.84"/>
    <n v="1198.5"/>
    <n v="635.04"/>
    <n v="563.46"/>
    <n v="0.47013767209011265"/>
    <n v="2026"/>
    <s v="Q1"/>
    <n v="3"/>
    <s v="Mar"/>
  </r>
  <r>
    <n v="3628"/>
    <d v="2026-03-23T00:00:00"/>
    <n v="2026"/>
    <x v="0"/>
    <n v="3"/>
    <x v="2"/>
    <x v="1"/>
    <x v="12"/>
    <x v="3"/>
    <s v="New"/>
    <x v="2"/>
    <s v="Packing Cube Set"/>
    <n v="1"/>
    <n v="45.84"/>
    <n v="0"/>
    <n v="18.079999999999998"/>
    <n v="45.84"/>
    <n v="18.079999999999998"/>
    <n v="27.760000000000005"/>
    <n v="0.605584642233857"/>
    <n v="2026"/>
    <s v="Q1"/>
    <n v="3"/>
    <s v="Mar"/>
  </r>
  <r>
    <n v="3718"/>
    <d v="2026-03-23T00:00:00"/>
    <n v="2026"/>
    <x v="0"/>
    <n v="3"/>
    <x v="2"/>
    <x v="1"/>
    <x v="12"/>
    <x v="3"/>
    <s v="New"/>
    <x v="3"/>
    <s v="Compact Sleeping Bag"/>
    <n v="2"/>
    <n v="122.07"/>
    <n v="0.05"/>
    <n v="59.16"/>
    <n v="231.93299999999996"/>
    <n v="118.32"/>
    <n v="113.61299999999997"/>
    <n v="0.48985267297021118"/>
    <n v="2026"/>
    <s v="Q1"/>
    <n v="3"/>
    <s v="Mar"/>
  </r>
  <r>
    <n v="4198"/>
    <d v="2026-03-23T00:00:00"/>
    <n v="2026"/>
    <x v="0"/>
    <n v="3"/>
    <x v="2"/>
    <x v="1"/>
    <x v="14"/>
    <x v="3"/>
    <s v="New"/>
    <x v="4"/>
    <s v="Weighted Vest"/>
    <n v="3"/>
    <n v="122.4"/>
    <n v="0.15"/>
    <n v="71.150000000000006"/>
    <n v="312.12"/>
    <n v="213.45000000000002"/>
    <n v="98.669999999999987"/>
    <n v="0.31612841214917337"/>
    <n v="2026"/>
    <s v="Q1"/>
    <n v="3"/>
    <s v="Mar"/>
  </r>
  <r>
    <n v="4784"/>
    <d v="2026-03-23T00:00:00"/>
    <n v="2026"/>
    <x v="0"/>
    <n v="3"/>
    <x v="2"/>
    <x v="0"/>
    <x v="15"/>
    <x v="0"/>
    <s v="New"/>
    <x v="0"/>
    <s v="Cycling Pack 12L"/>
    <n v="1"/>
    <n v="101.43"/>
    <n v="0"/>
    <n v="51.78"/>
    <n v="101.43"/>
    <n v="51.78"/>
    <n v="49.650000000000006"/>
    <n v="0.4895001478852411"/>
    <n v="2026"/>
    <s v="Q1"/>
    <n v="3"/>
    <s v="Mar"/>
  </r>
  <r>
    <n v="86"/>
    <d v="2026-03-24T00:00:00"/>
    <n v="2026"/>
    <x v="0"/>
    <n v="3"/>
    <x v="2"/>
    <x v="1"/>
    <x v="12"/>
    <x v="1"/>
    <s v="Business"/>
    <x v="0"/>
    <s v="Cycling Pack 12L"/>
    <n v="8"/>
    <n v="104.7"/>
    <n v="0.05"/>
    <n v="49.91"/>
    <n v="795.72"/>
    <n v="399.28"/>
    <n v="396.44000000000005"/>
    <n v="0.49821545267179412"/>
    <n v="2026"/>
    <s v="Q1"/>
    <n v="3"/>
    <s v="Mar"/>
  </r>
  <r>
    <n v="1813"/>
    <d v="2026-03-24T00:00:00"/>
    <n v="2026"/>
    <x v="0"/>
    <n v="3"/>
    <x v="2"/>
    <x v="0"/>
    <x v="0"/>
    <x v="2"/>
    <s v="Returning"/>
    <x v="1"/>
    <s v="Trail Boots"/>
    <n v="4"/>
    <n v="146.34"/>
    <n v="0"/>
    <n v="79.37"/>
    <n v="585.36"/>
    <n v="317.48"/>
    <n v="267.88"/>
    <n v="0.45763290966242992"/>
    <n v="2026"/>
    <s v="Q1"/>
    <n v="3"/>
    <s v="Mar"/>
  </r>
  <r>
    <n v="2212"/>
    <d v="2026-03-24T00:00:00"/>
    <n v="2026"/>
    <x v="0"/>
    <n v="3"/>
    <x v="2"/>
    <x v="1"/>
    <x v="6"/>
    <x v="0"/>
    <s v="Returning"/>
    <x v="4"/>
    <s v="Weighted Vest"/>
    <n v="2"/>
    <n v="122.92"/>
    <n v="0.05"/>
    <n v="70.31"/>
    <n v="233.548"/>
    <n v="140.62"/>
    <n v="92.927999999999997"/>
    <n v="0.39789679209413054"/>
    <n v="2026"/>
    <s v="Q1"/>
    <n v="3"/>
    <s v="Mar"/>
  </r>
  <r>
    <n v="4466"/>
    <d v="2026-03-24T00:00:00"/>
    <n v="2026"/>
    <x v="0"/>
    <n v="3"/>
    <x v="2"/>
    <x v="2"/>
    <x v="2"/>
    <x v="0"/>
    <s v="New"/>
    <x v="1"/>
    <s v="Hiking Daypack 20L"/>
    <n v="1"/>
    <n v="91.35"/>
    <n v="0.05"/>
    <n v="45.24"/>
    <n v="86.782499999999985"/>
    <n v="45.24"/>
    <n v="41.542499999999983"/>
    <n v="0.47869674185463645"/>
    <n v="2026"/>
    <s v="Q1"/>
    <n v="3"/>
    <s v="Mar"/>
  </r>
  <r>
    <n v="4483"/>
    <d v="2026-03-24T00:00:00"/>
    <n v="2026"/>
    <x v="0"/>
    <n v="3"/>
    <x v="2"/>
    <x v="1"/>
    <x v="12"/>
    <x v="0"/>
    <s v="New"/>
    <x v="0"/>
    <s v="Trail Bike Light"/>
    <n v="3"/>
    <n v="51.01"/>
    <n v="0.15"/>
    <n v="22.84"/>
    <n v="130.07550000000001"/>
    <n v="68.52"/>
    <n v="61.555500000000009"/>
    <n v="0.47322900930613382"/>
    <n v="2026"/>
    <s v="Q1"/>
    <n v="3"/>
    <s v="Mar"/>
  </r>
  <r>
    <n v="273"/>
    <d v="2026-03-25T00:00:00"/>
    <n v="2026"/>
    <x v="0"/>
    <n v="3"/>
    <x v="2"/>
    <x v="3"/>
    <x v="8"/>
    <x v="0"/>
    <s v="New"/>
    <x v="4"/>
    <s v="Weighted Vest"/>
    <n v="2"/>
    <n v="125.04"/>
    <n v="0.05"/>
    <n v="67.680000000000007"/>
    <n v="237.57599999999999"/>
    <n v="135.36000000000001"/>
    <n v="102.21599999999998"/>
    <n v="0.43024547934134755"/>
    <n v="2026"/>
    <s v="Q1"/>
    <n v="3"/>
    <s v="Mar"/>
  </r>
  <r>
    <n v="578"/>
    <d v="2026-03-25T00:00:00"/>
    <n v="2026"/>
    <x v="0"/>
    <n v="3"/>
    <x v="2"/>
    <x v="2"/>
    <x v="5"/>
    <x v="3"/>
    <s v="Returning"/>
    <x v="0"/>
    <s v="Trail Bike Light"/>
    <n v="2"/>
    <n v="50.22"/>
    <n v="0.05"/>
    <n v="23.16"/>
    <n v="95.417999999999992"/>
    <n v="46.32"/>
    <n v="49.097999999999992"/>
    <n v="0.51455700182355524"/>
    <n v="2026"/>
    <s v="Q1"/>
    <n v="3"/>
    <s v="Mar"/>
  </r>
  <r>
    <n v="1290"/>
    <d v="2026-03-25T00:00:00"/>
    <n v="2026"/>
    <x v="0"/>
    <n v="3"/>
    <x v="2"/>
    <x v="1"/>
    <x v="1"/>
    <x v="0"/>
    <s v="Business"/>
    <x v="4"/>
    <s v="Recovery Roller"/>
    <n v="5"/>
    <n v="36.369999999999997"/>
    <n v="0.05"/>
    <n v="13.81"/>
    <n v="172.75749999999999"/>
    <n v="69.05"/>
    <n v="103.7075"/>
    <n v="0.60030678841729013"/>
    <n v="2026"/>
    <s v="Q1"/>
    <n v="3"/>
    <s v="Mar"/>
  </r>
  <r>
    <n v="1501"/>
    <d v="2026-03-25T00:00:00"/>
    <n v="2026"/>
    <x v="0"/>
    <n v="3"/>
    <x v="2"/>
    <x v="3"/>
    <x v="7"/>
    <x v="1"/>
    <s v="New"/>
    <x v="2"/>
    <s v="Insulated Bottle"/>
    <n v="3"/>
    <n v="36.43"/>
    <n v="0.1"/>
    <n v="13.23"/>
    <n v="98.36099999999999"/>
    <n v="39.69"/>
    <n v="58.670999999999992"/>
    <n v="0.59648641229755694"/>
    <n v="2026"/>
    <s v="Q1"/>
    <n v="3"/>
    <s v="Mar"/>
  </r>
  <r>
    <n v="1540"/>
    <d v="2026-03-25T00:00:00"/>
    <n v="2026"/>
    <x v="0"/>
    <n v="3"/>
    <x v="2"/>
    <x v="1"/>
    <x v="12"/>
    <x v="1"/>
    <s v="Business"/>
    <x v="0"/>
    <s v="Trail Bike Light"/>
    <n v="10"/>
    <n v="49.7"/>
    <n v="0.1"/>
    <n v="21.96"/>
    <n v="447.3"/>
    <n v="219.60000000000002"/>
    <n v="227.7"/>
    <n v="0.50905432595573441"/>
    <n v="2026"/>
    <s v="Q1"/>
    <n v="3"/>
    <s v="Mar"/>
  </r>
  <r>
    <n v="2541"/>
    <d v="2026-03-25T00:00:00"/>
    <n v="2026"/>
    <x v="0"/>
    <n v="3"/>
    <x v="2"/>
    <x v="1"/>
    <x v="12"/>
    <x v="0"/>
    <s v="Returning"/>
    <x v="2"/>
    <s v="Packing Cube Set"/>
    <n v="2"/>
    <n v="46.61"/>
    <n v="0"/>
    <n v="17.97"/>
    <n v="93.22"/>
    <n v="35.94"/>
    <n v="57.28"/>
    <n v="0.61446041621969538"/>
    <n v="2026"/>
    <s v="Q1"/>
    <n v="3"/>
    <s v="Mar"/>
  </r>
  <r>
    <n v="4264"/>
    <d v="2026-03-25T00:00:00"/>
    <n v="2026"/>
    <x v="0"/>
    <n v="3"/>
    <x v="2"/>
    <x v="2"/>
    <x v="5"/>
    <x v="0"/>
    <s v="New"/>
    <x v="2"/>
    <s v="Packing Cube Set"/>
    <n v="1"/>
    <n v="47.61"/>
    <n v="0"/>
    <n v="18.89"/>
    <n v="47.61"/>
    <n v="18.89"/>
    <n v="28.72"/>
    <n v="0.60323461457676952"/>
    <n v="2026"/>
    <s v="Q1"/>
    <n v="3"/>
    <s v="Mar"/>
  </r>
  <r>
    <n v="4311"/>
    <d v="2026-03-25T00:00:00"/>
    <n v="2026"/>
    <x v="0"/>
    <n v="3"/>
    <x v="2"/>
    <x v="2"/>
    <x v="2"/>
    <x v="0"/>
    <s v="New"/>
    <x v="0"/>
    <s v="Compact Repair Kit"/>
    <n v="2"/>
    <n v="40.880000000000003"/>
    <n v="0.05"/>
    <n v="16.39"/>
    <n v="77.671999999999997"/>
    <n v="32.78"/>
    <n v="44.891999999999996"/>
    <n v="0.57796889483983926"/>
    <n v="2026"/>
    <s v="Q1"/>
    <n v="3"/>
    <s v="Mar"/>
  </r>
  <r>
    <n v="4796"/>
    <d v="2026-03-25T00:00:00"/>
    <n v="2026"/>
    <x v="0"/>
    <n v="3"/>
    <x v="2"/>
    <x v="1"/>
    <x v="12"/>
    <x v="0"/>
    <s v="New"/>
    <x v="4"/>
    <s v="Resistance Band Set"/>
    <n v="2"/>
    <n v="39.409999999999997"/>
    <n v="0.15"/>
    <n v="14.91"/>
    <n v="66.996999999999986"/>
    <n v="29.82"/>
    <n v="37.176999999999985"/>
    <n v="0.55490544352732207"/>
    <n v="2026"/>
    <s v="Q1"/>
    <n v="3"/>
    <s v="Mar"/>
  </r>
  <r>
    <n v="89"/>
    <d v="2026-03-26T00:00:00"/>
    <n v="2026"/>
    <x v="0"/>
    <n v="3"/>
    <x v="2"/>
    <x v="2"/>
    <x v="10"/>
    <x v="0"/>
    <s v="Returning"/>
    <x v="0"/>
    <s v="Compact Repair Kit"/>
    <n v="1"/>
    <n v="40.82"/>
    <n v="0.05"/>
    <n v="16.940000000000001"/>
    <n v="38.778999999999996"/>
    <n v="16.940000000000001"/>
    <n v="21.838999999999995"/>
    <n v="0.56316563088269411"/>
    <n v="2026"/>
    <s v="Q1"/>
    <n v="3"/>
    <s v="Mar"/>
  </r>
  <r>
    <n v="487"/>
    <d v="2026-03-26T00:00:00"/>
    <n v="2026"/>
    <x v="0"/>
    <n v="3"/>
    <x v="2"/>
    <x v="3"/>
    <x v="8"/>
    <x v="2"/>
    <s v="Business"/>
    <x v="2"/>
    <s v="Insulated Bottle"/>
    <n v="3"/>
    <n v="36.979999999999997"/>
    <n v="0.1"/>
    <n v="13.65"/>
    <n v="99.846000000000004"/>
    <n v="40.950000000000003"/>
    <n v="58.896000000000001"/>
    <n v="0.58986839733189111"/>
    <n v="2026"/>
    <s v="Q1"/>
    <n v="3"/>
    <s v="Mar"/>
  </r>
  <r>
    <n v="1476"/>
    <d v="2026-03-26T00:00:00"/>
    <n v="2026"/>
    <x v="0"/>
    <n v="3"/>
    <x v="2"/>
    <x v="1"/>
    <x v="12"/>
    <x v="3"/>
    <s v="New"/>
    <x v="2"/>
    <s v="Insulated Bottle"/>
    <n v="1"/>
    <n v="35.700000000000003"/>
    <n v="0.05"/>
    <n v="13.91"/>
    <n v="33.914999999999999"/>
    <n v="13.91"/>
    <n v="20.004999999999999"/>
    <n v="0.58985699542975079"/>
    <n v="2026"/>
    <s v="Q1"/>
    <n v="3"/>
    <s v="Mar"/>
  </r>
  <r>
    <n v="2145"/>
    <d v="2026-03-26T00:00:00"/>
    <n v="2026"/>
    <x v="0"/>
    <n v="3"/>
    <x v="2"/>
    <x v="3"/>
    <x v="8"/>
    <x v="2"/>
    <s v="Returning"/>
    <x v="0"/>
    <s v="Compact Repair Kit"/>
    <n v="1"/>
    <n v="39.53"/>
    <n v="0.05"/>
    <n v="17.170000000000002"/>
    <n v="37.5535"/>
    <n v="17.170000000000002"/>
    <n v="20.383499999999998"/>
    <n v="0.54278562584046752"/>
    <n v="2026"/>
    <s v="Q1"/>
    <n v="3"/>
    <s v="Mar"/>
  </r>
  <r>
    <n v="2999"/>
    <d v="2026-03-26T00:00:00"/>
    <n v="2026"/>
    <x v="0"/>
    <n v="3"/>
    <x v="2"/>
    <x v="2"/>
    <x v="3"/>
    <x v="2"/>
    <s v="Returning"/>
    <x v="2"/>
    <s v="Insulated Bottle"/>
    <n v="2"/>
    <n v="35.75"/>
    <n v="0"/>
    <n v="13.28"/>
    <n v="71.5"/>
    <n v="26.56"/>
    <n v="44.94"/>
    <n v="0.62853146853146846"/>
    <n v="2026"/>
    <s v="Q1"/>
    <n v="3"/>
    <s v="Mar"/>
  </r>
  <r>
    <n v="4464"/>
    <d v="2026-03-26T00:00:00"/>
    <n v="2026"/>
    <x v="0"/>
    <n v="3"/>
    <x v="2"/>
    <x v="2"/>
    <x v="2"/>
    <x v="0"/>
    <s v="Business"/>
    <x v="4"/>
    <s v="Training Mat"/>
    <n v="2"/>
    <n v="50.17"/>
    <n v="0"/>
    <n v="22.37"/>
    <n v="100.34"/>
    <n v="44.74"/>
    <n v="55.6"/>
    <n v="0.55411600558102447"/>
    <n v="2026"/>
    <s v="Q1"/>
    <n v="3"/>
    <s v="Mar"/>
  </r>
  <r>
    <n v="4978"/>
    <d v="2026-03-26T00:00:00"/>
    <n v="2026"/>
    <x v="0"/>
    <n v="3"/>
    <x v="2"/>
    <x v="0"/>
    <x v="9"/>
    <x v="0"/>
    <s v="New"/>
    <x v="4"/>
    <s v="Resistance Band Set"/>
    <n v="5"/>
    <n v="41.32"/>
    <n v="0"/>
    <n v="15.09"/>
    <n v="206.6"/>
    <n v="75.45"/>
    <n v="131.14999999999998"/>
    <n v="0.63480154888673757"/>
    <n v="2026"/>
    <s v="Q1"/>
    <n v="3"/>
    <s v="Mar"/>
  </r>
  <r>
    <n v="130"/>
    <d v="2026-03-27T00:00:00"/>
    <n v="2026"/>
    <x v="0"/>
    <n v="3"/>
    <x v="2"/>
    <x v="3"/>
    <x v="7"/>
    <x v="3"/>
    <s v="New"/>
    <x v="1"/>
    <s v="Summit Backpack 45L"/>
    <n v="3"/>
    <n v="152.4"/>
    <n v="0.05"/>
    <n v="79.97"/>
    <n v="434.34000000000003"/>
    <n v="239.91"/>
    <n v="194.43000000000004"/>
    <n v="0.44764470230694853"/>
    <n v="2026"/>
    <s v="Q1"/>
    <n v="3"/>
    <s v="Mar"/>
  </r>
  <r>
    <n v="848"/>
    <d v="2026-03-27T00:00:00"/>
    <n v="2026"/>
    <x v="0"/>
    <n v="3"/>
    <x v="2"/>
    <x v="0"/>
    <x v="0"/>
    <x v="0"/>
    <s v="New"/>
    <x v="4"/>
    <s v="Recovery Roller"/>
    <n v="1"/>
    <n v="36.299999999999997"/>
    <n v="0"/>
    <n v="14.1"/>
    <n v="36.299999999999997"/>
    <n v="14.1"/>
    <n v="22.199999999999996"/>
    <n v="0.61157024793388426"/>
    <n v="2026"/>
    <s v="Q1"/>
    <n v="3"/>
    <s v="Mar"/>
  </r>
  <r>
    <n v="1359"/>
    <d v="2026-03-27T00:00:00"/>
    <n v="2026"/>
    <x v="0"/>
    <n v="3"/>
    <x v="2"/>
    <x v="2"/>
    <x v="5"/>
    <x v="0"/>
    <s v="Returning"/>
    <x v="2"/>
    <s v="Packing Cube Set"/>
    <n v="3"/>
    <n v="46.24"/>
    <n v="0.1"/>
    <n v="18.2"/>
    <n v="124.848"/>
    <n v="54.599999999999994"/>
    <n v="70.248000000000005"/>
    <n v="0.56266820453671673"/>
    <n v="2026"/>
    <s v="Q1"/>
    <n v="3"/>
    <s v="Mar"/>
  </r>
  <r>
    <n v="2379"/>
    <d v="2026-03-27T00:00:00"/>
    <n v="2026"/>
    <x v="0"/>
    <n v="3"/>
    <x v="2"/>
    <x v="0"/>
    <x v="0"/>
    <x v="2"/>
    <s v="Returning"/>
    <x v="2"/>
    <s v="Travel Backpack 35L"/>
    <n v="2"/>
    <n v="165.58"/>
    <n v="0"/>
    <n v="86.16"/>
    <n v="331.16"/>
    <n v="172.32"/>
    <n v="158.84000000000003"/>
    <n v="0.47964730039859893"/>
    <n v="2026"/>
    <s v="Q1"/>
    <n v="3"/>
    <s v="Mar"/>
  </r>
  <r>
    <n v="2987"/>
    <d v="2026-03-27T00:00:00"/>
    <n v="2026"/>
    <x v="0"/>
    <n v="3"/>
    <x v="2"/>
    <x v="0"/>
    <x v="9"/>
    <x v="0"/>
    <s v="Returning"/>
    <x v="3"/>
    <s v="Compact Sleeping Bag"/>
    <n v="4"/>
    <n v="121.49"/>
    <n v="0"/>
    <n v="62.01"/>
    <n v="485.96"/>
    <n v="248.04"/>
    <n v="237.92"/>
    <n v="0.4895876203802782"/>
    <n v="2026"/>
    <s v="Q1"/>
    <n v="3"/>
    <s v="Mar"/>
  </r>
  <r>
    <n v="3121"/>
    <d v="2026-03-27T00:00:00"/>
    <n v="2026"/>
    <x v="0"/>
    <n v="3"/>
    <x v="2"/>
    <x v="1"/>
    <x v="12"/>
    <x v="2"/>
    <s v="New"/>
    <x v="0"/>
    <s v="Commuter Helmet"/>
    <n v="5"/>
    <n v="81.84"/>
    <n v="0.1"/>
    <n v="42.7"/>
    <n v="368.28000000000003"/>
    <n v="213.5"/>
    <n v="154.78000000000003"/>
    <n v="0.42027804931030743"/>
    <n v="2026"/>
    <s v="Q1"/>
    <n v="3"/>
    <s v="Mar"/>
  </r>
  <r>
    <n v="4445"/>
    <d v="2026-03-27T00:00:00"/>
    <n v="2026"/>
    <x v="0"/>
    <n v="3"/>
    <x v="2"/>
    <x v="1"/>
    <x v="11"/>
    <x v="0"/>
    <s v="New"/>
    <x v="1"/>
    <s v="Summit Backpack 45L"/>
    <n v="1"/>
    <n v="151.47999999999999"/>
    <n v="0"/>
    <n v="79.41"/>
    <n v="151.47999999999999"/>
    <n v="79.41"/>
    <n v="72.069999999999993"/>
    <n v="0.47577237919197252"/>
    <n v="2026"/>
    <s v="Q1"/>
    <n v="3"/>
    <s v="Mar"/>
  </r>
  <r>
    <n v="441"/>
    <d v="2026-03-28T00:00:00"/>
    <n v="2026"/>
    <x v="0"/>
    <n v="3"/>
    <x v="2"/>
    <x v="0"/>
    <x v="15"/>
    <x v="2"/>
    <s v="New"/>
    <x v="4"/>
    <s v="Training Mat"/>
    <n v="1"/>
    <n v="51.02"/>
    <n v="0.05"/>
    <n v="21.94"/>
    <n v="48.469000000000001"/>
    <n v="21.94"/>
    <n v="26.529"/>
    <n v="0.54733953661102974"/>
    <n v="2026"/>
    <s v="Q1"/>
    <n v="3"/>
    <s v="Mar"/>
  </r>
  <r>
    <n v="4608"/>
    <d v="2026-03-28T00:00:00"/>
    <n v="2026"/>
    <x v="0"/>
    <n v="3"/>
    <x v="2"/>
    <x v="2"/>
    <x v="2"/>
    <x v="1"/>
    <s v="Business"/>
    <x v="0"/>
    <s v="Compact Repair Kit"/>
    <n v="8"/>
    <n v="40.86"/>
    <n v="0.1"/>
    <n v="16.34"/>
    <n v="294.19200000000001"/>
    <n v="130.72"/>
    <n v="163.47200000000001"/>
    <n v="0.55566432805786703"/>
    <n v="2026"/>
    <s v="Q1"/>
    <n v="3"/>
    <s v="Mar"/>
  </r>
  <r>
    <n v="4914"/>
    <d v="2026-03-28T00:00:00"/>
    <n v="2026"/>
    <x v="0"/>
    <n v="3"/>
    <x v="2"/>
    <x v="0"/>
    <x v="9"/>
    <x v="0"/>
    <s v="New"/>
    <x v="2"/>
    <s v="Travel Backpack 35L"/>
    <n v="5"/>
    <n v="163.33000000000001"/>
    <n v="0"/>
    <n v="87.05"/>
    <n v="816.65000000000009"/>
    <n v="435.25"/>
    <n v="381.40000000000009"/>
    <n v="0.46702993938651816"/>
    <n v="2026"/>
    <s v="Q1"/>
    <n v="3"/>
    <s v="Mar"/>
  </r>
  <r>
    <n v="860"/>
    <d v="2026-03-29T00:00:00"/>
    <n v="2026"/>
    <x v="0"/>
    <n v="3"/>
    <x v="2"/>
    <x v="1"/>
    <x v="14"/>
    <x v="3"/>
    <s v="New"/>
    <x v="1"/>
    <s v="Hiking Daypack 20L"/>
    <n v="1"/>
    <n v="90.27"/>
    <n v="0"/>
    <n v="46.38"/>
    <n v="90.27"/>
    <n v="46.38"/>
    <n v="43.889999999999993"/>
    <n v="0.48620804253904948"/>
    <n v="2026"/>
    <s v="Q1"/>
    <n v="3"/>
    <s v="Mar"/>
  </r>
  <r>
    <n v="920"/>
    <d v="2026-03-29T00:00:00"/>
    <n v="2026"/>
    <x v="0"/>
    <n v="3"/>
    <x v="2"/>
    <x v="0"/>
    <x v="9"/>
    <x v="1"/>
    <s v="Business"/>
    <x v="2"/>
    <s v="Carry-On Duffel"/>
    <n v="12"/>
    <n v="131.31"/>
    <n v="0.05"/>
    <n v="68.459999999999994"/>
    <n v="1496.934"/>
    <n v="821.52"/>
    <n v="675.41399999999999"/>
    <n v="0.45119824922140855"/>
    <n v="2026"/>
    <s v="Q1"/>
    <n v="3"/>
    <s v="Mar"/>
  </r>
  <r>
    <n v="1700"/>
    <d v="2026-03-29T00:00:00"/>
    <n v="2026"/>
    <x v="0"/>
    <n v="3"/>
    <x v="2"/>
    <x v="1"/>
    <x v="12"/>
    <x v="3"/>
    <s v="New"/>
    <x v="2"/>
    <s v="Travel Backpack 35L"/>
    <n v="1"/>
    <n v="167.27"/>
    <n v="0.05"/>
    <n v="88.19"/>
    <n v="158.90649999999999"/>
    <n v="88.19"/>
    <n v="70.716499999999996"/>
    <n v="0.44501955552478972"/>
    <n v="2026"/>
    <s v="Q1"/>
    <n v="3"/>
    <s v="Mar"/>
  </r>
  <r>
    <n v="1768"/>
    <d v="2026-03-29T00:00:00"/>
    <n v="2026"/>
    <x v="0"/>
    <n v="3"/>
    <x v="2"/>
    <x v="1"/>
    <x v="12"/>
    <x v="3"/>
    <s v="Returning"/>
    <x v="1"/>
    <s v="Trekking Poles"/>
    <n v="4"/>
    <n v="70.510000000000005"/>
    <n v="0"/>
    <n v="31.93"/>
    <n v="282.04000000000002"/>
    <n v="127.72"/>
    <n v="154.32000000000002"/>
    <n v="0.54715643171181394"/>
    <n v="2026"/>
    <s v="Q1"/>
    <n v="3"/>
    <s v="Mar"/>
  </r>
  <r>
    <n v="1876"/>
    <d v="2026-03-29T00:00:00"/>
    <n v="2026"/>
    <x v="0"/>
    <n v="3"/>
    <x v="2"/>
    <x v="1"/>
    <x v="6"/>
    <x v="1"/>
    <s v="New"/>
    <x v="0"/>
    <s v="Cycling Pack 12L"/>
    <n v="12"/>
    <n v="101.06"/>
    <n v="0.1"/>
    <n v="50.59"/>
    <n v="1091.4480000000001"/>
    <n v="607.08000000000004"/>
    <n v="484.36800000000005"/>
    <n v="0.4437847703234602"/>
    <n v="2026"/>
    <s v="Q1"/>
    <n v="3"/>
    <s v="Mar"/>
  </r>
  <r>
    <n v="2453"/>
    <d v="2026-03-29T00:00:00"/>
    <n v="2026"/>
    <x v="0"/>
    <n v="3"/>
    <x v="2"/>
    <x v="3"/>
    <x v="8"/>
    <x v="0"/>
    <s v="Business"/>
    <x v="0"/>
    <s v="Commuter Helmet"/>
    <n v="2"/>
    <n v="79.849999999999994"/>
    <n v="0.05"/>
    <n v="43.78"/>
    <n v="151.71499999999997"/>
    <n v="87.56"/>
    <n v="64.154999999999973"/>
    <n v="0.42286524074745402"/>
    <n v="2026"/>
    <s v="Q1"/>
    <n v="3"/>
    <s v="Mar"/>
  </r>
  <r>
    <n v="2676"/>
    <d v="2026-03-29T00:00:00"/>
    <n v="2026"/>
    <x v="0"/>
    <n v="3"/>
    <x v="2"/>
    <x v="2"/>
    <x v="5"/>
    <x v="2"/>
    <s v="New"/>
    <x v="3"/>
    <s v="Trail Tent 2P"/>
    <n v="4"/>
    <n v="191.99"/>
    <n v="0"/>
    <n v="104.44"/>
    <n v="767.96"/>
    <n v="417.76"/>
    <n v="350.20000000000005"/>
    <n v="0.45601333402781397"/>
    <n v="2026"/>
    <s v="Q1"/>
    <n v="3"/>
    <s v="Mar"/>
  </r>
  <r>
    <n v="2800"/>
    <d v="2026-03-29T00:00:00"/>
    <n v="2026"/>
    <x v="0"/>
    <n v="3"/>
    <x v="2"/>
    <x v="1"/>
    <x v="11"/>
    <x v="0"/>
    <s v="New"/>
    <x v="0"/>
    <s v="Trail Bike Light"/>
    <n v="1"/>
    <n v="49.81"/>
    <n v="0.05"/>
    <n v="23.12"/>
    <n v="47.319499999999998"/>
    <n v="23.12"/>
    <n v="24.199499999999997"/>
    <n v="0.51140650260463438"/>
    <n v="2026"/>
    <s v="Q1"/>
    <n v="3"/>
    <s v="Mar"/>
  </r>
  <r>
    <n v="2857"/>
    <d v="2026-03-29T00:00:00"/>
    <n v="2026"/>
    <x v="0"/>
    <n v="3"/>
    <x v="2"/>
    <x v="0"/>
    <x v="15"/>
    <x v="2"/>
    <s v="New"/>
    <x v="4"/>
    <s v="Resistance Band Set"/>
    <n v="1"/>
    <n v="40.39"/>
    <n v="0.1"/>
    <n v="14.97"/>
    <n v="36.350999999999999"/>
    <n v="14.97"/>
    <n v="21.381"/>
    <n v="0.58818189320788972"/>
    <n v="2026"/>
    <s v="Q1"/>
    <n v="3"/>
    <s v="Mar"/>
  </r>
  <r>
    <n v="3584"/>
    <d v="2026-03-29T00:00:00"/>
    <n v="2026"/>
    <x v="0"/>
    <n v="3"/>
    <x v="2"/>
    <x v="0"/>
    <x v="0"/>
    <x v="0"/>
    <s v="Returning"/>
    <x v="2"/>
    <s v="Insulated Bottle"/>
    <n v="1"/>
    <n v="35.700000000000003"/>
    <n v="0.05"/>
    <n v="13.85"/>
    <n v="33.914999999999999"/>
    <n v="13.85"/>
    <n v="20.064999999999998"/>
    <n v="0.59162612413386406"/>
    <n v="2026"/>
    <s v="Q1"/>
    <n v="3"/>
    <s v="Mar"/>
  </r>
  <r>
    <n v="3669"/>
    <d v="2026-03-29T00:00:00"/>
    <n v="2026"/>
    <x v="0"/>
    <n v="3"/>
    <x v="2"/>
    <x v="2"/>
    <x v="10"/>
    <x v="3"/>
    <s v="Returning"/>
    <x v="3"/>
    <s v="Portable Camp Stove"/>
    <n v="1"/>
    <n v="80.09"/>
    <n v="0"/>
    <n v="40.61"/>
    <n v="80.09"/>
    <n v="40.61"/>
    <n v="39.480000000000004"/>
    <n v="0.49294543638406796"/>
    <n v="2026"/>
    <s v="Q1"/>
    <n v="3"/>
    <s v="Mar"/>
  </r>
  <r>
    <n v="4787"/>
    <d v="2026-03-29T00:00:00"/>
    <n v="2026"/>
    <x v="0"/>
    <n v="3"/>
    <x v="2"/>
    <x v="3"/>
    <x v="13"/>
    <x v="3"/>
    <s v="New"/>
    <x v="1"/>
    <s v="Trail Boots"/>
    <n v="1"/>
    <n v="142.87"/>
    <n v="0.1"/>
    <n v="77.33"/>
    <n v="128.583"/>
    <n v="77.33"/>
    <n v="51.253"/>
    <n v="0.39859857057309289"/>
    <n v="2026"/>
    <s v="Q1"/>
    <n v="3"/>
    <s v="Mar"/>
  </r>
  <r>
    <n v="769"/>
    <d v="2026-03-30T00:00:00"/>
    <n v="2026"/>
    <x v="0"/>
    <n v="3"/>
    <x v="2"/>
    <x v="3"/>
    <x v="8"/>
    <x v="0"/>
    <s v="Returning"/>
    <x v="4"/>
    <s v="Resistance Band Set"/>
    <n v="1"/>
    <n v="40.53"/>
    <n v="0"/>
    <n v="14.32"/>
    <n v="40.53"/>
    <n v="14.32"/>
    <n v="26.21"/>
    <n v="0.64668147051566738"/>
    <n v="2026"/>
    <s v="Q1"/>
    <n v="3"/>
    <s v="Mar"/>
  </r>
  <r>
    <n v="1184"/>
    <d v="2026-03-30T00:00:00"/>
    <n v="2026"/>
    <x v="0"/>
    <n v="3"/>
    <x v="2"/>
    <x v="3"/>
    <x v="8"/>
    <x v="0"/>
    <s v="Returning"/>
    <x v="0"/>
    <s v="Trail Bike Light"/>
    <n v="1"/>
    <n v="49.46"/>
    <n v="0"/>
    <n v="23.04"/>
    <n v="49.46"/>
    <n v="23.04"/>
    <n v="26.42"/>
    <n v="0.53416902547513145"/>
    <n v="2026"/>
    <s v="Q1"/>
    <n v="3"/>
    <s v="Mar"/>
  </r>
  <r>
    <n v="1498"/>
    <d v="2026-03-30T00:00:00"/>
    <n v="2026"/>
    <x v="0"/>
    <n v="3"/>
    <x v="2"/>
    <x v="1"/>
    <x v="14"/>
    <x v="3"/>
    <s v="Business"/>
    <x v="1"/>
    <s v="Trail Boots"/>
    <n v="3"/>
    <n v="142.46"/>
    <n v="0"/>
    <n v="79.650000000000006"/>
    <n v="427.38"/>
    <n v="238.95000000000002"/>
    <n v="188.42999999999998"/>
    <n v="0.44089569001825069"/>
    <n v="2026"/>
    <s v="Q1"/>
    <n v="3"/>
    <s v="Mar"/>
  </r>
  <r>
    <n v="2054"/>
    <d v="2026-03-30T00:00:00"/>
    <n v="2026"/>
    <x v="0"/>
    <n v="3"/>
    <x v="2"/>
    <x v="3"/>
    <x v="13"/>
    <x v="1"/>
    <s v="Business"/>
    <x v="1"/>
    <s v="Trail Boots"/>
    <n v="6"/>
    <n v="142.18"/>
    <n v="0.05"/>
    <n v="80.94"/>
    <n v="810.42600000000004"/>
    <n v="485.64"/>
    <n v="324.78600000000006"/>
    <n v="0.40075960050640036"/>
    <n v="2026"/>
    <s v="Q1"/>
    <n v="3"/>
    <s v="Mar"/>
  </r>
  <r>
    <n v="2294"/>
    <d v="2026-03-30T00:00:00"/>
    <n v="2026"/>
    <x v="0"/>
    <n v="3"/>
    <x v="2"/>
    <x v="1"/>
    <x v="14"/>
    <x v="0"/>
    <s v="New"/>
    <x v="4"/>
    <s v="Resistance Band Set"/>
    <n v="2"/>
    <n v="41.04"/>
    <n v="0"/>
    <n v="15.03"/>
    <n v="82.08"/>
    <n v="30.06"/>
    <n v="52.019999999999996"/>
    <n v="0.63377192982456132"/>
    <n v="2026"/>
    <s v="Q1"/>
    <n v="3"/>
    <s v="Mar"/>
  </r>
  <r>
    <n v="2892"/>
    <d v="2026-03-30T00:00:00"/>
    <n v="2026"/>
    <x v="0"/>
    <n v="3"/>
    <x v="2"/>
    <x v="1"/>
    <x v="12"/>
    <x v="0"/>
    <s v="Returning"/>
    <x v="1"/>
    <s v="Trail Boots"/>
    <n v="2"/>
    <n v="145.06"/>
    <n v="0.15"/>
    <n v="77.08"/>
    <n v="246.602"/>
    <n v="154.16"/>
    <n v="92.442000000000007"/>
    <n v="0.37486313979610875"/>
    <n v="2026"/>
    <s v="Q1"/>
    <n v="3"/>
    <s v="Mar"/>
  </r>
  <r>
    <n v="3145"/>
    <d v="2026-03-30T00:00:00"/>
    <n v="2026"/>
    <x v="0"/>
    <n v="3"/>
    <x v="2"/>
    <x v="1"/>
    <x v="11"/>
    <x v="0"/>
    <s v="Returning"/>
    <x v="2"/>
    <s v="Carry-On Duffel"/>
    <n v="1"/>
    <n v="130.72999999999999"/>
    <n v="0"/>
    <n v="66.17"/>
    <n v="130.72999999999999"/>
    <n v="66.17"/>
    <n v="64.559999999999988"/>
    <n v="0.4938422703281572"/>
    <n v="2026"/>
    <s v="Q1"/>
    <n v="3"/>
    <s v="Mar"/>
  </r>
  <r>
    <n v="3925"/>
    <d v="2026-03-30T00:00:00"/>
    <n v="2026"/>
    <x v="0"/>
    <n v="3"/>
    <x v="2"/>
    <x v="3"/>
    <x v="13"/>
    <x v="0"/>
    <s v="Business"/>
    <x v="4"/>
    <s v="Recovery Roller"/>
    <n v="2"/>
    <n v="36.630000000000003"/>
    <n v="0"/>
    <n v="14.31"/>
    <n v="73.260000000000005"/>
    <n v="28.62"/>
    <n v="44.64"/>
    <n v="0.60933660933660927"/>
    <n v="2026"/>
    <s v="Q1"/>
    <n v="3"/>
    <s v="Mar"/>
  </r>
  <r>
    <n v="2722"/>
    <d v="2026-03-31T00:00:00"/>
    <n v="2026"/>
    <x v="0"/>
    <n v="3"/>
    <x v="2"/>
    <x v="3"/>
    <x v="13"/>
    <x v="3"/>
    <s v="New"/>
    <x v="0"/>
    <s v="Trail Bike Light"/>
    <n v="1"/>
    <n v="50.99"/>
    <n v="0.1"/>
    <n v="21.86"/>
    <n v="45.891000000000005"/>
    <n v="21.86"/>
    <n v="24.031000000000006"/>
    <n v="0.52365387548756848"/>
    <n v="2026"/>
    <s v="Q1"/>
    <n v="3"/>
    <s v="Mar"/>
  </r>
  <r>
    <n v="2767"/>
    <d v="2026-03-31T00:00:00"/>
    <n v="2026"/>
    <x v="0"/>
    <n v="3"/>
    <x v="2"/>
    <x v="1"/>
    <x v="6"/>
    <x v="0"/>
    <s v="Returning"/>
    <x v="2"/>
    <s v="Carry-On Duffel"/>
    <n v="4"/>
    <n v="134.18"/>
    <n v="0"/>
    <n v="66.430000000000007"/>
    <n v="536.72"/>
    <n v="265.72000000000003"/>
    <n v="271"/>
    <n v="0.5049187658369354"/>
    <n v="2026"/>
    <s v="Q1"/>
    <n v="3"/>
    <s v="Mar"/>
  </r>
  <r>
    <n v="3794"/>
    <d v="2026-03-31T00:00:00"/>
    <n v="2026"/>
    <x v="0"/>
    <n v="3"/>
    <x v="2"/>
    <x v="1"/>
    <x v="12"/>
    <x v="2"/>
    <s v="Business"/>
    <x v="4"/>
    <s v="Training Mat"/>
    <n v="2"/>
    <n v="50.86"/>
    <n v="0.1"/>
    <n v="21.76"/>
    <n v="91.548000000000002"/>
    <n v="43.52"/>
    <n v="48.027999999999999"/>
    <n v="0.52462096386595003"/>
    <n v="2026"/>
    <s v="Q1"/>
    <n v="3"/>
    <s v="Mar"/>
  </r>
  <r>
    <n v="3880"/>
    <d v="2026-03-31T00:00:00"/>
    <n v="2026"/>
    <x v="0"/>
    <n v="3"/>
    <x v="2"/>
    <x v="1"/>
    <x v="12"/>
    <x v="1"/>
    <s v="Business"/>
    <x v="3"/>
    <s v="Compact Sleeping Bag"/>
    <n v="12"/>
    <n v="124.86"/>
    <n v="0.1"/>
    <n v="60.82"/>
    <n v="1348.4880000000001"/>
    <n v="729.84"/>
    <n v="618.64800000000002"/>
    <n v="0.45877160197198641"/>
    <n v="2026"/>
    <s v="Q1"/>
    <n v="3"/>
    <s v="Mar"/>
  </r>
  <r>
    <n v="422"/>
    <d v="2026-04-01T00:00:00"/>
    <n v="2026"/>
    <x v="1"/>
    <n v="4"/>
    <x v="3"/>
    <x v="3"/>
    <x v="4"/>
    <x v="0"/>
    <s v="Business"/>
    <x v="0"/>
    <s v="Commuter Helmet"/>
    <n v="1"/>
    <n v="81.760000000000005"/>
    <n v="0.1"/>
    <n v="42.78"/>
    <n v="73.584000000000003"/>
    <n v="42.78"/>
    <n v="30.804000000000002"/>
    <n v="0.4186236138290933"/>
    <n v="2026"/>
    <s v="Q2"/>
    <n v="4"/>
    <s v="Apr"/>
  </r>
  <r>
    <n v="495"/>
    <d v="2026-04-01T00:00:00"/>
    <n v="2026"/>
    <x v="1"/>
    <n v="4"/>
    <x v="3"/>
    <x v="1"/>
    <x v="14"/>
    <x v="2"/>
    <s v="Business"/>
    <x v="2"/>
    <s v="Carry-On Duffel"/>
    <n v="1"/>
    <n v="134.65"/>
    <n v="0"/>
    <n v="68.19"/>
    <n v="134.65"/>
    <n v="68.19"/>
    <n v="66.460000000000008"/>
    <n v="0.49357593761604163"/>
    <n v="2026"/>
    <s v="Q2"/>
    <n v="4"/>
    <s v="Apr"/>
  </r>
  <r>
    <n v="1517"/>
    <d v="2026-04-01T00:00:00"/>
    <n v="2026"/>
    <x v="1"/>
    <n v="4"/>
    <x v="3"/>
    <x v="2"/>
    <x v="16"/>
    <x v="0"/>
    <s v="Business"/>
    <x v="0"/>
    <s v="Compact Repair Kit"/>
    <n v="1"/>
    <n v="41.21"/>
    <n v="0"/>
    <n v="16.34"/>
    <n v="41.21"/>
    <n v="16.34"/>
    <n v="24.87"/>
    <n v="0.60349429750060668"/>
    <n v="2026"/>
    <s v="Q2"/>
    <n v="4"/>
    <s v="Apr"/>
  </r>
  <r>
    <n v="2391"/>
    <d v="2026-04-01T00:00:00"/>
    <n v="2026"/>
    <x v="1"/>
    <n v="4"/>
    <x v="3"/>
    <x v="1"/>
    <x v="12"/>
    <x v="0"/>
    <s v="Returning"/>
    <x v="4"/>
    <s v="Resistance Band Set"/>
    <n v="2"/>
    <n v="40.590000000000003"/>
    <n v="0"/>
    <n v="15.01"/>
    <n v="81.180000000000007"/>
    <n v="30.02"/>
    <n v="51.160000000000011"/>
    <n v="0.63020448386302053"/>
    <n v="2026"/>
    <s v="Q2"/>
    <n v="4"/>
    <s v="Apr"/>
  </r>
  <r>
    <n v="3809"/>
    <d v="2026-04-01T00:00:00"/>
    <n v="2026"/>
    <x v="1"/>
    <n v="4"/>
    <x v="3"/>
    <x v="0"/>
    <x v="15"/>
    <x v="0"/>
    <s v="New"/>
    <x v="3"/>
    <s v="Compact Sleeping Bag"/>
    <n v="3"/>
    <n v="124.08"/>
    <n v="0.05"/>
    <n v="62.41"/>
    <n v="353.62799999999999"/>
    <n v="187.23"/>
    <n v="166.398"/>
    <n v="0.47054531880959655"/>
    <n v="2026"/>
    <s v="Q2"/>
    <n v="4"/>
    <s v="Apr"/>
  </r>
  <r>
    <n v="3958"/>
    <d v="2026-04-01T00:00:00"/>
    <n v="2026"/>
    <x v="1"/>
    <n v="4"/>
    <x v="3"/>
    <x v="1"/>
    <x v="1"/>
    <x v="0"/>
    <s v="Returning"/>
    <x v="3"/>
    <s v="Compact Sleeping Bag"/>
    <n v="2"/>
    <n v="125.35"/>
    <n v="0.15"/>
    <n v="60.73"/>
    <n v="213.095"/>
    <n v="121.46"/>
    <n v="91.635000000000005"/>
    <n v="0.43001947488209485"/>
    <n v="2026"/>
    <s v="Q2"/>
    <n v="4"/>
    <s v="Apr"/>
  </r>
  <r>
    <n v="4418"/>
    <d v="2026-04-01T00:00:00"/>
    <n v="2026"/>
    <x v="1"/>
    <n v="4"/>
    <x v="3"/>
    <x v="1"/>
    <x v="14"/>
    <x v="3"/>
    <s v="New"/>
    <x v="4"/>
    <s v="Recovery Roller"/>
    <n v="3"/>
    <n v="36.090000000000003"/>
    <n v="0"/>
    <n v="14.03"/>
    <n v="108.27000000000001"/>
    <n v="42.089999999999996"/>
    <n v="66.180000000000007"/>
    <n v="0.61124965364366857"/>
    <n v="2026"/>
    <s v="Q2"/>
    <n v="4"/>
    <s v="Apr"/>
  </r>
  <r>
    <n v="4693"/>
    <d v="2026-04-01T00:00:00"/>
    <n v="2026"/>
    <x v="1"/>
    <n v="4"/>
    <x v="3"/>
    <x v="1"/>
    <x v="12"/>
    <x v="1"/>
    <s v="Business"/>
    <x v="1"/>
    <s v="Hiking Daypack 20L"/>
    <n v="15"/>
    <n v="94.33"/>
    <n v="0.1"/>
    <n v="44.38"/>
    <n v="1273.4550000000002"/>
    <n v="665.7"/>
    <n v="607.75500000000011"/>
    <n v="0.47724890161018652"/>
    <n v="2026"/>
    <s v="Q2"/>
    <n v="4"/>
    <s v="Apr"/>
  </r>
  <r>
    <n v="193"/>
    <d v="2026-04-02T00:00:00"/>
    <n v="2026"/>
    <x v="1"/>
    <n v="4"/>
    <x v="3"/>
    <x v="3"/>
    <x v="4"/>
    <x v="2"/>
    <s v="Returning"/>
    <x v="2"/>
    <s v="Insulated Bottle"/>
    <n v="1"/>
    <n v="35.6"/>
    <n v="0.1"/>
    <n v="13.39"/>
    <n v="32.04"/>
    <n v="13.39"/>
    <n v="18.649999999999999"/>
    <n v="0.58208489388264661"/>
    <n v="2026"/>
    <s v="Q2"/>
    <n v="4"/>
    <s v="Apr"/>
  </r>
  <r>
    <n v="2246"/>
    <d v="2026-04-02T00:00:00"/>
    <n v="2026"/>
    <x v="1"/>
    <n v="4"/>
    <x v="3"/>
    <x v="1"/>
    <x v="12"/>
    <x v="3"/>
    <s v="Returning"/>
    <x v="0"/>
    <s v="Trail Bike Light"/>
    <n v="1"/>
    <n v="50.17"/>
    <n v="0"/>
    <n v="21.95"/>
    <n v="50.17"/>
    <n v="21.95"/>
    <n v="28.220000000000002"/>
    <n v="0.56248754235598963"/>
    <n v="2026"/>
    <s v="Q2"/>
    <n v="4"/>
    <s v="Apr"/>
  </r>
  <r>
    <n v="2556"/>
    <d v="2026-04-02T00:00:00"/>
    <n v="2026"/>
    <x v="1"/>
    <n v="4"/>
    <x v="3"/>
    <x v="3"/>
    <x v="8"/>
    <x v="0"/>
    <s v="Returning"/>
    <x v="1"/>
    <s v="Trekking Poles"/>
    <n v="2"/>
    <n v="72.900000000000006"/>
    <n v="0"/>
    <n v="31.52"/>
    <n v="145.80000000000001"/>
    <n v="63.04"/>
    <n v="82.760000000000019"/>
    <n v="0.5676268861454048"/>
    <n v="2026"/>
    <s v="Q2"/>
    <n v="4"/>
    <s v="Apr"/>
  </r>
  <r>
    <n v="169"/>
    <d v="2026-04-03T00:00:00"/>
    <n v="2026"/>
    <x v="1"/>
    <n v="4"/>
    <x v="3"/>
    <x v="2"/>
    <x v="16"/>
    <x v="0"/>
    <s v="New"/>
    <x v="1"/>
    <s v="Hiking Daypack 20L"/>
    <n v="2"/>
    <n v="93.48"/>
    <n v="0"/>
    <n v="45.15"/>
    <n v="186.96"/>
    <n v="90.3"/>
    <n v="96.660000000000011"/>
    <n v="0.51700898587933253"/>
    <n v="2026"/>
    <s v="Q2"/>
    <n v="4"/>
    <s v="Apr"/>
  </r>
  <r>
    <n v="877"/>
    <d v="2026-04-03T00:00:00"/>
    <n v="2026"/>
    <x v="1"/>
    <n v="4"/>
    <x v="3"/>
    <x v="1"/>
    <x v="12"/>
    <x v="0"/>
    <s v="New"/>
    <x v="3"/>
    <s v="Compact Sleeping Bag"/>
    <n v="1"/>
    <n v="123.63"/>
    <n v="0"/>
    <n v="58.88"/>
    <n v="123.63"/>
    <n v="58.88"/>
    <n v="64.75"/>
    <n v="0.52374019250990866"/>
    <n v="2026"/>
    <s v="Q2"/>
    <n v="4"/>
    <s v="Apr"/>
  </r>
  <r>
    <n v="2023"/>
    <d v="2026-04-03T00:00:00"/>
    <n v="2026"/>
    <x v="1"/>
    <n v="4"/>
    <x v="3"/>
    <x v="1"/>
    <x v="12"/>
    <x v="0"/>
    <s v="New"/>
    <x v="2"/>
    <s v="Travel Backpack 35L"/>
    <n v="3"/>
    <n v="168.37"/>
    <n v="0"/>
    <n v="87.15"/>
    <n v="505.11"/>
    <n v="261.45000000000005"/>
    <n v="243.65999999999997"/>
    <n v="0.4823899744610084"/>
    <n v="2026"/>
    <s v="Q2"/>
    <n v="4"/>
    <s v="Apr"/>
  </r>
  <r>
    <n v="2548"/>
    <d v="2026-04-03T00:00:00"/>
    <n v="2026"/>
    <x v="1"/>
    <n v="4"/>
    <x v="3"/>
    <x v="0"/>
    <x v="9"/>
    <x v="3"/>
    <s v="New"/>
    <x v="0"/>
    <s v="Trail Bike Light"/>
    <n v="4"/>
    <n v="51.68"/>
    <n v="0.05"/>
    <n v="23.09"/>
    <n v="196.38399999999999"/>
    <n v="92.36"/>
    <n v="104.02399999999999"/>
    <n v="0.52969692031937421"/>
    <n v="2026"/>
    <s v="Q2"/>
    <n v="4"/>
    <s v="Apr"/>
  </r>
  <r>
    <n v="2602"/>
    <d v="2026-04-03T00:00:00"/>
    <n v="2026"/>
    <x v="1"/>
    <n v="4"/>
    <x v="3"/>
    <x v="1"/>
    <x v="12"/>
    <x v="3"/>
    <s v="New"/>
    <x v="0"/>
    <s v="Compact Repair Kit"/>
    <n v="1"/>
    <n v="40.159999999999997"/>
    <n v="0"/>
    <n v="16.77"/>
    <n v="40.159999999999997"/>
    <n v="16.77"/>
    <n v="23.389999999999997"/>
    <n v="0.58242031872509958"/>
    <n v="2026"/>
    <s v="Q2"/>
    <n v="4"/>
    <s v="Apr"/>
  </r>
  <r>
    <n v="3229"/>
    <d v="2026-04-03T00:00:00"/>
    <n v="2026"/>
    <x v="1"/>
    <n v="4"/>
    <x v="3"/>
    <x v="3"/>
    <x v="13"/>
    <x v="2"/>
    <s v="Returning"/>
    <x v="2"/>
    <s v="Insulated Bottle"/>
    <n v="3"/>
    <n v="36.17"/>
    <n v="0.1"/>
    <n v="13.65"/>
    <n v="97.659000000000006"/>
    <n v="40.950000000000003"/>
    <n v="56.709000000000003"/>
    <n v="0.58068380794396834"/>
    <n v="2026"/>
    <s v="Q2"/>
    <n v="4"/>
    <s v="Apr"/>
  </r>
  <r>
    <n v="3261"/>
    <d v="2026-04-03T00:00:00"/>
    <n v="2026"/>
    <x v="1"/>
    <n v="4"/>
    <x v="3"/>
    <x v="2"/>
    <x v="10"/>
    <x v="0"/>
    <s v="New"/>
    <x v="2"/>
    <s v="Carry-On Duffel"/>
    <n v="4"/>
    <n v="130.55000000000001"/>
    <n v="0"/>
    <n v="67.66"/>
    <n v="522.20000000000005"/>
    <n v="270.64"/>
    <n v="251.56000000000006"/>
    <n v="0.48173113749521262"/>
    <n v="2026"/>
    <s v="Q2"/>
    <n v="4"/>
    <s v="Apr"/>
  </r>
  <r>
    <n v="3621"/>
    <d v="2026-04-03T00:00:00"/>
    <n v="2026"/>
    <x v="1"/>
    <n v="4"/>
    <x v="3"/>
    <x v="3"/>
    <x v="8"/>
    <x v="0"/>
    <s v="New"/>
    <x v="0"/>
    <s v="Cycling Pack 12L"/>
    <n v="2"/>
    <n v="102.63"/>
    <n v="0"/>
    <n v="50.19"/>
    <n v="205.26"/>
    <n v="100.38"/>
    <n v="104.88"/>
    <n v="0.51096170710318622"/>
    <n v="2026"/>
    <s v="Q2"/>
    <n v="4"/>
    <s v="Apr"/>
  </r>
  <r>
    <n v="4681"/>
    <d v="2026-04-03T00:00:00"/>
    <n v="2026"/>
    <x v="1"/>
    <n v="4"/>
    <x v="3"/>
    <x v="3"/>
    <x v="13"/>
    <x v="3"/>
    <s v="Returning"/>
    <x v="0"/>
    <s v="Commuter Helmet"/>
    <n v="6"/>
    <n v="81.239999999999995"/>
    <n v="0"/>
    <n v="43.28"/>
    <n v="487.43999999999994"/>
    <n v="259.68"/>
    <n v="227.75999999999993"/>
    <n v="0.46725750861644505"/>
    <n v="2026"/>
    <s v="Q2"/>
    <n v="4"/>
    <s v="Apr"/>
  </r>
  <r>
    <n v="4954"/>
    <d v="2026-04-03T00:00:00"/>
    <n v="2026"/>
    <x v="1"/>
    <n v="4"/>
    <x v="3"/>
    <x v="3"/>
    <x v="8"/>
    <x v="0"/>
    <s v="New"/>
    <x v="1"/>
    <s v="Trekking Poles"/>
    <n v="3"/>
    <n v="72.11"/>
    <n v="0.05"/>
    <n v="31.63"/>
    <n v="205.51349999999996"/>
    <n v="94.89"/>
    <n v="110.62349999999996"/>
    <n v="0.5382785072513484"/>
    <n v="2026"/>
    <s v="Q2"/>
    <n v="4"/>
    <s v="Apr"/>
  </r>
  <r>
    <n v="1153"/>
    <d v="2026-04-04T00:00:00"/>
    <n v="2026"/>
    <x v="1"/>
    <n v="4"/>
    <x v="3"/>
    <x v="2"/>
    <x v="16"/>
    <x v="2"/>
    <s v="New"/>
    <x v="1"/>
    <s v="Hiking Daypack 20L"/>
    <n v="4"/>
    <n v="90.15"/>
    <n v="0"/>
    <n v="44.9"/>
    <n v="360.6"/>
    <n v="179.6"/>
    <n v="181.00000000000003"/>
    <n v="0.50194120909595119"/>
    <n v="2026"/>
    <s v="Q2"/>
    <n v="4"/>
    <s v="Apr"/>
  </r>
  <r>
    <n v="1383"/>
    <d v="2026-04-04T00:00:00"/>
    <n v="2026"/>
    <x v="1"/>
    <n v="4"/>
    <x v="3"/>
    <x v="3"/>
    <x v="4"/>
    <x v="2"/>
    <s v="Returning"/>
    <x v="0"/>
    <s v="Trail Bike Light"/>
    <n v="1"/>
    <n v="50.7"/>
    <n v="0.05"/>
    <n v="21.85"/>
    <n v="48.164999999999999"/>
    <n v="21.85"/>
    <n v="26.314999999999998"/>
    <n v="0.54635108481262329"/>
    <n v="2026"/>
    <s v="Q2"/>
    <n v="4"/>
    <s v="Apr"/>
  </r>
  <r>
    <n v="2583"/>
    <d v="2026-04-04T00:00:00"/>
    <n v="2026"/>
    <x v="1"/>
    <n v="4"/>
    <x v="3"/>
    <x v="0"/>
    <x v="0"/>
    <x v="0"/>
    <s v="Returning"/>
    <x v="4"/>
    <s v="Resistance Band Set"/>
    <n v="1"/>
    <n v="41.13"/>
    <n v="0"/>
    <n v="15.04"/>
    <n v="41.13"/>
    <n v="15.04"/>
    <n v="26.090000000000003"/>
    <n v="0.63433017262338931"/>
    <n v="2026"/>
    <s v="Q2"/>
    <n v="4"/>
    <s v="Apr"/>
  </r>
  <r>
    <n v="4074"/>
    <d v="2026-04-04T00:00:00"/>
    <n v="2026"/>
    <x v="1"/>
    <n v="4"/>
    <x v="3"/>
    <x v="1"/>
    <x v="1"/>
    <x v="2"/>
    <s v="Returning"/>
    <x v="3"/>
    <s v="Compact Sleeping Bag"/>
    <n v="1"/>
    <n v="121.66"/>
    <n v="0"/>
    <n v="61.37"/>
    <n v="121.66"/>
    <n v="61.37"/>
    <n v="60.29"/>
    <n v="0.49556140062469178"/>
    <n v="2026"/>
    <s v="Q2"/>
    <n v="4"/>
    <s v="Apr"/>
  </r>
  <r>
    <n v="4301"/>
    <d v="2026-04-04T00:00:00"/>
    <n v="2026"/>
    <x v="1"/>
    <n v="4"/>
    <x v="3"/>
    <x v="2"/>
    <x v="16"/>
    <x v="2"/>
    <s v="New"/>
    <x v="4"/>
    <s v="Weighted Vest"/>
    <n v="1"/>
    <n v="122.77"/>
    <n v="0.1"/>
    <n v="70.59"/>
    <n v="110.49299999999999"/>
    <n v="70.59"/>
    <n v="39.902999999999992"/>
    <n v="0.36113599956558329"/>
    <n v="2026"/>
    <s v="Q2"/>
    <n v="4"/>
    <s v="Apr"/>
  </r>
  <r>
    <n v="4692"/>
    <d v="2026-04-04T00:00:00"/>
    <n v="2026"/>
    <x v="1"/>
    <n v="4"/>
    <x v="3"/>
    <x v="3"/>
    <x v="13"/>
    <x v="0"/>
    <s v="Returning"/>
    <x v="0"/>
    <s v="Trail Bike Light"/>
    <n v="1"/>
    <n v="49.96"/>
    <n v="0"/>
    <n v="22.13"/>
    <n v="49.96"/>
    <n v="22.13"/>
    <n v="27.830000000000002"/>
    <n v="0.55704563650920735"/>
    <n v="2026"/>
    <s v="Q2"/>
    <n v="4"/>
    <s v="Apr"/>
  </r>
  <r>
    <n v="1951"/>
    <d v="2026-04-05T00:00:00"/>
    <n v="2026"/>
    <x v="1"/>
    <n v="4"/>
    <x v="3"/>
    <x v="3"/>
    <x v="8"/>
    <x v="3"/>
    <s v="Returning"/>
    <x v="1"/>
    <s v="Summit Backpack 45L"/>
    <n v="2"/>
    <n v="155.13"/>
    <n v="0.15"/>
    <n v="80.959999999999994"/>
    <n v="263.721"/>
    <n v="161.91999999999999"/>
    <n v="101.80100000000002"/>
    <n v="0.38601779911345707"/>
    <n v="2026"/>
    <s v="Q2"/>
    <n v="4"/>
    <s v="Apr"/>
  </r>
  <r>
    <n v="2111"/>
    <d v="2026-04-05T00:00:00"/>
    <n v="2026"/>
    <x v="1"/>
    <n v="4"/>
    <x v="3"/>
    <x v="3"/>
    <x v="13"/>
    <x v="0"/>
    <s v="New"/>
    <x v="1"/>
    <s v="Trekking Poles"/>
    <n v="3"/>
    <n v="69.83"/>
    <n v="0.05"/>
    <n v="31.53"/>
    <n v="199.0155"/>
    <n v="94.59"/>
    <n v="104.4255"/>
    <n v="0.52471038687941396"/>
    <n v="2026"/>
    <s v="Q2"/>
    <n v="4"/>
    <s v="Apr"/>
  </r>
  <r>
    <n v="2933"/>
    <d v="2026-04-05T00:00:00"/>
    <n v="2026"/>
    <x v="1"/>
    <n v="4"/>
    <x v="3"/>
    <x v="1"/>
    <x v="6"/>
    <x v="2"/>
    <s v="Returning"/>
    <x v="2"/>
    <s v="Insulated Bottle"/>
    <n v="1"/>
    <n v="35.4"/>
    <n v="0"/>
    <n v="13.37"/>
    <n v="35.4"/>
    <n v="13.37"/>
    <n v="22.03"/>
    <n v="0.62231638418079105"/>
    <n v="2026"/>
    <s v="Q2"/>
    <n v="4"/>
    <s v="Apr"/>
  </r>
  <r>
    <n v="3263"/>
    <d v="2026-04-05T00:00:00"/>
    <n v="2026"/>
    <x v="1"/>
    <n v="4"/>
    <x v="3"/>
    <x v="3"/>
    <x v="7"/>
    <x v="0"/>
    <s v="New"/>
    <x v="4"/>
    <s v="Training Mat"/>
    <n v="1"/>
    <n v="51.75"/>
    <n v="0.1"/>
    <n v="22.1"/>
    <n v="46.575000000000003"/>
    <n v="22.1"/>
    <n v="24.475000000000001"/>
    <n v="0.52549651100375738"/>
    <n v="2026"/>
    <s v="Q2"/>
    <n v="4"/>
    <s v="Apr"/>
  </r>
  <r>
    <n v="4764"/>
    <d v="2026-04-05T00:00:00"/>
    <n v="2026"/>
    <x v="1"/>
    <n v="4"/>
    <x v="3"/>
    <x v="3"/>
    <x v="13"/>
    <x v="3"/>
    <s v="New"/>
    <x v="0"/>
    <s v="Compact Repair Kit"/>
    <n v="6"/>
    <n v="39.6"/>
    <n v="0.15"/>
    <n v="17.010000000000002"/>
    <n v="201.96"/>
    <n v="102.06"/>
    <n v="99.9"/>
    <n v="0.49465240641711233"/>
    <n v="2026"/>
    <s v="Q2"/>
    <n v="4"/>
    <s v="Apr"/>
  </r>
  <r>
    <n v="28"/>
    <d v="2026-04-06T00:00:00"/>
    <n v="2026"/>
    <x v="1"/>
    <n v="4"/>
    <x v="3"/>
    <x v="1"/>
    <x v="6"/>
    <x v="2"/>
    <s v="New"/>
    <x v="4"/>
    <s v="Weighted Vest"/>
    <n v="2"/>
    <n v="125.94"/>
    <n v="0.05"/>
    <n v="70.94"/>
    <n v="239.28599999999997"/>
    <n v="141.88"/>
    <n v="97.405999999999977"/>
    <n v="0.40706936469329585"/>
    <n v="2026"/>
    <s v="Q2"/>
    <n v="4"/>
    <s v="Apr"/>
  </r>
  <r>
    <n v="581"/>
    <d v="2026-04-06T00:00:00"/>
    <n v="2026"/>
    <x v="1"/>
    <n v="4"/>
    <x v="3"/>
    <x v="1"/>
    <x v="1"/>
    <x v="0"/>
    <s v="Returning"/>
    <x v="3"/>
    <s v="Compact Sleeping Bag"/>
    <n v="3"/>
    <n v="124.67"/>
    <n v="0"/>
    <n v="61.46"/>
    <n v="374.01"/>
    <n v="184.38"/>
    <n v="189.63"/>
    <n v="0.50701852891633914"/>
    <n v="2026"/>
    <s v="Q2"/>
    <n v="4"/>
    <s v="Apr"/>
  </r>
  <r>
    <n v="643"/>
    <d v="2026-04-06T00:00:00"/>
    <n v="2026"/>
    <x v="1"/>
    <n v="4"/>
    <x v="3"/>
    <x v="3"/>
    <x v="8"/>
    <x v="0"/>
    <s v="Returning"/>
    <x v="1"/>
    <s v="Trekking Poles"/>
    <n v="2"/>
    <n v="72.260000000000005"/>
    <n v="0"/>
    <n v="33.21"/>
    <n v="144.52000000000001"/>
    <n v="66.42"/>
    <n v="78.100000000000009"/>
    <n v="0.54040963188486024"/>
    <n v="2026"/>
    <s v="Q2"/>
    <n v="4"/>
    <s v="Apr"/>
  </r>
  <r>
    <n v="1907"/>
    <d v="2026-04-06T00:00:00"/>
    <n v="2026"/>
    <x v="1"/>
    <n v="4"/>
    <x v="3"/>
    <x v="1"/>
    <x v="12"/>
    <x v="1"/>
    <s v="Business"/>
    <x v="0"/>
    <s v="Trail Bike Light"/>
    <n v="10"/>
    <n v="50.64"/>
    <n v="0.2"/>
    <n v="22.99"/>
    <n v="405.12"/>
    <n v="229.89999999999998"/>
    <n v="175.22000000000003"/>
    <n v="0.43251382306477099"/>
    <n v="2026"/>
    <s v="Q2"/>
    <n v="4"/>
    <s v="Apr"/>
  </r>
  <r>
    <n v="1950"/>
    <d v="2026-04-06T00:00:00"/>
    <n v="2026"/>
    <x v="1"/>
    <n v="4"/>
    <x v="3"/>
    <x v="0"/>
    <x v="9"/>
    <x v="0"/>
    <s v="New"/>
    <x v="1"/>
    <s v="Trekking Poles"/>
    <n v="1"/>
    <n v="73"/>
    <n v="0"/>
    <n v="32.4"/>
    <n v="73"/>
    <n v="32.4"/>
    <n v="40.6"/>
    <n v="0.55616438356164388"/>
    <n v="2026"/>
    <s v="Q2"/>
    <n v="4"/>
    <s v="Apr"/>
  </r>
  <r>
    <n v="2443"/>
    <d v="2026-04-06T00:00:00"/>
    <n v="2026"/>
    <x v="1"/>
    <n v="4"/>
    <x v="3"/>
    <x v="0"/>
    <x v="15"/>
    <x v="0"/>
    <s v="Returning"/>
    <x v="2"/>
    <s v="Insulated Bottle"/>
    <n v="1"/>
    <n v="35.700000000000003"/>
    <n v="0"/>
    <n v="13.8"/>
    <n v="35.700000000000003"/>
    <n v="13.8"/>
    <n v="21.900000000000002"/>
    <n v="0.61344537815126055"/>
    <n v="2026"/>
    <s v="Q2"/>
    <n v="4"/>
    <s v="Apr"/>
  </r>
  <r>
    <n v="2480"/>
    <d v="2026-04-06T00:00:00"/>
    <n v="2026"/>
    <x v="1"/>
    <n v="4"/>
    <x v="3"/>
    <x v="2"/>
    <x v="16"/>
    <x v="1"/>
    <s v="New"/>
    <x v="1"/>
    <s v="Summit Backpack 45L"/>
    <n v="8"/>
    <n v="152.41999999999999"/>
    <n v="0.05"/>
    <n v="80.11"/>
    <n v="1158.3919999999998"/>
    <n v="640.88"/>
    <n v="517.51199999999983"/>
    <n v="0.44675032286134564"/>
    <n v="2026"/>
    <s v="Q2"/>
    <n v="4"/>
    <s v="Apr"/>
  </r>
  <r>
    <n v="2515"/>
    <d v="2026-04-06T00:00:00"/>
    <n v="2026"/>
    <x v="1"/>
    <n v="4"/>
    <x v="3"/>
    <x v="3"/>
    <x v="8"/>
    <x v="0"/>
    <s v="Returning"/>
    <x v="0"/>
    <s v="Commuter Helmet"/>
    <n v="1"/>
    <n v="81.78"/>
    <n v="0"/>
    <n v="42.82"/>
    <n v="81.78"/>
    <n v="42.82"/>
    <n v="38.96"/>
    <n v="0.47640009782342874"/>
    <n v="2026"/>
    <s v="Q2"/>
    <n v="4"/>
    <s v="Apr"/>
  </r>
  <r>
    <n v="2829"/>
    <d v="2026-04-06T00:00:00"/>
    <n v="2026"/>
    <x v="1"/>
    <n v="4"/>
    <x v="3"/>
    <x v="1"/>
    <x v="6"/>
    <x v="0"/>
    <s v="Business"/>
    <x v="0"/>
    <s v="Cycling Pack 12L"/>
    <n v="6"/>
    <n v="102.59"/>
    <n v="0.1"/>
    <n v="49.6"/>
    <n v="553.98599999999999"/>
    <n v="297.60000000000002"/>
    <n v="256.38599999999997"/>
    <n v="0.46280230908362302"/>
    <n v="2026"/>
    <s v="Q2"/>
    <n v="4"/>
    <s v="Apr"/>
  </r>
  <r>
    <n v="4086"/>
    <d v="2026-04-06T00:00:00"/>
    <n v="2026"/>
    <x v="1"/>
    <n v="4"/>
    <x v="3"/>
    <x v="3"/>
    <x v="8"/>
    <x v="2"/>
    <s v="Returning"/>
    <x v="1"/>
    <s v="Summit Backpack 45L"/>
    <n v="2"/>
    <n v="152.44"/>
    <n v="0.15"/>
    <n v="76.680000000000007"/>
    <n v="259.14799999999997"/>
    <n v="153.36000000000001"/>
    <n v="105.78799999999995"/>
    <n v="0.4082146109559015"/>
    <n v="2026"/>
    <s v="Q2"/>
    <n v="4"/>
    <s v="Apr"/>
  </r>
  <r>
    <n v="4512"/>
    <d v="2026-04-06T00:00:00"/>
    <n v="2026"/>
    <x v="1"/>
    <n v="4"/>
    <x v="3"/>
    <x v="1"/>
    <x v="1"/>
    <x v="0"/>
    <s v="New"/>
    <x v="2"/>
    <s v="Carry-On Duffel"/>
    <n v="6"/>
    <n v="136.29"/>
    <n v="0"/>
    <n v="68.209999999999994"/>
    <n v="817.74"/>
    <n v="409.26"/>
    <n v="408.48"/>
    <n v="0.49952307579426225"/>
    <n v="2026"/>
    <s v="Q2"/>
    <n v="4"/>
    <s v="Apr"/>
  </r>
  <r>
    <n v="4837"/>
    <d v="2026-04-06T00:00:00"/>
    <n v="2026"/>
    <x v="1"/>
    <n v="4"/>
    <x v="3"/>
    <x v="0"/>
    <x v="9"/>
    <x v="1"/>
    <s v="Business"/>
    <x v="1"/>
    <s v="Summit Backpack 45L"/>
    <n v="4"/>
    <n v="157.51"/>
    <n v="0.2"/>
    <n v="79.209999999999994"/>
    <n v="504.03199999999998"/>
    <n v="316.83999999999997"/>
    <n v="187.19200000000001"/>
    <n v="0.37138911815122855"/>
    <n v="2026"/>
    <s v="Q2"/>
    <n v="4"/>
    <s v="Apr"/>
  </r>
  <r>
    <n v="1580"/>
    <d v="2026-04-07T00:00:00"/>
    <n v="2026"/>
    <x v="1"/>
    <n v="4"/>
    <x v="3"/>
    <x v="2"/>
    <x v="3"/>
    <x v="0"/>
    <s v="New"/>
    <x v="3"/>
    <s v="Compact Sleeping Bag"/>
    <n v="2"/>
    <n v="120.5"/>
    <n v="0"/>
    <n v="61.42"/>
    <n v="241"/>
    <n v="122.84"/>
    <n v="118.16"/>
    <n v="0.49029045643153524"/>
    <n v="2026"/>
    <s v="Q2"/>
    <n v="4"/>
    <s v="Apr"/>
  </r>
  <r>
    <n v="1962"/>
    <d v="2026-04-07T00:00:00"/>
    <n v="2026"/>
    <x v="1"/>
    <n v="4"/>
    <x v="3"/>
    <x v="0"/>
    <x v="0"/>
    <x v="0"/>
    <s v="Returning"/>
    <x v="1"/>
    <s v="Summit Backpack 45L"/>
    <n v="3"/>
    <n v="152.62"/>
    <n v="0.05"/>
    <n v="77.75"/>
    <n v="434.96699999999998"/>
    <n v="233.25"/>
    <n v="201.71699999999998"/>
    <n v="0.46375242259757637"/>
    <n v="2026"/>
    <s v="Q2"/>
    <n v="4"/>
    <s v="Apr"/>
  </r>
  <r>
    <n v="2381"/>
    <d v="2026-04-07T00:00:00"/>
    <n v="2026"/>
    <x v="1"/>
    <n v="4"/>
    <x v="3"/>
    <x v="1"/>
    <x v="11"/>
    <x v="0"/>
    <s v="Returning"/>
    <x v="2"/>
    <s v="Carry-On Duffel"/>
    <n v="2"/>
    <n v="134.16"/>
    <n v="0.05"/>
    <n v="67.08"/>
    <n v="254.90399999999997"/>
    <n v="134.16"/>
    <n v="120.74399999999997"/>
    <n v="0.47368421052631576"/>
    <n v="2026"/>
    <s v="Q2"/>
    <n v="4"/>
    <s v="Apr"/>
  </r>
  <r>
    <n v="2655"/>
    <d v="2026-04-07T00:00:00"/>
    <n v="2026"/>
    <x v="1"/>
    <n v="4"/>
    <x v="3"/>
    <x v="3"/>
    <x v="13"/>
    <x v="2"/>
    <s v="Business"/>
    <x v="0"/>
    <s v="Cycling Pack 12L"/>
    <n v="1"/>
    <n v="101.13"/>
    <n v="0"/>
    <n v="50.8"/>
    <n v="101.13"/>
    <n v="50.8"/>
    <n v="50.33"/>
    <n v="0.49767625828141998"/>
    <n v="2026"/>
    <s v="Q2"/>
    <n v="4"/>
    <s v="Apr"/>
  </r>
  <r>
    <n v="2944"/>
    <d v="2026-04-07T00:00:00"/>
    <n v="2026"/>
    <x v="1"/>
    <n v="4"/>
    <x v="3"/>
    <x v="1"/>
    <x v="14"/>
    <x v="2"/>
    <s v="New"/>
    <x v="4"/>
    <s v="Training Mat"/>
    <n v="1"/>
    <n v="51.36"/>
    <n v="0"/>
    <n v="22.21"/>
    <n v="51.36"/>
    <n v="22.21"/>
    <n v="29.15"/>
    <n v="0.56756230529595009"/>
    <n v="2026"/>
    <s v="Q2"/>
    <n v="4"/>
    <s v="Apr"/>
  </r>
  <r>
    <n v="4756"/>
    <d v="2026-04-07T00:00:00"/>
    <n v="2026"/>
    <x v="1"/>
    <n v="4"/>
    <x v="3"/>
    <x v="2"/>
    <x v="16"/>
    <x v="0"/>
    <s v="Business"/>
    <x v="1"/>
    <s v="Summit Backpack 45L"/>
    <n v="5"/>
    <n v="151.88"/>
    <n v="0"/>
    <n v="80.56"/>
    <n v="759.4"/>
    <n v="402.8"/>
    <n v="356.59999999999997"/>
    <n v="0.46958124835396364"/>
    <n v="2026"/>
    <s v="Q2"/>
    <n v="4"/>
    <s v="Apr"/>
  </r>
  <r>
    <n v="52"/>
    <d v="2026-04-08T00:00:00"/>
    <n v="2026"/>
    <x v="1"/>
    <n v="4"/>
    <x v="3"/>
    <x v="1"/>
    <x v="12"/>
    <x v="0"/>
    <s v="New"/>
    <x v="2"/>
    <s v="Carry-On Duffel"/>
    <n v="2"/>
    <n v="133.59"/>
    <n v="0"/>
    <n v="66.83"/>
    <n v="267.18"/>
    <n v="133.66"/>
    <n v="133.52000000000001"/>
    <n v="0.49973800434164234"/>
    <n v="2026"/>
    <s v="Q2"/>
    <n v="4"/>
    <s v="Apr"/>
  </r>
  <r>
    <n v="556"/>
    <d v="2026-04-08T00:00:00"/>
    <n v="2026"/>
    <x v="1"/>
    <n v="4"/>
    <x v="3"/>
    <x v="3"/>
    <x v="8"/>
    <x v="0"/>
    <s v="New"/>
    <x v="3"/>
    <s v="Compact Sleeping Bag"/>
    <n v="2"/>
    <n v="124.39"/>
    <n v="0"/>
    <n v="61.27"/>
    <n v="248.78"/>
    <n v="122.54"/>
    <n v="126.24"/>
    <n v="0.50743628909076288"/>
    <n v="2026"/>
    <s v="Q2"/>
    <n v="4"/>
    <s v="Apr"/>
  </r>
  <r>
    <n v="1233"/>
    <d v="2026-04-08T00:00:00"/>
    <n v="2026"/>
    <x v="1"/>
    <n v="4"/>
    <x v="3"/>
    <x v="0"/>
    <x v="15"/>
    <x v="0"/>
    <s v="New"/>
    <x v="0"/>
    <s v="Trail Bike Light"/>
    <n v="5"/>
    <n v="50.22"/>
    <n v="0.1"/>
    <n v="22.31"/>
    <n v="225.99"/>
    <n v="111.55"/>
    <n v="114.44000000000001"/>
    <n v="0.50639408823399268"/>
    <n v="2026"/>
    <s v="Q2"/>
    <n v="4"/>
    <s v="Apr"/>
  </r>
  <r>
    <n v="1492"/>
    <d v="2026-04-08T00:00:00"/>
    <n v="2026"/>
    <x v="1"/>
    <n v="4"/>
    <x v="3"/>
    <x v="1"/>
    <x v="14"/>
    <x v="0"/>
    <s v="Returning"/>
    <x v="0"/>
    <s v="Compact Repair Kit"/>
    <n v="2"/>
    <n v="41.08"/>
    <n v="0"/>
    <n v="16.79"/>
    <n v="82.16"/>
    <n v="33.58"/>
    <n v="48.58"/>
    <n v="0.59128529698149956"/>
    <n v="2026"/>
    <s v="Q2"/>
    <n v="4"/>
    <s v="Apr"/>
  </r>
  <r>
    <n v="1619"/>
    <d v="2026-04-08T00:00:00"/>
    <n v="2026"/>
    <x v="1"/>
    <n v="4"/>
    <x v="3"/>
    <x v="3"/>
    <x v="8"/>
    <x v="2"/>
    <s v="New"/>
    <x v="2"/>
    <s v="Packing Cube Set"/>
    <n v="5"/>
    <n v="46.11"/>
    <n v="0"/>
    <n v="18.88"/>
    <n v="230.55"/>
    <n v="94.399999999999991"/>
    <n v="136.15000000000003"/>
    <n v="0.5905443504662764"/>
    <n v="2026"/>
    <s v="Q2"/>
    <n v="4"/>
    <s v="Apr"/>
  </r>
  <r>
    <n v="1631"/>
    <d v="2026-04-08T00:00:00"/>
    <n v="2026"/>
    <x v="1"/>
    <n v="4"/>
    <x v="3"/>
    <x v="3"/>
    <x v="8"/>
    <x v="0"/>
    <s v="Returning"/>
    <x v="2"/>
    <s v="Packing Cube Set"/>
    <n v="1"/>
    <n v="45.54"/>
    <n v="0"/>
    <n v="18.36"/>
    <n v="45.54"/>
    <n v="18.36"/>
    <n v="27.18"/>
    <n v="0.59683794466403162"/>
    <n v="2026"/>
    <s v="Q2"/>
    <n v="4"/>
    <s v="Apr"/>
  </r>
  <r>
    <n v="1844"/>
    <d v="2026-04-08T00:00:00"/>
    <n v="2026"/>
    <x v="1"/>
    <n v="4"/>
    <x v="3"/>
    <x v="1"/>
    <x v="14"/>
    <x v="2"/>
    <s v="New"/>
    <x v="4"/>
    <s v="Recovery Roller"/>
    <n v="2"/>
    <n v="37.1"/>
    <n v="0.1"/>
    <n v="14.17"/>
    <n v="66.78"/>
    <n v="28.34"/>
    <n v="38.44"/>
    <n v="0.57562144354597178"/>
    <n v="2026"/>
    <s v="Q2"/>
    <n v="4"/>
    <s v="Apr"/>
  </r>
  <r>
    <n v="4246"/>
    <d v="2026-04-08T00:00:00"/>
    <n v="2026"/>
    <x v="1"/>
    <n v="4"/>
    <x v="3"/>
    <x v="3"/>
    <x v="8"/>
    <x v="1"/>
    <s v="Business"/>
    <x v="1"/>
    <s v="Summit Backpack 45L"/>
    <n v="5"/>
    <n v="156.57"/>
    <n v="0.15"/>
    <n v="80.849999999999994"/>
    <n v="665.4224999999999"/>
    <n v="404.25"/>
    <n v="261.1724999999999"/>
    <n v="0.39249123677062309"/>
    <n v="2026"/>
    <s v="Q2"/>
    <n v="4"/>
    <s v="Apr"/>
  </r>
  <r>
    <n v="5139"/>
    <d v="2026-04-08T00:00:00"/>
    <n v="2026"/>
    <x v="1"/>
    <n v="4"/>
    <x v="3"/>
    <x v="0"/>
    <x v="15"/>
    <x v="0"/>
    <s v="Returning"/>
    <x v="4"/>
    <s v="Training Mat"/>
    <n v="2"/>
    <n v="51.4"/>
    <n v="0"/>
    <n v="21.99"/>
    <n v="102.8"/>
    <n v="43.98"/>
    <n v="58.82"/>
    <n v="0.57217898832684821"/>
    <n v="2026"/>
    <s v="Q2"/>
    <n v="4"/>
    <s v="Apr"/>
  </r>
  <r>
    <n v="186"/>
    <d v="2026-04-09T00:00:00"/>
    <n v="2026"/>
    <x v="1"/>
    <n v="4"/>
    <x v="3"/>
    <x v="0"/>
    <x v="0"/>
    <x v="0"/>
    <s v="New"/>
    <x v="2"/>
    <s v="Packing Cube Set"/>
    <n v="2"/>
    <n v="46.42"/>
    <n v="0.1"/>
    <n v="18.73"/>
    <n v="83.556000000000012"/>
    <n v="37.46"/>
    <n v="46.096000000000011"/>
    <n v="0.55167791660682663"/>
    <n v="2026"/>
    <s v="Q2"/>
    <n v="4"/>
    <s v="Apr"/>
  </r>
  <r>
    <n v="1742"/>
    <d v="2026-04-09T00:00:00"/>
    <n v="2026"/>
    <x v="1"/>
    <n v="4"/>
    <x v="3"/>
    <x v="3"/>
    <x v="4"/>
    <x v="3"/>
    <s v="Returning"/>
    <x v="3"/>
    <s v="Compact Sleeping Bag"/>
    <n v="2"/>
    <n v="120.75"/>
    <n v="0.05"/>
    <n v="60.31"/>
    <n v="229.42499999999998"/>
    <n v="120.62"/>
    <n v="108.80499999999998"/>
    <n v="0.47425084450256066"/>
    <n v="2026"/>
    <s v="Q2"/>
    <n v="4"/>
    <s v="Apr"/>
  </r>
  <r>
    <n v="3189"/>
    <d v="2026-04-09T00:00:00"/>
    <n v="2026"/>
    <x v="1"/>
    <n v="4"/>
    <x v="3"/>
    <x v="1"/>
    <x v="11"/>
    <x v="1"/>
    <s v="Business"/>
    <x v="1"/>
    <s v="Summit Backpack 45L"/>
    <n v="6"/>
    <n v="157.38999999999999"/>
    <n v="0.05"/>
    <n v="79.239999999999995"/>
    <n v="897.12299999999993"/>
    <n v="475.43999999999994"/>
    <n v="421.68299999999999"/>
    <n v="0.47003922539049831"/>
    <n v="2026"/>
    <s v="Q2"/>
    <n v="4"/>
    <s v="Apr"/>
  </r>
  <r>
    <n v="3747"/>
    <d v="2026-04-09T00:00:00"/>
    <n v="2026"/>
    <x v="1"/>
    <n v="4"/>
    <x v="3"/>
    <x v="3"/>
    <x v="7"/>
    <x v="2"/>
    <s v="Returning"/>
    <x v="3"/>
    <s v="Compact Sleeping Bag"/>
    <n v="2"/>
    <n v="122.36"/>
    <n v="0.05"/>
    <n v="59.06"/>
    <n v="232.48399999999998"/>
    <n v="118.12"/>
    <n v="114.36399999999998"/>
    <n v="0.49192202474148755"/>
    <n v="2026"/>
    <s v="Q2"/>
    <n v="4"/>
    <s v="Apr"/>
  </r>
  <r>
    <n v="3782"/>
    <d v="2026-04-09T00:00:00"/>
    <n v="2026"/>
    <x v="1"/>
    <n v="4"/>
    <x v="3"/>
    <x v="0"/>
    <x v="0"/>
    <x v="2"/>
    <s v="Returning"/>
    <x v="4"/>
    <s v="Resistance Band Set"/>
    <n v="2"/>
    <n v="39.68"/>
    <n v="0.05"/>
    <n v="14.98"/>
    <n v="75.391999999999996"/>
    <n v="29.96"/>
    <n v="45.431999999999995"/>
    <n v="0.60261035653650252"/>
    <n v="2026"/>
    <s v="Q2"/>
    <n v="4"/>
    <s v="Apr"/>
  </r>
  <r>
    <n v="4344"/>
    <d v="2026-04-09T00:00:00"/>
    <n v="2026"/>
    <x v="1"/>
    <n v="4"/>
    <x v="3"/>
    <x v="2"/>
    <x v="5"/>
    <x v="2"/>
    <s v="Business"/>
    <x v="3"/>
    <s v="Compact Sleeping Bag"/>
    <n v="3"/>
    <n v="121.56"/>
    <n v="0.15"/>
    <n v="61.31"/>
    <n v="309.97800000000001"/>
    <n v="183.93"/>
    <n v="126.048"/>
    <n v="0.40663530960261696"/>
    <n v="2026"/>
    <s v="Q2"/>
    <n v="4"/>
    <s v="Apr"/>
  </r>
  <r>
    <n v="4901"/>
    <d v="2026-04-09T00:00:00"/>
    <n v="2026"/>
    <x v="1"/>
    <n v="4"/>
    <x v="3"/>
    <x v="0"/>
    <x v="0"/>
    <x v="3"/>
    <s v="New"/>
    <x v="0"/>
    <s v="Commuter Helmet"/>
    <n v="1"/>
    <n v="80.19"/>
    <n v="0.1"/>
    <n v="42.15"/>
    <n v="72.171000000000006"/>
    <n v="42.15"/>
    <n v="30.021000000000008"/>
    <n v="0.4159704036247247"/>
    <n v="2026"/>
    <s v="Q2"/>
    <n v="4"/>
    <s v="Apr"/>
  </r>
  <r>
    <n v="4969"/>
    <d v="2026-04-09T00:00:00"/>
    <n v="2026"/>
    <x v="1"/>
    <n v="4"/>
    <x v="3"/>
    <x v="3"/>
    <x v="7"/>
    <x v="3"/>
    <s v="Business"/>
    <x v="0"/>
    <s v="Commuter Helmet"/>
    <n v="2"/>
    <n v="81.14"/>
    <n v="0"/>
    <n v="43.43"/>
    <n v="162.28"/>
    <n v="86.86"/>
    <n v="75.42"/>
    <n v="0.46475228000985952"/>
    <n v="2026"/>
    <s v="Q2"/>
    <n v="4"/>
    <s v="Apr"/>
  </r>
  <r>
    <n v="673"/>
    <d v="2026-04-10T00:00:00"/>
    <n v="2026"/>
    <x v="1"/>
    <n v="4"/>
    <x v="3"/>
    <x v="3"/>
    <x v="8"/>
    <x v="2"/>
    <s v="New"/>
    <x v="3"/>
    <s v="Trail Tent 2P"/>
    <n v="2"/>
    <n v="191.11"/>
    <n v="0"/>
    <n v="103.58"/>
    <n v="382.22"/>
    <n v="207.16"/>
    <n v="175.06000000000003"/>
    <n v="0.45800847679346979"/>
    <n v="2026"/>
    <s v="Q2"/>
    <n v="4"/>
    <s v="Apr"/>
  </r>
  <r>
    <n v="888"/>
    <d v="2026-04-10T00:00:00"/>
    <n v="2026"/>
    <x v="1"/>
    <n v="4"/>
    <x v="3"/>
    <x v="3"/>
    <x v="7"/>
    <x v="2"/>
    <s v="New"/>
    <x v="0"/>
    <s v="Compact Repair Kit"/>
    <n v="2"/>
    <n v="40.58"/>
    <n v="0.05"/>
    <n v="17.149999999999999"/>
    <n v="77.10199999999999"/>
    <n v="34.299999999999997"/>
    <n v="42.801999999999992"/>
    <n v="0.55513475655625011"/>
    <n v="2026"/>
    <s v="Q2"/>
    <n v="4"/>
    <s v="Apr"/>
  </r>
  <r>
    <n v="1541"/>
    <d v="2026-04-10T00:00:00"/>
    <n v="2026"/>
    <x v="1"/>
    <n v="4"/>
    <x v="3"/>
    <x v="0"/>
    <x v="15"/>
    <x v="3"/>
    <s v="Returning"/>
    <x v="3"/>
    <s v="Portable Camp Stove"/>
    <n v="1"/>
    <n v="83.44"/>
    <n v="0"/>
    <n v="40.299999999999997"/>
    <n v="83.44"/>
    <n v="40.299999999999997"/>
    <n v="43.14"/>
    <n v="0.51701821668264625"/>
    <n v="2026"/>
    <s v="Q2"/>
    <n v="4"/>
    <s v="Apr"/>
  </r>
  <r>
    <n v="1881"/>
    <d v="2026-04-10T00:00:00"/>
    <n v="2026"/>
    <x v="1"/>
    <n v="4"/>
    <x v="3"/>
    <x v="3"/>
    <x v="7"/>
    <x v="3"/>
    <s v="New"/>
    <x v="4"/>
    <s v="Training Mat"/>
    <n v="1"/>
    <n v="49.61"/>
    <n v="0"/>
    <n v="21.92"/>
    <n v="49.61"/>
    <n v="21.92"/>
    <n v="27.689999999999998"/>
    <n v="0.55815359806490628"/>
    <n v="2026"/>
    <s v="Q2"/>
    <n v="4"/>
    <s v="Apr"/>
  </r>
  <r>
    <n v="2007"/>
    <d v="2026-04-10T00:00:00"/>
    <n v="2026"/>
    <x v="1"/>
    <n v="4"/>
    <x v="3"/>
    <x v="3"/>
    <x v="8"/>
    <x v="0"/>
    <s v="Returning"/>
    <x v="4"/>
    <s v="Weighted Vest"/>
    <n v="2"/>
    <n v="123.31"/>
    <n v="0"/>
    <n v="69.239999999999995"/>
    <n v="246.62"/>
    <n v="138.47999999999999"/>
    <n v="108.14000000000001"/>
    <n v="0.43848836266320662"/>
    <n v="2026"/>
    <s v="Q2"/>
    <n v="4"/>
    <s v="Apr"/>
  </r>
  <r>
    <n v="2312"/>
    <d v="2026-04-10T00:00:00"/>
    <n v="2026"/>
    <x v="1"/>
    <n v="4"/>
    <x v="3"/>
    <x v="0"/>
    <x v="15"/>
    <x v="2"/>
    <s v="New"/>
    <x v="1"/>
    <s v="Hiking Daypack 20L"/>
    <n v="1"/>
    <n v="93.35"/>
    <n v="0.1"/>
    <n v="45.54"/>
    <n v="84.015000000000001"/>
    <n v="45.54"/>
    <n v="38.475000000000001"/>
    <n v="0.45795393679700053"/>
    <n v="2026"/>
    <s v="Q2"/>
    <n v="4"/>
    <s v="Apr"/>
  </r>
  <r>
    <n v="4493"/>
    <d v="2026-04-10T00:00:00"/>
    <n v="2026"/>
    <x v="1"/>
    <n v="4"/>
    <x v="3"/>
    <x v="0"/>
    <x v="0"/>
    <x v="1"/>
    <s v="Business"/>
    <x v="1"/>
    <s v="Hiking Daypack 20L"/>
    <n v="5"/>
    <n v="92.63"/>
    <n v="0.15"/>
    <n v="46.33"/>
    <n v="393.67749999999995"/>
    <n v="231.64999999999998"/>
    <n v="162.02749999999997"/>
    <n v="0.41157419461361139"/>
    <n v="2026"/>
    <s v="Q2"/>
    <n v="4"/>
    <s v="Apr"/>
  </r>
  <r>
    <n v="2072"/>
    <d v="2026-04-11T00:00:00"/>
    <n v="2026"/>
    <x v="1"/>
    <n v="4"/>
    <x v="3"/>
    <x v="0"/>
    <x v="9"/>
    <x v="0"/>
    <s v="New"/>
    <x v="3"/>
    <s v="Compact Sleeping Bag"/>
    <n v="4"/>
    <n v="124.87"/>
    <n v="0.1"/>
    <n v="62.03"/>
    <n v="449.53200000000004"/>
    <n v="248.12"/>
    <n v="201.41200000000003"/>
    <n v="0.44804819234225823"/>
    <n v="2026"/>
    <s v="Q2"/>
    <n v="4"/>
    <s v="Apr"/>
  </r>
  <r>
    <n v="2142"/>
    <d v="2026-04-11T00:00:00"/>
    <n v="2026"/>
    <x v="1"/>
    <n v="4"/>
    <x v="3"/>
    <x v="3"/>
    <x v="4"/>
    <x v="3"/>
    <s v="New"/>
    <x v="3"/>
    <s v="Alpine Tent 4P"/>
    <n v="1"/>
    <n v="339.64"/>
    <n v="0.1"/>
    <n v="195.81"/>
    <n v="305.67599999999999"/>
    <n v="195.81"/>
    <n v="109.86599999999999"/>
    <n v="0.35941977780394924"/>
    <n v="2026"/>
    <s v="Q2"/>
    <n v="4"/>
    <s v="Apr"/>
  </r>
  <r>
    <n v="2911"/>
    <d v="2026-04-11T00:00:00"/>
    <n v="2026"/>
    <x v="1"/>
    <n v="4"/>
    <x v="3"/>
    <x v="2"/>
    <x v="2"/>
    <x v="2"/>
    <s v="New"/>
    <x v="0"/>
    <s v="Trail Bike Light"/>
    <n v="1"/>
    <n v="50.86"/>
    <n v="0.05"/>
    <n v="22.1"/>
    <n v="48.317"/>
    <n v="22.1"/>
    <n v="26.216999999999999"/>
    <n v="0.54260405240391574"/>
    <n v="2026"/>
    <s v="Q2"/>
    <n v="4"/>
    <s v="Apr"/>
  </r>
  <r>
    <n v="4276"/>
    <d v="2026-04-11T00:00:00"/>
    <n v="2026"/>
    <x v="1"/>
    <n v="4"/>
    <x v="3"/>
    <x v="3"/>
    <x v="8"/>
    <x v="0"/>
    <s v="New"/>
    <x v="2"/>
    <s v="Travel Backpack 35L"/>
    <n v="2"/>
    <n v="167.01"/>
    <n v="0"/>
    <n v="89.8"/>
    <n v="334.02"/>
    <n v="179.6"/>
    <n v="154.41999999999999"/>
    <n v="0.46230764624872761"/>
    <n v="2026"/>
    <s v="Q2"/>
    <n v="4"/>
    <s v="Apr"/>
  </r>
  <r>
    <n v="5077"/>
    <d v="2026-04-11T00:00:00"/>
    <n v="2026"/>
    <x v="1"/>
    <n v="4"/>
    <x v="3"/>
    <x v="3"/>
    <x v="8"/>
    <x v="3"/>
    <s v="Returning"/>
    <x v="1"/>
    <s v="Hiking Daypack 20L"/>
    <n v="2"/>
    <n v="92.63"/>
    <n v="0.15"/>
    <n v="44.96"/>
    <n v="157.47099999999998"/>
    <n v="89.92"/>
    <n v="67.550999999999974"/>
    <n v="0.42897422382533917"/>
    <n v="2026"/>
    <s v="Q2"/>
    <n v="4"/>
    <s v="Apr"/>
  </r>
  <r>
    <n v="1259"/>
    <d v="2026-04-12T00:00:00"/>
    <n v="2026"/>
    <x v="1"/>
    <n v="4"/>
    <x v="3"/>
    <x v="1"/>
    <x v="12"/>
    <x v="3"/>
    <s v="New"/>
    <x v="1"/>
    <s v="Summit Backpack 45L"/>
    <n v="2"/>
    <n v="151.01"/>
    <n v="0"/>
    <n v="80.209999999999994"/>
    <n v="302.02"/>
    <n v="160.41999999999999"/>
    <n v="141.6"/>
    <n v="0.4688431229719886"/>
    <n v="2026"/>
    <s v="Q2"/>
    <n v="4"/>
    <s v="Apr"/>
  </r>
  <r>
    <n v="1720"/>
    <d v="2026-04-12T00:00:00"/>
    <n v="2026"/>
    <x v="1"/>
    <n v="4"/>
    <x v="3"/>
    <x v="0"/>
    <x v="15"/>
    <x v="0"/>
    <s v="New"/>
    <x v="1"/>
    <s v="Hiking Daypack 20L"/>
    <n v="2"/>
    <n v="92.07"/>
    <n v="0"/>
    <n v="44.1"/>
    <n v="184.14"/>
    <n v="88.2"/>
    <n v="95.939999999999984"/>
    <n v="0.52101661779081132"/>
    <n v="2026"/>
    <s v="Q2"/>
    <n v="4"/>
    <s v="Apr"/>
  </r>
  <r>
    <n v="1975"/>
    <d v="2026-04-12T00:00:00"/>
    <n v="2026"/>
    <x v="1"/>
    <n v="4"/>
    <x v="3"/>
    <x v="0"/>
    <x v="15"/>
    <x v="0"/>
    <s v="Returning"/>
    <x v="4"/>
    <s v="Recovery Roller"/>
    <n v="1"/>
    <n v="36.840000000000003"/>
    <n v="0.1"/>
    <n v="13.86"/>
    <n v="33.156000000000006"/>
    <n v="13.86"/>
    <n v="19.296000000000006"/>
    <n v="0.58197611292073836"/>
    <n v="2026"/>
    <s v="Q2"/>
    <n v="4"/>
    <s v="Apr"/>
  </r>
  <r>
    <n v="2848"/>
    <d v="2026-04-12T00:00:00"/>
    <n v="2026"/>
    <x v="1"/>
    <n v="4"/>
    <x v="3"/>
    <x v="1"/>
    <x v="6"/>
    <x v="0"/>
    <s v="New"/>
    <x v="1"/>
    <s v="Trekking Poles"/>
    <n v="1"/>
    <n v="71.64"/>
    <n v="0.05"/>
    <n v="32.729999999999997"/>
    <n v="68.057999999999993"/>
    <n v="32.729999999999997"/>
    <n v="35.327999999999996"/>
    <n v="0.51908666137706072"/>
    <n v="2026"/>
    <s v="Q2"/>
    <n v="4"/>
    <s v="Apr"/>
  </r>
  <r>
    <n v="2979"/>
    <d v="2026-04-12T00:00:00"/>
    <n v="2026"/>
    <x v="1"/>
    <n v="4"/>
    <x v="3"/>
    <x v="1"/>
    <x v="14"/>
    <x v="0"/>
    <s v="New"/>
    <x v="4"/>
    <s v="Weighted Vest"/>
    <n v="1"/>
    <n v="124.18"/>
    <n v="0"/>
    <n v="67.42"/>
    <n v="124.18"/>
    <n v="67.42"/>
    <n v="56.760000000000005"/>
    <n v="0.45707843453052022"/>
    <n v="2026"/>
    <s v="Q2"/>
    <n v="4"/>
    <s v="Apr"/>
  </r>
  <r>
    <n v="2996"/>
    <d v="2026-04-12T00:00:00"/>
    <n v="2026"/>
    <x v="1"/>
    <n v="4"/>
    <x v="3"/>
    <x v="1"/>
    <x v="12"/>
    <x v="2"/>
    <s v="New"/>
    <x v="2"/>
    <s v="Carry-On Duffel"/>
    <n v="1"/>
    <n v="134.94999999999999"/>
    <n v="0"/>
    <n v="67.849999999999994"/>
    <n v="134.94999999999999"/>
    <n v="67.849999999999994"/>
    <n v="67.099999999999994"/>
    <n v="0.49722119303445722"/>
    <n v="2026"/>
    <s v="Q2"/>
    <n v="4"/>
    <s v="Apr"/>
  </r>
  <r>
    <n v="749"/>
    <d v="2026-04-13T00:00:00"/>
    <n v="2026"/>
    <x v="1"/>
    <n v="4"/>
    <x v="3"/>
    <x v="0"/>
    <x v="15"/>
    <x v="0"/>
    <s v="New"/>
    <x v="3"/>
    <s v="Compact Sleeping Bag"/>
    <n v="2"/>
    <n v="124"/>
    <n v="0"/>
    <n v="60.14"/>
    <n v="248"/>
    <n v="120.28"/>
    <n v="127.72"/>
    <n v="0.51500000000000001"/>
    <n v="2026"/>
    <s v="Q2"/>
    <n v="4"/>
    <s v="Apr"/>
  </r>
  <r>
    <n v="1928"/>
    <d v="2026-04-13T00:00:00"/>
    <n v="2026"/>
    <x v="1"/>
    <n v="4"/>
    <x v="3"/>
    <x v="3"/>
    <x v="13"/>
    <x v="3"/>
    <s v="Returning"/>
    <x v="4"/>
    <s v="Training Mat"/>
    <n v="2"/>
    <n v="50.2"/>
    <n v="0.1"/>
    <n v="21.48"/>
    <n v="90.360000000000014"/>
    <n v="42.96"/>
    <n v="47.400000000000013"/>
    <n v="0.5245683930942896"/>
    <n v="2026"/>
    <s v="Q2"/>
    <n v="4"/>
    <s v="Apr"/>
  </r>
  <r>
    <n v="2486"/>
    <d v="2026-04-13T00:00:00"/>
    <n v="2026"/>
    <x v="1"/>
    <n v="4"/>
    <x v="3"/>
    <x v="1"/>
    <x v="11"/>
    <x v="0"/>
    <s v="Business"/>
    <x v="1"/>
    <s v="Hiking Daypack 20L"/>
    <n v="1"/>
    <n v="93.65"/>
    <n v="0"/>
    <n v="44.15"/>
    <n v="93.65"/>
    <n v="44.15"/>
    <n v="49.500000000000007"/>
    <n v="0.5285638013881474"/>
    <n v="2026"/>
    <s v="Q2"/>
    <n v="4"/>
    <s v="Apr"/>
  </r>
  <r>
    <n v="2688"/>
    <d v="2026-04-13T00:00:00"/>
    <n v="2026"/>
    <x v="1"/>
    <n v="4"/>
    <x v="3"/>
    <x v="2"/>
    <x v="16"/>
    <x v="3"/>
    <s v="New"/>
    <x v="2"/>
    <s v="Packing Cube Set"/>
    <n v="5"/>
    <n v="47.25"/>
    <n v="0.1"/>
    <n v="17.93"/>
    <n v="212.625"/>
    <n v="89.65"/>
    <n v="122.97499999999999"/>
    <n v="0.57836566725455607"/>
    <n v="2026"/>
    <s v="Q2"/>
    <n v="4"/>
    <s v="Apr"/>
  </r>
  <r>
    <n v="2712"/>
    <d v="2026-04-13T00:00:00"/>
    <n v="2026"/>
    <x v="1"/>
    <n v="4"/>
    <x v="3"/>
    <x v="2"/>
    <x v="5"/>
    <x v="0"/>
    <s v="Returning"/>
    <x v="4"/>
    <s v="Recovery Roller"/>
    <n v="1"/>
    <n v="35.69"/>
    <n v="0.05"/>
    <n v="13.53"/>
    <n v="33.905499999999996"/>
    <n v="13.53"/>
    <n v="20.375499999999995"/>
    <n v="0.60094969842650892"/>
    <n v="2026"/>
    <s v="Q2"/>
    <n v="4"/>
    <s v="Apr"/>
  </r>
  <r>
    <n v="3853"/>
    <d v="2026-04-13T00:00:00"/>
    <n v="2026"/>
    <x v="1"/>
    <n v="4"/>
    <x v="3"/>
    <x v="3"/>
    <x v="13"/>
    <x v="0"/>
    <s v="Returning"/>
    <x v="2"/>
    <s v="Carry-On Duffel"/>
    <n v="3"/>
    <n v="136.12"/>
    <n v="0"/>
    <n v="66.58"/>
    <n v="408.36"/>
    <n v="199.74"/>
    <n v="208.62"/>
    <n v="0.51087275933000298"/>
    <n v="2026"/>
    <s v="Q2"/>
    <n v="4"/>
    <s v="Apr"/>
  </r>
  <r>
    <n v="4043"/>
    <d v="2026-04-13T00:00:00"/>
    <n v="2026"/>
    <x v="1"/>
    <n v="4"/>
    <x v="3"/>
    <x v="3"/>
    <x v="7"/>
    <x v="3"/>
    <s v="New"/>
    <x v="1"/>
    <s v="Summit Backpack 45L"/>
    <n v="1"/>
    <n v="155.88999999999999"/>
    <n v="0"/>
    <n v="77.260000000000005"/>
    <n v="155.88999999999999"/>
    <n v="77.260000000000005"/>
    <n v="78.629999999999981"/>
    <n v="0.50439412406183837"/>
    <n v="2026"/>
    <s v="Q2"/>
    <n v="4"/>
    <s v="Apr"/>
  </r>
  <r>
    <n v="290"/>
    <d v="2026-04-14T00:00:00"/>
    <n v="2026"/>
    <x v="1"/>
    <n v="4"/>
    <x v="3"/>
    <x v="0"/>
    <x v="15"/>
    <x v="0"/>
    <s v="Business"/>
    <x v="2"/>
    <s v="Carry-On Duffel"/>
    <n v="1"/>
    <n v="130.81"/>
    <n v="0"/>
    <n v="67.86"/>
    <n v="130.81"/>
    <n v="67.86"/>
    <n v="62.95"/>
    <n v="0.48123232168794439"/>
    <n v="2026"/>
    <s v="Q2"/>
    <n v="4"/>
    <s v="Apr"/>
  </r>
  <r>
    <n v="2953"/>
    <d v="2026-04-14T00:00:00"/>
    <n v="2026"/>
    <x v="1"/>
    <n v="4"/>
    <x v="3"/>
    <x v="0"/>
    <x v="0"/>
    <x v="0"/>
    <s v="Returning"/>
    <x v="2"/>
    <s v="Packing Cube Set"/>
    <n v="2"/>
    <n v="47.56"/>
    <n v="0.05"/>
    <n v="18.649999999999999"/>
    <n v="90.364000000000004"/>
    <n v="37.299999999999997"/>
    <n v="53.064000000000007"/>
    <n v="0.58722500110663545"/>
    <n v="2026"/>
    <s v="Q2"/>
    <n v="4"/>
    <s v="Apr"/>
  </r>
  <r>
    <n v="3179"/>
    <d v="2026-04-14T00:00:00"/>
    <n v="2026"/>
    <x v="1"/>
    <n v="4"/>
    <x v="3"/>
    <x v="1"/>
    <x v="14"/>
    <x v="0"/>
    <s v="New"/>
    <x v="1"/>
    <s v="Trail Boots"/>
    <n v="2"/>
    <n v="140.65"/>
    <n v="0.05"/>
    <n v="78.900000000000006"/>
    <n v="267.23500000000001"/>
    <n v="157.80000000000001"/>
    <n v="109.435"/>
    <n v="0.40950848504125581"/>
    <n v="2026"/>
    <s v="Q2"/>
    <n v="4"/>
    <s v="Apr"/>
  </r>
  <r>
    <n v="3301"/>
    <d v="2026-04-14T00:00:00"/>
    <n v="2026"/>
    <x v="1"/>
    <n v="4"/>
    <x v="3"/>
    <x v="3"/>
    <x v="4"/>
    <x v="2"/>
    <s v="New"/>
    <x v="0"/>
    <s v="Commuter Helmet"/>
    <n v="1"/>
    <n v="82.75"/>
    <n v="0"/>
    <n v="43.18"/>
    <n v="82.75"/>
    <n v="43.18"/>
    <n v="39.57"/>
    <n v="0.47818731117824775"/>
    <n v="2026"/>
    <s v="Q2"/>
    <n v="4"/>
    <s v="Apr"/>
  </r>
  <r>
    <n v="3349"/>
    <d v="2026-04-14T00:00:00"/>
    <n v="2026"/>
    <x v="1"/>
    <n v="4"/>
    <x v="3"/>
    <x v="3"/>
    <x v="8"/>
    <x v="0"/>
    <s v="Returning"/>
    <x v="4"/>
    <s v="Resistance Band Set"/>
    <n v="2"/>
    <n v="40.909999999999997"/>
    <n v="0.1"/>
    <n v="14.95"/>
    <n v="73.637999999999991"/>
    <n v="29.9"/>
    <n v="43.737999999999992"/>
    <n v="0.59395964040305271"/>
    <n v="2026"/>
    <s v="Q2"/>
    <n v="4"/>
    <s v="Apr"/>
  </r>
  <r>
    <n v="4874"/>
    <d v="2026-04-14T00:00:00"/>
    <n v="2026"/>
    <x v="1"/>
    <n v="4"/>
    <x v="3"/>
    <x v="0"/>
    <x v="0"/>
    <x v="2"/>
    <s v="Returning"/>
    <x v="2"/>
    <s v="Packing Cube Set"/>
    <n v="1"/>
    <n v="46.62"/>
    <n v="0"/>
    <n v="18.86"/>
    <n v="46.62"/>
    <n v="18.86"/>
    <n v="27.759999999999998"/>
    <n v="0.59545259545259543"/>
    <n v="2026"/>
    <s v="Q2"/>
    <n v="4"/>
    <s v="Apr"/>
  </r>
  <r>
    <n v="1045"/>
    <d v="2026-04-15T00:00:00"/>
    <n v="2026"/>
    <x v="1"/>
    <n v="4"/>
    <x v="3"/>
    <x v="0"/>
    <x v="15"/>
    <x v="0"/>
    <s v="Returning"/>
    <x v="3"/>
    <s v="Trail Tent 2P"/>
    <n v="2"/>
    <n v="196.57"/>
    <n v="0.05"/>
    <n v="106.2"/>
    <n v="373.48299999999995"/>
    <n v="212.4"/>
    <n v="161.08299999999994"/>
    <n v="0.43129941657317727"/>
    <n v="2026"/>
    <s v="Q2"/>
    <n v="4"/>
    <s v="Apr"/>
  </r>
  <r>
    <n v="1703"/>
    <d v="2026-04-15T00:00:00"/>
    <n v="2026"/>
    <x v="1"/>
    <n v="4"/>
    <x v="3"/>
    <x v="1"/>
    <x v="1"/>
    <x v="0"/>
    <s v="Returning"/>
    <x v="1"/>
    <s v="Hiking Daypack 20L"/>
    <n v="1"/>
    <n v="90.52"/>
    <n v="0"/>
    <n v="46.5"/>
    <n v="90.52"/>
    <n v="46.5"/>
    <n v="44.019999999999996"/>
    <n v="0.4863013698630137"/>
    <n v="2026"/>
    <s v="Q2"/>
    <n v="4"/>
    <s v="Apr"/>
  </r>
  <r>
    <n v="2107"/>
    <d v="2026-04-15T00:00:00"/>
    <n v="2026"/>
    <x v="1"/>
    <n v="4"/>
    <x v="3"/>
    <x v="0"/>
    <x v="15"/>
    <x v="0"/>
    <s v="Returning"/>
    <x v="2"/>
    <s v="Travel Backpack 35L"/>
    <n v="5"/>
    <n v="165.35"/>
    <n v="0.05"/>
    <n v="89.38"/>
    <n v="785.41249999999991"/>
    <n v="446.9"/>
    <n v="338.51249999999993"/>
    <n v="0.43099963395031271"/>
    <n v="2026"/>
    <s v="Q2"/>
    <n v="4"/>
    <s v="Apr"/>
  </r>
  <r>
    <n v="2265"/>
    <d v="2026-04-15T00:00:00"/>
    <n v="2026"/>
    <x v="1"/>
    <n v="4"/>
    <x v="3"/>
    <x v="1"/>
    <x v="11"/>
    <x v="2"/>
    <s v="Returning"/>
    <x v="2"/>
    <s v="Insulated Bottle"/>
    <n v="2"/>
    <n v="36.35"/>
    <n v="0"/>
    <n v="13.55"/>
    <n v="72.7"/>
    <n v="27.1"/>
    <n v="45.6"/>
    <n v="0.6272352132049519"/>
    <n v="2026"/>
    <s v="Q2"/>
    <n v="4"/>
    <s v="Apr"/>
  </r>
  <r>
    <n v="2839"/>
    <d v="2026-04-15T00:00:00"/>
    <n v="2026"/>
    <x v="1"/>
    <n v="4"/>
    <x v="3"/>
    <x v="1"/>
    <x v="14"/>
    <x v="2"/>
    <s v="New"/>
    <x v="2"/>
    <s v="Packing Cube Set"/>
    <n v="1"/>
    <n v="47"/>
    <n v="0"/>
    <n v="18.64"/>
    <n v="47"/>
    <n v="18.64"/>
    <n v="28.36"/>
    <n v="0.60340425531914887"/>
    <n v="2026"/>
    <s v="Q2"/>
    <n v="4"/>
    <s v="Apr"/>
  </r>
  <r>
    <n v="4742"/>
    <d v="2026-04-15T00:00:00"/>
    <n v="2026"/>
    <x v="1"/>
    <n v="4"/>
    <x v="3"/>
    <x v="3"/>
    <x v="13"/>
    <x v="3"/>
    <s v="Returning"/>
    <x v="2"/>
    <s v="Packing Cube Set"/>
    <n v="1"/>
    <n v="46.86"/>
    <n v="0"/>
    <n v="18.190000000000001"/>
    <n v="46.86"/>
    <n v="18.190000000000001"/>
    <n v="28.669999999999998"/>
    <n v="0.61182244985061884"/>
    <n v="2026"/>
    <s v="Q2"/>
    <n v="4"/>
    <s v="Apr"/>
  </r>
  <r>
    <n v="4899"/>
    <d v="2026-04-15T00:00:00"/>
    <n v="2026"/>
    <x v="1"/>
    <n v="4"/>
    <x v="3"/>
    <x v="0"/>
    <x v="9"/>
    <x v="0"/>
    <s v="New"/>
    <x v="3"/>
    <s v="Portable Camp Stove"/>
    <n v="2"/>
    <n v="82.13"/>
    <n v="0.05"/>
    <n v="39.909999999999997"/>
    <n v="156.047"/>
    <n v="79.819999999999993"/>
    <n v="76.227000000000004"/>
    <n v="0.48848744288579726"/>
    <n v="2026"/>
    <s v="Q2"/>
    <n v="4"/>
    <s v="Apr"/>
  </r>
  <r>
    <n v="5042"/>
    <d v="2026-04-15T00:00:00"/>
    <n v="2026"/>
    <x v="1"/>
    <n v="4"/>
    <x v="3"/>
    <x v="1"/>
    <x v="6"/>
    <x v="2"/>
    <s v="Business"/>
    <x v="2"/>
    <s v="Travel Backpack 35L"/>
    <n v="1"/>
    <n v="163.16"/>
    <n v="0"/>
    <n v="88.78"/>
    <n v="163.16"/>
    <n v="88.78"/>
    <n v="74.38"/>
    <n v="0.45587153714145623"/>
    <n v="2026"/>
    <s v="Q2"/>
    <n v="4"/>
    <s v="Apr"/>
  </r>
  <r>
    <n v="2248"/>
    <d v="2026-04-16T00:00:00"/>
    <n v="2026"/>
    <x v="1"/>
    <n v="4"/>
    <x v="3"/>
    <x v="0"/>
    <x v="15"/>
    <x v="2"/>
    <s v="New"/>
    <x v="2"/>
    <s v="Insulated Bottle"/>
    <n v="2"/>
    <n v="36.68"/>
    <n v="0.1"/>
    <n v="13.92"/>
    <n v="66.024000000000001"/>
    <n v="27.84"/>
    <n v="38.183999999999997"/>
    <n v="0.57833515085423481"/>
    <n v="2026"/>
    <s v="Q2"/>
    <n v="4"/>
    <s v="Apr"/>
  </r>
  <r>
    <n v="2427"/>
    <d v="2026-04-16T00:00:00"/>
    <n v="2026"/>
    <x v="1"/>
    <n v="4"/>
    <x v="3"/>
    <x v="3"/>
    <x v="13"/>
    <x v="0"/>
    <s v="New"/>
    <x v="2"/>
    <s v="Packing Cube Set"/>
    <n v="1"/>
    <n v="45.82"/>
    <n v="0.1"/>
    <n v="18.48"/>
    <n v="41.238"/>
    <n v="18.48"/>
    <n v="22.757999999999999"/>
    <n v="0.55186963480285167"/>
    <n v="2026"/>
    <s v="Q2"/>
    <n v="4"/>
    <s v="Apr"/>
  </r>
  <r>
    <n v="2445"/>
    <d v="2026-04-16T00:00:00"/>
    <n v="2026"/>
    <x v="1"/>
    <n v="4"/>
    <x v="3"/>
    <x v="0"/>
    <x v="15"/>
    <x v="0"/>
    <s v="Returning"/>
    <x v="1"/>
    <s v="Trekking Poles"/>
    <n v="1"/>
    <n v="70.95"/>
    <n v="0"/>
    <n v="31.43"/>
    <n v="70.95"/>
    <n v="31.43"/>
    <n v="39.520000000000003"/>
    <n v="0.55701198026779419"/>
    <n v="2026"/>
    <s v="Q2"/>
    <n v="4"/>
    <s v="Apr"/>
  </r>
  <r>
    <n v="3311"/>
    <d v="2026-04-16T00:00:00"/>
    <n v="2026"/>
    <x v="1"/>
    <n v="4"/>
    <x v="3"/>
    <x v="1"/>
    <x v="11"/>
    <x v="0"/>
    <s v="New"/>
    <x v="2"/>
    <s v="Packing Cube Set"/>
    <n v="1"/>
    <n v="46.68"/>
    <n v="0.05"/>
    <n v="18.350000000000001"/>
    <n v="44.345999999999997"/>
    <n v="18.350000000000001"/>
    <n v="25.995999999999995"/>
    <n v="0.58620845172056102"/>
    <n v="2026"/>
    <s v="Q2"/>
    <n v="4"/>
    <s v="Apr"/>
  </r>
  <r>
    <n v="3320"/>
    <d v="2026-04-16T00:00:00"/>
    <n v="2026"/>
    <x v="1"/>
    <n v="4"/>
    <x v="3"/>
    <x v="2"/>
    <x v="16"/>
    <x v="0"/>
    <s v="Business"/>
    <x v="2"/>
    <s v="Travel Backpack 35L"/>
    <n v="5"/>
    <n v="164.31"/>
    <n v="0.05"/>
    <n v="85.41"/>
    <n v="780.47249999999997"/>
    <n v="427.04999999999995"/>
    <n v="353.42250000000001"/>
    <n v="0.45283145786686912"/>
    <n v="2026"/>
    <s v="Q2"/>
    <n v="4"/>
    <s v="Apr"/>
  </r>
  <r>
    <n v="3321"/>
    <d v="2026-04-16T00:00:00"/>
    <n v="2026"/>
    <x v="1"/>
    <n v="4"/>
    <x v="3"/>
    <x v="1"/>
    <x v="6"/>
    <x v="0"/>
    <s v="Business"/>
    <x v="2"/>
    <s v="Insulated Bottle"/>
    <n v="3"/>
    <n v="35.57"/>
    <n v="0"/>
    <n v="13.67"/>
    <n v="106.71000000000001"/>
    <n v="41.01"/>
    <n v="65.700000000000017"/>
    <n v="0.61568737700309262"/>
    <n v="2026"/>
    <s v="Q2"/>
    <n v="4"/>
    <s v="Apr"/>
  </r>
  <r>
    <n v="5181"/>
    <d v="2026-04-16T00:00:00"/>
    <n v="2026"/>
    <x v="1"/>
    <n v="4"/>
    <x v="3"/>
    <x v="0"/>
    <x v="0"/>
    <x v="3"/>
    <s v="New"/>
    <x v="2"/>
    <s v="Packing Cube Set"/>
    <n v="2"/>
    <n v="45.51"/>
    <n v="0.1"/>
    <n v="18.809999999999999"/>
    <n v="81.917999999999992"/>
    <n v="37.619999999999997"/>
    <n v="44.297999999999995"/>
    <n v="0.54076027246758951"/>
    <n v="2026"/>
    <s v="Q2"/>
    <n v="4"/>
    <s v="Apr"/>
  </r>
  <r>
    <n v="5187"/>
    <d v="2026-04-16T00:00:00"/>
    <n v="2026"/>
    <x v="1"/>
    <n v="4"/>
    <x v="3"/>
    <x v="3"/>
    <x v="8"/>
    <x v="0"/>
    <s v="Returning"/>
    <x v="3"/>
    <s v="Trail Tent 2P"/>
    <n v="2"/>
    <n v="198.32"/>
    <n v="0"/>
    <n v="106.8"/>
    <n v="396.64"/>
    <n v="213.6"/>
    <n v="183.04"/>
    <n v="0.46147640177490923"/>
    <n v="2026"/>
    <s v="Q2"/>
    <n v="4"/>
    <s v="Apr"/>
  </r>
  <r>
    <n v="605"/>
    <d v="2026-04-17T00:00:00"/>
    <n v="2026"/>
    <x v="1"/>
    <n v="4"/>
    <x v="3"/>
    <x v="3"/>
    <x v="8"/>
    <x v="3"/>
    <s v="Business"/>
    <x v="2"/>
    <s v="Carry-On Duffel"/>
    <n v="2"/>
    <n v="130.94"/>
    <n v="0"/>
    <n v="67.459999999999994"/>
    <n v="261.88"/>
    <n v="134.91999999999999"/>
    <n v="126.96000000000001"/>
    <n v="0.48480219948067821"/>
    <n v="2026"/>
    <s v="Q2"/>
    <n v="4"/>
    <s v="Apr"/>
  </r>
  <r>
    <n v="3244"/>
    <d v="2026-04-17T00:00:00"/>
    <n v="2026"/>
    <x v="1"/>
    <n v="4"/>
    <x v="3"/>
    <x v="1"/>
    <x v="11"/>
    <x v="3"/>
    <s v="Returning"/>
    <x v="2"/>
    <s v="Carry-On Duffel"/>
    <n v="1"/>
    <n v="131.62"/>
    <n v="0"/>
    <n v="66.95"/>
    <n v="131.62"/>
    <n v="66.95"/>
    <n v="64.67"/>
    <n v="0.49133870232487464"/>
    <n v="2026"/>
    <s v="Q2"/>
    <n v="4"/>
    <s v="Apr"/>
  </r>
  <r>
    <n v="4047"/>
    <d v="2026-04-17T00:00:00"/>
    <n v="2026"/>
    <x v="1"/>
    <n v="4"/>
    <x v="3"/>
    <x v="0"/>
    <x v="0"/>
    <x v="1"/>
    <s v="Business"/>
    <x v="2"/>
    <s v="Travel Backpack 35L"/>
    <n v="8"/>
    <n v="168.34"/>
    <n v="0.15"/>
    <n v="88.7"/>
    <n v="1144.712"/>
    <n v="709.6"/>
    <n v="435.11199999999997"/>
    <n v="0.38010608781946897"/>
    <n v="2026"/>
    <s v="Q2"/>
    <n v="4"/>
    <s v="Apr"/>
  </r>
  <r>
    <n v="4101"/>
    <d v="2026-04-17T00:00:00"/>
    <n v="2026"/>
    <x v="1"/>
    <n v="4"/>
    <x v="3"/>
    <x v="1"/>
    <x v="6"/>
    <x v="0"/>
    <s v="Returning"/>
    <x v="3"/>
    <s v="Portable Camp Stove"/>
    <n v="1"/>
    <n v="81.040000000000006"/>
    <n v="0"/>
    <n v="39.97"/>
    <n v="81.040000000000006"/>
    <n v="39.97"/>
    <n v="41.070000000000007"/>
    <n v="0.50678677196446209"/>
    <n v="2026"/>
    <s v="Q2"/>
    <n v="4"/>
    <s v="Apr"/>
  </r>
  <r>
    <n v="4537"/>
    <d v="2026-04-17T00:00:00"/>
    <n v="2026"/>
    <x v="1"/>
    <n v="4"/>
    <x v="3"/>
    <x v="3"/>
    <x v="8"/>
    <x v="0"/>
    <s v="Business"/>
    <x v="3"/>
    <s v="Portable Camp Stove"/>
    <n v="3"/>
    <n v="81.53"/>
    <n v="0.05"/>
    <n v="38.630000000000003"/>
    <n v="232.3605"/>
    <n v="115.89000000000001"/>
    <n v="116.47049999999999"/>
    <n v="0.50124913657872139"/>
    <n v="2026"/>
    <s v="Q2"/>
    <n v="4"/>
    <s v="Apr"/>
  </r>
  <r>
    <n v="754"/>
    <d v="2026-04-18T00:00:00"/>
    <n v="2026"/>
    <x v="1"/>
    <n v="4"/>
    <x v="3"/>
    <x v="2"/>
    <x v="10"/>
    <x v="3"/>
    <s v="Returning"/>
    <x v="0"/>
    <s v="Cycling Pack 12L"/>
    <n v="3"/>
    <n v="104.8"/>
    <n v="0.1"/>
    <n v="50.59"/>
    <n v="282.95999999999998"/>
    <n v="151.77000000000001"/>
    <n v="131.18999999999997"/>
    <n v="0.46363443596268017"/>
    <n v="2026"/>
    <s v="Q2"/>
    <n v="4"/>
    <s v="Apr"/>
  </r>
  <r>
    <n v="1340"/>
    <d v="2026-04-18T00:00:00"/>
    <n v="2026"/>
    <x v="1"/>
    <n v="4"/>
    <x v="3"/>
    <x v="3"/>
    <x v="8"/>
    <x v="0"/>
    <s v="New"/>
    <x v="4"/>
    <s v="Training Mat"/>
    <n v="2"/>
    <n v="51.24"/>
    <n v="0"/>
    <n v="22.52"/>
    <n v="102.48"/>
    <n v="45.04"/>
    <n v="57.440000000000005"/>
    <n v="0.56049960967993762"/>
    <n v="2026"/>
    <s v="Q2"/>
    <n v="4"/>
    <s v="Apr"/>
  </r>
  <r>
    <n v="1444"/>
    <d v="2026-04-18T00:00:00"/>
    <n v="2026"/>
    <x v="1"/>
    <n v="4"/>
    <x v="3"/>
    <x v="2"/>
    <x v="10"/>
    <x v="2"/>
    <s v="Returning"/>
    <x v="3"/>
    <s v="Compact Sleeping Bag"/>
    <n v="1"/>
    <n v="120.52"/>
    <n v="0.1"/>
    <n v="59.01"/>
    <n v="108.468"/>
    <n v="59.01"/>
    <n v="49.458000000000006"/>
    <n v="0.45596858059519862"/>
    <n v="2026"/>
    <s v="Q2"/>
    <n v="4"/>
    <s v="Apr"/>
  </r>
  <r>
    <n v="2390"/>
    <d v="2026-04-18T00:00:00"/>
    <n v="2026"/>
    <x v="1"/>
    <n v="4"/>
    <x v="3"/>
    <x v="3"/>
    <x v="8"/>
    <x v="2"/>
    <s v="Returning"/>
    <x v="3"/>
    <s v="Portable Camp Stove"/>
    <n v="1"/>
    <n v="80.98"/>
    <n v="0"/>
    <n v="40.19"/>
    <n v="80.98"/>
    <n v="40.19"/>
    <n v="40.790000000000006"/>
    <n v="0.50370461842430236"/>
    <n v="2026"/>
    <s v="Q2"/>
    <n v="4"/>
    <s v="Apr"/>
  </r>
  <r>
    <n v="3076"/>
    <d v="2026-04-18T00:00:00"/>
    <n v="2026"/>
    <x v="1"/>
    <n v="4"/>
    <x v="3"/>
    <x v="2"/>
    <x v="2"/>
    <x v="0"/>
    <s v="Business"/>
    <x v="3"/>
    <s v="Portable Camp Stove"/>
    <n v="2"/>
    <n v="82.58"/>
    <n v="0.1"/>
    <n v="39.93"/>
    <n v="148.64400000000001"/>
    <n v="79.86"/>
    <n v="68.784000000000006"/>
    <n v="0.46274319851457174"/>
    <n v="2026"/>
    <s v="Q2"/>
    <n v="4"/>
    <s v="Apr"/>
  </r>
  <r>
    <n v="3157"/>
    <d v="2026-04-18T00:00:00"/>
    <n v="2026"/>
    <x v="1"/>
    <n v="4"/>
    <x v="3"/>
    <x v="3"/>
    <x v="8"/>
    <x v="0"/>
    <s v="New"/>
    <x v="3"/>
    <s v="Trail Tent 2P"/>
    <n v="2"/>
    <n v="200.36"/>
    <n v="0"/>
    <n v="105.12"/>
    <n v="400.72"/>
    <n v="210.24"/>
    <n v="190.48000000000002"/>
    <n v="0.47534438011579161"/>
    <n v="2026"/>
    <s v="Q2"/>
    <n v="4"/>
    <s v="Apr"/>
  </r>
  <r>
    <n v="4516"/>
    <d v="2026-04-18T00:00:00"/>
    <n v="2026"/>
    <x v="1"/>
    <n v="4"/>
    <x v="3"/>
    <x v="2"/>
    <x v="5"/>
    <x v="0"/>
    <s v="Returning"/>
    <x v="3"/>
    <s v="Trail Tent 2P"/>
    <n v="1"/>
    <n v="196.24"/>
    <n v="0"/>
    <n v="106.34"/>
    <n v="196.24"/>
    <n v="106.34"/>
    <n v="89.9"/>
    <n v="0.45811251528740321"/>
    <n v="2026"/>
    <s v="Q2"/>
    <n v="4"/>
    <s v="Apr"/>
  </r>
  <r>
    <n v="5119"/>
    <d v="2026-04-18T00:00:00"/>
    <n v="2026"/>
    <x v="1"/>
    <n v="4"/>
    <x v="3"/>
    <x v="0"/>
    <x v="15"/>
    <x v="0"/>
    <s v="Business"/>
    <x v="1"/>
    <s v="Hiking Daypack 20L"/>
    <n v="1"/>
    <n v="93.32"/>
    <n v="0"/>
    <n v="44.82"/>
    <n v="93.32"/>
    <n v="44.82"/>
    <n v="48.499999999999993"/>
    <n v="0.51971710244320612"/>
    <n v="2026"/>
    <s v="Q2"/>
    <n v="4"/>
    <s v="Apr"/>
  </r>
  <r>
    <n v="125"/>
    <d v="2026-04-19T00:00:00"/>
    <n v="2026"/>
    <x v="1"/>
    <n v="4"/>
    <x v="3"/>
    <x v="3"/>
    <x v="7"/>
    <x v="0"/>
    <s v="Returning"/>
    <x v="0"/>
    <s v="Cycling Pack 12L"/>
    <n v="2"/>
    <n v="101.61"/>
    <n v="0"/>
    <n v="49.9"/>
    <n v="203.22"/>
    <n v="99.8"/>
    <n v="103.42"/>
    <n v="0.50890660368074014"/>
    <n v="2026"/>
    <s v="Q2"/>
    <n v="4"/>
    <s v="Apr"/>
  </r>
  <r>
    <n v="728"/>
    <d v="2026-04-19T00:00:00"/>
    <n v="2026"/>
    <x v="1"/>
    <n v="4"/>
    <x v="3"/>
    <x v="1"/>
    <x v="14"/>
    <x v="0"/>
    <s v="Returning"/>
    <x v="0"/>
    <s v="Cycling Pack 12L"/>
    <n v="1"/>
    <n v="104.91"/>
    <n v="0"/>
    <n v="51.68"/>
    <n v="104.91"/>
    <n v="51.68"/>
    <n v="53.23"/>
    <n v="0.50738728433895719"/>
    <n v="2026"/>
    <s v="Q2"/>
    <n v="4"/>
    <s v="Apr"/>
  </r>
  <r>
    <n v="1271"/>
    <d v="2026-04-19T00:00:00"/>
    <n v="2026"/>
    <x v="1"/>
    <n v="4"/>
    <x v="3"/>
    <x v="2"/>
    <x v="2"/>
    <x v="1"/>
    <s v="Business"/>
    <x v="4"/>
    <s v="Resistance Band Set"/>
    <n v="8"/>
    <n v="39.99"/>
    <n v="0.15"/>
    <n v="14.92"/>
    <n v="271.93200000000002"/>
    <n v="119.36"/>
    <n v="152.572"/>
    <n v="0.56106673727255341"/>
    <n v="2026"/>
    <s v="Q2"/>
    <n v="4"/>
    <s v="Apr"/>
  </r>
  <r>
    <n v="1284"/>
    <d v="2026-04-19T00:00:00"/>
    <n v="2026"/>
    <x v="1"/>
    <n v="4"/>
    <x v="3"/>
    <x v="1"/>
    <x v="12"/>
    <x v="2"/>
    <s v="New"/>
    <x v="2"/>
    <s v="Carry-On Duffel"/>
    <n v="1"/>
    <n v="136.01"/>
    <n v="0"/>
    <n v="66.59"/>
    <n v="136.01"/>
    <n v="66.59"/>
    <n v="69.419999999999987"/>
    <n v="0.51040364679067707"/>
    <n v="2026"/>
    <s v="Q2"/>
    <n v="4"/>
    <s v="Apr"/>
  </r>
  <r>
    <n v="1657"/>
    <d v="2026-04-19T00:00:00"/>
    <n v="2026"/>
    <x v="1"/>
    <n v="4"/>
    <x v="3"/>
    <x v="0"/>
    <x v="0"/>
    <x v="1"/>
    <s v="Business"/>
    <x v="3"/>
    <s v="Compact Sleeping Bag"/>
    <n v="15"/>
    <n v="122.1"/>
    <n v="0.15"/>
    <n v="62.33"/>
    <n v="1556.7749999999999"/>
    <n v="934.94999999999993"/>
    <n v="621.82499999999993"/>
    <n v="0.39943151707857588"/>
    <n v="2026"/>
    <s v="Q2"/>
    <n v="4"/>
    <s v="Apr"/>
  </r>
  <r>
    <n v="2240"/>
    <d v="2026-04-19T00:00:00"/>
    <n v="2026"/>
    <x v="1"/>
    <n v="4"/>
    <x v="3"/>
    <x v="0"/>
    <x v="15"/>
    <x v="3"/>
    <s v="Returning"/>
    <x v="3"/>
    <s v="Alpine Tent 4P"/>
    <n v="4"/>
    <n v="341.75"/>
    <n v="0.1"/>
    <n v="191.91"/>
    <n v="1230.3"/>
    <n v="767.64"/>
    <n v="462.65999999999997"/>
    <n v="0.37605462082418922"/>
    <n v="2026"/>
    <s v="Q2"/>
    <n v="4"/>
    <s v="Apr"/>
  </r>
  <r>
    <n v="3050"/>
    <d v="2026-04-19T00:00:00"/>
    <n v="2026"/>
    <x v="1"/>
    <n v="4"/>
    <x v="3"/>
    <x v="3"/>
    <x v="13"/>
    <x v="2"/>
    <s v="Returning"/>
    <x v="1"/>
    <s v="Summit Backpack 45L"/>
    <n v="3"/>
    <n v="156.16"/>
    <n v="0.05"/>
    <n v="77.81"/>
    <n v="445.05599999999998"/>
    <n v="233.43"/>
    <n v="211.62599999999998"/>
    <n v="0.47550420621225192"/>
    <n v="2026"/>
    <s v="Q2"/>
    <n v="4"/>
    <s v="Apr"/>
  </r>
  <r>
    <n v="3213"/>
    <d v="2026-04-19T00:00:00"/>
    <n v="2026"/>
    <x v="1"/>
    <n v="4"/>
    <x v="3"/>
    <x v="0"/>
    <x v="15"/>
    <x v="0"/>
    <s v="Returning"/>
    <x v="2"/>
    <s v="Carry-On Duffel"/>
    <n v="2"/>
    <n v="132.53"/>
    <n v="0.05"/>
    <n v="66.39"/>
    <n v="251.80699999999999"/>
    <n v="132.78"/>
    <n v="119.02699999999999"/>
    <n v="0.47269138665724142"/>
    <n v="2026"/>
    <s v="Q2"/>
    <n v="4"/>
    <s v="Apr"/>
  </r>
  <r>
    <n v="3367"/>
    <d v="2026-04-19T00:00:00"/>
    <n v="2026"/>
    <x v="1"/>
    <n v="4"/>
    <x v="3"/>
    <x v="2"/>
    <x v="3"/>
    <x v="0"/>
    <s v="Returning"/>
    <x v="2"/>
    <s v="Packing Cube Set"/>
    <n v="3"/>
    <n v="45.79"/>
    <n v="0"/>
    <n v="17.98"/>
    <n v="137.37"/>
    <n v="53.94"/>
    <n v="83.43"/>
    <n v="0.60733784669141733"/>
    <n v="2026"/>
    <s v="Q2"/>
    <n v="4"/>
    <s v="Apr"/>
  </r>
  <r>
    <n v="3885"/>
    <d v="2026-04-19T00:00:00"/>
    <n v="2026"/>
    <x v="1"/>
    <n v="4"/>
    <x v="3"/>
    <x v="0"/>
    <x v="15"/>
    <x v="0"/>
    <s v="New"/>
    <x v="2"/>
    <s v="Carry-On Duffel"/>
    <n v="2"/>
    <n v="133.97"/>
    <n v="0.15"/>
    <n v="67.36"/>
    <n v="227.749"/>
    <n v="134.72"/>
    <n v="93.028999999999996"/>
    <n v="0.40847160690057915"/>
    <n v="2026"/>
    <s v="Q2"/>
    <n v="4"/>
    <s v="Apr"/>
  </r>
  <r>
    <n v="4372"/>
    <d v="2026-04-19T00:00:00"/>
    <n v="2026"/>
    <x v="1"/>
    <n v="4"/>
    <x v="3"/>
    <x v="0"/>
    <x v="15"/>
    <x v="0"/>
    <s v="New"/>
    <x v="4"/>
    <s v="Recovery Roller"/>
    <n v="1"/>
    <n v="37.11"/>
    <n v="0.1"/>
    <n v="14.27"/>
    <n v="33.399000000000001"/>
    <n v="14.27"/>
    <n v="19.129000000000001"/>
    <n v="0.5727416988532591"/>
    <n v="2026"/>
    <s v="Q2"/>
    <n v="4"/>
    <s v="Apr"/>
  </r>
  <r>
    <n v="4417"/>
    <d v="2026-04-19T00:00:00"/>
    <n v="2026"/>
    <x v="1"/>
    <n v="4"/>
    <x v="3"/>
    <x v="3"/>
    <x v="8"/>
    <x v="2"/>
    <s v="New"/>
    <x v="3"/>
    <s v="Alpine Tent 4P"/>
    <n v="3"/>
    <n v="334.01"/>
    <n v="0.15"/>
    <n v="192.17"/>
    <n v="851.72550000000001"/>
    <n v="576.51"/>
    <n v="275.21550000000002"/>
    <n v="0.32312699337990941"/>
    <n v="2026"/>
    <s v="Q2"/>
    <n v="4"/>
    <s v="Apr"/>
  </r>
  <r>
    <n v="1147"/>
    <d v="2026-04-20T00:00:00"/>
    <n v="2026"/>
    <x v="1"/>
    <n v="4"/>
    <x v="3"/>
    <x v="3"/>
    <x v="7"/>
    <x v="0"/>
    <s v="New"/>
    <x v="2"/>
    <s v="Carry-On Duffel"/>
    <n v="1"/>
    <n v="131.46"/>
    <n v="0"/>
    <n v="67.77"/>
    <n v="131.46"/>
    <n v="67.77"/>
    <n v="63.690000000000012"/>
    <n v="0.48448197170241902"/>
    <n v="2026"/>
    <s v="Q2"/>
    <n v="4"/>
    <s v="Apr"/>
  </r>
  <r>
    <n v="1514"/>
    <d v="2026-04-20T00:00:00"/>
    <n v="2026"/>
    <x v="1"/>
    <n v="4"/>
    <x v="3"/>
    <x v="2"/>
    <x v="3"/>
    <x v="2"/>
    <s v="Returning"/>
    <x v="1"/>
    <s v="Trekking Poles"/>
    <n v="3"/>
    <n v="72.48"/>
    <n v="0"/>
    <n v="32.36"/>
    <n v="217.44"/>
    <n v="97.08"/>
    <n v="120.36"/>
    <n v="0.55353200883002207"/>
    <n v="2026"/>
    <s v="Q2"/>
    <n v="4"/>
    <s v="Apr"/>
  </r>
  <r>
    <n v="1538"/>
    <d v="2026-04-20T00:00:00"/>
    <n v="2026"/>
    <x v="1"/>
    <n v="4"/>
    <x v="3"/>
    <x v="2"/>
    <x v="2"/>
    <x v="3"/>
    <s v="New"/>
    <x v="0"/>
    <s v="Commuter Helmet"/>
    <n v="1"/>
    <n v="81.98"/>
    <n v="0"/>
    <n v="43.15"/>
    <n v="81.98"/>
    <n v="43.15"/>
    <n v="38.830000000000005"/>
    <n v="0.47365211027079779"/>
    <n v="2026"/>
    <s v="Q2"/>
    <n v="4"/>
    <s v="Apr"/>
  </r>
  <r>
    <n v="1679"/>
    <d v="2026-04-20T00:00:00"/>
    <n v="2026"/>
    <x v="1"/>
    <n v="4"/>
    <x v="3"/>
    <x v="3"/>
    <x v="13"/>
    <x v="3"/>
    <s v="Returning"/>
    <x v="2"/>
    <s v="Packing Cube Set"/>
    <n v="1"/>
    <n v="46.71"/>
    <n v="0"/>
    <n v="18.18"/>
    <n v="46.71"/>
    <n v="18.18"/>
    <n v="28.53"/>
    <n v="0.61078998073217727"/>
    <n v="2026"/>
    <s v="Q2"/>
    <n v="4"/>
    <s v="Apr"/>
  </r>
  <r>
    <n v="1708"/>
    <d v="2026-04-20T00:00:00"/>
    <n v="2026"/>
    <x v="1"/>
    <n v="4"/>
    <x v="3"/>
    <x v="2"/>
    <x v="5"/>
    <x v="3"/>
    <s v="New"/>
    <x v="4"/>
    <s v="Resistance Band Set"/>
    <n v="1"/>
    <n v="41.01"/>
    <n v="0"/>
    <n v="14.5"/>
    <n v="41.01"/>
    <n v="14.5"/>
    <n v="26.509999999999998"/>
    <n v="0.64642770056083876"/>
    <n v="2026"/>
    <s v="Q2"/>
    <n v="4"/>
    <s v="Apr"/>
  </r>
  <r>
    <n v="2686"/>
    <d v="2026-04-20T00:00:00"/>
    <n v="2026"/>
    <x v="1"/>
    <n v="4"/>
    <x v="3"/>
    <x v="1"/>
    <x v="12"/>
    <x v="0"/>
    <s v="Returning"/>
    <x v="1"/>
    <s v="Trekking Poles"/>
    <n v="1"/>
    <n v="70.45"/>
    <n v="0.05"/>
    <n v="31.98"/>
    <n v="66.927499999999995"/>
    <n v="31.98"/>
    <n v="34.947499999999991"/>
    <n v="0.52216951178514059"/>
    <n v="2026"/>
    <s v="Q2"/>
    <n v="4"/>
    <s v="Apr"/>
  </r>
  <r>
    <n v="3307"/>
    <d v="2026-04-20T00:00:00"/>
    <n v="2026"/>
    <x v="1"/>
    <n v="4"/>
    <x v="3"/>
    <x v="3"/>
    <x v="13"/>
    <x v="2"/>
    <s v="Business"/>
    <x v="0"/>
    <s v="Trail Bike Light"/>
    <n v="2"/>
    <n v="51.39"/>
    <n v="0.05"/>
    <n v="22.28"/>
    <n v="97.640999999999991"/>
    <n v="44.56"/>
    <n v="53.080999999999989"/>
    <n v="0.54363433393758764"/>
    <n v="2026"/>
    <s v="Q2"/>
    <n v="4"/>
    <s v="Apr"/>
  </r>
  <r>
    <n v="3772"/>
    <d v="2026-04-20T00:00:00"/>
    <n v="2026"/>
    <x v="1"/>
    <n v="4"/>
    <x v="3"/>
    <x v="0"/>
    <x v="15"/>
    <x v="2"/>
    <s v="Returning"/>
    <x v="3"/>
    <s v="Compact Sleeping Bag"/>
    <n v="2"/>
    <n v="122.03"/>
    <n v="0"/>
    <n v="59.43"/>
    <n v="244.06"/>
    <n v="118.86"/>
    <n v="125.2"/>
    <n v="0.51298860935835455"/>
    <n v="2026"/>
    <s v="Q2"/>
    <n v="4"/>
    <s v="Apr"/>
  </r>
  <r>
    <n v="3877"/>
    <d v="2026-04-20T00:00:00"/>
    <n v="2026"/>
    <x v="1"/>
    <n v="4"/>
    <x v="3"/>
    <x v="3"/>
    <x v="4"/>
    <x v="0"/>
    <s v="New"/>
    <x v="2"/>
    <s v="Carry-On Duffel"/>
    <n v="3"/>
    <n v="132.07"/>
    <n v="0.05"/>
    <n v="66.41"/>
    <n v="376.39949999999999"/>
    <n v="199.23"/>
    <n v="177.1695"/>
    <n v="0.47069536489819991"/>
    <n v="2026"/>
    <s v="Q2"/>
    <n v="4"/>
    <s v="Apr"/>
  </r>
  <r>
    <n v="4117"/>
    <d v="2026-04-20T00:00:00"/>
    <n v="2026"/>
    <x v="1"/>
    <n v="4"/>
    <x v="3"/>
    <x v="3"/>
    <x v="7"/>
    <x v="3"/>
    <s v="Returning"/>
    <x v="0"/>
    <s v="Compact Repair Kit"/>
    <n v="1"/>
    <n v="41.04"/>
    <n v="0.1"/>
    <n v="17.02"/>
    <n v="36.936"/>
    <n v="17.02"/>
    <n v="19.916"/>
    <n v="0.53920294563569415"/>
    <n v="2026"/>
    <s v="Q2"/>
    <n v="4"/>
    <s v="Apr"/>
  </r>
  <r>
    <n v="4562"/>
    <d v="2026-04-20T00:00:00"/>
    <n v="2026"/>
    <x v="1"/>
    <n v="4"/>
    <x v="3"/>
    <x v="1"/>
    <x v="1"/>
    <x v="2"/>
    <s v="New"/>
    <x v="4"/>
    <s v="Resistance Band Set"/>
    <n v="2"/>
    <n v="40.56"/>
    <n v="0"/>
    <n v="15.09"/>
    <n v="81.12"/>
    <n v="30.18"/>
    <n v="50.940000000000005"/>
    <n v="0.62795857988165682"/>
    <n v="2026"/>
    <s v="Q2"/>
    <n v="4"/>
    <s v="Apr"/>
  </r>
  <r>
    <n v="4683"/>
    <d v="2026-04-20T00:00:00"/>
    <n v="2026"/>
    <x v="1"/>
    <n v="4"/>
    <x v="3"/>
    <x v="2"/>
    <x v="16"/>
    <x v="0"/>
    <s v="Business"/>
    <x v="4"/>
    <s v="Training Mat"/>
    <n v="3"/>
    <n v="51.36"/>
    <n v="0"/>
    <n v="22.05"/>
    <n v="154.07999999999998"/>
    <n v="66.150000000000006"/>
    <n v="87.929999999999978"/>
    <n v="0.57067757009345788"/>
    <n v="2026"/>
    <s v="Q2"/>
    <n v="4"/>
    <s v="Apr"/>
  </r>
  <r>
    <n v="308"/>
    <d v="2026-04-21T00:00:00"/>
    <n v="2026"/>
    <x v="1"/>
    <n v="4"/>
    <x v="3"/>
    <x v="3"/>
    <x v="7"/>
    <x v="0"/>
    <s v="Returning"/>
    <x v="1"/>
    <s v="Hiking Daypack 20L"/>
    <n v="6"/>
    <n v="93.58"/>
    <n v="0"/>
    <n v="46.68"/>
    <n v="561.48"/>
    <n v="280.08"/>
    <n v="281.40000000000003"/>
    <n v="0.5011754648429152"/>
    <n v="2026"/>
    <s v="Q2"/>
    <n v="4"/>
    <s v="Apr"/>
  </r>
  <r>
    <n v="773"/>
    <d v="2026-04-21T00:00:00"/>
    <n v="2026"/>
    <x v="1"/>
    <n v="4"/>
    <x v="3"/>
    <x v="3"/>
    <x v="7"/>
    <x v="0"/>
    <s v="Business"/>
    <x v="0"/>
    <s v="Commuter Helmet"/>
    <n v="5"/>
    <n v="80.16"/>
    <n v="0.1"/>
    <n v="42.5"/>
    <n v="360.71999999999997"/>
    <n v="212.5"/>
    <n v="148.21999999999997"/>
    <n v="0.41090042137946325"/>
    <n v="2026"/>
    <s v="Q2"/>
    <n v="4"/>
    <s v="Apr"/>
  </r>
  <r>
    <n v="1303"/>
    <d v="2026-04-21T00:00:00"/>
    <n v="2026"/>
    <x v="1"/>
    <n v="4"/>
    <x v="3"/>
    <x v="1"/>
    <x v="12"/>
    <x v="0"/>
    <s v="New"/>
    <x v="1"/>
    <s v="Trail Boots"/>
    <n v="1"/>
    <n v="142.22999999999999"/>
    <n v="0.05"/>
    <n v="77.66"/>
    <n v="135.11849999999998"/>
    <n v="77.66"/>
    <n v="57.458499999999987"/>
    <n v="0.42524524768999061"/>
    <n v="2026"/>
    <s v="Q2"/>
    <n v="4"/>
    <s v="Apr"/>
  </r>
  <r>
    <n v="1348"/>
    <d v="2026-04-21T00:00:00"/>
    <n v="2026"/>
    <x v="1"/>
    <n v="4"/>
    <x v="3"/>
    <x v="1"/>
    <x v="14"/>
    <x v="0"/>
    <s v="Returning"/>
    <x v="1"/>
    <s v="Trekking Poles"/>
    <n v="2"/>
    <n v="71.77"/>
    <n v="0"/>
    <n v="32.450000000000003"/>
    <n v="143.54"/>
    <n v="64.900000000000006"/>
    <n v="78.639999999999986"/>
    <n v="0.54786122335237553"/>
    <n v="2026"/>
    <s v="Q2"/>
    <n v="4"/>
    <s v="Apr"/>
  </r>
  <r>
    <n v="1496"/>
    <d v="2026-04-21T00:00:00"/>
    <n v="2026"/>
    <x v="1"/>
    <n v="4"/>
    <x v="3"/>
    <x v="0"/>
    <x v="0"/>
    <x v="3"/>
    <s v="Returning"/>
    <x v="1"/>
    <s v="Trekking Poles"/>
    <n v="1"/>
    <n v="71.23"/>
    <n v="0.05"/>
    <n v="33.28"/>
    <n v="67.668499999999995"/>
    <n v="33.28"/>
    <n v="34.388499999999993"/>
    <n v="0.50819066478494423"/>
    <n v="2026"/>
    <s v="Q2"/>
    <n v="4"/>
    <s v="Apr"/>
  </r>
  <r>
    <n v="1695"/>
    <d v="2026-04-21T00:00:00"/>
    <n v="2026"/>
    <x v="1"/>
    <n v="4"/>
    <x v="3"/>
    <x v="0"/>
    <x v="0"/>
    <x v="2"/>
    <s v="Returning"/>
    <x v="1"/>
    <s v="Trekking Poles"/>
    <n v="1"/>
    <n v="71.239999999999995"/>
    <n v="0.1"/>
    <n v="33.07"/>
    <n v="64.116"/>
    <n v="33.07"/>
    <n v="31.045999999999999"/>
    <n v="0.48421610830369954"/>
    <n v="2026"/>
    <s v="Q2"/>
    <n v="4"/>
    <s v="Apr"/>
  </r>
  <r>
    <n v="2812"/>
    <d v="2026-04-21T00:00:00"/>
    <n v="2026"/>
    <x v="1"/>
    <n v="4"/>
    <x v="3"/>
    <x v="1"/>
    <x v="6"/>
    <x v="0"/>
    <s v="New"/>
    <x v="0"/>
    <s v="Trail Bike Light"/>
    <n v="1"/>
    <n v="51.39"/>
    <n v="0"/>
    <n v="22.08"/>
    <n v="51.39"/>
    <n v="22.08"/>
    <n v="29.310000000000002"/>
    <n v="0.57034442498540572"/>
    <n v="2026"/>
    <s v="Q2"/>
    <n v="4"/>
    <s v="Apr"/>
  </r>
  <r>
    <n v="3017"/>
    <d v="2026-04-21T00:00:00"/>
    <n v="2026"/>
    <x v="1"/>
    <n v="4"/>
    <x v="3"/>
    <x v="1"/>
    <x v="12"/>
    <x v="0"/>
    <s v="Returning"/>
    <x v="0"/>
    <s v="Cycling Pack 12L"/>
    <n v="1"/>
    <n v="102.64"/>
    <n v="0"/>
    <n v="51.86"/>
    <n v="102.64"/>
    <n v="51.86"/>
    <n v="50.78"/>
    <n v="0.49473889321901793"/>
    <n v="2026"/>
    <s v="Q2"/>
    <n v="4"/>
    <s v="Apr"/>
  </r>
  <r>
    <n v="3719"/>
    <d v="2026-04-21T00:00:00"/>
    <n v="2026"/>
    <x v="1"/>
    <n v="4"/>
    <x v="3"/>
    <x v="2"/>
    <x v="2"/>
    <x v="0"/>
    <s v="New"/>
    <x v="4"/>
    <s v="Recovery Roller"/>
    <n v="2"/>
    <n v="35.56"/>
    <n v="0.1"/>
    <n v="13.85"/>
    <n v="64.00800000000001"/>
    <n v="27.7"/>
    <n v="36.308000000000007"/>
    <n v="0.56724159480064995"/>
    <n v="2026"/>
    <s v="Q2"/>
    <n v="4"/>
    <s v="Apr"/>
  </r>
  <r>
    <n v="3920"/>
    <d v="2026-04-21T00:00:00"/>
    <n v="2026"/>
    <x v="1"/>
    <n v="4"/>
    <x v="3"/>
    <x v="1"/>
    <x v="11"/>
    <x v="0"/>
    <s v="Returning"/>
    <x v="0"/>
    <s v="Cycling Pack 12L"/>
    <n v="2"/>
    <n v="100.39"/>
    <n v="0"/>
    <n v="49.05"/>
    <n v="200.78"/>
    <n v="98.1"/>
    <n v="102.68"/>
    <n v="0.51140551847793603"/>
    <n v="2026"/>
    <s v="Q2"/>
    <n v="4"/>
    <s v="Apr"/>
  </r>
  <r>
    <n v="4654"/>
    <d v="2026-04-21T00:00:00"/>
    <n v="2026"/>
    <x v="1"/>
    <n v="4"/>
    <x v="3"/>
    <x v="0"/>
    <x v="15"/>
    <x v="2"/>
    <s v="Returning"/>
    <x v="3"/>
    <s v="Trail Tent 2P"/>
    <n v="2"/>
    <n v="191.51"/>
    <n v="0.1"/>
    <n v="101.25"/>
    <n v="344.71800000000002"/>
    <n v="202.5"/>
    <n v="142.21800000000002"/>
    <n v="0.41256331262075091"/>
    <n v="2026"/>
    <s v="Q2"/>
    <n v="4"/>
    <s v="Apr"/>
  </r>
  <r>
    <n v="4920"/>
    <d v="2026-04-21T00:00:00"/>
    <n v="2026"/>
    <x v="1"/>
    <n v="4"/>
    <x v="3"/>
    <x v="1"/>
    <x v="12"/>
    <x v="2"/>
    <s v="New"/>
    <x v="1"/>
    <s v="Trail Boots"/>
    <n v="2"/>
    <n v="147.30000000000001"/>
    <n v="0"/>
    <n v="81.2"/>
    <n v="294.60000000000002"/>
    <n v="162.4"/>
    <n v="132.20000000000002"/>
    <n v="0.44874405974202308"/>
    <n v="2026"/>
    <s v="Q2"/>
    <n v="4"/>
    <s v="Apr"/>
  </r>
  <r>
    <n v="5191"/>
    <d v="2026-04-21T00:00:00"/>
    <n v="2026"/>
    <x v="1"/>
    <n v="4"/>
    <x v="3"/>
    <x v="1"/>
    <x v="11"/>
    <x v="2"/>
    <s v="Returning"/>
    <x v="0"/>
    <s v="Commuter Helmet"/>
    <n v="1"/>
    <n v="79.92"/>
    <n v="0.1"/>
    <n v="43.13"/>
    <n v="71.927999999999997"/>
    <n v="43.13"/>
    <n v="28.797999999999995"/>
    <n v="0.40037259481703918"/>
    <n v="2026"/>
    <s v="Q2"/>
    <n v="4"/>
    <s v="Apr"/>
  </r>
  <r>
    <n v="413"/>
    <d v="2026-04-22T00:00:00"/>
    <n v="2026"/>
    <x v="1"/>
    <n v="4"/>
    <x v="3"/>
    <x v="1"/>
    <x v="1"/>
    <x v="0"/>
    <s v="Returning"/>
    <x v="3"/>
    <s v="Alpine Tent 4P"/>
    <n v="2"/>
    <n v="344.29"/>
    <n v="0.1"/>
    <n v="192.66"/>
    <n v="619.72200000000009"/>
    <n v="385.32"/>
    <n v="234.4020000000001"/>
    <n v="0.37823733867766524"/>
    <n v="2026"/>
    <s v="Q2"/>
    <n v="4"/>
    <s v="Apr"/>
  </r>
  <r>
    <n v="1658"/>
    <d v="2026-04-22T00:00:00"/>
    <n v="2026"/>
    <x v="1"/>
    <n v="4"/>
    <x v="3"/>
    <x v="2"/>
    <x v="5"/>
    <x v="0"/>
    <s v="Returning"/>
    <x v="1"/>
    <s v="Summit Backpack 45L"/>
    <n v="1"/>
    <n v="151.15"/>
    <n v="0"/>
    <n v="77.680000000000007"/>
    <n v="151.15"/>
    <n v="77.680000000000007"/>
    <n v="73.47"/>
    <n v="0.48607343698312933"/>
    <n v="2026"/>
    <s v="Q2"/>
    <n v="4"/>
    <s v="Apr"/>
  </r>
  <r>
    <n v="2024"/>
    <d v="2026-04-22T00:00:00"/>
    <n v="2026"/>
    <x v="1"/>
    <n v="4"/>
    <x v="3"/>
    <x v="1"/>
    <x v="6"/>
    <x v="2"/>
    <s v="New"/>
    <x v="3"/>
    <s v="Portable Camp Stove"/>
    <n v="1"/>
    <n v="81.73"/>
    <n v="0.05"/>
    <n v="39.979999999999997"/>
    <n v="77.643500000000003"/>
    <n v="39.979999999999997"/>
    <n v="37.663500000000006"/>
    <n v="0.48508246021882068"/>
    <n v="2026"/>
    <s v="Q2"/>
    <n v="4"/>
    <s v="Apr"/>
  </r>
  <r>
    <n v="3980"/>
    <d v="2026-04-22T00:00:00"/>
    <n v="2026"/>
    <x v="1"/>
    <n v="4"/>
    <x v="3"/>
    <x v="3"/>
    <x v="4"/>
    <x v="2"/>
    <s v="New"/>
    <x v="1"/>
    <s v="Trail Boots"/>
    <n v="1"/>
    <n v="142.53"/>
    <n v="0.05"/>
    <n v="77.77"/>
    <n v="135.40350000000001"/>
    <n v="77.77"/>
    <n v="57.633500000000012"/>
    <n v="0.4256426163282338"/>
    <n v="2026"/>
    <s v="Q2"/>
    <n v="4"/>
    <s v="Apr"/>
  </r>
  <r>
    <n v="4239"/>
    <d v="2026-04-22T00:00:00"/>
    <n v="2026"/>
    <x v="1"/>
    <n v="4"/>
    <x v="3"/>
    <x v="1"/>
    <x v="1"/>
    <x v="0"/>
    <s v="New"/>
    <x v="3"/>
    <s v="Portable Camp Stove"/>
    <n v="2"/>
    <n v="83.24"/>
    <n v="0"/>
    <n v="40.03"/>
    <n v="166.48"/>
    <n v="80.06"/>
    <n v="86.419999999999987"/>
    <n v="0.51910139356078799"/>
    <n v="2026"/>
    <s v="Q2"/>
    <n v="4"/>
    <s v="Apr"/>
  </r>
  <r>
    <n v="4761"/>
    <d v="2026-04-22T00:00:00"/>
    <n v="2026"/>
    <x v="1"/>
    <n v="4"/>
    <x v="3"/>
    <x v="0"/>
    <x v="0"/>
    <x v="3"/>
    <s v="New"/>
    <x v="1"/>
    <s v="Trail Boots"/>
    <n v="1"/>
    <n v="141.99"/>
    <n v="0.05"/>
    <n v="79.7"/>
    <n v="134.8905"/>
    <n v="79.7"/>
    <n v="55.1905"/>
    <n v="0.40915038494186023"/>
    <n v="2026"/>
    <s v="Q2"/>
    <n v="4"/>
    <s v="Apr"/>
  </r>
  <r>
    <n v="5160"/>
    <d v="2026-04-22T00:00:00"/>
    <n v="2026"/>
    <x v="1"/>
    <n v="4"/>
    <x v="3"/>
    <x v="1"/>
    <x v="12"/>
    <x v="0"/>
    <s v="New"/>
    <x v="4"/>
    <s v="Recovery Roller"/>
    <n v="2"/>
    <n v="35.94"/>
    <n v="0.05"/>
    <n v="14.17"/>
    <n v="68.285999999999987"/>
    <n v="28.34"/>
    <n v="39.945999999999984"/>
    <n v="0.5849808159798493"/>
    <n v="2026"/>
    <s v="Q2"/>
    <n v="4"/>
    <s v="Apr"/>
  </r>
  <r>
    <n v="2224"/>
    <d v="2026-04-23T00:00:00"/>
    <n v="2026"/>
    <x v="1"/>
    <n v="4"/>
    <x v="3"/>
    <x v="1"/>
    <x v="1"/>
    <x v="0"/>
    <s v="New"/>
    <x v="4"/>
    <s v="Training Mat"/>
    <n v="3"/>
    <n v="49.55"/>
    <n v="0"/>
    <n v="22.55"/>
    <n v="148.64999999999998"/>
    <n v="67.650000000000006"/>
    <n v="80.999999999999972"/>
    <n v="0.54490413723511588"/>
    <n v="2026"/>
    <s v="Q2"/>
    <n v="4"/>
    <s v="Apr"/>
  </r>
  <r>
    <n v="2832"/>
    <d v="2026-04-23T00:00:00"/>
    <n v="2026"/>
    <x v="1"/>
    <n v="4"/>
    <x v="3"/>
    <x v="3"/>
    <x v="8"/>
    <x v="3"/>
    <s v="Returning"/>
    <x v="4"/>
    <s v="Resistance Band Set"/>
    <n v="1"/>
    <n v="39.89"/>
    <n v="0.05"/>
    <n v="15.06"/>
    <n v="37.895499999999998"/>
    <n v="15.06"/>
    <n v="22.835499999999996"/>
    <n v="0.60259133670224685"/>
    <n v="2026"/>
    <s v="Q2"/>
    <n v="4"/>
    <s v="Apr"/>
  </r>
  <r>
    <n v="3000"/>
    <d v="2026-04-23T00:00:00"/>
    <n v="2026"/>
    <x v="1"/>
    <n v="4"/>
    <x v="3"/>
    <x v="3"/>
    <x v="7"/>
    <x v="3"/>
    <s v="New"/>
    <x v="4"/>
    <s v="Resistance Band Set"/>
    <n v="1"/>
    <n v="40.630000000000003"/>
    <n v="0.1"/>
    <n v="14.67"/>
    <n v="36.567"/>
    <n v="14.67"/>
    <n v="21.896999999999998"/>
    <n v="0.59881860694068423"/>
    <n v="2026"/>
    <s v="Q2"/>
    <n v="4"/>
    <s v="Apr"/>
  </r>
  <r>
    <n v="3206"/>
    <d v="2026-04-23T00:00:00"/>
    <n v="2026"/>
    <x v="1"/>
    <n v="4"/>
    <x v="3"/>
    <x v="3"/>
    <x v="8"/>
    <x v="3"/>
    <s v="Returning"/>
    <x v="0"/>
    <s v="Compact Repair Kit"/>
    <n v="4"/>
    <n v="39.78"/>
    <n v="0.05"/>
    <n v="16.7"/>
    <n v="151.16399999999999"/>
    <n v="66.8"/>
    <n v="84.36399999999999"/>
    <n v="0.55809584292556425"/>
    <n v="2026"/>
    <s v="Q2"/>
    <n v="4"/>
    <s v="Apr"/>
  </r>
  <r>
    <n v="3777"/>
    <d v="2026-04-23T00:00:00"/>
    <n v="2026"/>
    <x v="1"/>
    <n v="4"/>
    <x v="3"/>
    <x v="3"/>
    <x v="4"/>
    <x v="3"/>
    <s v="Business"/>
    <x v="1"/>
    <s v="Hiking Daypack 20L"/>
    <n v="1"/>
    <n v="92.74"/>
    <n v="0"/>
    <n v="46.1"/>
    <n v="92.74"/>
    <n v="46.1"/>
    <n v="46.639999999999993"/>
    <n v="0.50291136510675005"/>
    <n v="2026"/>
    <s v="Q2"/>
    <n v="4"/>
    <s v="Apr"/>
  </r>
  <r>
    <n v="4980"/>
    <d v="2026-04-23T00:00:00"/>
    <n v="2026"/>
    <x v="1"/>
    <n v="4"/>
    <x v="3"/>
    <x v="1"/>
    <x v="6"/>
    <x v="2"/>
    <s v="Returning"/>
    <x v="3"/>
    <s v="Compact Sleeping Bag"/>
    <n v="2"/>
    <n v="120.49"/>
    <n v="0.1"/>
    <n v="62.23"/>
    <n v="216.88200000000001"/>
    <n v="124.46"/>
    <n v="92.422000000000011"/>
    <n v="0.42613955976060719"/>
    <n v="2026"/>
    <s v="Q2"/>
    <n v="4"/>
    <s v="Apr"/>
  </r>
  <r>
    <n v="1102"/>
    <d v="2026-04-24T00:00:00"/>
    <n v="2026"/>
    <x v="1"/>
    <n v="4"/>
    <x v="3"/>
    <x v="1"/>
    <x v="6"/>
    <x v="0"/>
    <s v="Business"/>
    <x v="1"/>
    <s v="Trekking Poles"/>
    <n v="2"/>
    <n v="70.53"/>
    <n v="0"/>
    <n v="32.229999999999997"/>
    <n v="141.06"/>
    <n v="64.459999999999994"/>
    <n v="76.600000000000009"/>
    <n v="0.54303133418403526"/>
    <n v="2026"/>
    <s v="Q2"/>
    <n v="4"/>
    <s v="Apr"/>
  </r>
  <r>
    <n v="1333"/>
    <d v="2026-04-24T00:00:00"/>
    <n v="2026"/>
    <x v="1"/>
    <n v="4"/>
    <x v="3"/>
    <x v="1"/>
    <x v="14"/>
    <x v="0"/>
    <s v="New"/>
    <x v="1"/>
    <s v="Hiking Daypack 20L"/>
    <n v="1"/>
    <n v="90.87"/>
    <n v="0.1"/>
    <n v="44.4"/>
    <n v="81.783000000000001"/>
    <n v="44.4"/>
    <n v="37.383000000000003"/>
    <n v="0.45709988628443565"/>
    <n v="2026"/>
    <s v="Q2"/>
    <n v="4"/>
    <s v="Apr"/>
  </r>
  <r>
    <n v="1369"/>
    <d v="2026-04-24T00:00:00"/>
    <n v="2026"/>
    <x v="1"/>
    <n v="4"/>
    <x v="3"/>
    <x v="1"/>
    <x v="14"/>
    <x v="1"/>
    <s v="Returning"/>
    <x v="4"/>
    <s v="Weighted Vest"/>
    <n v="3"/>
    <n v="124.31"/>
    <n v="0.2"/>
    <n v="67.97"/>
    <n v="298.34399999999999"/>
    <n v="203.91"/>
    <n v="94.433999999999997"/>
    <n v="0.31652723031131846"/>
    <n v="2026"/>
    <s v="Q2"/>
    <n v="4"/>
    <s v="Apr"/>
  </r>
  <r>
    <n v="1712"/>
    <d v="2026-04-24T00:00:00"/>
    <n v="2026"/>
    <x v="1"/>
    <n v="4"/>
    <x v="3"/>
    <x v="1"/>
    <x v="1"/>
    <x v="1"/>
    <s v="Returning"/>
    <x v="0"/>
    <s v="Compact Repair Kit"/>
    <n v="15"/>
    <n v="41.21"/>
    <n v="0.15"/>
    <n v="16.760000000000002"/>
    <n v="525.42750000000001"/>
    <n v="251.40000000000003"/>
    <n v="274.02749999999997"/>
    <n v="0.52153246642020068"/>
    <n v="2026"/>
    <s v="Q2"/>
    <n v="4"/>
    <s v="Apr"/>
  </r>
  <r>
    <n v="2229"/>
    <d v="2026-04-24T00:00:00"/>
    <n v="2026"/>
    <x v="1"/>
    <n v="4"/>
    <x v="3"/>
    <x v="0"/>
    <x v="0"/>
    <x v="0"/>
    <s v="New"/>
    <x v="1"/>
    <s v="Trail Boots"/>
    <n v="2"/>
    <n v="145.75"/>
    <n v="0.1"/>
    <n v="78.900000000000006"/>
    <n v="262.35000000000002"/>
    <n v="157.80000000000001"/>
    <n v="104.55000000000001"/>
    <n v="0.39851343624928531"/>
    <n v="2026"/>
    <s v="Q2"/>
    <n v="4"/>
    <s v="Apr"/>
  </r>
  <r>
    <n v="3458"/>
    <d v="2026-04-24T00:00:00"/>
    <n v="2026"/>
    <x v="1"/>
    <n v="4"/>
    <x v="3"/>
    <x v="2"/>
    <x v="3"/>
    <x v="0"/>
    <s v="New"/>
    <x v="2"/>
    <s v="Carry-On Duffel"/>
    <n v="1"/>
    <n v="134.86000000000001"/>
    <n v="0"/>
    <n v="66.040000000000006"/>
    <n v="134.86000000000001"/>
    <n v="66.040000000000006"/>
    <n v="68.820000000000007"/>
    <n v="0.51030698502150373"/>
    <n v="2026"/>
    <s v="Q2"/>
    <n v="4"/>
    <s v="Apr"/>
  </r>
  <r>
    <n v="4637"/>
    <d v="2026-04-24T00:00:00"/>
    <n v="2026"/>
    <x v="1"/>
    <n v="4"/>
    <x v="3"/>
    <x v="3"/>
    <x v="13"/>
    <x v="2"/>
    <s v="New"/>
    <x v="2"/>
    <s v="Carry-On Duffel"/>
    <n v="1"/>
    <n v="136.07"/>
    <n v="0"/>
    <n v="65.17"/>
    <n v="136.07"/>
    <n v="65.17"/>
    <n v="70.899999999999991"/>
    <n v="0.52105533916366575"/>
    <n v="2026"/>
    <s v="Q2"/>
    <n v="4"/>
    <s v="Apr"/>
  </r>
  <r>
    <n v="4726"/>
    <d v="2026-04-24T00:00:00"/>
    <n v="2026"/>
    <x v="1"/>
    <n v="4"/>
    <x v="3"/>
    <x v="0"/>
    <x v="15"/>
    <x v="2"/>
    <s v="Business"/>
    <x v="2"/>
    <s v="Packing Cube Set"/>
    <n v="1"/>
    <n v="47.25"/>
    <n v="0.1"/>
    <n v="18.25"/>
    <n v="42.524999999999999"/>
    <n v="18.25"/>
    <n v="24.274999999999999"/>
    <n v="0.57084068195179305"/>
    <n v="2026"/>
    <s v="Q2"/>
    <n v="4"/>
    <s v="Apr"/>
  </r>
  <r>
    <n v="4838"/>
    <d v="2026-04-24T00:00:00"/>
    <n v="2026"/>
    <x v="1"/>
    <n v="4"/>
    <x v="3"/>
    <x v="0"/>
    <x v="0"/>
    <x v="0"/>
    <s v="Business"/>
    <x v="0"/>
    <s v="Compact Repair Kit"/>
    <n v="2"/>
    <n v="41.32"/>
    <n v="0.1"/>
    <n v="16.66"/>
    <n v="74.376000000000005"/>
    <n v="33.32"/>
    <n v="41.056000000000004"/>
    <n v="0.5520060234484242"/>
    <n v="2026"/>
    <s v="Q2"/>
    <n v="4"/>
    <s v="Apr"/>
  </r>
  <r>
    <n v="5075"/>
    <d v="2026-04-24T00:00:00"/>
    <n v="2026"/>
    <x v="1"/>
    <n v="4"/>
    <x v="3"/>
    <x v="0"/>
    <x v="15"/>
    <x v="3"/>
    <s v="New"/>
    <x v="0"/>
    <s v="Commuter Helmet"/>
    <n v="2"/>
    <n v="81.75"/>
    <n v="0"/>
    <n v="41.92"/>
    <n v="163.5"/>
    <n v="83.84"/>
    <n v="79.66"/>
    <n v="0.48721712538226297"/>
    <n v="2026"/>
    <s v="Q2"/>
    <n v="4"/>
    <s v="Apr"/>
  </r>
  <r>
    <n v="149"/>
    <d v="2026-04-25T00:00:00"/>
    <n v="2026"/>
    <x v="1"/>
    <n v="4"/>
    <x v="3"/>
    <x v="1"/>
    <x v="12"/>
    <x v="0"/>
    <s v="Returning"/>
    <x v="2"/>
    <s v="Insulated Bottle"/>
    <n v="1"/>
    <n v="36.020000000000003"/>
    <n v="0.05"/>
    <n v="13.72"/>
    <n v="34.219000000000001"/>
    <n v="13.72"/>
    <n v="20.499000000000002"/>
    <n v="0.59905315760250155"/>
    <n v="2026"/>
    <s v="Q2"/>
    <n v="4"/>
    <s v="Apr"/>
  </r>
  <r>
    <n v="449"/>
    <d v="2026-04-25T00:00:00"/>
    <n v="2026"/>
    <x v="1"/>
    <n v="4"/>
    <x v="3"/>
    <x v="2"/>
    <x v="5"/>
    <x v="0"/>
    <s v="Business"/>
    <x v="2"/>
    <s v="Insulated Bottle"/>
    <n v="1"/>
    <n v="36.68"/>
    <n v="0"/>
    <n v="13.27"/>
    <n v="36.68"/>
    <n v="13.27"/>
    <n v="23.41"/>
    <n v="0.63822246455834242"/>
    <n v="2026"/>
    <s v="Q2"/>
    <n v="4"/>
    <s v="Apr"/>
  </r>
  <r>
    <n v="1422"/>
    <d v="2026-04-25T00:00:00"/>
    <n v="2026"/>
    <x v="1"/>
    <n v="4"/>
    <x v="3"/>
    <x v="3"/>
    <x v="8"/>
    <x v="1"/>
    <s v="Business"/>
    <x v="3"/>
    <s v="Alpine Tent 4P"/>
    <n v="6"/>
    <n v="348.16"/>
    <n v="0.1"/>
    <n v="198.24"/>
    <n v="1880.0640000000001"/>
    <n v="1189.44"/>
    <n v="690.62400000000002"/>
    <n v="0.36734068627450978"/>
    <n v="2026"/>
    <s v="Q2"/>
    <n v="4"/>
    <s v="Apr"/>
  </r>
  <r>
    <n v="3248"/>
    <d v="2026-04-25T00:00:00"/>
    <n v="2026"/>
    <x v="1"/>
    <n v="4"/>
    <x v="3"/>
    <x v="2"/>
    <x v="16"/>
    <x v="0"/>
    <s v="Returning"/>
    <x v="0"/>
    <s v="Compact Repair Kit"/>
    <n v="2"/>
    <n v="39.799999999999997"/>
    <n v="0.05"/>
    <n v="16.23"/>
    <n v="75.61999999999999"/>
    <n v="32.46"/>
    <n v="43.159999999999989"/>
    <n v="0.57074847923829664"/>
    <n v="2026"/>
    <s v="Q2"/>
    <n v="4"/>
    <s v="Apr"/>
  </r>
  <r>
    <n v="3445"/>
    <d v="2026-04-25T00:00:00"/>
    <n v="2026"/>
    <x v="1"/>
    <n v="4"/>
    <x v="3"/>
    <x v="0"/>
    <x v="15"/>
    <x v="0"/>
    <s v="Returning"/>
    <x v="0"/>
    <s v="Compact Repair Kit"/>
    <n v="5"/>
    <n v="39.369999999999997"/>
    <n v="0.05"/>
    <n v="16.760000000000002"/>
    <n v="187.00749999999999"/>
    <n v="83.800000000000011"/>
    <n v="103.20749999999998"/>
    <n v="0.55188963009504954"/>
    <n v="2026"/>
    <s v="Q2"/>
    <n v="4"/>
    <s v="Apr"/>
  </r>
  <r>
    <n v="3930"/>
    <d v="2026-04-25T00:00:00"/>
    <n v="2026"/>
    <x v="1"/>
    <n v="4"/>
    <x v="3"/>
    <x v="1"/>
    <x v="12"/>
    <x v="3"/>
    <s v="Returning"/>
    <x v="4"/>
    <s v="Resistance Band Set"/>
    <n v="2"/>
    <n v="40.85"/>
    <n v="0"/>
    <n v="14.99"/>
    <n v="81.7"/>
    <n v="29.98"/>
    <n v="51.72"/>
    <n v="0.633047735618115"/>
    <n v="2026"/>
    <s v="Q2"/>
    <n v="4"/>
    <s v="Apr"/>
  </r>
  <r>
    <n v="3969"/>
    <d v="2026-04-25T00:00:00"/>
    <n v="2026"/>
    <x v="1"/>
    <n v="4"/>
    <x v="3"/>
    <x v="3"/>
    <x v="8"/>
    <x v="3"/>
    <s v="Returning"/>
    <x v="1"/>
    <s v="Hiking Daypack 20L"/>
    <n v="1"/>
    <n v="92.91"/>
    <n v="0.05"/>
    <n v="46"/>
    <n v="88.264499999999998"/>
    <n v="46"/>
    <n v="42.264499999999998"/>
    <n v="0.4788391709010984"/>
    <n v="2026"/>
    <s v="Q2"/>
    <n v="4"/>
    <s v="Apr"/>
  </r>
  <r>
    <n v="4190"/>
    <d v="2026-04-25T00:00:00"/>
    <n v="2026"/>
    <x v="1"/>
    <n v="4"/>
    <x v="3"/>
    <x v="3"/>
    <x v="13"/>
    <x v="0"/>
    <s v="New"/>
    <x v="1"/>
    <s v="Summit Backpack 45L"/>
    <n v="1"/>
    <n v="152.01"/>
    <n v="0"/>
    <n v="80.33"/>
    <n v="152.01"/>
    <n v="80.33"/>
    <n v="71.679999999999993"/>
    <n v="0.47154792447865268"/>
    <n v="2026"/>
    <s v="Q2"/>
    <n v="4"/>
    <s v="Apr"/>
  </r>
  <r>
    <n v="4442"/>
    <d v="2026-04-25T00:00:00"/>
    <n v="2026"/>
    <x v="1"/>
    <n v="4"/>
    <x v="3"/>
    <x v="1"/>
    <x v="6"/>
    <x v="3"/>
    <s v="New"/>
    <x v="2"/>
    <s v="Insulated Bottle"/>
    <n v="1"/>
    <n v="36.65"/>
    <n v="0"/>
    <n v="13.28"/>
    <n v="36.65"/>
    <n v="13.28"/>
    <n v="23.369999999999997"/>
    <n v="0.63765347885402446"/>
    <n v="2026"/>
    <s v="Q2"/>
    <n v="4"/>
    <s v="Apr"/>
  </r>
  <r>
    <n v="228"/>
    <d v="2026-04-26T00:00:00"/>
    <n v="2026"/>
    <x v="1"/>
    <n v="4"/>
    <x v="3"/>
    <x v="3"/>
    <x v="8"/>
    <x v="0"/>
    <s v="Returning"/>
    <x v="3"/>
    <s v="Portable Camp Stove"/>
    <n v="5"/>
    <n v="80.819999999999993"/>
    <n v="0"/>
    <n v="40.47"/>
    <n v="404.09999999999997"/>
    <n v="202.35"/>
    <n v="201.74999999999997"/>
    <n v="0.49925760950259834"/>
    <n v="2026"/>
    <s v="Q2"/>
    <n v="4"/>
    <s v="Apr"/>
  </r>
  <r>
    <n v="2101"/>
    <d v="2026-04-26T00:00:00"/>
    <n v="2026"/>
    <x v="1"/>
    <n v="4"/>
    <x v="3"/>
    <x v="3"/>
    <x v="4"/>
    <x v="0"/>
    <s v="New"/>
    <x v="1"/>
    <s v="Trail Boots"/>
    <n v="4"/>
    <n v="144.69999999999999"/>
    <n v="0"/>
    <n v="79.41"/>
    <n v="578.79999999999995"/>
    <n v="317.64"/>
    <n v="261.15999999999997"/>
    <n v="0.45120939875604699"/>
    <n v="2026"/>
    <s v="Q2"/>
    <n v="4"/>
    <s v="Apr"/>
  </r>
  <r>
    <n v="2590"/>
    <d v="2026-04-26T00:00:00"/>
    <n v="2026"/>
    <x v="1"/>
    <n v="4"/>
    <x v="3"/>
    <x v="1"/>
    <x v="6"/>
    <x v="2"/>
    <s v="New"/>
    <x v="4"/>
    <s v="Recovery Roller"/>
    <n v="2"/>
    <n v="36.51"/>
    <n v="0.1"/>
    <n v="14.18"/>
    <n v="65.718000000000004"/>
    <n v="28.36"/>
    <n v="37.358000000000004"/>
    <n v="0.56845917404668433"/>
    <n v="2026"/>
    <s v="Q2"/>
    <n v="4"/>
    <s v="Apr"/>
  </r>
  <r>
    <n v="2957"/>
    <d v="2026-04-26T00:00:00"/>
    <n v="2026"/>
    <x v="1"/>
    <n v="4"/>
    <x v="3"/>
    <x v="3"/>
    <x v="7"/>
    <x v="3"/>
    <s v="New"/>
    <x v="2"/>
    <s v="Insulated Bottle"/>
    <n v="3"/>
    <n v="36.58"/>
    <n v="0.05"/>
    <n v="13.71"/>
    <n v="104.25299999999999"/>
    <n v="41.13"/>
    <n v="63.122999999999983"/>
    <n v="0.60547897902218628"/>
    <n v="2026"/>
    <s v="Q2"/>
    <n v="4"/>
    <s v="Apr"/>
  </r>
  <r>
    <n v="4270"/>
    <d v="2026-04-26T00:00:00"/>
    <n v="2026"/>
    <x v="1"/>
    <n v="4"/>
    <x v="3"/>
    <x v="3"/>
    <x v="7"/>
    <x v="2"/>
    <s v="Business"/>
    <x v="3"/>
    <s v="Trail Tent 2P"/>
    <n v="2"/>
    <n v="191.59"/>
    <n v="0"/>
    <n v="102.52"/>
    <n v="383.18"/>
    <n v="205.04"/>
    <n v="178.14000000000001"/>
    <n v="0.46489900307949272"/>
    <n v="2026"/>
    <s v="Q2"/>
    <n v="4"/>
    <s v="Apr"/>
  </r>
  <r>
    <n v="4324"/>
    <d v="2026-04-26T00:00:00"/>
    <n v="2026"/>
    <x v="1"/>
    <n v="4"/>
    <x v="3"/>
    <x v="3"/>
    <x v="8"/>
    <x v="1"/>
    <s v="Business"/>
    <x v="3"/>
    <s v="Alpine Tent 4P"/>
    <n v="6"/>
    <n v="337.24"/>
    <n v="0.05"/>
    <n v="198.63"/>
    <n v="1922.268"/>
    <n v="1191.78"/>
    <n v="730.48800000000006"/>
    <n v="0.38001360892445801"/>
    <n v="2026"/>
    <s v="Q2"/>
    <n v="4"/>
    <s v="Apr"/>
  </r>
  <r>
    <n v="5010"/>
    <d v="2026-04-26T00:00:00"/>
    <n v="2026"/>
    <x v="1"/>
    <n v="4"/>
    <x v="3"/>
    <x v="3"/>
    <x v="7"/>
    <x v="1"/>
    <s v="Business"/>
    <x v="2"/>
    <s v="Packing Cube Set"/>
    <n v="3"/>
    <n v="46.2"/>
    <n v="0.1"/>
    <n v="18.149999999999999"/>
    <n v="124.74000000000002"/>
    <n v="54.449999999999996"/>
    <n v="70.29000000000002"/>
    <n v="0.5634920634920636"/>
    <n v="2026"/>
    <s v="Q2"/>
    <n v="4"/>
    <s v="Apr"/>
  </r>
  <r>
    <n v="5092"/>
    <d v="2026-04-26T00:00:00"/>
    <n v="2026"/>
    <x v="1"/>
    <n v="4"/>
    <x v="3"/>
    <x v="1"/>
    <x v="1"/>
    <x v="3"/>
    <s v="Business"/>
    <x v="4"/>
    <s v="Training Mat"/>
    <n v="4"/>
    <n v="50.84"/>
    <n v="0.05"/>
    <n v="22.63"/>
    <n v="193.19200000000001"/>
    <n v="90.52"/>
    <n v="102.67200000000001"/>
    <n v="0.53145057766367143"/>
    <n v="2026"/>
    <s v="Q2"/>
    <n v="4"/>
    <s v="Apr"/>
  </r>
  <r>
    <n v="1061"/>
    <d v="2026-04-27T00:00:00"/>
    <n v="2026"/>
    <x v="1"/>
    <n v="4"/>
    <x v="3"/>
    <x v="3"/>
    <x v="13"/>
    <x v="0"/>
    <s v="Returning"/>
    <x v="2"/>
    <s v="Travel Backpack 35L"/>
    <n v="1"/>
    <n v="166.5"/>
    <n v="0"/>
    <n v="85.55"/>
    <n v="166.5"/>
    <n v="85.55"/>
    <n v="80.95"/>
    <n v="0.4861861861861862"/>
    <n v="2026"/>
    <s v="Q2"/>
    <n v="4"/>
    <s v="Apr"/>
  </r>
  <r>
    <n v="1099"/>
    <d v="2026-04-27T00:00:00"/>
    <n v="2026"/>
    <x v="1"/>
    <n v="4"/>
    <x v="3"/>
    <x v="3"/>
    <x v="4"/>
    <x v="3"/>
    <s v="New"/>
    <x v="1"/>
    <s v="Trekking Poles"/>
    <n v="1"/>
    <n v="70.2"/>
    <n v="0"/>
    <n v="32.06"/>
    <n v="70.2"/>
    <n v="32.06"/>
    <n v="38.14"/>
    <n v="0.5433048433048433"/>
    <n v="2026"/>
    <s v="Q2"/>
    <n v="4"/>
    <s v="Apr"/>
  </r>
  <r>
    <n v="3500"/>
    <d v="2026-04-27T00:00:00"/>
    <n v="2026"/>
    <x v="1"/>
    <n v="4"/>
    <x v="3"/>
    <x v="1"/>
    <x v="12"/>
    <x v="0"/>
    <s v="New"/>
    <x v="4"/>
    <s v="Training Mat"/>
    <n v="4"/>
    <n v="50.67"/>
    <n v="0"/>
    <n v="22.62"/>
    <n v="202.68"/>
    <n v="90.48"/>
    <n v="112.2"/>
    <n v="0.55358200118413259"/>
    <n v="2026"/>
    <s v="Q2"/>
    <n v="4"/>
    <s v="Apr"/>
  </r>
  <r>
    <n v="3856"/>
    <d v="2026-04-27T00:00:00"/>
    <n v="2026"/>
    <x v="1"/>
    <n v="4"/>
    <x v="3"/>
    <x v="1"/>
    <x v="11"/>
    <x v="2"/>
    <s v="New"/>
    <x v="2"/>
    <s v="Travel Backpack 35L"/>
    <n v="3"/>
    <n v="161.05000000000001"/>
    <n v="0.05"/>
    <n v="87.43"/>
    <n v="458.99250000000001"/>
    <n v="262.29000000000002"/>
    <n v="196.70249999999999"/>
    <n v="0.4285527541299694"/>
    <n v="2026"/>
    <s v="Q2"/>
    <n v="4"/>
    <s v="Apr"/>
  </r>
  <r>
    <n v="4044"/>
    <d v="2026-04-27T00:00:00"/>
    <n v="2026"/>
    <x v="1"/>
    <n v="4"/>
    <x v="3"/>
    <x v="1"/>
    <x v="6"/>
    <x v="1"/>
    <s v="New"/>
    <x v="4"/>
    <s v="Weighted Vest"/>
    <n v="10"/>
    <n v="124.59"/>
    <n v="0.15"/>
    <n v="67.14"/>
    <n v="1059.0150000000001"/>
    <n v="671.4"/>
    <n v="387.61500000000012"/>
    <n v="0.36601464568490538"/>
    <n v="2026"/>
    <s v="Q2"/>
    <n v="4"/>
    <s v="Apr"/>
  </r>
  <r>
    <n v="4235"/>
    <d v="2026-04-27T00:00:00"/>
    <n v="2026"/>
    <x v="1"/>
    <n v="4"/>
    <x v="3"/>
    <x v="2"/>
    <x v="16"/>
    <x v="0"/>
    <s v="Business"/>
    <x v="4"/>
    <s v="Training Mat"/>
    <n v="1"/>
    <n v="50.18"/>
    <n v="0"/>
    <n v="22.05"/>
    <n v="50.18"/>
    <n v="22.05"/>
    <n v="28.13"/>
    <n v="0.56058190514149064"/>
    <n v="2026"/>
    <s v="Q2"/>
    <n v="4"/>
    <s v="Apr"/>
  </r>
  <r>
    <n v="122"/>
    <d v="2026-04-28T00:00:00"/>
    <n v="2026"/>
    <x v="1"/>
    <n v="4"/>
    <x v="3"/>
    <x v="1"/>
    <x v="11"/>
    <x v="0"/>
    <s v="New"/>
    <x v="3"/>
    <s v="Portable Camp Stove"/>
    <n v="1"/>
    <n v="83.38"/>
    <n v="0"/>
    <n v="38.979999999999997"/>
    <n v="83.38"/>
    <n v="38.979999999999997"/>
    <n v="44.4"/>
    <n v="0.53250179899256422"/>
    <n v="2026"/>
    <s v="Q2"/>
    <n v="4"/>
    <s v="Apr"/>
  </r>
  <r>
    <n v="239"/>
    <d v="2026-04-28T00:00:00"/>
    <n v="2026"/>
    <x v="1"/>
    <n v="4"/>
    <x v="3"/>
    <x v="3"/>
    <x v="7"/>
    <x v="0"/>
    <s v="Returning"/>
    <x v="2"/>
    <s v="Insulated Bottle"/>
    <n v="1"/>
    <n v="35.549999999999997"/>
    <n v="0.05"/>
    <n v="13.25"/>
    <n v="33.772499999999994"/>
    <n v="13.25"/>
    <n v="20.522499999999994"/>
    <n v="0.60766896143311855"/>
    <n v="2026"/>
    <s v="Q2"/>
    <n v="4"/>
    <s v="Apr"/>
  </r>
  <r>
    <n v="356"/>
    <d v="2026-04-28T00:00:00"/>
    <n v="2026"/>
    <x v="1"/>
    <n v="4"/>
    <x v="3"/>
    <x v="3"/>
    <x v="8"/>
    <x v="2"/>
    <s v="New"/>
    <x v="1"/>
    <s v="Summit Backpack 45L"/>
    <n v="1"/>
    <n v="154.36000000000001"/>
    <n v="0"/>
    <n v="77.760000000000005"/>
    <n v="154.36000000000001"/>
    <n v="77.760000000000005"/>
    <n v="76.600000000000009"/>
    <n v="0.49624254988338951"/>
    <n v="2026"/>
    <s v="Q2"/>
    <n v="4"/>
    <s v="Apr"/>
  </r>
  <r>
    <n v="785"/>
    <d v="2026-04-28T00:00:00"/>
    <n v="2026"/>
    <x v="1"/>
    <n v="4"/>
    <x v="3"/>
    <x v="0"/>
    <x v="9"/>
    <x v="3"/>
    <s v="New"/>
    <x v="1"/>
    <s v="Summit Backpack 45L"/>
    <n v="1"/>
    <n v="155.68"/>
    <n v="0"/>
    <n v="77.97"/>
    <n v="155.68"/>
    <n v="77.97"/>
    <n v="77.710000000000008"/>
    <n v="0.49916495375128472"/>
    <n v="2026"/>
    <s v="Q2"/>
    <n v="4"/>
    <s v="Apr"/>
  </r>
  <r>
    <n v="2325"/>
    <d v="2026-04-28T00:00:00"/>
    <n v="2026"/>
    <x v="1"/>
    <n v="4"/>
    <x v="3"/>
    <x v="0"/>
    <x v="0"/>
    <x v="0"/>
    <s v="Returning"/>
    <x v="4"/>
    <s v="Resistance Band Set"/>
    <n v="1"/>
    <n v="40.950000000000003"/>
    <n v="0.15"/>
    <n v="14.89"/>
    <n v="34.807500000000005"/>
    <n v="14.89"/>
    <n v="19.917500000000004"/>
    <n v="0.57221863104216053"/>
    <n v="2026"/>
    <s v="Q2"/>
    <n v="4"/>
    <s v="Apr"/>
  </r>
  <r>
    <n v="2566"/>
    <d v="2026-04-28T00:00:00"/>
    <n v="2026"/>
    <x v="1"/>
    <n v="4"/>
    <x v="3"/>
    <x v="3"/>
    <x v="13"/>
    <x v="3"/>
    <s v="Returning"/>
    <x v="2"/>
    <s v="Packing Cube Set"/>
    <n v="3"/>
    <n v="47.28"/>
    <n v="0.05"/>
    <n v="18.52"/>
    <n v="134.74799999999999"/>
    <n v="55.56"/>
    <n v="79.187999999999988"/>
    <n v="0.58767477068305274"/>
    <n v="2026"/>
    <s v="Q2"/>
    <n v="4"/>
    <s v="Apr"/>
  </r>
  <r>
    <n v="3105"/>
    <d v="2026-04-28T00:00:00"/>
    <n v="2026"/>
    <x v="1"/>
    <n v="4"/>
    <x v="3"/>
    <x v="3"/>
    <x v="7"/>
    <x v="0"/>
    <s v="Returning"/>
    <x v="4"/>
    <s v="Training Mat"/>
    <n v="4"/>
    <n v="51.57"/>
    <n v="0.1"/>
    <n v="22.58"/>
    <n v="185.65200000000002"/>
    <n v="90.32"/>
    <n v="95.332000000000022"/>
    <n v="0.51349837330058401"/>
    <n v="2026"/>
    <s v="Q2"/>
    <n v="4"/>
    <s v="Apr"/>
  </r>
  <r>
    <n v="3167"/>
    <d v="2026-04-28T00:00:00"/>
    <n v="2026"/>
    <x v="1"/>
    <n v="4"/>
    <x v="3"/>
    <x v="3"/>
    <x v="8"/>
    <x v="0"/>
    <s v="Business"/>
    <x v="0"/>
    <s v="Trail Bike Light"/>
    <n v="1"/>
    <n v="51.61"/>
    <n v="0"/>
    <n v="23"/>
    <n v="51.61"/>
    <n v="23"/>
    <n v="28.61"/>
    <n v="0.55434993218368533"/>
    <n v="2026"/>
    <s v="Q2"/>
    <n v="4"/>
    <s v="Apr"/>
  </r>
  <r>
    <n v="4396"/>
    <d v="2026-04-28T00:00:00"/>
    <n v="2026"/>
    <x v="1"/>
    <n v="4"/>
    <x v="3"/>
    <x v="0"/>
    <x v="15"/>
    <x v="2"/>
    <s v="Returning"/>
    <x v="4"/>
    <s v="Training Mat"/>
    <n v="1"/>
    <n v="50.56"/>
    <n v="0.05"/>
    <n v="22.06"/>
    <n v="48.031999999999996"/>
    <n v="22.06"/>
    <n v="25.971999999999998"/>
    <n v="0.54072285143237842"/>
    <n v="2026"/>
    <s v="Q2"/>
    <n v="4"/>
    <s v="Apr"/>
  </r>
  <r>
    <n v="4475"/>
    <d v="2026-04-28T00:00:00"/>
    <n v="2026"/>
    <x v="1"/>
    <n v="4"/>
    <x v="3"/>
    <x v="2"/>
    <x v="5"/>
    <x v="3"/>
    <s v="Business"/>
    <x v="2"/>
    <s v="Travel Backpack 35L"/>
    <n v="2"/>
    <n v="165.74"/>
    <n v="0"/>
    <n v="87.73"/>
    <n v="331.48"/>
    <n v="175.46"/>
    <n v="156.02000000000001"/>
    <n v="0.47067696391939184"/>
    <n v="2026"/>
    <s v="Q2"/>
    <n v="4"/>
    <s v="Apr"/>
  </r>
  <r>
    <n v="4482"/>
    <d v="2026-04-28T00:00:00"/>
    <n v="2026"/>
    <x v="1"/>
    <n v="4"/>
    <x v="3"/>
    <x v="2"/>
    <x v="2"/>
    <x v="0"/>
    <s v="Business"/>
    <x v="4"/>
    <s v="Recovery Roller"/>
    <n v="3"/>
    <n v="36.770000000000003"/>
    <n v="0"/>
    <n v="13.63"/>
    <n v="110.31"/>
    <n v="40.89"/>
    <n v="69.42"/>
    <n v="0.62931737829752521"/>
    <n v="2026"/>
    <s v="Q2"/>
    <n v="4"/>
    <s v="Apr"/>
  </r>
  <r>
    <n v="5022"/>
    <d v="2026-04-28T00:00:00"/>
    <n v="2026"/>
    <x v="1"/>
    <n v="4"/>
    <x v="3"/>
    <x v="3"/>
    <x v="7"/>
    <x v="0"/>
    <s v="Business"/>
    <x v="3"/>
    <s v="Trail Tent 2P"/>
    <n v="2"/>
    <n v="196.37"/>
    <n v="0"/>
    <n v="101.73"/>
    <n v="392.74"/>
    <n v="203.46"/>
    <n v="189.28"/>
    <n v="0.48194734429902736"/>
    <n v="2026"/>
    <s v="Q2"/>
    <n v="4"/>
    <s v="Apr"/>
  </r>
  <r>
    <n v="1304"/>
    <d v="2026-04-29T00:00:00"/>
    <n v="2026"/>
    <x v="1"/>
    <n v="4"/>
    <x v="3"/>
    <x v="0"/>
    <x v="0"/>
    <x v="3"/>
    <s v="Returning"/>
    <x v="2"/>
    <s v="Insulated Bottle"/>
    <n v="2"/>
    <n v="35.33"/>
    <n v="0"/>
    <n v="13.69"/>
    <n v="70.66"/>
    <n v="27.38"/>
    <n v="43.28"/>
    <n v="0.61251061420888764"/>
    <n v="2026"/>
    <s v="Q2"/>
    <n v="4"/>
    <s v="Apr"/>
  </r>
  <r>
    <n v="3008"/>
    <d v="2026-04-29T00:00:00"/>
    <n v="2026"/>
    <x v="1"/>
    <n v="4"/>
    <x v="3"/>
    <x v="2"/>
    <x v="2"/>
    <x v="1"/>
    <s v="Business"/>
    <x v="2"/>
    <s v="Packing Cube Set"/>
    <n v="4"/>
    <n v="46.43"/>
    <n v="0.1"/>
    <n v="18.04"/>
    <n v="167.148"/>
    <n v="72.16"/>
    <n v="94.988"/>
    <n v="0.56828678775695796"/>
    <n v="2026"/>
    <s v="Q2"/>
    <n v="4"/>
    <s v="Apr"/>
  </r>
  <r>
    <n v="4140"/>
    <d v="2026-04-29T00:00:00"/>
    <n v="2026"/>
    <x v="1"/>
    <n v="4"/>
    <x v="3"/>
    <x v="3"/>
    <x v="7"/>
    <x v="3"/>
    <s v="New"/>
    <x v="4"/>
    <s v="Weighted Vest"/>
    <n v="1"/>
    <n v="125.25"/>
    <n v="0"/>
    <n v="70.88"/>
    <n v="125.25"/>
    <n v="70.88"/>
    <n v="54.370000000000005"/>
    <n v="0.43409181636726552"/>
    <n v="2026"/>
    <s v="Q2"/>
    <n v="4"/>
    <s v="Apr"/>
  </r>
  <r>
    <n v="4151"/>
    <d v="2026-04-29T00:00:00"/>
    <n v="2026"/>
    <x v="1"/>
    <n v="4"/>
    <x v="3"/>
    <x v="1"/>
    <x v="14"/>
    <x v="0"/>
    <s v="Returning"/>
    <x v="3"/>
    <s v="Alpine Tent 4P"/>
    <n v="1"/>
    <n v="341.98"/>
    <n v="0"/>
    <n v="192.43"/>
    <n v="341.98"/>
    <n v="192.43"/>
    <n v="149.55000000000001"/>
    <n v="0.43730627522077314"/>
    <n v="2026"/>
    <s v="Q2"/>
    <n v="4"/>
    <s v="Apr"/>
  </r>
  <r>
    <n v="4650"/>
    <d v="2026-04-29T00:00:00"/>
    <n v="2026"/>
    <x v="1"/>
    <n v="4"/>
    <x v="3"/>
    <x v="1"/>
    <x v="6"/>
    <x v="3"/>
    <s v="Business"/>
    <x v="4"/>
    <s v="Resistance Band Set"/>
    <n v="1"/>
    <n v="40.04"/>
    <n v="0"/>
    <n v="14.72"/>
    <n v="40.04"/>
    <n v="14.72"/>
    <n v="25.32"/>
    <n v="0.63236763236763238"/>
    <n v="2026"/>
    <s v="Q2"/>
    <n v="4"/>
    <s v="Apr"/>
  </r>
  <r>
    <n v="4897"/>
    <d v="2026-04-29T00:00:00"/>
    <n v="2026"/>
    <x v="1"/>
    <n v="4"/>
    <x v="3"/>
    <x v="3"/>
    <x v="13"/>
    <x v="0"/>
    <s v="Returning"/>
    <x v="0"/>
    <s v="Compact Repair Kit"/>
    <n v="3"/>
    <n v="40.47"/>
    <n v="0.05"/>
    <n v="17.14"/>
    <n v="115.33949999999999"/>
    <n v="51.42"/>
    <n v="63.919499999999985"/>
    <n v="0.5541856866034619"/>
    <n v="2026"/>
    <s v="Q2"/>
    <n v="4"/>
    <s v="Apr"/>
  </r>
  <r>
    <n v="792"/>
    <d v="2026-04-30T00:00:00"/>
    <n v="2026"/>
    <x v="1"/>
    <n v="4"/>
    <x v="3"/>
    <x v="3"/>
    <x v="8"/>
    <x v="1"/>
    <s v="Returning"/>
    <x v="3"/>
    <s v="Portable Camp Stove"/>
    <n v="6"/>
    <n v="83.7"/>
    <n v="0.2"/>
    <n v="38.58"/>
    <n v="401.76000000000005"/>
    <n v="231.48"/>
    <n v="170.28000000000006"/>
    <n v="0.42383512544802876"/>
    <n v="2026"/>
    <s v="Q2"/>
    <n v="4"/>
    <s v="Apr"/>
  </r>
  <r>
    <n v="1796"/>
    <d v="2026-04-30T00:00:00"/>
    <n v="2026"/>
    <x v="1"/>
    <n v="4"/>
    <x v="3"/>
    <x v="0"/>
    <x v="15"/>
    <x v="0"/>
    <s v="Returning"/>
    <x v="3"/>
    <s v="Portable Camp Stove"/>
    <n v="4"/>
    <n v="83.27"/>
    <n v="0"/>
    <n v="39.979999999999997"/>
    <n v="333.08"/>
    <n v="159.91999999999999"/>
    <n v="173.16"/>
    <n v="0.51987510507986068"/>
    <n v="2026"/>
    <s v="Q2"/>
    <n v="4"/>
    <s v="Apr"/>
  </r>
  <r>
    <n v="3222"/>
    <d v="2026-04-30T00:00:00"/>
    <n v="2026"/>
    <x v="1"/>
    <n v="4"/>
    <x v="3"/>
    <x v="2"/>
    <x v="16"/>
    <x v="1"/>
    <s v="Business"/>
    <x v="3"/>
    <s v="Compact Sleeping Bag"/>
    <n v="3"/>
    <n v="126.03"/>
    <n v="0.1"/>
    <n v="61.75"/>
    <n v="340.28100000000006"/>
    <n v="185.25"/>
    <n v="155.03100000000006"/>
    <n v="0.45559699189787273"/>
    <n v="2026"/>
    <s v="Q2"/>
    <n v="4"/>
    <s v="Apr"/>
  </r>
  <r>
    <n v="3237"/>
    <d v="2026-04-30T00:00:00"/>
    <n v="2026"/>
    <x v="1"/>
    <n v="4"/>
    <x v="3"/>
    <x v="1"/>
    <x v="14"/>
    <x v="0"/>
    <s v="New"/>
    <x v="3"/>
    <s v="Compact Sleeping Bag"/>
    <n v="1"/>
    <n v="122.86"/>
    <n v="0.05"/>
    <n v="59.22"/>
    <n v="116.717"/>
    <n v="59.22"/>
    <n v="57.497"/>
    <n v="0.49261889870370212"/>
    <n v="2026"/>
    <s v="Q2"/>
    <n v="4"/>
    <s v="Apr"/>
  </r>
  <r>
    <n v="3695"/>
    <d v="2026-04-30T00:00:00"/>
    <n v="2026"/>
    <x v="1"/>
    <n v="4"/>
    <x v="3"/>
    <x v="2"/>
    <x v="2"/>
    <x v="0"/>
    <s v="New"/>
    <x v="0"/>
    <s v="Compact Repair Kit"/>
    <n v="1"/>
    <n v="39.44"/>
    <n v="0.1"/>
    <n v="16.63"/>
    <n v="35.496000000000002"/>
    <n v="16.63"/>
    <n v="18.866000000000003"/>
    <n v="0.53149650664863657"/>
    <n v="2026"/>
    <s v="Q2"/>
    <n v="4"/>
    <s v="Apr"/>
  </r>
  <r>
    <n v="5148"/>
    <d v="2026-04-30T00:00:00"/>
    <n v="2026"/>
    <x v="1"/>
    <n v="4"/>
    <x v="3"/>
    <x v="2"/>
    <x v="10"/>
    <x v="0"/>
    <s v="Returning"/>
    <x v="2"/>
    <s v="Carry-On Duffel"/>
    <n v="1"/>
    <n v="130.34"/>
    <n v="0.1"/>
    <n v="66.680000000000007"/>
    <n v="117.30600000000001"/>
    <n v="66.680000000000007"/>
    <n v="50.626000000000005"/>
    <n v="0.43157212759790631"/>
    <n v="2026"/>
    <s v="Q2"/>
    <n v="4"/>
    <s v="Apr"/>
  </r>
  <r>
    <n v="534"/>
    <d v="2026-05-01T00:00:00"/>
    <n v="2026"/>
    <x v="1"/>
    <n v="5"/>
    <x v="4"/>
    <x v="1"/>
    <x v="12"/>
    <x v="0"/>
    <s v="Business"/>
    <x v="1"/>
    <s v="Summit Backpack 45L"/>
    <n v="1"/>
    <n v="154.86000000000001"/>
    <n v="0"/>
    <n v="78.37"/>
    <n v="154.86000000000001"/>
    <n v="78.37"/>
    <n v="76.490000000000009"/>
    <n v="0.49393000129148912"/>
    <n v="2026"/>
    <s v="Q2"/>
    <n v="5"/>
    <s v="May"/>
  </r>
  <r>
    <n v="551"/>
    <d v="2026-05-01T00:00:00"/>
    <n v="2026"/>
    <x v="1"/>
    <n v="5"/>
    <x v="4"/>
    <x v="3"/>
    <x v="8"/>
    <x v="2"/>
    <s v="Returning"/>
    <x v="0"/>
    <s v="Cycling Pack 12L"/>
    <n v="4"/>
    <n v="103.64"/>
    <n v="0"/>
    <n v="50.59"/>
    <n v="414.56"/>
    <n v="202.36"/>
    <n v="212.2"/>
    <n v="0.51186800463141646"/>
    <n v="2026"/>
    <s v="Q2"/>
    <n v="5"/>
    <s v="May"/>
  </r>
  <r>
    <n v="2110"/>
    <d v="2026-05-01T00:00:00"/>
    <n v="2026"/>
    <x v="1"/>
    <n v="5"/>
    <x v="4"/>
    <x v="0"/>
    <x v="15"/>
    <x v="0"/>
    <s v="Returning"/>
    <x v="2"/>
    <s v="Travel Backpack 35L"/>
    <n v="1"/>
    <n v="164.49"/>
    <n v="0.05"/>
    <n v="87.81"/>
    <n v="156.2655"/>
    <n v="87.81"/>
    <n v="68.455500000000001"/>
    <n v="0.43807174328306631"/>
    <n v="2026"/>
    <s v="Q2"/>
    <n v="5"/>
    <s v="May"/>
  </r>
  <r>
    <n v="2217"/>
    <d v="2026-05-01T00:00:00"/>
    <n v="2026"/>
    <x v="1"/>
    <n v="5"/>
    <x v="4"/>
    <x v="3"/>
    <x v="8"/>
    <x v="1"/>
    <s v="Returning"/>
    <x v="2"/>
    <s v="Travel Backpack 35L"/>
    <n v="3"/>
    <n v="163.44999999999999"/>
    <n v="0.05"/>
    <n v="87.54"/>
    <n v="465.83249999999992"/>
    <n v="262.62"/>
    <n v="203.21249999999992"/>
    <n v="0.4362351274331438"/>
    <n v="2026"/>
    <s v="Q2"/>
    <n v="5"/>
    <s v="May"/>
  </r>
  <r>
    <n v="2544"/>
    <d v="2026-05-01T00:00:00"/>
    <n v="2026"/>
    <x v="1"/>
    <n v="5"/>
    <x v="4"/>
    <x v="3"/>
    <x v="4"/>
    <x v="0"/>
    <s v="Returning"/>
    <x v="1"/>
    <s v="Trekking Poles"/>
    <n v="1"/>
    <n v="71.87"/>
    <n v="0.05"/>
    <n v="31.97"/>
    <n v="68.276499999999999"/>
    <n v="31.97"/>
    <n v="36.3065"/>
    <n v="0.53175690025118449"/>
    <n v="2026"/>
    <s v="Q2"/>
    <n v="5"/>
    <s v="May"/>
  </r>
  <r>
    <n v="3678"/>
    <d v="2026-05-01T00:00:00"/>
    <n v="2026"/>
    <x v="1"/>
    <n v="5"/>
    <x v="4"/>
    <x v="1"/>
    <x v="14"/>
    <x v="3"/>
    <s v="Returning"/>
    <x v="3"/>
    <s v="Trail Tent 2P"/>
    <n v="2"/>
    <n v="194.97"/>
    <n v="0"/>
    <n v="101.14"/>
    <n v="389.94"/>
    <n v="202.28"/>
    <n v="187.66"/>
    <n v="0.48125352618351541"/>
    <n v="2026"/>
    <s v="Q2"/>
    <n v="5"/>
    <s v="May"/>
  </r>
  <r>
    <n v="3726"/>
    <d v="2026-05-01T00:00:00"/>
    <n v="2026"/>
    <x v="1"/>
    <n v="5"/>
    <x v="4"/>
    <x v="3"/>
    <x v="8"/>
    <x v="3"/>
    <s v="Returning"/>
    <x v="0"/>
    <s v="Trail Bike Light"/>
    <n v="2"/>
    <n v="49.53"/>
    <n v="0"/>
    <n v="22.91"/>
    <n v="99.06"/>
    <n v="45.82"/>
    <n v="53.24"/>
    <n v="0.53745204926307288"/>
    <n v="2026"/>
    <s v="Q2"/>
    <n v="5"/>
    <s v="May"/>
  </r>
  <r>
    <n v="3897"/>
    <d v="2026-05-01T00:00:00"/>
    <n v="2026"/>
    <x v="1"/>
    <n v="5"/>
    <x v="4"/>
    <x v="3"/>
    <x v="8"/>
    <x v="1"/>
    <s v="Business"/>
    <x v="4"/>
    <s v="Recovery Roller"/>
    <n v="4"/>
    <n v="35.619999999999997"/>
    <n v="0.15"/>
    <n v="13.76"/>
    <n v="121.10799999999999"/>
    <n v="55.04"/>
    <n v="66.067999999999984"/>
    <n v="0.54552960993493405"/>
    <n v="2026"/>
    <s v="Q2"/>
    <n v="5"/>
    <s v="May"/>
  </r>
  <r>
    <n v="1262"/>
    <d v="2026-05-02T00:00:00"/>
    <n v="2026"/>
    <x v="1"/>
    <n v="5"/>
    <x v="4"/>
    <x v="3"/>
    <x v="7"/>
    <x v="2"/>
    <s v="Returning"/>
    <x v="2"/>
    <s v="Packing Cube Set"/>
    <n v="2"/>
    <n v="45.47"/>
    <n v="0"/>
    <n v="18.37"/>
    <n v="90.94"/>
    <n v="36.74"/>
    <n v="54.199999999999996"/>
    <n v="0.59599736089729494"/>
    <n v="2026"/>
    <s v="Q2"/>
    <n v="5"/>
    <s v="May"/>
  </r>
  <r>
    <n v="2657"/>
    <d v="2026-05-02T00:00:00"/>
    <n v="2026"/>
    <x v="1"/>
    <n v="5"/>
    <x v="4"/>
    <x v="0"/>
    <x v="0"/>
    <x v="2"/>
    <s v="New"/>
    <x v="1"/>
    <s v="Trail Boots"/>
    <n v="1"/>
    <n v="145.68"/>
    <n v="0"/>
    <n v="77.8"/>
    <n v="145.68"/>
    <n v="77.8"/>
    <n v="67.88000000000001"/>
    <n v="0.46595277320153766"/>
    <n v="2026"/>
    <s v="Q2"/>
    <n v="5"/>
    <s v="May"/>
  </r>
  <r>
    <n v="3238"/>
    <d v="2026-05-02T00:00:00"/>
    <n v="2026"/>
    <x v="1"/>
    <n v="5"/>
    <x v="4"/>
    <x v="3"/>
    <x v="8"/>
    <x v="3"/>
    <s v="Returning"/>
    <x v="3"/>
    <s v="Portable Camp Stove"/>
    <n v="2"/>
    <n v="82.65"/>
    <n v="0.05"/>
    <n v="40.46"/>
    <n v="157.035"/>
    <n v="80.92"/>
    <n v="76.114999999999995"/>
    <n v="0.48470086286496639"/>
    <n v="2026"/>
    <s v="Q2"/>
    <n v="5"/>
    <s v="May"/>
  </r>
  <r>
    <n v="3607"/>
    <d v="2026-05-02T00:00:00"/>
    <n v="2026"/>
    <x v="1"/>
    <n v="5"/>
    <x v="4"/>
    <x v="1"/>
    <x v="6"/>
    <x v="0"/>
    <s v="Business"/>
    <x v="2"/>
    <s v="Insulated Bottle"/>
    <n v="1"/>
    <n v="36.270000000000003"/>
    <n v="0"/>
    <n v="13.8"/>
    <n v="36.270000000000003"/>
    <n v="13.8"/>
    <n v="22.470000000000002"/>
    <n v="0.61952026468155497"/>
    <n v="2026"/>
    <s v="Q2"/>
    <n v="5"/>
    <s v="May"/>
  </r>
  <r>
    <n v="5070"/>
    <d v="2026-05-02T00:00:00"/>
    <n v="2026"/>
    <x v="1"/>
    <n v="5"/>
    <x v="4"/>
    <x v="2"/>
    <x v="16"/>
    <x v="2"/>
    <s v="New"/>
    <x v="3"/>
    <s v="Portable Camp Stove"/>
    <n v="1"/>
    <n v="80.819999999999993"/>
    <n v="0"/>
    <n v="39.950000000000003"/>
    <n v="80.819999999999993"/>
    <n v="39.950000000000003"/>
    <n v="40.86999999999999"/>
    <n v="0.50569166048007907"/>
    <n v="2026"/>
    <s v="Q2"/>
    <n v="5"/>
    <s v="May"/>
  </r>
  <r>
    <n v="5171"/>
    <d v="2026-05-02T00:00:00"/>
    <n v="2026"/>
    <x v="1"/>
    <n v="5"/>
    <x v="4"/>
    <x v="1"/>
    <x v="1"/>
    <x v="2"/>
    <s v="New"/>
    <x v="1"/>
    <s v="Summit Backpack 45L"/>
    <n v="2"/>
    <n v="157.84"/>
    <n v="0.1"/>
    <n v="79.28"/>
    <n v="284.11200000000002"/>
    <n v="158.56"/>
    <n v="125.55200000000002"/>
    <n v="0.44191023258433298"/>
    <n v="2026"/>
    <s v="Q2"/>
    <n v="5"/>
    <s v="May"/>
  </r>
  <r>
    <n v="617"/>
    <d v="2026-05-03T00:00:00"/>
    <n v="2026"/>
    <x v="1"/>
    <n v="5"/>
    <x v="4"/>
    <x v="1"/>
    <x v="14"/>
    <x v="3"/>
    <s v="Returning"/>
    <x v="4"/>
    <s v="Recovery Roller"/>
    <n v="4"/>
    <n v="36.909999999999997"/>
    <n v="0.1"/>
    <n v="13.85"/>
    <n v="132.876"/>
    <n v="55.4"/>
    <n v="77.475999999999999"/>
    <n v="0.58306992985941775"/>
    <n v="2026"/>
    <s v="Q2"/>
    <n v="5"/>
    <s v="May"/>
  </r>
  <r>
    <n v="849"/>
    <d v="2026-05-03T00:00:00"/>
    <n v="2026"/>
    <x v="1"/>
    <n v="5"/>
    <x v="4"/>
    <x v="1"/>
    <x v="14"/>
    <x v="1"/>
    <s v="Business"/>
    <x v="3"/>
    <s v="Trail Tent 2P"/>
    <n v="3"/>
    <n v="193.18"/>
    <n v="0.1"/>
    <n v="102.31"/>
    <n v="521.58600000000001"/>
    <n v="306.93"/>
    <n v="214.65600000000001"/>
    <n v="0.41154478839539405"/>
    <n v="2026"/>
    <s v="Q2"/>
    <n v="5"/>
    <s v="May"/>
  </r>
  <r>
    <n v="956"/>
    <d v="2026-05-03T00:00:00"/>
    <n v="2026"/>
    <x v="1"/>
    <n v="5"/>
    <x v="4"/>
    <x v="0"/>
    <x v="15"/>
    <x v="0"/>
    <s v="Business"/>
    <x v="1"/>
    <s v="Summit Backpack 45L"/>
    <n v="1"/>
    <n v="157.59"/>
    <n v="0.05"/>
    <n v="77.599999999999994"/>
    <n v="149.7105"/>
    <n v="77.599999999999994"/>
    <n v="72.110500000000002"/>
    <n v="0.48166628259206939"/>
    <n v="2026"/>
    <s v="Q2"/>
    <n v="5"/>
    <s v="May"/>
  </r>
  <r>
    <n v="1896"/>
    <d v="2026-05-03T00:00:00"/>
    <n v="2026"/>
    <x v="1"/>
    <n v="5"/>
    <x v="4"/>
    <x v="1"/>
    <x v="12"/>
    <x v="3"/>
    <s v="New"/>
    <x v="4"/>
    <s v="Training Mat"/>
    <n v="2"/>
    <n v="49.97"/>
    <n v="0"/>
    <n v="22.63"/>
    <n v="99.94"/>
    <n v="45.26"/>
    <n v="54.68"/>
    <n v="0.54712827696617972"/>
    <n v="2026"/>
    <s v="Q2"/>
    <n v="5"/>
    <s v="May"/>
  </r>
  <r>
    <n v="2317"/>
    <d v="2026-05-03T00:00:00"/>
    <n v="2026"/>
    <x v="1"/>
    <n v="5"/>
    <x v="4"/>
    <x v="0"/>
    <x v="15"/>
    <x v="1"/>
    <s v="Business"/>
    <x v="1"/>
    <s v="Summit Backpack 45L"/>
    <n v="5"/>
    <n v="155.54"/>
    <n v="0.1"/>
    <n v="78.02"/>
    <n v="699.93"/>
    <n v="390.09999999999997"/>
    <n v="309.83"/>
    <n v="0.44265855156944267"/>
    <n v="2026"/>
    <s v="Q2"/>
    <n v="5"/>
    <s v="May"/>
  </r>
  <r>
    <n v="2542"/>
    <d v="2026-05-03T00:00:00"/>
    <n v="2026"/>
    <x v="1"/>
    <n v="5"/>
    <x v="4"/>
    <x v="3"/>
    <x v="8"/>
    <x v="2"/>
    <s v="New"/>
    <x v="2"/>
    <s v="Carry-On Duffel"/>
    <n v="1"/>
    <n v="131.13"/>
    <n v="0.05"/>
    <n v="67.010000000000005"/>
    <n v="124.5735"/>
    <n v="67.010000000000005"/>
    <n v="57.563499999999991"/>
    <n v="0.46208463276700096"/>
    <n v="2026"/>
    <s v="Q2"/>
    <n v="5"/>
    <s v="May"/>
  </r>
  <r>
    <n v="4535"/>
    <d v="2026-05-03T00:00:00"/>
    <n v="2026"/>
    <x v="1"/>
    <n v="5"/>
    <x v="4"/>
    <x v="2"/>
    <x v="5"/>
    <x v="0"/>
    <s v="New"/>
    <x v="2"/>
    <s v="Insulated Bottle"/>
    <n v="1"/>
    <n v="36.82"/>
    <n v="0.1"/>
    <n v="13.4"/>
    <n v="33.137999999999998"/>
    <n v="13.4"/>
    <n v="19.738"/>
    <n v="0.5956303941094816"/>
    <n v="2026"/>
    <s v="Q2"/>
    <n v="5"/>
    <s v="May"/>
  </r>
  <r>
    <n v="4988"/>
    <d v="2026-05-03T00:00:00"/>
    <n v="2026"/>
    <x v="1"/>
    <n v="5"/>
    <x v="4"/>
    <x v="2"/>
    <x v="10"/>
    <x v="2"/>
    <s v="New"/>
    <x v="4"/>
    <s v="Weighted Vest"/>
    <n v="1"/>
    <n v="122.28"/>
    <n v="0"/>
    <n v="67.28"/>
    <n v="122.28"/>
    <n v="67.28"/>
    <n v="55"/>
    <n v="0.44978737324174028"/>
    <n v="2026"/>
    <s v="Q2"/>
    <n v="5"/>
    <s v="May"/>
  </r>
  <r>
    <n v="253"/>
    <d v="2026-05-04T00:00:00"/>
    <n v="2026"/>
    <x v="1"/>
    <n v="5"/>
    <x v="4"/>
    <x v="2"/>
    <x v="10"/>
    <x v="2"/>
    <s v="Business"/>
    <x v="1"/>
    <s v="Hiking Daypack 20L"/>
    <n v="1"/>
    <n v="90.92"/>
    <n v="0.15"/>
    <n v="44.93"/>
    <n v="77.281999999999996"/>
    <n v="44.93"/>
    <n v="32.351999999999997"/>
    <n v="0.41862270645169636"/>
    <n v="2026"/>
    <s v="Q2"/>
    <n v="5"/>
    <s v="May"/>
  </r>
  <r>
    <n v="1743"/>
    <d v="2026-05-04T00:00:00"/>
    <n v="2026"/>
    <x v="1"/>
    <n v="5"/>
    <x v="4"/>
    <x v="1"/>
    <x v="12"/>
    <x v="0"/>
    <s v="New"/>
    <x v="4"/>
    <s v="Training Mat"/>
    <n v="1"/>
    <n v="51.02"/>
    <n v="0"/>
    <n v="21.83"/>
    <n v="51.02"/>
    <n v="21.83"/>
    <n v="29.190000000000005"/>
    <n v="0.5721285770286163"/>
    <n v="2026"/>
    <s v="Q2"/>
    <n v="5"/>
    <s v="May"/>
  </r>
  <r>
    <n v="1801"/>
    <d v="2026-05-04T00:00:00"/>
    <n v="2026"/>
    <x v="1"/>
    <n v="5"/>
    <x v="4"/>
    <x v="2"/>
    <x v="2"/>
    <x v="0"/>
    <s v="Business"/>
    <x v="2"/>
    <s v="Insulated Bottle"/>
    <n v="2"/>
    <n v="36.299999999999997"/>
    <n v="0.05"/>
    <n v="13.9"/>
    <n v="68.969999999999985"/>
    <n v="27.8"/>
    <n v="41.169999999999987"/>
    <n v="0.59692619979701311"/>
    <n v="2026"/>
    <s v="Q2"/>
    <n v="5"/>
    <s v="May"/>
  </r>
  <r>
    <n v="2511"/>
    <d v="2026-05-04T00:00:00"/>
    <n v="2026"/>
    <x v="1"/>
    <n v="5"/>
    <x v="4"/>
    <x v="2"/>
    <x v="10"/>
    <x v="1"/>
    <s v="Business"/>
    <x v="3"/>
    <s v="Trail Tent 2P"/>
    <n v="8"/>
    <n v="195.03"/>
    <n v="0.15"/>
    <n v="101.13"/>
    <n v="1326.204"/>
    <n v="809.04"/>
    <n v="517.16399999999999"/>
    <n v="0.38995810599274322"/>
    <n v="2026"/>
    <s v="Q2"/>
    <n v="5"/>
    <s v="May"/>
  </r>
  <r>
    <n v="3186"/>
    <d v="2026-05-04T00:00:00"/>
    <n v="2026"/>
    <x v="1"/>
    <n v="5"/>
    <x v="4"/>
    <x v="1"/>
    <x v="6"/>
    <x v="0"/>
    <s v="New"/>
    <x v="1"/>
    <s v="Trail Boots"/>
    <n v="1"/>
    <n v="143.66"/>
    <n v="0.1"/>
    <n v="79.25"/>
    <n v="129.29400000000001"/>
    <n v="79.25"/>
    <n v="50.044000000000011"/>
    <n v="0.38705585719368268"/>
    <n v="2026"/>
    <s v="Q2"/>
    <n v="5"/>
    <s v="May"/>
  </r>
  <r>
    <n v="3378"/>
    <d v="2026-05-04T00:00:00"/>
    <n v="2026"/>
    <x v="1"/>
    <n v="5"/>
    <x v="4"/>
    <x v="0"/>
    <x v="0"/>
    <x v="1"/>
    <s v="Business"/>
    <x v="4"/>
    <s v="Weighted Vest"/>
    <n v="3"/>
    <n v="120.28"/>
    <n v="0.2"/>
    <n v="69.23"/>
    <n v="288.67200000000003"/>
    <n v="207.69"/>
    <n v="80.982000000000028"/>
    <n v="0.28053292317924849"/>
    <n v="2026"/>
    <s v="Q2"/>
    <n v="5"/>
    <s v="May"/>
  </r>
  <r>
    <n v="4255"/>
    <d v="2026-05-04T00:00:00"/>
    <n v="2026"/>
    <x v="1"/>
    <n v="5"/>
    <x v="4"/>
    <x v="3"/>
    <x v="7"/>
    <x v="3"/>
    <s v="Returning"/>
    <x v="2"/>
    <s v="Insulated Bottle"/>
    <n v="6"/>
    <n v="36.04"/>
    <n v="0"/>
    <n v="13.38"/>
    <n v="216.24"/>
    <n v="80.28"/>
    <n v="135.96"/>
    <n v="0.62874583795782468"/>
    <n v="2026"/>
    <s v="Q2"/>
    <n v="5"/>
    <s v="May"/>
  </r>
  <r>
    <n v="4587"/>
    <d v="2026-05-04T00:00:00"/>
    <n v="2026"/>
    <x v="1"/>
    <n v="5"/>
    <x v="4"/>
    <x v="2"/>
    <x v="2"/>
    <x v="3"/>
    <s v="Returning"/>
    <x v="1"/>
    <s v="Hiking Daypack 20L"/>
    <n v="2"/>
    <n v="91.72"/>
    <n v="0"/>
    <n v="45.67"/>
    <n v="183.44"/>
    <n v="91.34"/>
    <n v="92.1"/>
    <n v="0.50207152202354988"/>
    <n v="2026"/>
    <s v="Q2"/>
    <n v="5"/>
    <s v="May"/>
  </r>
  <r>
    <n v="830"/>
    <d v="2026-05-05T00:00:00"/>
    <n v="2026"/>
    <x v="1"/>
    <n v="5"/>
    <x v="4"/>
    <x v="3"/>
    <x v="8"/>
    <x v="0"/>
    <s v="Business"/>
    <x v="0"/>
    <s v="Trail Bike Light"/>
    <n v="2"/>
    <n v="50.4"/>
    <n v="0"/>
    <n v="22.21"/>
    <n v="100.8"/>
    <n v="44.42"/>
    <n v="56.379999999999995"/>
    <n v="0.55932539682539684"/>
    <n v="2026"/>
    <s v="Q2"/>
    <n v="5"/>
    <s v="May"/>
  </r>
  <r>
    <n v="4320"/>
    <d v="2026-05-05T00:00:00"/>
    <n v="2026"/>
    <x v="1"/>
    <n v="5"/>
    <x v="4"/>
    <x v="1"/>
    <x v="6"/>
    <x v="0"/>
    <s v="Returning"/>
    <x v="2"/>
    <s v="Travel Backpack 35L"/>
    <n v="2"/>
    <n v="165.17"/>
    <n v="0"/>
    <n v="87.78"/>
    <n v="330.34"/>
    <n v="175.56"/>
    <n v="154.77999999999997"/>
    <n v="0.46854755706242052"/>
    <n v="2026"/>
    <s v="Q2"/>
    <n v="5"/>
    <s v="May"/>
  </r>
  <r>
    <n v="4386"/>
    <d v="2026-05-05T00:00:00"/>
    <n v="2026"/>
    <x v="1"/>
    <n v="5"/>
    <x v="4"/>
    <x v="0"/>
    <x v="15"/>
    <x v="0"/>
    <s v="Returning"/>
    <x v="1"/>
    <s v="Trekking Poles"/>
    <n v="1"/>
    <n v="69.819999999999993"/>
    <n v="0.05"/>
    <n v="33.29"/>
    <n v="66.328999999999994"/>
    <n v="33.29"/>
    <n v="33.038999999999994"/>
    <n v="0.49810791659756665"/>
    <n v="2026"/>
    <s v="Q2"/>
    <n v="5"/>
    <s v="May"/>
  </r>
  <r>
    <n v="4602"/>
    <d v="2026-05-05T00:00:00"/>
    <n v="2026"/>
    <x v="1"/>
    <n v="5"/>
    <x v="4"/>
    <x v="1"/>
    <x v="12"/>
    <x v="3"/>
    <s v="New"/>
    <x v="2"/>
    <s v="Carry-On Duffel"/>
    <n v="2"/>
    <n v="131.36000000000001"/>
    <n v="0.1"/>
    <n v="65.3"/>
    <n v="236.44800000000004"/>
    <n v="130.6"/>
    <n v="105.84800000000004"/>
    <n v="0.4476586818243336"/>
    <n v="2026"/>
    <s v="Q2"/>
    <n v="5"/>
    <s v="May"/>
  </r>
  <r>
    <n v="5190"/>
    <d v="2026-05-05T00:00:00"/>
    <n v="2026"/>
    <x v="1"/>
    <n v="5"/>
    <x v="4"/>
    <x v="3"/>
    <x v="8"/>
    <x v="1"/>
    <s v="Returning"/>
    <x v="1"/>
    <s v="Hiking Daypack 20L"/>
    <n v="15"/>
    <n v="93.65"/>
    <n v="0.1"/>
    <n v="44.89"/>
    <n v="1264.2750000000001"/>
    <n v="673.35"/>
    <n v="590.92500000000007"/>
    <n v="0.46740226612089936"/>
    <n v="2026"/>
    <s v="Q2"/>
    <n v="5"/>
    <s v="May"/>
  </r>
  <r>
    <n v="393"/>
    <d v="2026-05-06T00:00:00"/>
    <n v="2026"/>
    <x v="1"/>
    <n v="5"/>
    <x v="4"/>
    <x v="1"/>
    <x v="12"/>
    <x v="3"/>
    <s v="New"/>
    <x v="3"/>
    <s v="Trail Tent 2P"/>
    <n v="3"/>
    <n v="199.93"/>
    <n v="0"/>
    <n v="104.86"/>
    <n v="599.79"/>
    <n v="314.58"/>
    <n v="285.20999999999998"/>
    <n v="0.47551643075076278"/>
    <n v="2026"/>
    <s v="Q2"/>
    <n v="5"/>
    <s v="May"/>
  </r>
  <r>
    <n v="812"/>
    <d v="2026-05-06T00:00:00"/>
    <n v="2026"/>
    <x v="1"/>
    <n v="5"/>
    <x v="4"/>
    <x v="0"/>
    <x v="0"/>
    <x v="0"/>
    <s v="New"/>
    <x v="1"/>
    <s v="Trekking Poles"/>
    <n v="5"/>
    <n v="70.150000000000006"/>
    <n v="0"/>
    <n v="32.700000000000003"/>
    <n v="350.75"/>
    <n v="163.5"/>
    <n v="187.25"/>
    <n v="0.53385602280826805"/>
    <n v="2026"/>
    <s v="Q2"/>
    <n v="5"/>
    <s v="May"/>
  </r>
  <r>
    <n v="1297"/>
    <d v="2026-05-06T00:00:00"/>
    <n v="2026"/>
    <x v="1"/>
    <n v="5"/>
    <x v="4"/>
    <x v="2"/>
    <x v="2"/>
    <x v="2"/>
    <s v="New"/>
    <x v="4"/>
    <s v="Recovery Roller"/>
    <n v="2"/>
    <n v="35.86"/>
    <n v="0"/>
    <n v="13.9"/>
    <n v="71.72"/>
    <n v="27.8"/>
    <n v="43.92"/>
    <n v="0.61238148354712774"/>
    <n v="2026"/>
    <s v="Q2"/>
    <n v="5"/>
    <s v="May"/>
  </r>
  <r>
    <n v="1574"/>
    <d v="2026-05-06T00:00:00"/>
    <n v="2026"/>
    <x v="1"/>
    <n v="5"/>
    <x v="4"/>
    <x v="1"/>
    <x v="6"/>
    <x v="0"/>
    <s v="Returning"/>
    <x v="1"/>
    <s v="Hiking Daypack 20L"/>
    <n v="1"/>
    <n v="92.27"/>
    <n v="0"/>
    <n v="46.5"/>
    <n v="92.27"/>
    <n v="46.5"/>
    <n v="45.769999999999996"/>
    <n v="0.49604421805570603"/>
    <n v="2026"/>
    <s v="Q2"/>
    <n v="5"/>
    <s v="May"/>
  </r>
  <r>
    <n v="3060"/>
    <d v="2026-05-06T00:00:00"/>
    <n v="2026"/>
    <x v="1"/>
    <n v="5"/>
    <x v="4"/>
    <x v="1"/>
    <x v="6"/>
    <x v="1"/>
    <s v="Business"/>
    <x v="1"/>
    <s v="Summit Backpack 45L"/>
    <n v="6"/>
    <n v="157.31"/>
    <n v="0.15"/>
    <n v="80.34"/>
    <n v="802.28099999999995"/>
    <n v="482.04"/>
    <n v="320.24099999999993"/>
    <n v="0.3991631361081715"/>
    <n v="2026"/>
    <s v="Q2"/>
    <n v="5"/>
    <s v="May"/>
  </r>
  <r>
    <n v="3490"/>
    <d v="2026-05-06T00:00:00"/>
    <n v="2026"/>
    <x v="1"/>
    <n v="5"/>
    <x v="4"/>
    <x v="1"/>
    <x v="11"/>
    <x v="0"/>
    <s v="New"/>
    <x v="2"/>
    <s v="Packing Cube Set"/>
    <n v="2"/>
    <n v="46.18"/>
    <n v="0.05"/>
    <n v="17.899999999999999"/>
    <n v="87.74199999999999"/>
    <n v="35.799999999999997"/>
    <n v="51.941999999999993"/>
    <n v="0.59198559412823959"/>
    <n v="2026"/>
    <s v="Q2"/>
    <n v="5"/>
    <s v="May"/>
  </r>
  <r>
    <n v="3654"/>
    <d v="2026-05-06T00:00:00"/>
    <n v="2026"/>
    <x v="1"/>
    <n v="5"/>
    <x v="4"/>
    <x v="2"/>
    <x v="10"/>
    <x v="0"/>
    <s v="Business"/>
    <x v="0"/>
    <s v="Trail Bike Light"/>
    <n v="1"/>
    <n v="51.44"/>
    <n v="0.1"/>
    <n v="22.88"/>
    <n v="46.295999999999999"/>
    <n v="22.88"/>
    <n v="23.416"/>
    <n v="0.50578883704855715"/>
    <n v="2026"/>
    <s v="Q2"/>
    <n v="5"/>
    <s v="May"/>
  </r>
  <r>
    <n v="4209"/>
    <d v="2026-05-06T00:00:00"/>
    <n v="2026"/>
    <x v="1"/>
    <n v="5"/>
    <x v="4"/>
    <x v="1"/>
    <x v="1"/>
    <x v="0"/>
    <s v="New"/>
    <x v="4"/>
    <s v="Training Mat"/>
    <n v="2"/>
    <n v="50.97"/>
    <n v="0.05"/>
    <n v="21.67"/>
    <n v="96.842999999999989"/>
    <n v="43.34"/>
    <n v="53.502999999999986"/>
    <n v="0.55247152607829153"/>
    <n v="2026"/>
    <s v="Q2"/>
    <n v="5"/>
    <s v="May"/>
  </r>
  <r>
    <n v="4227"/>
    <d v="2026-05-06T00:00:00"/>
    <n v="2026"/>
    <x v="1"/>
    <n v="5"/>
    <x v="4"/>
    <x v="1"/>
    <x v="1"/>
    <x v="0"/>
    <s v="New"/>
    <x v="0"/>
    <s v="Compact Repair Kit"/>
    <n v="2"/>
    <n v="40.549999999999997"/>
    <n v="0"/>
    <n v="16.52"/>
    <n v="81.099999999999994"/>
    <n v="33.04"/>
    <n v="48.059999999999995"/>
    <n v="0.59260172626387175"/>
    <n v="2026"/>
    <s v="Q2"/>
    <n v="5"/>
    <s v="May"/>
  </r>
  <r>
    <n v="4247"/>
    <d v="2026-05-06T00:00:00"/>
    <n v="2026"/>
    <x v="1"/>
    <n v="5"/>
    <x v="4"/>
    <x v="2"/>
    <x v="16"/>
    <x v="0"/>
    <s v="New"/>
    <x v="0"/>
    <s v="Trail Bike Light"/>
    <n v="2"/>
    <n v="51.3"/>
    <n v="0"/>
    <n v="23.12"/>
    <n v="102.6"/>
    <n v="46.24"/>
    <n v="56.359999999999992"/>
    <n v="0.54931773879142298"/>
    <n v="2026"/>
    <s v="Q2"/>
    <n v="5"/>
    <s v="May"/>
  </r>
  <r>
    <n v="5196"/>
    <d v="2026-05-06T00:00:00"/>
    <n v="2026"/>
    <x v="1"/>
    <n v="5"/>
    <x v="4"/>
    <x v="3"/>
    <x v="8"/>
    <x v="0"/>
    <s v="New"/>
    <x v="3"/>
    <s v="Portable Camp Stove"/>
    <n v="3"/>
    <n v="82.56"/>
    <n v="0"/>
    <n v="39.99"/>
    <n v="247.68"/>
    <n v="119.97"/>
    <n v="127.71000000000001"/>
    <n v="0.515625"/>
    <n v="2026"/>
    <s v="Q2"/>
    <n v="5"/>
    <s v="May"/>
  </r>
  <r>
    <n v="400"/>
    <d v="2026-05-07T00:00:00"/>
    <n v="2026"/>
    <x v="1"/>
    <n v="5"/>
    <x v="4"/>
    <x v="1"/>
    <x v="12"/>
    <x v="1"/>
    <s v="Business"/>
    <x v="1"/>
    <s v="Hiking Daypack 20L"/>
    <n v="6"/>
    <n v="92.66"/>
    <n v="0.15"/>
    <n v="44.71"/>
    <n v="472.56600000000003"/>
    <n v="268.26"/>
    <n v="204.30600000000004"/>
    <n v="0.43233326138571126"/>
    <n v="2026"/>
    <s v="Q2"/>
    <n v="5"/>
    <s v="May"/>
  </r>
  <r>
    <n v="829"/>
    <d v="2026-05-07T00:00:00"/>
    <n v="2026"/>
    <x v="1"/>
    <n v="5"/>
    <x v="4"/>
    <x v="2"/>
    <x v="16"/>
    <x v="3"/>
    <s v="New"/>
    <x v="4"/>
    <s v="Resistance Band Set"/>
    <n v="1"/>
    <n v="39.42"/>
    <n v="0"/>
    <n v="14.86"/>
    <n v="39.42"/>
    <n v="14.86"/>
    <n v="24.560000000000002"/>
    <n v="0.62303399289700667"/>
    <n v="2026"/>
    <s v="Q2"/>
    <n v="5"/>
    <s v="May"/>
  </r>
  <r>
    <n v="1236"/>
    <d v="2026-05-07T00:00:00"/>
    <n v="2026"/>
    <x v="1"/>
    <n v="5"/>
    <x v="4"/>
    <x v="0"/>
    <x v="9"/>
    <x v="2"/>
    <s v="Returning"/>
    <x v="4"/>
    <s v="Weighted Vest"/>
    <n v="2"/>
    <n v="124.25"/>
    <n v="0"/>
    <n v="69.510000000000005"/>
    <n v="248.5"/>
    <n v="139.02000000000001"/>
    <n v="109.47999999999999"/>
    <n v="0.44056338028169012"/>
    <n v="2026"/>
    <s v="Q2"/>
    <n v="5"/>
    <s v="May"/>
  </r>
  <r>
    <n v="1364"/>
    <d v="2026-05-07T00:00:00"/>
    <n v="2026"/>
    <x v="1"/>
    <n v="5"/>
    <x v="4"/>
    <x v="1"/>
    <x v="14"/>
    <x v="0"/>
    <s v="New"/>
    <x v="1"/>
    <s v="Summit Backpack 45L"/>
    <n v="2"/>
    <n v="156.43"/>
    <n v="0"/>
    <n v="78.569999999999993"/>
    <n v="312.86"/>
    <n v="157.13999999999999"/>
    <n v="155.72000000000003"/>
    <n v="0.49773061433228927"/>
    <n v="2026"/>
    <s v="Q2"/>
    <n v="5"/>
    <s v="May"/>
  </r>
  <r>
    <n v="2105"/>
    <d v="2026-05-07T00:00:00"/>
    <n v="2026"/>
    <x v="1"/>
    <n v="5"/>
    <x v="4"/>
    <x v="1"/>
    <x v="14"/>
    <x v="2"/>
    <s v="New"/>
    <x v="3"/>
    <s v="Portable Camp Stove"/>
    <n v="1"/>
    <n v="80.3"/>
    <n v="0"/>
    <n v="40.020000000000003"/>
    <n v="80.3"/>
    <n v="40.020000000000003"/>
    <n v="40.279999999999994"/>
    <n v="0.50161892901618921"/>
    <n v="2026"/>
    <s v="Q2"/>
    <n v="5"/>
    <s v="May"/>
  </r>
  <r>
    <n v="4706"/>
    <d v="2026-05-07T00:00:00"/>
    <n v="2026"/>
    <x v="1"/>
    <n v="5"/>
    <x v="4"/>
    <x v="3"/>
    <x v="13"/>
    <x v="2"/>
    <s v="New"/>
    <x v="3"/>
    <s v="Portable Camp Stove"/>
    <n v="1"/>
    <n v="79.89"/>
    <n v="0"/>
    <n v="39.549999999999997"/>
    <n v="79.89"/>
    <n v="39.549999999999997"/>
    <n v="40.340000000000003"/>
    <n v="0.50494429841031419"/>
    <n v="2026"/>
    <s v="Q2"/>
    <n v="5"/>
    <s v="May"/>
  </r>
  <r>
    <n v="68"/>
    <d v="2026-05-08T00:00:00"/>
    <n v="2026"/>
    <x v="1"/>
    <n v="5"/>
    <x v="4"/>
    <x v="3"/>
    <x v="7"/>
    <x v="2"/>
    <s v="New"/>
    <x v="4"/>
    <s v="Resistance Band Set"/>
    <n v="1"/>
    <n v="39.5"/>
    <n v="0"/>
    <n v="14.68"/>
    <n v="39.5"/>
    <n v="14.68"/>
    <n v="24.82"/>
    <n v="0.62835443037974681"/>
    <n v="2026"/>
    <s v="Q2"/>
    <n v="5"/>
    <s v="May"/>
  </r>
  <r>
    <n v="1352"/>
    <d v="2026-05-08T00:00:00"/>
    <n v="2026"/>
    <x v="1"/>
    <n v="5"/>
    <x v="4"/>
    <x v="3"/>
    <x v="7"/>
    <x v="0"/>
    <s v="Returning"/>
    <x v="0"/>
    <s v="Commuter Helmet"/>
    <n v="1"/>
    <n v="80.7"/>
    <n v="0"/>
    <n v="41.88"/>
    <n v="80.7"/>
    <n v="41.88"/>
    <n v="38.82"/>
    <n v="0.48104089219330853"/>
    <n v="2026"/>
    <s v="Q2"/>
    <n v="5"/>
    <s v="May"/>
  </r>
  <r>
    <n v="2526"/>
    <d v="2026-05-08T00:00:00"/>
    <n v="2026"/>
    <x v="1"/>
    <n v="5"/>
    <x v="4"/>
    <x v="1"/>
    <x v="14"/>
    <x v="0"/>
    <s v="New"/>
    <x v="3"/>
    <s v="Portable Camp Stove"/>
    <n v="1"/>
    <n v="80.86"/>
    <n v="0"/>
    <n v="38.44"/>
    <n v="80.86"/>
    <n v="38.44"/>
    <n v="42.42"/>
    <n v="0.52461043779371752"/>
    <n v="2026"/>
    <s v="Q2"/>
    <n v="5"/>
    <s v="May"/>
  </r>
  <r>
    <n v="3298"/>
    <d v="2026-05-08T00:00:00"/>
    <n v="2026"/>
    <x v="1"/>
    <n v="5"/>
    <x v="4"/>
    <x v="1"/>
    <x v="14"/>
    <x v="3"/>
    <s v="New"/>
    <x v="3"/>
    <s v="Alpine Tent 4P"/>
    <n v="2"/>
    <n v="337.7"/>
    <n v="0.1"/>
    <n v="192.16"/>
    <n v="607.86"/>
    <n v="384.32"/>
    <n v="223.54000000000002"/>
    <n v="0.36774915276543946"/>
    <n v="2026"/>
    <s v="Q2"/>
    <n v="5"/>
    <s v="May"/>
  </r>
  <r>
    <n v="3510"/>
    <d v="2026-05-08T00:00:00"/>
    <n v="2026"/>
    <x v="1"/>
    <n v="5"/>
    <x v="4"/>
    <x v="2"/>
    <x v="2"/>
    <x v="0"/>
    <s v="Returning"/>
    <x v="3"/>
    <s v="Compact Sleeping Bag"/>
    <n v="4"/>
    <n v="121.81"/>
    <n v="0"/>
    <n v="58.95"/>
    <n v="487.24"/>
    <n v="235.8"/>
    <n v="251.44"/>
    <n v="0.5160495854199163"/>
    <n v="2026"/>
    <s v="Q2"/>
    <n v="5"/>
    <s v="May"/>
  </r>
  <r>
    <n v="3638"/>
    <d v="2026-05-08T00:00:00"/>
    <n v="2026"/>
    <x v="1"/>
    <n v="5"/>
    <x v="4"/>
    <x v="3"/>
    <x v="7"/>
    <x v="1"/>
    <s v="Business"/>
    <x v="2"/>
    <s v="Travel Backpack 35L"/>
    <n v="10"/>
    <n v="168.55"/>
    <n v="0.1"/>
    <n v="88.85"/>
    <n v="1516.95"/>
    <n v="888.5"/>
    <n v="628.45000000000005"/>
    <n v="0.41428524341606515"/>
    <n v="2026"/>
    <s v="Q2"/>
    <n v="5"/>
    <s v="May"/>
  </r>
  <r>
    <n v="3754"/>
    <d v="2026-05-08T00:00:00"/>
    <n v="2026"/>
    <x v="1"/>
    <n v="5"/>
    <x v="4"/>
    <x v="1"/>
    <x v="12"/>
    <x v="0"/>
    <s v="Returning"/>
    <x v="0"/>
    <s v="Compact Repair Kit"/>
    <n v="1"/>
    <n v="39.42"/>
    <n v="0.05"/>
    <n v="16.77"/>
    <n v="37.448999999999998"/>
    <n v="16.77"/>
    <n v="20.678999999999998"/>
    <n v="0.55219097973243614"/>
    <n v="2026"/>
    <s v="Q2"/>
    <n v="5"/>
    <s v="May"/>
  </r>
  <r>
    <n v="4029"/>
    <d v="2026-05-08T00:00:00"/>
    <n v="2026"/>
    <x v="1"/>
    <n v="5"/>
    <x v="4"/>
    <x v="3"/>
    <x v="13"/>
    <x v="2"/>
    <s v="New"/>
    <x v="2"/>
    <s v="Travel Backpack 35L"/>
    <n v="1"/>
    <n v="161.36000000000001"/>
    <n v="0"/>
    <n v="87"/>
    <n v="161.36000000000001"/>
    <n v="87"/>
    <n v="74.360000000000014"/>
    <n v="0.46083292017848293"/>
    <n v="2026"/>
    <s v="Q2"/>
    <n v="5"/>
    <s v="May"/>
  </r>
  <r>
    <n v="4651"/>
    <d v="2026-05-08T00:00:00"/>
    <n v="2026"/>
    <x v="1"/>
    <n v="5"/>
    <x v="4"/>
    <x v="1"/>
    <x v="11"/>
    <x v="0"/>
    <s v="Business"/>
    <x v="3"/>
    <s v="Compact Sleeping Bag"/>
    <n v="1"/>
    <n v="123.68"/>
    <n v="0"/>
    <n v="59.26"/>
    <n v="123.68"/>
    <n v="59.26"/>
    <n v="64.420000000000016"/>
    <n v="0.52086028460543343"/>
    <n v="2026"/>
    <s v="Q2"/>
    <n v="5"/>
    <s v="May"/>
  </r>
  <r>
    <n v="4886"/>
    <d v="2026-05-08T00:00:00"/>
    <n v="2026"/>
    <x v="1"/>
    <n v="5"/>
    <x v="4"/>
    <x v="3"/>
    <x v="8"/>
    <x v="3"/>
    <s v="Returning"/>
    <x v="1"/>
    <s v="Trail Boots"/>
    <n v="1"/>
    <n v="146.29"/>
    <n v="0"/>
    <n v="81.16"/>
    <n v="146.29"/>
    <n v="81.16"/>
    <n v="65.13"/>
    <n v="0.44521156606740037"/>
    <n v="2026"/>
    <s v="Q2"/>
    <n v="5"/>
    <s v="May"/>
  </r>
  <r>
    <n v="162"/>
    <d v="2026-05-09T00:00:00"/>
    <n v="2026"/>
    <x v="1"/>
    <n v="5"/>
    <x v="4"/>
    <x v="0"/>
    <x v="0"/>
    <x v="0"/>
    <s v="New"/>
    <x v="2"/>
    <s v="Travel Backpack 35L"/>
    <n v="2"/>
    <n v="164.95"/>
    <n v="0.1"/>
    <n v="86.27"/>
    <n v="296.90999999999997"/>
    <n v="172.54"/>
    <n v="124.36999999999998"/>
    <n v="0.41888114243373409"/>
    <n v="2026"/>
    <s v="Q2"/>
    <n v="5"/>
    <s v="May"/>
  </r>
  <r>
    <n v="184"/>
    <d v="2026-05-09T00:00:00"/>
    <n v="2026"/>
    <x v="1"/>
    <n v="5"/>
    <x v="4"/>
    <x v="0"/>
    <x v="15"/>
    <x v="2"/>
    <s v="Business"/>
    <x v="1"/>
    <s v="Hiking Daypack 20L"/>
    <n v="2"/>
    <n v="91.59"/>
    <n v="0"/>
    <n v="44.97"/>
    <n v="183.18"/>
    <n v="89.94"/>
    <n v="93.240000000000009"/>
    <n v="0.50900753357353423"/>
    <n v="2026"/>
    <s v="Q2"/>
    <n v="5"/>
    <s v="May"/>
  </r>
  <r>
    <n v="328"/>
    <d v="2026-05-09T00:00:00"/>
    <n v="2026"/>
    <x v="1"/>
    <n v="5"/>
    <x v="4"/>
    <x v="3"/>
    <x v="13"/>
    <x v="0"/>
    <s v="Returning"/>
    <x v="4"/>
    <s v="Training Mat"/>
    <n v="1"/>
    <n v="51.78"/>
    <n v="0.1"/>
    <n v="21.63"/>
    <n v="46.602000000000004"/>
    <n v="21.63"/>
    <n v="24.972000000000005"/>
    <n v="0.53585683017896235"/>
    <n v="2026"/>
    <s v="Q2"/>
    <n v="5"/>
    <s v="May"/>
  </r>
  <r>
    <n v="908"/>
    <d v="2026-05-09T00:00:00"/>
    <n v="2026"/>
    <x v="1"/>
    <n v="5"/>
    <x v="4"/>
    <x v="3"/>
    <x v="8"/>
    <x v="2"/>
    <s v="Returning"/>
    <x v="2"/>
    <s v="Packing Cube Set"/>
    <n v="2"/>
    <n v="46.25"/>
    <n v="0"/>
    <n v="18.12"/>
    <n v="92.5"/>
    <n v="36.24"/>
    <n v="56.26"/>
    <n v="0.60821621621621624"/>
    <n v="2026"/>
    <s v="Q2"/>
    <n v="5"/>
    <s v="May"/>
  </r>
  <r>
    <n v="3159"/>
    <d v="2026-05-09T00:00:00"/>
    <n v="2026"/>
    <x v="1"/>
    <n v="5"/>
    <x v="4"/>
    <x v="0"/>
    <x v="0"/>
    <x v="0"/>
    <s v="Returning"/>
    <x v="3"/>
    <s v="Trail Tent 2P"/>
    <n v="3"/>
    <n v="198.5"/>
    <n v="0"/>
    <n v="102.23"/>
    <n v="595.5"/>
    <n v="306.69"/>
    <n v="288.81"/>
    <n v="0.48498740554156172"/>
    <n v="2026"/>
    <s v="Q2"/>
    <n v="5"/>
    <s v="May"/>
  </r>
  <r>
    <n v="4509"/>
    <d v="2026-05-09T00:00:00"/>
    <n v="2026"/>
    <x v="1"/>
    <n v="5"/>
    <x v="4"/>
    <x v="3"/>
    <x v="8"/>
    <x v="0"/>
    <s v="New"/>
    <x v="1"/>
    <s v="Summit Backpack 45L"/>
    <n v="1"/>
    <n v="152.80000000000001"/>
    <n v="0.1"/>
    <n v="77.67"/>
    <n v="137.52000000000001"/>
    <n v="77.67"/>
    <n v="59.850000000000009"/>
    <n v="0.43520942408376967"/>
    <n v="2026"/>
    <s v="Q2"/>
    <n v="5"/>
    <s v="May"/>
  </r>
  <r>
    <n v="4677"/>
    <d v="2026-05-09T00:00:00"/>
    <n v="2026"/>
    <x v="1"/>
    <n v="5"/>
    <x v="4"/>
    <x v="1"/>
    <x v="14"/>
    <x v="0"/>
    <s v="Business"/>
    <x v="2"/>
    <s v="Travel Backpack 35L"/>
    <n v="2"/>
    <n v="161.47999999999999"/>
    <n v="0"/>
    <n v="85.03"/>
    <n v="322.95999999999998"/>
    <n v="170.06"/>
    <n v="152.89999999999998"/>
    <n v="0.47343324250681196"/>
    <n v="2026"/>
    <s v="Q2"/>
    <n v="5"/>
    <s v="May"/>
  </r>
  <r>
    <n v="4867"/>
    <d v="2026-05-09T00:00:00"/>
    <n v="2026"/>
    <x v="1"/>
    <n v="5"/>
    <x v="4"/>
    <x v="1"/>
    <x v="6"/>
    <x v="2"/>
    <s v="Returning"/>
    <x v="0"/>
    <s v="Commuter Helmet"/>
    <n v="1"/>
    <n v="82.86"/>
    <n v="0"/>
    <n v="42.67"/>
    <n v="82.86"/>
    <n v="42.67"/>
    <n v="40.19"/>
    <n v="0.48503499879314504"/>
    <n v="2026"/>
    <s v="Q2"/>
    <n v="5"/>
    <s v="May"/>
  </r>
  <r>
    <n v="1615"/>
    <d v="2026-05-10T00:00:00"/>
    <n v="2026"/>
    <x v="1"/>
    <n v="5"/>
    <x v="4"/>
    <x v="3"/>
    <x v="4"/>
    <x v="0"/>
    <s v="New"/>
    <x v="4"/>
    <s v="Training Mat"/>
    <n v="1"/>
    <n v="51.15"/>
    <n v="0"/>
    <n v="21.39"/>
    <n v="51.15"/>
    <n v="21.39"/>
    <n v="29.759999999999998"/>
    <n v="0.58181818181818179"/>
    <n v="2026"/>
    <s v="Q2"/>
    <n v="5"/>
    <s v="May"/>
  </r>
  <r>
    <n v="1812"/>
    <d v="2026-05-10T00:00:00"/>
    <n v="2026"/>
    <x v="1"/>
    <n v="5"/>
    <x v="4"/>
    <x v="2"/>
    <x v="2"/>
    <x v="1"/>
    <s v="Business"/>
    <x v="4"/>
    <s v="Training Mat"/>
    <n v="12"/>
    <n v="50.53"/>
    <n v="0.1"/>
    <n v="22.09"/>
    <n v="545.72400000000005"/>
    <n v="265.08"/>
    <n v="280.64400000000006"/>
    <n v="0.5142599555819426"/>
    <n v="2026"/>
    <s v="Q2"/>
    <n v="5"/>
    <s v="May"/>
  </r>
  <r>
    <n v="3645"/>
    <d v="2026-05-10T00:00:00"/>
    <n v="2026"/>
    <x v="1"/>
    <n v="5"/>
    <x v="4"/>
    <x v="1"/>
    <x v="1"/>
    <x v="3"/>
    <s v="Returning"/>
    <x v="0"/>
    <s v="Trail Bike Light"/>
    <n v="2"/>
    <n v="50.93"/>
    <n v="0"/>
    <n v="22.91"/>
    <n v="101.86"/>
    <n v="45.82"/>
    <n v="56.04"/>
    <n v="0.55016689573924993"/>
    <n v="2026"/>
    <s v="Q2"/>
    <n v="5"/>
    <s v="May"/>
  </r>
  <r>
    <n v="3804"/>
    <d v="2026-05-10T00:00:00"/>
    <n v="2026"/>
    <x v="1"/>
    <n v="5"/>
    <x v="4"/>
    <x v="2"/>
    <x v="5"/>
    <x v="0"/>
    <s v="Returning"/>
    <x v="4"/>
    <s v="Training Mat"/>
    <n v="2"/>
    <n v="50.79"/>
    <n v="0.05"/>
    <n v="21.83"/>
    <n v="96.500999999999991"/>
    <n v="43.66"/>
    <n v="52.840999999999994"/>
    <n v="0.54756945523880585"/>
    <n v="2026"/>
    <s v="Q2"/>
    <n v="5"/>
    <s v="May"/>
  </r>
  <r>
    <n v="4367"/>
    <d v="2026-05-10T00:00:00"/>
    <n v="2026"/>
    <x v="1"/>
    <n v="5"/>
    <x v="4"/>
    <x v="3"/>
    <x v="8"/>
    <x v="0"/>
    <s v="Business"/>
    <x v="2"/>
    <s v="Travel Backpack 35L"/>
    <n v="5"/>
    <n v="160.94"/>
    <n v="0.1"/>
    <n v="88.89"/>
    <n v="724.23"/>
    <n v="444.45"/>
    <n v="279.78000000000003"/>
    <n v="0.38631374011018604"/>
    <n v="2026"/>
    <s v="Q2"/>
    <n v="5"/>
    <s v="May"/>
  </r>
  <r>
    <n v="4746"/>
    <d v="2026-05-10T00:00:00"/>
    <n v="2026"/>
    <x v="1"/>
    <n v="5"/>
    <x v="4"/>
    <x v="1"/>
    <x v="1"/>
    <x v="0"/>
    <s v="Returning"/>
    <x v="4"/>
    <s v="Recovery Roller"/>
    <n v="2"/>
    <n v="36.409999999999997"/>
    <n v="0"/>
    <n v="13.92"/>
    <n v="72.819999999999993"/>
    <n v="27.84"/>
    <n v="44.97999999999999"/>
    <n v="0.61768744850315838"/>
    <n v="2026"/>
    <s v="Q2"/>
    <n v="5"/>
    <s v="May"/>
  </r>
  <r>
    <n v="4795"/>
    <d v="2026-05-10T00:00:00"/>
    <n v="2026"/>
    <x v="1"/>
    <n v="5"/>
    <x v="4"/>
    <x v="3"/>
    <x v="4"/>
    <x v="3"/>
    <s v="Returning"/>
    <x v="1"/>
    <s v="Trekking Poles"/>
    <n v="2"/>
    <n v="72.25"/>
    <n v="0"/>
    <n v="32.25"/>
    <n v="144.5"/>
    <n v="64.5"/>
    <n v="80"/>
    <n v="0.55363321799307963"/>
    <n v="2026"/>
    <s v="Q2"/>
    <n v="5"/>
    <s v="May"/>
  </r>
  <r>
    <n v="4800"/>
    <d v="2026-05-10T00:00:00"/>
    <n v="2026"/>
    <x v="1"/>
    <n v="5"/>
    <x v="4"/>
    <x v="3"/>
    <x v="8"/>
    <x v="2"/>
    <s v="New"/>
    <x v="0"/>
    <s v="Cycling Pack 12L"/>
    <n v="4"/>
    <n v="103.36"/>
    <n v="0"/>
    <n v="51.59"/>
    <n v="413.44"/>
    <n v="206.36"/>
    <n v="207.07999999999998"/>
    <n v="0.50087074303405565"/>
    <n v="2026"/>
    <s v="Q2"/>
    <n v="5"/>
    <s v="May"/>
  </r>
  <r>
    <n v="5018"/>
    <d v="2026-05-10T00:00:00"/>
    <n v="2026"/>
    <x v="1"/>
    <n v="5"/>
    <x v="4"/>
    <x v="2"/>
    <x v="2"/>
    <x v="1"/>
    <s v="Business"/>
    <x v="1"/>
    <s v="Trail Boots"/>
    <n v="4"/>
    <n v="145.85"/>
    <n v="0.15"/>
    <n v="79.69"/>
    <n v="495.89"/>
    <n v="318.76"/>
    <n v="177.13"/>
    <n v="0.35719615237250196"/>
    <n v="2026"/>
    <s v="Q2"/>
    <n v="5"/>
    <s v="May"/>
  </r>
  <r>
    <n v="474"/>
    <d v="2026-05-11T00:00:00"/>
    <n v="2026"/>
    <x v="1"/>
    <n v="5"/>
    <x v="4"/>
    <x v="1"/>
    <x v="12"/>
    <x v="0"/>
    <s v="Returning"/>
    <x v="0"/>
    <s v="Cycling Pack 12L"/>
    <n v="2"/>
    <n v="100.49"/>
    <n v="0.1"/>
    <n v="50.11"/>
    <n v="180.88200000000001"/>
    <n v="100.22"/>
    <n v="80.662000000000006"/>
    <n v="0.44593713028383147"/>
    <n v="2026"/>
    <s v="Q2"/>
    <n v="5"/>
    <s v="May"/>
  </r>
  <r>
    <n v="1175"/>
    <d v="2026-05-11T00:00:00"/>
    <n v="2026"/>
    <x v="1"/>
    <n v="5"/>
    <x v="4"/>
    <x v="2"/>
    <x v="16"/>
    <x v="1"/>
    <s v="Returning"/>
    <x v="3"/>
    <s v="Alpine Tent 4P"/>
    <n v="4"/>
    <n v="332.89"/>
    <n v="0.1"/>
    <n v="198.06"/>
    <n v="1198.404"/>
    <n v="792.24"/>
    <n v="406.16399999999999"/>
    <n v="0.33892076461694054"/>
    <n v="2026"/>
    <s v="Q2"/>
    <n v="5"/>
    <s v="May"/>
  </r>
  <r>
    <n v="2015"/>
    <d v="2026-05-11T00:00:00"/>
    <n v="2026"/>
    <x v="1"/>
    <n v="5"/>
    <x v="4"/>
    <x v="1"/>
    <x v="12"/>
    <x v="0"/>
    <s v="New"/>
    <x v="1"/>
    <s v="Summit Backpack 45L"/>
    <n v="1"/>
    <n v="154.6"/>
    <n v="0"/>
    <n v="80.05"/>
    <n v="154.6"/>
    <n v="80.05"/>
    <n v="74.55"/>
    <n v="0.48221216041397152"/>
    <n v="2026"/>
    <s v="Q2"/>
    <n v="5"/>
    <s v="May"/>
  </r>
  <r>
    <n v="2196"/>
    <d v="2026-05-11T00:00:00"/>
    <n v="2026"/>
    <x v="1"/>
    <n v="5"/>
    <x v="4"/>
    <x v="3"/>
    <x v="4"/>
    <x v="3"/>
    <s v="Returning"/>
    <x v="0"/>
    <s v="Commuter Helmet"/>
    <n v="1"/>
    <n v="83.23"/>
    <n v="0.05"/>
    <n v="43.82"/>
    <n v="79.0685"/>
    <n v="43.82"/>
    <n v="35.2485"/>
    <n v="0.44579699880483376"/>
    <n v="2026"/>
    <s v="Q2"/>
    <n v="5"/>
    <s v="May"/>
  </r>
  <r>
    <n v="3508"/>
    <d v="2026-05-11T00:00:00"/>
    <n v="2026"/>
    <x v="1"/>
    <n v="5"/>
    <x v="4"/>
    <x v="1"/>
    <x v="12"/>
    <x v="3"/>
    <s v="Returning"/>
    <x v="2"/>
    <s v="Packing Cube Set"/>
    <n v="3"/>
    <n v="46.23"/>
    <n v="0"/>
    <n v="18.47"/>
    <n v="138.69"/>
    <n v="55.41"/>
    <n v="83.28"/>
    <n v="0.60047588146225395"/>
    <n v="2026"/>
    <s v="Q2"/>
    <n v="5"/>
    <s v="May"/>
  </r>
  <r>
    <n v="3516"/>
    <d v="2026-05-11T00:00:00"/>
    <n v="2026"/>
    <x v="1"/>
    <n v="5"/>
    <x v="4"/>
    <x v="3"/>
    <x v="7"/>
    <x v="3"/>
    <s v="Returning"/>
    <x v="3"/>
    <s v="Compact Sleeping Bag"/>
    <n v="1"/>
    <n v="125.3"/>
    <n v="0.05"/>
    <n v="59.62"/>
    <n v="119.035"/>
    <n v="59.62"/>
    <n v="59.414999999999999"/>
    <n v="0.49913890872432476"/>
    <n v="2026"/>
    <s v="Q2"/>
    <n v="5"/>
    <s v="May"/>
  </r>
  <r>
    <n v="3570"/>
    <d v="2026-05-11T00:00:00"/>
    <n v="2026"/>
    <x v="1"/>
    <n v="5"/>
    <x v="4"/>
    <x v="1"/>
    <x v="12"/>
    <x v="0"/>
    <s v="Business"/>
    <x v="2"/>
    <s v="Insulated Bottle"/>
    <n v="1"/>
    <n v="36.159999999999997"/>
    <n v="0.1"/>
    <n v="13.38"/>
    <n v="32.543999999999997"/>
    <n v="13.38"/>
    <n v="19.163999999999994"/>
    <n v="0.58886430678466062"/>
    <n v="2026"/>
    <s v="Q2"/>
    <n v="5"/>
    <s v="May"/>
  </r>
  <r>
    <n v="4799"/>
    <d v="2026-05-11T00:00:00"/>
    <n v="2026"/>
    <x v="1"/>
    <n v="5"/>
    <x v="4"/>
    <x v="3"/>
    <x v="13"/>
    <x v="0"/>
    <s v="Returning"/>
    <x v="3"/>
    <s v="Compact Sleeping Bag"/>
    <n v="1"/>
    <n v="121.41"/>
    <n v="0.05"/>
    <n v="60.75"/>
    <n v="115.33949999999999"/>
    <n v="60.75"/>
    <n v="54.589499999999987"/>
    <n v="0.47329405797666879"/>
    <n v="2026"/>
    <s v="Q2"/>
    <n v="5"/>
    <s v="May"/>
  </r>
  <r>
    <n v="5156"/>
    <d v="2026-05-11T00:00:00"/>
    <n v="2026"/>
    <x v="1"/>
    <n v="5"/>
    <x v="4"/>
    <x v="0"/>
    <x v="0"/>
    <x v="2"/>
    <s v="New"/>
    <x v="2"/>
    <s v="Carry-On Duffel"/>
    <n v="3"/>
    <n v="132.58000000000001"/>
    <n v="0.1"/>
    <n v="67.88"/>
    <n v="357.96600000000001"/>
    <n v="203.64"/>
    <n v="154.32600000000002"/>
    <n v="0.43111915656794225"/>
    <n v="2026"/>
    <s v="Q2"/>
    <n v="5"/>
    <s v="May"/>
  </r>
  <r>
    <n v="526"/>
    <d v="2026-05-12T00:00:00"/>
    <n v="2026"/>
    <x v="1"/>
    <n v="5"/>
    <x v="4"/>
    <x v="1"/>
    <x v="1"/>
    <x v="2"/>
    <s v="Returning"/>
    <x v="3"/>
    <s v="Portable Camp Stove"/>
    <n v="2"/>
    <n v="81.11"/>
    <n v="0.05"/>
    <n v="40.049999999999997"/>
    <n v="154.10899999999998"/>
    <n v="80.099999999999994"/>
    <n v="74.008999999999986"/>
    <n v="0.48023801335418437"/>
    <n v="2026"/>
    <s v="Q2"/>
    <n v="5"/>
    <s v="May"/>
  </r>
  <r>
    <n v="712"/>
    <d v="2026-05-12T00:00:00"/>
    <n v="2026"/>
    <x v="1"/>
    <n v="5"/>
    <x v="4"/>
    <x v="1"/>
    <x v="14"/>
    <x v="3"/>
    <s v="Business"/>
    <x v="0"/>
    <s v="Cycling Pack 12L"/>
    <n v="3"/>
    <n v="104.54"/>
    <n v="0"/>
    <n v="51.45"/>
    <n v="313.62"/>
    <n v="154.35000000000002"/>
    <n v="159.26999999999998"/>
    <n v="0.50784388750717424"/>
    <n v="2026"/>
    <s v="Q2"/>
    <n v="5"/>
    <s v="May"/>
  </r>
  <r>
    <n v="1533"/>
    <d v="2026-05-12T00:00:00"/>
    <n v="2026"/>
    <x v="1"/>
    <n v="5"/>
    <x v="4"/>
    <x v="2"/>
    <x v="16"/>
    <x v="2"/>
    <s v="New"/>
    <x v="1"/>
    <s v="Trail Boots"/>
    <n v="3"/>
    <n v="143.87"/>
    <n v="0"/>
    <n v="79.2"/>
    <n v="431.61"/>
    <n v="237.60000000000002"/>
    <n v="194.01"/>
    <n v="0.44950302356293875"/>
    <n v="2026"/>
    <s v="Q2"/>
    <n v="5"/>
    <s v="May"/>
  </r>
  <r>
    <n v="1933"/>
    <d v="2026-05-12T00:00:00"/>
    <n v="2026"/>
    <x v="1"/>
    <n v="5"/>
    <x v="4"/>
    <x v="3"/>
    <x v="13"/>
    <x v="0"/>
    <s v="Returning"/>
    <x v="2"/>
    <s v="Insulated Bottle"/>
    <n v="1"/>
    <n v="36.950000000000003"/>
    <n v="0.1"/>
    <n v="13.26"/>
    <n v="33.255000000000003"/>
    <n v="13.26"/>
    <n v="19.995000000000005"/>
    <n v="0.60126296797474077"/>
    <n v="2026"/>
    <s v="Q2"/>
    <n v="5"/>
    <s v="May"/>
  </r>
  <r>
    <n v="3128"/>
    <d v="2026-05-12T00:00:00"/>
    <n v="2026"/>
    <x v="1"/>
    <n v="5"/>
    <x v="4"/>
    <x v="2"/>
    <x v="5"/>
    <x v="0"/>
    <s v="New"/>
    <x v="3"/>
    <s v="Compact Sleeping Bag"/>
    <n v="1"/>
    <n v="121.38"/>
    <n v="0"/>
    <n v="59.68"/>
    <n v="121.38"/>
    <n v="59.68"/>
    <n v="61.699999999999996"/>
    <n v="0.50832097544900312"/>
    <n v="2026"/>
    <s v="Q2"/>
    <n v="5"/>
    <s v="May"/>
  </r>
  <r>
    <n v="4922"/>
    <d v="2026-05-12T00:00:00"/>
    <n v="2026"/>
    <x v="1"/>
    <n v="5"/>
    <x v="4"/>
    <x v="3"/>
    <x v="8"/>
    <x v="0"/>
    <s v="Returning"/>
    <x v="4"/>
    <s v="Resistance Band Set"/>
    <n v="2"/>
    <n v="39.79"/>
    <n v="0.1"/>
    <n v="14.33"/>
    <n v="71.622"/>
    <n v="28.66"/>
    <n v="42.962000000000003"/>
    <n v="0.59984362346764963"/>
    <n v="2026"/>
    <s v="Q2"/>
    <n v="5"/>
    <s v="May"/>
  </r>
  <r>
    <n v="5051"/>
    <d v="2026-05-12T00:00:00"/>
    <n v="2026"/>
    <x v="1"/>
    <n v="5"/>
    <x v="4"/>
    <x v="0"/>
    <x v="15"/>
    <x v="2"/>
    <s v="Returning"/>
    <x v="0"/>
    <s v="Trail Bike Light"/>
    <n v="4"/>
    <n v="51.31"/>
    <n v="0"/>
    <n v="22.19"/>
    <n v="205.24"/>
    <n v="88.76"/>
    <n v="116.48"/>
    <n v="0.56753069577080495"/>
    <n v="2026"/>
    <s v="Q2"/>
    <n v="5"/>
    <s v="May"/>
  </r>
  <r>
    <n v="5182"/>
    <d v="2026-05-12T00:00:00"/>
    <n v="2026"/>
    <x v="1"/>
    <n v="5"/>
    <x v="4"/>
    <x v="3"/>
    <x v="7"/>
    <x v="0"/>
    <s v="Returning"/>
    <x v="4"/>
    <s v="Training Mat"/>
    <n v="2"/>
    <n v="51.15"/>
    <n v="0"/>
    <n v="22.53"/>
    <n v="102.3"/>
    <n v="45.06"/>
    <n v="57.239999999999995"/>
    <n v="0.55953079178885623"/>
    <n v="2026"/>
    <s v="Q2"/>
    <n v="5"/>
    <s v="May"/>
  </r>
  <r>
    <n v="1071"/>
    <d v="2026-05-13T00:00:00"/>
    <n v="2026"/>
    <x v="1"/>
    <n v="5"/>
    <x v="4"/>
    <x v="1"/>
    <x v="12"/>
    <x v="2"/>
    <s v="Business"/>
    <x v="4"/>
    <s v="Training Mat"/>
    <n v="1"/>
    <n v="50.83"/>
    <n v="0.1"/>
    <n v="21.82"/>
    <n v="45.747"/>
    <n v="21.82"/>
    <n v="23.927"/>
    <n v="0.52302883249174803"/>
    <n v="2026"/>
    <s v="Q2"/>
    <n v="5"/>
    <s v="May"/>
  </r>
  <r>
    <n v="1210"/>
    <d v="2026-05-13T00:00:00"/>
    <n v="2026"/>
    <x v="1"/>
    <n v="5"/>
    <x v="4"/>
    <x v="2"/>
    <x v="2"/>
    <x v="1"/>
    <s v="Business"/>
    <x v="1"/>
    <s v="Trail Boots"/>
    <n v="6"/>
    <n v="141.9"/>
    <n v="0.1"/>
    <n v="79.64"/>
    <n v="766.2600000000001"/>
    <n v="477.84000000000003"/>
    <n v="288.42000000000007"/>
    <n v="0.37639965546942294"/>
    <n v="2026"/>
    <s v="Q2"/>
    <n v="5"/>
    <s v="May"/>
  </r>
  <r>
    <n v="1244"/>
    <d v="2026-05-13T00:00:00"/>
    <n v="2026"/>
    <x v="1"/>
    <n v="5"/>
    <x v="4"/>
    <x v="3"/>
    <x v="8"/>
    <x v="0"/>
    <s v="Returning"/>
    <x v="3"/>
    <s v="Compact Sleeping Bag"/>
    <n v="1"/>
    <n v="122.11"/>
    <n v="0"/>
    <n v="59.86"/>
    <n v="122.11"/>
    <n v="59.86"/>
    <n v="62.25"/>
    <n v="0.50978625829170421"/>
    <n v="2026"/>
    <s v="Q2"/>
    <n v="5"/>
    <s v="May"/>
  </r>
  <r>
    <n v="1403"/>
    <d v="2026-05-13T00:00:00"/>
    <n v="2026"/>
    <x v="1"/>
    <n v="5"/>
    <x v="4"/>
    <x v="1"/>
    <x v="11"/>
    <x v="0"/>
    <s v="Returning"/>
    <x v="0"/>
    <s v="Cycling Pack 12L"/>
    <n v="1"/>
    <n v="102.38"/>
    <n v="0"/>
    <n v="50.82"/>
    <n v="102.38"/>
    <n v="50.82"/>
    <n v="51.559999999999995"/>
    <n v="0.50361398710685679"/>
    <n v="2026"/>
    <s v="Q2"/>
    <n v="5"/>
    <s v="May"/>
  </r>
  <r>
    <n v="1592"/>
    <d v="2026-05-13T00:00:00"/>
    <n v="2026"/>
    <x v="1"/>
    <n v="5"/>
    <x v="4"/>
    <x v="2"/>
    <x v="16"/>
    <x v="2"/>
    <s v="Returning"/>
    <x v="4"/>
    <s v="Recovery Roller"/>
    <n v="5"/>
    <n v="37.119999999999997"/>
    <n v="0.1"/>
    <n v="13.96"/>
    <n v="167.04"/>
    <n v="69.800000000000011"/>
    <n v="97.239999999999981"/>
    <n v="0.58213601532567039"/>
    <n v="2026"/>
    <s v="Q2"/>
    <n v="5"/>
    <s v="May"/>
  </r>
  <r>
    <n v="2581"/>
    <d v="2026-05-13T00:00:00"/>
    <n v="2026"/>
    <x v="1"/>
    <n v="5"/>
    <x v="4"/>
    <x v="1"/>
    <x v="12"/>
    <x v="0"/>
    <s v="New"/>
    <x v="1"/>
    <s v="Hiking Daypack 20L"/>
    <n v="2"/>
    <n v="91.76"/>
    <n v="0.05"/>
    <n v="46.31"/>
    <n v="174.34399999999999"/>
    <n v="92.62"/>
    <n v="81.72399999999999"/>
    <n v="0.46875143394668006"/>
    <n v="2026"/>
    <s v="Q2"/>
    <n v="5"/>
    <s v="May"/>
  </r>
  <r>
    <n v="3428"/>
    <d v="2026-05-13T00:00:00"/>
    <n v="2026"/>
    <x v="1"/>
    <n v="5"/>
    <x v="4"/>
    <x v="3"/>
    <x v="4"/>
    <x v="0"/>
    <s v="Returning"/>
    <x v="1"/>
    <s v="Trail Boots"/>
    <n v="1"/>
    <n v="144.51"/>
    <n v="0"/>
    <n v="79.22"/>
    <n v="144.51"/>
    <n v="79.22"/>
    <n v="65.289999999999992"/>
    <n v="0.45180264341568055"/>
    <n v="2026"/>
    <s v="Q2"/>
    <n v="5"/>
    <s v="May"/>
  </r>
  <r>
    <n v="765"/>
    <d v="2026-05-14T00:00:00"/>
    <n v="2026"/>
    <x v="1"/>
    <n v="5"/>
    <x v="4"/>
    <x v="1"/>
    <x v="6"/>
    <x v="1"/>
    <s v="Business"/>
    <x v="4"/>
    <s v="Training Mat"/>
    <n v="3"/>
    <n v="49.7"/>
    <n v="0.1"/>
    <n v="21.84"/>
    <n v="134.19000000000003"/>
    <n v="65.52"/>
    <n v="68.67000000000003"/>
    <n v="0.5117370892018781"/>
    <n v="2026"/>
    <s v="Q2"/>
    <n v="5"/>
    <s v="May"/>
  </r>
  <r>
    <n v="854"/>
    <d v="2026-05-14T00:00:00"/>
    <n v="2026"/>
    <x v="1"/>
    <n v="5"/>
    <x v="4"/>
    <x v="0"/>
    <x v="0"/>
    <x v="0"/>
    <s v="Returning"/>
    <x v="3"/>
    <s v="Compact Sleeping Bag"/>
    <n v="1"/>
    <n v="120.9"/>
    <n v="0"/>
    <n v="59.31"/>
    <n v="120.9"/>
    <n v="59.31"/>
    <n v="61.59"/>
    <n v="0.50942928039702229"/>
    <n v="2026"/>
    <s v="Q2"/>
    <n v="5"/>
    <s v="May"/>
  </r>
  <r>
    <n v="1087"/>
    <d v="2026-05-14T00:00:00"/>
    <n v="2026"/>
    <x v="1"/>
    <n v="5"/>
    <x v="4"/>
    <x v="2"/>
    <x v="10"/>
    <x v="0"/>
    <s v="Returning"/>
    <x v="3"/>
    <s v="Trail Tent 2P"/>
    <n v="1"/>
    <n v="195.72"/>
    <n v="0.05"/>
    <n v="105.73"/>
    <n v="185.934"/>
    <n v="105.73"/>
    <n v="80.203999999999994"/>
    <n v="0.43135736336549524"/>
    <n v="2026"/>
    <s v="Q2"/>
    <n v="5"/>
    <s v="May"/>
  </r>
  <r>
    <n v="1150"/>
    <d v="2026-05-14T00:00:00"/>
    <n v="2026"/>
    <x v="1"/>
    <n v="5"/>
    <x v="4"/>
    <x v="0"/>
    <x v="0"/>
    <x v="1"/>
    <s v="Returning"/>
    <x v="0"/>
    <s v="Compact Repair Kit"/>
    <n v="8"/>
    <n v="40.15"/>
    <n v="0.15"/>
    <n v="16.91"/>
    <n v="273.02"/>
    <n v="135.28"/>
    <n v="137.73999999999998"/>
    <n v="0.50450516445681637"/>
    <n v="2026"/>
    <s v="Q2"/>
    <n v="5"/>
    <s v="May"/>
  </r>
  <r>
    <n v="1902"/>
    <d v="2026-05-14T00:00:00"/>
    <n v="2026"/>
    <x v="1"/>
    <n v="5"/>
    <x v="4"/>
    <x v="1"/>
    <x v="14"/>
    <x v="2"/>
    <s v="Business"/>
    <x v="2"/>
    <s v="Carry-On Duffel"/>
    <n v="4"/>
    <n v="130.83000000000001"/>
    <n v="0"/>
    <n v="66.959999999999994"/>
    <n v="523.32000000000005"/>
    <n v="267.83999999999997"/>
    <n v="255.48000000000008"/>
    <n v="0.48819078193074994"/>
    <n v="2026"/>
    <s v="Q2"/>
    <n v="5"/>
    <s v="May"/>
  </r>
  <r>
    <n v="3913"/>
    <d v="2026-05-14T00:00:00"/>
    <n v="2026"/>
    <x v="1"/>
    <n v="5"/>
    <x v="4"/>
    <x v="1"/>
    <x v="12"/>
    <x v="0"/>
    <s v="New"/>
    <x v="0"/>
    <s v="Trail Bike Light"/>
    <n v="1"/>
    <n v="50.34"/>
    <n v="0.05"/>
    <n v="22.23"/>
    <n v="47.823"/>
    <n v="22.23"/>
    <n v="25.593"/>
    <n v="0.53516090584028608"/>
    <n v="2026"/>
    <s v="Q2"/>
    <n v="5"/>
    <s v="May"/>
  </r>
  <r>
    <n v="4378"/>
    <d v="2026-05-14T00:00:00"/>
    <n v="2026"/>
    <x v="1"/>
    <n v="5"/>
    <x v="4"/>
    <x v="2"/>
    <x v="10"/>
    <x v="0"/>
    <s v="Returning"/>
    <x v="0"/>
    <s v="Cycling Pack 12L"/>
    <n v="2"/>
    <n v="103.37"/>
    <n v="0"/>
    <n v="50.49"/>
    <n v="206.74"/>
    <n v="100.98"/>
    <n v="105.76"/>
    <n v="0.51156041404662866"/>
    <n v="2026"/>
    <s v="Q2"/>
    <n v="5"/>
    <s v="May"/>
  </r>
  <r>
    <n v="4551"/>
    <d v="2026-05-14T00:00:00"/>
    <n v="2026"/>
    <x v="1"/>
    <n v="5"/>
    <x v="4"/>
    <x v="1"/>
    <x v="14"/>
    <x v="2"/>
    <s v="Business"/>
    <x v="4"/>
    <s v="Weighted Vest"/>
    <n v="3"/>
    <n v="122.31"/>
    <n v="0.05"/>
    <n v="71.11"/>
    <n v="348.58350000000002"/>
    <n v="213.32999999999998"/>
    <n v="135.25350000000003"/>
    <n v="0.38800889887214979"/>
    <n v="2026"/>
    <s v="Q2"/>
    <n v="5"/>
    <s v="May"/>
  </r>
  <r>
    <n v="787"/>
    <d v="2026-05-15T00:00:00"/>
    <n v="2026"/>
    <x v="1"/>
    <n v="5"/>
    <x v="4"/>
    <x v="0"/>
    <x v="9"/>
    <x v="0"/>
    <s v="Business"/>
    <x v="2"/>
    <s v="Travel Backpack 35L"/>
    <n v="1"/>
    <n v="166.48"/>
    <n v="0"/>
    <n v="89.42"/>
    <n v="166.48"/>
    <n v="89.42"/>
    <n v="77.059999999999988"/>
    <n v="0.4628784238346948"/>
    <n v="2026"/>
    <s v="Q2"/>
    <n v="5"/>
    <s v="May"/>
  </r>
  <r>
    <n v="1133"/>
    <d v="2026-05-15T00:00:00"/>
    <n v="2026"/>
    <x v="1"/>
    <n v="5"/>
    <x v="4"/>
    <x v="0"/>
    <x v="15"/>
    <x v="2"/>
    <s v="New"/>
    <x v="3"/>
    <s v="Trail Tent 2P"/>
    <n v="3"/>
    <n v="192.21"/>
    <n v="0"/>
    <n v="103.51"/>
    <n v="576.63"/>
    <n v="310.53000000000003"/>
    <n v="266.09999999999997"/>
    <n v="0.46147442900993701"/>
    <n v="2026"/>
    <s v="Q2"/>
    <n v="5"/>
    <s v="May"/>
  </r>
  <r>
    <n v="2075"/>
    <d v="2026-05-15T00:00:00"/>
    <n v="2026"/>
    <x v="1"/>
    <n v="5"/>
    <x v="4"/>
    <x v="0"/>
    <x v="9"/>
    <x v="1"/>
    <s v="Business"/>
    <x v="3"/>
    <s v="Portable Camp Stove"/>
    <n v="6"/>
    <n v="81.13"/>
    <n v="0.05"/>
    <n v="39.409999999999997"/>
    <n v="462.44099999999997"/>
    <n v="236.45999999999998"/>
    <n v="225.98099999999999"/>
    <n v="0.48866990599881932"/>
    <n v="2026"/>
    <s v="Q2"/>
    <n v="5"/>
    <s v="May"/>
  </r>
  <r>
    <n v="2172"/>
    <d v="2026-05-15T00:00:00"/>
    <n v="2026"/>
    <x v="1"/>
    <n v="5"/>
    <x v="4"/>
    <x v="2"/>
    <x v="10"/>
    <x v="1"/>
    <s v="Business"/>
    <x v="2"/>
    <s v="Insulated Bottle"/>
    <n v="6"/>
    <n v="37.1"/>
    <n v="0.1"/>
    <n v="13.63"/>
    <n v="200.34000000000003"/>
    <n v="81.78"/>
    <n v="118.56000000000003"/>
    <n v="0.59179395028451642"/>
    <n v="2026"/>
    <s v="Q2"/>
    <n v="5"/>
    <s v="May"/>
  </r>
  <r>
    <n v="2977"/>
    <d v="2026-05-15T00:00:00"/>
    <n v="2026"/>
    <x v="1"/>
    <n v="5"/>
    <x v="4"/>
    <x v="1"/>
    <x v="14"/>
    <x v="1"/>
    <s v="Business"/>
    <x v="2"/>
    <s v="Insulated Bottle"/>
    <n v="6"/>
    <n v="35.92"/>
    <n v="0.15"/>
    <n v="13.3"/>
    <n v="183.19200000000001"/>
    <n v="79.800000000000011"/>
    <n v="103.392"/>
    <n v="0.56439145814227687"/>
    <n v="2026"/>
    <s v="Q2"/>
    <n v="5"/>
    <s v="May"/>
  </r>
  <r>
    <n v="3531"/>
    <d v="2026-05-15T00:00:00"/>
    <n v="2026"/>
    <x v="1"/>
    <n v="5"/>
    <x v="4"/>
    <x v="3"/>
    <x v="13"/>
    <x v="2"/>
    <s v="Business"/>
    <x v="4"/>
    <s v="Recovery Roller"/>
    <n v="4"/>
    <n v="36.21"/>
    <n v="0"/>
    <n v="14.3"/>
    <n v="144.84"/>
    <n v="57.2"/>
    <n v="87.64"/>
    <n v="0.60508146920740125"/>
    <n v="2026"/>
    <s v="Q2"/>
    <n v="5"/>
    <s v="May"/>
  </r>
  <r>
    <n v="3881"/>
    <d v="2026-05-15T00:00:00"/>
    <n v="2026"/>
    <x v="1"/>
    <n v="5"/>
    <x v="4"/>
    <x v="2"/>
    <x v="10"/>
    <x v="0"/>
    <s v="Business"/>
    <x v="1"/>
    <s v="Trekking Poles"/>
    <n v="3"/>
    <n v="73.03"/>
    <n v="0.05"/>
    <n v="33.200000000000003"/>
    <n v="208.13550000000001"/>
    <n v="99.600000000000009"/>
    <n v="108.5355"/>
    <n v="0.52146558371829888"/>
    <n v="2026"/>
    <s v="Q2"/>
    <n v="5"/>
    <s v="May"/>
  </r>
  <r>
    <n v="4469"/>
    <d v="2026-05-15T00:00:00"/>
    <n v="2026"/>
    <x v="1"/>
    <n v="5"/>
    <x v="4"/>
    <x v="2"/>
    <x v="5"/>
    <x v="2"/>
    <s v="Returning"/>
    <x v="0"/>
    <s v="Commuter Helmet"/>
    <n v="2"/>
    <n v="80.81"/>
    <n v="0"/>
    <n v="42.53"/>
    <n v="161.62"/>
    <n v="85.06"/>
    <n v="76.56"/>
    <n v="0.47370374953594852"/>
    <n v="2026"/>
    <s v="Q2"/>
    <n v="5"/>
    <s v="May"/>
  </r>
  <r>
    <n v="5037"/>
    <d v="2026-05-15T00:00:00"/>
    <n v="2026"/>
    <x v="1"/>
    <n v="5"/>
    <x v="4"/>
    <x v="1"/>
    <x v="11"/>
    <x v="0"/>
    <s v="New"/>
    <x v="0"/>
    <s v="Trail Bike Light"/>
    <n v="1"/>
    <n v="51.53"/>
    <n v="0.1"/>
    <n v="23.06"/>
    <n v="46.377000000000002"/>
    <n v="23.06"/>
    <n v="23.317000000000004"/>
    <n v="0.50277076999374692"/>
    <n v="2026"/>
    <s v="Q2"/>
    <n v="5"/>
    <s v="May"/>
  </r>
  <r>
    <n v="35"/>
    <d v="2026-05-16T00:00:00"/>
    <n v="2026"/>
    <x v="1"/>
    <n v="5"/>
    <x v="4"/>
    <x v="3"/>
    <x v="13"/>
    <x v="1"/>
    <s v="Business"/>
    <x v="3"/>
    <s v="Portable Camp Stove"/>
    <n v="5"/>
    <n v="81.75"/>
    <n v="0.05"/>
    <n v="39.159999999999997"/>
    <n v="388.3125"/>
    <n v="195.79999999999998"/>
    <n v="192.51250000000002"/>
    <n v="0.49576694028649609"/>
    <n v="2026"/>
    <s v="Q2"/>
    <n v="5"/>
    <s v="May"/>
  </r>
  <r>
    <n v="226"/>
    <d v="2026-05-16T00:00:00"/>
    <n v="2026"/>
    <x v="1"/>
    <n v="5"/>
    <x v="4"/>
    <x v="2"/>
    <x v="10"/>
    <x v="0"/>
    <s v="New"/>
    <x v="2"/>
    <s v="Travel Backpack 35L"/>
    <n v="1"/>
    <n v="165.99"/>
    <n v="0.1"/>
    <n v="89.9"/>
    <n v="149.39100000000002"/>
    <n v="89.9"/>
    <n v="59.491000000000014"/>
    <n v="0.3982234538894579"/>
    <n v="2026"/>
    <s v="Q2"/>
    <n v="5"/>
    <s v="May"/>
  </r>
  <r>
    <n v="1713"/>
    <d v="2026-05-16T00:00:00"/>
    <n v="2026"/>
    <x v="1"/>
    <n v="5"/>
    <x v="4"/>
    <x v="0"/>
    <x v="15"/>
    <x v="2"/>
    <s v="New"/>
    <x v="3"/>
    <s v="Compact Sleeping Bag"/>
    <n v="2"/>
    <n v="121.22"/>
    <n v="0"/>
    <n v="60.38"/>
    <n v="242.44"/>
    <n v="120.76"/>
    <n v="121.67999999999999"/>
    <n v="0.50189737667051637"/>
    <n v="2026"/>
    <s v="Q2"/>
    <n v="5"/>
    <s v="May"/>
  </r>
  <r>
    <n v="2320"/>
    <d v="2026-05-16T00:00:00"/>
    <n v="2026"/>
    <x v="1"/>
    <n v="5"/>
    <x v="4"/>
    <x v="1"/>
    <x v="12"/>
    <x v="2"/>
    <s v="Business"/>
    <x v="2"/>
    <s v="Carry-On Duffel"/>
    <n v="2"/>
    <n v="131.1"/>
    <n v="0"/>
    <n v="65.55"/>
    <n v="262.2"/>
    <n v="131.1"/>
    <n v="131.1"/>
    <n v="0.5"/>
    <n v="2026"/>
    <s v="Q2"/>
    <n v="5"/>
    <s v="May"/>
  </r>
  <r>
    <n v="2496"/>
    <d v="2026-05-16T00:00:00"/>
    <n v="2026"/>
    <x v="1"/>
    <n v="5"/>
    <x v="4"/>
    <x v="1"/>
    <x v="6"/>
    <x v="0"/>
    <s v="Returning"/>
    <x v="2"/>
    <s v="Packing Cube Set"/>
    <n v="2"/>
    <n v="46.44"/>
    <n v="0"/>
    <n v="18.63"/>
    <n v="92.88"/>
    <n v="37.26"/>
    <n v="55.62"/>
    <n v="0.59883720930232553"/>
    <n v="2026"/>
    <s v="Q2"/>
    <n v="5"/>
    <s v="May"/>
  </r>
  <r>
    <n v="2504"/>
    <d v="2026-05-16T00:00:00"/>
    <n v="2026"/>
    <x v="1"/>
    <n v="5"/>
    <x v="4"/>
    <x v="3"/>
    <x v="7"/>
    <x v="0"/>
    <s v="New"/>
    <x v="2"/>
    <s v="Insulated Bottle"/>
    <n v="1"/>
    <n v="36.659999999999997"/>
    <n v="0"/>
    <n v="13.61"/>
    <n v="36.659999999999997"/>
    <n v="13.61"/>
    <n v="23.049999999999997"/>
    <n v="0.62875068194217132"/>
    <n v="2026"/>
    <s v="Q2"/>
    <n v="5"/>
    <s v="May"/>
  </r>
  <r>
    <n v="2598"/>
    <d v="2026-05-16T00:00:00"/>
    <n v="2026"/>
    <x v="1"/>
    <n v="5"/>
    <x v="4"/>
    <x v="3"/>
    <x v="8"/>
    <x v="0"/>
    <s v="New"/>
    <x v="1"/>
    <s v="Summit Backpack 45L"/>
    <n v="5"/>
    <n v="156.16999999999999"/>
    <n v="0.1"/>
    <n v="80.59"/>
    <n v="702.76499999999999"/>
    <n v="402.95000000000005"/>
    <n v="299.81499999999994"/>
    <n v="0.42662198601239382"/>
    <n v="2026"/>
    <s v="Q2"/>
    <n v="5"/>
    <s v="May"/>
  </r>
  <r>
    <n v="2600"/>
    <d v="2026-05-16T00:00:00"/>
    <n v="2026"/>
    <x v="1"/>
    <n v="5"/>
    <x v="4"/>
    <x v="1"/>
    <x v="12"/>
    <x v="2"/>
    <s v="New"/>
    <x v="2"/>
    <s v="Insulated Bottle"/>
    <n v="1"/>
    <n v="35.97"/>
    <n v="0.1"/>
    <n v="13.54"/>
    <n v="32.372999999999998"/>
    <n v="13.54"/>
    <n v="18.832999999999998"/>
    <n v="0.58175022395205878"/>
    <n v="2026"/>
    <s v="Q2"/>
    <n v="5"/>
    <s v="May"/>
  </r>
  <r>
    <n v="2856"/>
    <d v="2026-05-16T00:00:00"/>
    <n v="2026"/>
    <x v="1"/>
    <n v="5"/>
    <x v="4"/>
    <x v="1"/>
    <x v="11"/>
    <x v="1"/>
    <s v="Business"/>
    <x v="4"/>
    <s v="Weighted Vest"/>
    <n v="4"/>
    <n v="125.11"/>
    <n v="0.15"/>
    <n v="70.010000000000005"/>
    <n v="425.37399999999997"/>
    <n v="280.04000000000002"/>
    <n v="145.33399999999995"/>
    <n v="0.34166169065340135"/>
    <n v="2026"/>
    <s v="Q2"/>
    <n v="5"/>
    <s v="May"/>
  </r>
  <r>
    <n v="3478"/>
    <d v="2026-05-16T00:00:00"/>
    <n v="2026"/>
    <x v="1"/>
    <n v="5"/>
    <x v="4"/>
    <x v="3"/>
    <x v="8"/>
    <x v="0"/>
    <s v="New"/>
    <x v="4"/>
    <s v="Recovery Roller"/>
    <n v="4"/>
    <n v="36.29"/>
    <n v="0.1"/>
    <n v="13.77"/>
    <n v="130.64400000000001"/>
    <n v="55.08"/>
    <n v="75.564000000000007"/>
    <n v="0.57839625241113257"/>
    <n v="2026"/>
    <s v="Q2"/>
    <n v="5"/>
    <s v="May"/>
  </r>
  <r>
    <n v="3599"/>
    <d v="2026-05-16T00:00:00"/>
    <n v="2026"/>
    <x v="1"/>
    <n v="5"/>
    <x v="4"/>
    <x v="1"/>
    <x v="6"/>
    <x v="0"/>
    <s v="New"/>
    <x v="1"/>
    <s v="Trail Boots"/>
    <n v="4"/>
    <n v="143.34"/>
    <n v="0"/>
    <n v="80.55"/>
    <n v="573.36"/>
    <n v="322.2"/>
    <n v="251.16000000000003"/>
    <n v="0.43804939305148599"/>
    <n v="2026"/>
    <s v="Q2"/>
    <n v="5"/>
    <s v="May"/>
  </r>
  <r>
    <n v="282"/>
    <d v="2026-05-17T00:00:00"/>
    <n v="2026"/>
    <x v="1"/>
    <n v="5"/>
    <x v="4"/>
    <x v="1"/>
    <x v="12"/>
    <x v="3"/>
    <s v="New"/>
    <x v="0"/>
    <s v="Trail Bike Light"/>
    <n v="3"/>
    <n v="51.68"/>
    <n v="0"/>
    <n v="22.4"/>
    <n v="155.04"/>
    <n v="67.199999999999989"/>
    <n v="87.84"/>
    <n v="0.56656346749226016"/>
    <n v="2026"/>
    <s v="Q2"/>
    <n v="5"/>
    <s v="May"/>
  </r>
  <r>
    <n v="980"/>
    <d v="2026-05-17T00:00:00"/>
    <n v="2026"/>
    <x v="1"/>
    <n v="5"/>
    <x v="4"/>
    <x v="3"/>
    <x v="7"/>
    <x v="0"/>
    <s v="Returning"/>
    <x v="2"/>
    <s v="Packing Cube Set"/>
    <n v="1"/>
    <n v="46.84"/>
    <n v="0"/>
    <n v="17.93"/>
    <n v="46.84"/>
    <n v="17.93"/>
    <n v="28.910000000000004"/>
    <n v="0.61720751494449189"/>
    <n v="2026"/>
    <s v="Q2"/>
    <n v="5"/>
    <s v="May"/>
  </r>
  <r>
    <n v="1155"/>
    <d v="2026-05-17T00:00:00"/>
    <n v="2026"/>
    <x v="1"/>
    <n v="5"/>
    <x v="4"/>
    <x v="2"/>
    <x v="2"/>
    <x v="3"/>
    <s v="New"/>
    <x v="1"/>
    <s v="Trekking Poles"/>
    <n v="5"/>
    <n v="72.900000000000006"/>
    <n v="0.05"/>
    <n v="31.57"/>
    <n v="346.27499999999998"/>
    <n v="157.85"/>
    <n v="188.42499999999998"/>
    <n v="0.54414843693596127"/>
    <n v="2026"/>
    <s v="Q2"/>
    <n v="5"/>
    <s v="May"/>
  </r>
  <r>
    <n v="1816"/>
    <d v="2026-05-17T00:00:00"/>
    <n v="2026"/>
    <x v="1"/>
    <n v="5"/>
    <x v="4"/>
    <x v="3"/>
    <x v="7"/>
    <x v="0"/>
    <s v="New"/>
    <x v="1"/>
    <s v="Hiking Daypack 20L"/>
    <n v="1"/>
    <n v="91.07"/>
    <n v="0"/>
    <n v="45.3"/>
    <n v="91.07"/>
    <n v="45.3"/>
    <n v="45.769999999999996"/>
    <n v="0.50258043263423735"/>
    <n v="2026"/>
    <s v="Q2"/>
    <n v="5"/>
    <s v="May"/>
  </r>
  <r>
    <n v="2128"/>
    <d v="2026-05-17T00:00:00"/>
    <n v="2026"/>
    <x v="1"/>
    <n v="5"/>
    <x v="4"/>
    <x v="2"/>
    <x v="10"/>
    <x v="2"/>
    <s v="New"/>
    <x v="0"/>
    <s v="Commuter Helmet"/>
    <n v="1"/>
    <n v="81.86"/>
    <n v="0"/>
    <n v="43.14"/>
    <n v="81.86"/>
    <n v="43.14"/>
    <n v="38.72"/>
    <n v="0.47300268751526997"/>
    <n v="2026"/>
    <s v="Q2"/>
    <n v="5"/>
    <s v="May"/>
  </r>
  <r>
    <n v="2296"/>
    <d v="2026-05-17T00:00:00"/>
    <n v="2026"/>
    <x v="1"/>
    <n v="5"/>
    <x v="4"/>
    <x v="3"/>
    <x v="8"/>
    <x v="0"/>
    <s v="Returning"/>
    <x v="2"/>
    <s v="Packing Cube Set"/>
    <n v="1"/>
    <n v="45.45"/>
    <n v="0"/>
    <n v="17.93"/>
    <n v="45.45"/>
    <n v="17.93"/>
    <n v="27.520000000000003"/>
    <n v="0.60550055005500558"/>
    <n v="2026"/>
    <s v="Q2"/>
    <n v="5"/>
    <s v="May"/>
  </r>
  <r>
    <n v="2322"/>
    <d v="2026-05-17T00:00:00"/>
    <n v="2026"/>
    <x v="1"/>
    <n v="5"/>
    <x v="4"/>
    <x v="2"/>
    <x v="10"/>
    <x v="2"/>
    <s v="Business"/>
    <x v="1"/>
    <s v="Trekking Poles"/>
    <n v="1"/>
    <n v="70.62"/>
    <n v="0"/>
    <n v="32.53"/>
    <n v="70.62"/>
    <n v="32.53"/>
    <n v="38.090000000000003"/>
    <n v="0.53936561880487111"/>
    <n v="2026"/>
    <s v="Q2"/>
    <n v="5"/>
    <s v="May"/>
  </r>
  <r>
    <n v="3480"/>
    <d v="2026-05-17T00:00:00"/>
    <n v="2026"/>
    <x v="1"/>
    <n v="5"/>
    <x v="4"/>
    <x v="3"/>
    <x v="8"/>
    <x v="0"/>
    <s v="New"/>
    <x v="4"/>
    <s v="Training Mat"/>
    <n v="2"/>
    <n v="51.56"/>
    <n v="0"/>
    <n v="22.46"/>
    <n v="103.12"/>
    <n v="44.92"/>
    <n v="58.2"/>
    <n v="0.56439100077579518"/>
    <n v="2026"/>
    <s v="Q2"/>
    <n v="5"/>
    <s v="May"/>
  </r>
  <r>
    <n v="4426"/>
    <d v="2026-05-17T00:00:00"/>
    <n v="2026"/>
    <x v="1"/>
    <n v="5"/>
    <x v="4"/>
    <x v="3"/>
    <x v="8"/>
    <x v="0"/>
    <s v="New"/>
    <x v="1"/>
    <s v="Trail Boots"/>
    <n v="2"/>
    <n v="146.22"/>
    <n v="0"/>
    <n v="81.069999999999993"/>
    <n v="292.44"/>
    <n v="162.13999999999999"/>
    <n v="130.30000000000001"/>
    <n v="0.4455614826973055"/>
    <n v="2026"/>
    <s v="Q2"/>
    <n v="5"/>
    <s v="May"/>
  </r>
  <r>
    <n v="4938"/>
    <d v="2026-05-17T00:00:00"/>
    <n v="2026"/>
    <x v="1"/>
    <n v="5"/>
    <x v="4"/>
    <x v="3"/>
    <x v="13"/>
    <x v="2"/>
    <s v="Returning"/>
    <x v="4"/>
    <s v="Training Mat"/>
    <n v="2"/>
    <n v="51.34"/>
    <n v="0"/>
    <n v="22.17"/>
    <n v="102.68"/>
    <n v="44.34"/>
    <n v="58.34"/>
    <n v="0.56817296455005839"/>
    <n v="2026"/>
    <s v="Q2"/>
    <n v="5"/>
    <s v="May"/>
  </r>
  <r>
    <n v="915"/>
    <d v="2026-05-18T00:00:00"/>
    <n v="2026"/>
    <x v="1"/>
    <n v="5"/>
    <x v="4"/>
    <x v="3"/>
    <x v="8"/>
    <x v="0"/>
    <s v="New"/>
    <x v="1"/>
    <s v="Summit Backpack 45L"/>
    <n v="1"/>
    <n v="153.61000000000001"/>
    <n v="0.05"/>
    <n v="79.94"/>
    <n v="145.92950000000002"/>
    <n v="79.94"/>
    <n v="65.989500000000021"/>
    <n v="0.45220123415758989"/>
    <n v="2026"/>
    <s v="Q2"/>
    <n v="5"/>
    <s v="May"/>
  </r>
  <r>
    <n v="1188"/>
    <d v="2026-05-18T00:00:00"/>
    <n v="2026"/>
    <x v="1"/>
    <n v="5"/>
    <x v="4"/>
    <x v="1"/>
    <x v="6"/>
    <x v="0"/>
    <s v="Returning"/>
    <x v="3"/>
    <s v="Portable Camp Stove"/>
    <n v="1"/>
    <n v="82.44"/>
    <n v="0.15"/>
    <n v="39.380000000000003"/>
    <n v="70.073999999999998"/>
    <n v="39.380000000000003"/>
    <n v="30.693999999999996"/>
    <n v="0.43802266175757054"/>
    <n v="2026"/>
    <s v="Q2"/>
    <n v="5"/>
    <s v="May"/>
  </r>
  <r>
    <n v="1594"/>
    <d v="2026-05-18T00:00:00"/>
    <n v="2026"/>
    <x v="1"/>
    <n v="5"/>
    <x v="4"/>
    <x v="0"/>
    <x v="0"/>
    <x v="1"/>
    <s v="Business"/>
    <x v="1"/>
    <s v="Hiking Daypack 20L"/>
    <n v="10"/>
    <n v="92.09"/>
    <n v="0.15"/>
    <n v="45.13"/>
    <n v="782.7650000000001"/>
    <n v="451.3"/>
    <n v="331.46500000000009"/>
    <n v="0.42345403792964686"/>
    <n v="2026"/>
    <s v="Q2"/>
    <n v="5"/>
    <s v="May"/>
  </r>
  <r>
    <n v="3022"/>
    <d v="2026-05-18T00:00:00"/>
    <n v="2026"/>
    <x v="1"/>
    <n v="5"/>
    <x v="4"/>
    <x v="3"/>
    <x v="8"/>
    <x v="3"/>
    <s v="New"/>
    <x v="2"/>
    <s v="Insulated Bottle"/>
    <n v="1"/>
    <n v="36.72"/>
    <n v="0"/>
    <n v="13.67"/>
    <n v="36.72"/>
    <n v="13.67"/>
    <n v="23.049999999999997"/>
    <n v="0.62772331154684091"/>
    <n v="2026"/>
    <s v="Q2"/>
    <n v="5"/>
    <s v="May"/>
  </r>
  <r>
    <n v="588"/>
    <d v="2026-05-19T00:00:00"/>
    <n v="2026"/>
    <x v="1"/>
    <n v="5"/>
    <x v="4"/>
    <x v="1"/>
    <x v="1"/>
    <x v="1"/>
    <s v="Business"/>
    <x v="2"/>
    <s v="Carry-On Duffel"/>
    <n v="3"/>
    <n v="132.41999999999999"/>
    <n v="0.05"/>
    <n v="67.09"/>
    <n v="377.39699999999999"/>
    <n v="201.27"/>
    <n v="176.12699999999998"/>
    <n v="0.46668892439526544"/>
    <n v="2026"/>
    <s v="Q2"/>
    <n v="5"/>
    <s v="May"/>
  </r>
  <r>
    <n v="1016"/>
    <d v="2026-05-19T00:00:00"/>
    <n v="2026"/>
    <x v="1"/>
    <n v="5"/>
    <x v="4"/>
    <x v="3"/>
    <x v="13"/>
    <x v="2"/>
    <s v="Returning"/>
    <x v="3"/>
    <s v="Trail Tent 2P"/>
    <n v="2"/>
    <n v="192.1"/>
    <n v="0.05"/>
    <n v="106.07"/>
    <n v="364.98999999999995"/>
    <n v="212.14"/>
    <n v="152.84999999999997"/>
    <n v="0.41877859667388145"/>
    <n v="2026"/>
    <s v="Q2"/>
    <n v="5"/>
    <s v="May"/>
  </r>
  <r>
    <n v="1930"/>
    <d v="2026-05-19T00:00:00"/>
    <n v="2026"/>
    <x v="1"/>
    <n v="5"/>
    <x v="4"/>
    <x v="2"/>
    <x v="16"/>
    <x v="2"/>
    <s v="New"/>
    <x v="2"/>
    <s v="Insulated Bottle"/>
    <n v="4"/>
    <n v="36.94"/>
    <n v="0"/>
    <n v="13.63"/>
    <n v="147.76"/>
    <n v="54.52"/>
    <n v="93.239999999999981"/>
    <n v="0.63102328099620997"/>
    <n v="2026"/>
    <s v="Q2"/>
    <n v="5"/>
    <s v="May"/>
  </r>
  <r>
    <n v="2658"/>
    <d v="2026-05-19T00:00:00"/>
    <n v="2026"/>
    <x v="1"/>
    <n v="5"/>
    <x v="4"/>
    <x v="0"/>
    <x v="15"/>
    <x v="0"/>
    <s v="Business"/>
    <x v="1"/>
    <s v="Summit Backpack 45L"/>
    <n v="1"/>
    <n v="153.16999999999999"/>
    <n v="0"/>
    <n v="78.489999999999995"/>
    <n v="153.16999999999999"/>
    <n v="78.489999999999995"/>
    <n v="74.679999999999993"/>
    <n v="0.48756283867598094"/>
    <n v="2026"/>
    <s v="Q2"/>
    <n v="5"/>
    <s v="May"/>
  </r>
  <r>
    <n v="2951"/>
    <d v="2026-05-19T00:00:00"/>
    <n v="2026"/>
    <x v="1"/>
    <n v="5"/>
    <x v="4"/>
    <x v="0"/>
    <x v="0"/>
    <x v="0"/>
    <s v="Business"/>
    <x v="0"/>
    <s v="Commuter Helmet"/>
    <n v="2"/>
    <n v="82.85"/>
    <n v="0"/>
    <n v="42.53"/>
    <n v="165.7"/>
    <n v="85.06"/>
    <n v="80.639999999999986"/>
    <n v="0.48666264333132164"/>
    <n v="2026"/>
    <s v="Q2"/>
    <n v="5"/>
    <s v="May"/>
  </r>
  <r>
    <n v="4328"/>
    <d v="2026-05-19T00:00:00"/>
    <n v="2026"/>
    <x v="1"/>
    <n v="5"/>
    <x v="4"/>
    <x v="2"/>
    <x v="5"/>
    <x v="3"/>
    <s v="New"/>
    <x v="1"/>
    <s v="Trail Boots"/>
    <n v="1"/>
    <n v="143.52000000000001"/>
    <n v="0"/>
    <n v="81.040000000000006"/>
    <n v="143.52000000000001"/>
    <n v="81.040000000000006"/>
    <n v="62.480000000000004"/>
    <n v="0.435340022296544"/>
    <n v="2026"/>
    <s v="Q2"/>
    <n v="5"/>
    <s v="May"/>
  </r>
  <r>
    <n v="4591"/>
    <d v="2026-05-19T00:00:00"/>
    <n v="2026"/>
    <x v="1"/>
    <n v="5"/>
    <x v="4"/>
    <x v="2"/>
    <x v="16"/>
    <x v="2"/>
    <s v="New"/>
    <x v="3"/>
    <s v="Trail Tent 2P"/>
    <n v="1"/>
    <n v="192.94"/>
    <n v="0"/>
    <n v="105.15"/>
    <n v="192.94"/>
    <n v="105.15"/>
    <n v="87.789999999999992"/>
    <n v="0.45501192080439512"/>
    <n v="2026"/>
    <s v="Q2"/>
    <n v="5"/>
    <s v="May"/>
  </r>
  <r>
    <n v="280"/>
    <d v="2026-05-20T00:00:00"/>
    <n v="2026"/>
    <x v="1"/>
    <n v="5"/>
    <x v="4"/>
    <x v="3"/>
    <x v="8"/>
    <x v="2"/>
    <s v="Business"/>
    <x v="2"/>
    <s v="Travel Backpack 35L"/>
    <n v="1"/>
    <n v="168.56"/>
    <n v="0"/>
    <n v="85.46"/>
    <n v="168.56"/>
    <n v="85.46"/>
    <n v="83.100000000000009"/>
    <n v="0.49299952539155201"/>
    <n v="2026"/>
    <s v="Q2"/>
    <n v="5"/>
    <s v="May"/>
  </r>
  <r>
    <n v="409"/>
    <d v="2026-05-20T00:00:00"/>
    <n v="2026"/>
    <x v="1"/>
    <n v="5"/>
    <x v="4"/>
    <x v="0"/>
    <x v="0"/>
    <x v="0"/>
    <s v="New"/>
    <x v="3"/>
    <s v="Compact Sleeping Bag"/>
    <n v="2"/>
    <n v="123.9"/>
    <n v="0"/>
    <n v="58.95"/>
    <n v="247.8"/>
    <n v="117.9"/>
    <n v="129.9"/>
    <n v="0.52421307506053272"/>
    <n v="2026"/>
    <s v="Q2"/>
    <n v="5"/>
    <s v="May"/>
  </r>
  <r>
    <n v="1372"/>
    <d v="2026-05-20T00:00:00"/>
    <n v="2026"/>
    <x v="1"/>
    <n v="5"/>
    <x v="4"/>
    <x v="0"/>
    <x v="9"/>
    <x v="0"/>
    <s v="New"/>
    <x v="1"/>
    <s v="Trail Boots"/>
    <n v="2"/>
    <n v="140.93"/>
    <n v="0"/>
    <n v="81.040000000000006"/>
    <n v="281.86"/>
    <n v="162.08000000000001"/>
    <n v="119.78"/>
    <n v="0.42496274746327961"/>
    <n v="2026"/>
    <s v="Q2"/>
    <n v="5"/>
    <s v="May"/>
  </r>
  <r>
    <n v="2327"/>
    <d v="2026-05-20T00:00:00"/>
    <n v="2026"/>
    <x v="1"/>
    <n v="5"/>
    <x v="4"/>
    <x v="2"/>
    <x v="5"/>
    <x v="2"/>
    <s v="Returning"/>
    <x v="1"/>
    <s v="Trekking Poles"/>
    <n v="1"/>
    <n v="73.150000000000006"/>
    <n v="0"/>
    <n v="32.950000000000003"/>
    <n v="73.150000000000006"/>
    <n v="32.950000000000003"/>
    <n v="40.200000000000003"/>
    <n v="0.54955570745044424"/>
    <n v="2026"/>
    <s v="Q2"/>
    <n v="5"/>
    <s v="May"/>
  </r>
  <r>
    <n v="2703"/>
    <d v="2026-05-20T00:00:00"/>
    <n v="2026"/>
    <x v="1"/>
    <n v="5"/>
    <x v="4"/>
    <x v="3"/>
    <x v="8"/>
    <x v="2"/>
    <s v="Business"/>
    <x v="3"/>
    <s v="Trail Tent 2P"/>
    <n v="2"/>
    <n v="197.35"/>
    <n v="0.05"/>
    <n v="102.63"/>
    <n v="374.96499999999997"/>
    <n v="205.26"/>
    <n v="169.70499999999998"/>
    <n v="0.45258890829810783"/>
    <n v="2026"/>
    <s v="Q2"/>
    <n v="5"/>
    <s v="May"/>
  </r>
  <r>
    <n v="2776"/>
    <d v="2026-05-20T00:00:00"/>
    <n v="2026"/>
    <x v="1"/>
    <n v="5"/>
    <x v="4"/>
    <x v="3"/>
    <x v="4"/>
    <x v="0"/>
    <s v="Business"/>
    <x v="2"/>
    <s v="Insulated Bottle"/>
    <n v="3"/>
    <n v="36.74"/>
    <n v="0.05"/>
    <n v="13.97"/>
    <n v="104.70899999999999"/>
    <n v="41.910000000000004"/>
    <n v="62.798999999999985"/>
    <n v="0.59974787267570118"/>
    <n v="2026"/>
    <s v="Q2"/>
    <n v="5"/>
    <s v="May"/>
  </r>
  <r>
    <n v="3411"/>
    <d v="2026-05-20T00:00:00"/>
    <n v="2026"/>
    <x v="1"/>
    <n v="5"/>
    <x v="4"/>
    <x v="1"/>
    <x v="11"/>
    <x v="0"/>
    <s v="Returning"/>
    <x v="1"/>
    <s v="Summit Backpack 45L"/>
    <n v="2"/>
    <n v="151.35"/>
    <n v="0.05"/>
    <n v="77.150000000000006"/>
    <n v="287.565"/>
    <n v="154.30000000000001"/>
    <n v="133.26499999999999"/>
    <n v="0.46342566028550064"/>
    <n v="2026"/>
    <s v="Q2"/>
    <n v="5"/>
    <s v="May"/>
  </r>
  <r>
    <n v="3841"/>
    <d v="2026-05-20T00:00:00"/>
    <n v="2026"/>
    <x v="1"/>
    <n v="5"/>
    <x v="4"/>
    <x v="0"/>
    <x v="15"/>
    <x v="2"/>
    <s v="New"/>
    <x v="0"/>
    <s v="Trail Bike Light"/>
    <n v="2"/>
    <n v="50.09"/>
    <n v="0.05"/>
    <n v="23.16"/>
    <n v="95.171000000000006"/>
    <n v="46.32"/>
    <n v="48.851000000000006"/>
    <n v="0.51329711781950382"/>
    <n v="2026"/>
    <s v="Q2"/>
    <n v="5"/>
    <s v="May"/>
  </r>
  <r>
    <n v="5121"/>
    <d v="2026-05-20T00:00:00"/>
    <n v="2026"/>
    <x v="1"/>
    <n v="5"/>
    <x v="4"/>
    <x v="0"/>
    <x v="9"/>
    <x v="0"/>
    <s v="New"/>
    <x v="4"/>
    <s v="Weighted Vest"/>
    <n v="2"/>
    <n v="121.96"/>
    <n v="0.05"/>
    <n v="71.2"/>
    <n v="231.72399999999999"/>
    <n v="142.4"/>
    <n v="89.323999999999984"/>
    <n v="0.38547582468799085"/>
    <n v="2026"/>
    <s v="Q2"/>
    <n v="5"/>
    <s v="May"/>
  </r>
  <r>
    <n v="53"/>
    <d v="2026-05-21T00:00:00"/>
    <n v="2026"/>
    <x v="1"/>
    <n v="5"/>
    <x v="4"/>
    <x v="3"/>
    <x v="13"/>
    <x v="0"/>
    <s v="Business"/>
    <x v="2"/>
    <s v="Carry-On Duffel"/>
    <n v="1"/>
    <n v="134.28"/>
    <n v="0.05"/>
    <n v="65.44"/>
    <n v="127.56599999999999"/>
    <n v="65.44"/>
    <n v="62.125999999999991"/>
    <n v="0.487010645469796"/>
    <n v="2026"/>
    <s v="Q2"/>
    <n v="5"/>
    <s v="May"/>
  </r>
  <r>
    <n v="127"/>
    <d v="2026-05-21T00:00:00"/>
    <n v="2026"/>
    <x v="1"/>
    <n v="5"/>
    <x v="4"/>
    <x v="3"/>
    <x v="7"/>
    <x v="0"/>
    <s v="Business"/>
    <x v="0"/>
    <s v="Cycling Pack 12L"/>
    <n v="3"/>
    <n v="100.48"/>
    <n v="0.05"/>
    <n v="50.68"/>
    <n v="286.36799999999999"/>
    <n v="152.04"/>
    <n v="134.328"/>
    <n v="0.46907475695608447"/>
    <n v="2026"/>
    <s v="Q2"/>
    <n v="5"/>
    <s v="May"/>
  </r>
  <r>
    <n v="1092"/>
    <d v="2026-05-21T00:00:00"/>
    <n v="2026"/>
    <x v="1"/>
    <n v="5"/>
    <x v="4"/>
    <x v="3"/>
    <x v="8"/>
    <x v="0"/>
    <s v="New"/>
    <x v="4"/>
    <s v="Recovery Roller"/>
    <n v="3"/>
    <n v="36.229999999999997"/>
    <n v="0"/>
    <n v="13.55"/>
    <n v="108.69"/>
    <n v="40.650000000000006"/>
    <n v="68.039999999999992"/>
    <n v="0.62600055202870541"/>
    <n v="2026"/>
    <s v="Q2"/>
    <n v="5"/>
    <s v="May"/>
  </r>
  <r>
    <n v="1213"/>
    <d v="2026-05-21T00:00:00"/>
    <n v="2026"/>
    <x v="1"/>
    <n v="5"/>
    <x v="4"/>
    <x v="2"/>
    <x v="2"/>
    <x v="3"/>
    <s v="Returning"/>
    <x v="3"/>
    <s v="Compact Sleeping Bag"/>
    <n v="3"/>
    <n v="120.61"/>
    <n v="0"/>
    <n v="60.17"/>
    <n v="361.83"/>
    <n v="180.51"/>
    <n v="181.32"/>
    <n v="0.50111931017328581"/>
    <n v="2026"/>
    <s v="Q2"/>
    <n v="5"/>
    <s v="May"/>
  </r>
  <r>
    <n v="1849"/>
    <d v="2026-05-21T00:00:00"/>
    <n v="2026"/>
    <x v="1"/>
    <n v="5"/>
    <x v="4"/>
    <x v="2"/>
    <x v="5"/>
    <x v="3"/>
    <s v="Returning"/>
    <x v="2"/>
    <s v="Packing Cube Set"/>
    <n v="3"/>
    <n v="46.46"/>
    <n v="0"/>
    <n v="18.71"/>
    <n v="139.38"/>
    <n v="56.13"/>
    <n v="83.25"/>
    <n v="0.59728798966853214"/>
    <n v="2026"/>
    <s v="Q2"/>
    <n v="5"/>
    <s v="May"/>
  </r>
  <r>
    <n v="2395"/>
    <d v="2026-05-21T00:00:00"/>
    <n v="2026"/>
    <x v="1"/>
    <n v="5"/>
    <x v="4"/>
    <x v="1"/>
    <x v="12"/>
    <x v="0"/>
    <s v="Business"/>
    <x v="4"/>
    <s v="Recovery Roller"/>
    <n v="1"/>
    <n v="36.9"/>
    <n v="0.05"/>
    <n v="13.89"/>
    <n v="35.055"/>
    <n v="13.89"/>
    <n v="21.164999999999999"/>
    <n v="0.60376551133932388"/>
    <n v="2026"/>
    <s v="Q2"/>
    <n v="5"/>
    <s v="May"/>
  </r>
  <r>
    <n v="4166"/>
    <d v="2026-05-21T00:00:00"/>
    <n v="2026"/>
    <x v="1"/>
    <n v="5"/>
    <x v="4"/>
    <x v="2"/>
    <x v="3"/>
    <x v="0"/>
    <s v="New"/>
    <x v="4"/>
    <s v="Resistance Band Set"/>
    <n v="6"/>
    <n v="40.61"/>
    <n v="0.05"/>
    <n v="15.14"/>
    <n v="231.47699999999998"/>
    <n v="90.84"/>
    <n v="140.63699999999997"/>
    <n v="0.607563602431343"/>
    <n v="2026"/>
    <s v="Q2"/>
    <n v="5"/>
    <s v="May"/>
  </r>
  <r>
    <n v="1004"/>
    <d v="2026-05-22T00:00:00"/>
    <n v="2026"/>
    <x v="1"/>
    <n v="5"/>
    <x v="4"/>
    <x v="3"/>
    <x v="13"/>
    <x v="0"/>
    <s v="Business"/>
    <x v="2"/>
    <s v="Insulated Bottle"/>
    <n v="2"/>
    <n v="36.86"/>
    <n v="0.05"/>
    <n v="13.85"/>
    <n v="70.033999999999992"/>
    <n v="27.7"/>
    <n v="42.333999999999989"/>
    <n v="0.60447782505640113"/>
    <n v="2026"/>
    <s v="Q2"/>
    <n v="5"/>
    <s v="May"/>
  </r>
  <r>
    <n v="1012"/>
    <d v="2026-05-22T00:00:00"/>
    <n v="2026"/>
    <x v="1"/>
    <n v="5"/>
    <x v="4"/>
    <x v="1"/>
    <x v="6"/>
    <x v="0"/>
    <s v="New"/>
    <x v="1"/>
    <s v="Summit Backpack 45L"/>
    <n v="3"/>
    <n v="156.74"/>
    <n v="0"/>
    <n v="79.819999999999993"/>
    <n v="470.22"/>
    <n v="239.45999999999998"/>
    <n v="230.76000000000005"/>
    <n v="0.49074901110118674"/>
    <n v="2026"/>
    <s v="Q2"/>
    <n v="5"/>
    <s v="May"/>
  </r>
  <r>
    <n v="2180"/>
    <d v="2026-05-22T00:00:00"/>
    <n v="2026"/>
    <x v="1"/>
    <n v="5"/>
    <x v="4"/>
    <x v="0"/>
    <x v="9"/>
    <x v="1"/>
    <s v="Returning"/>
    <x v="0"/>
    <s v="Trail Bike Light"/>
    <n v="3"/>
    <n v="51.04"/>
    <n v="0.2"/>
    <n v="22.32"/>
    <n v="122.49600000000001"/>
    <n v="66.960000000000008"/>
    <n v="55.536000000000001"/>
    <n v="0.45336990595611282"/>
    <n v="2026"/>
    <s v="Q2"/>
    <n v="5"/>
    <s v="May"/>
  </r>
  <r>
    <n v="3659"/>
    <d v="2026-05-22T00:00:00"/>
    <n v="2026"/>
    <x v="1"/>
    <n v="5"/>
    <x v="4"/>
    <x v="3"/>
    <x v="13"/>
    <x v="2"/>
    <s v="New"/>
    <x v="1"/>
    <s v="Hiking Daypack 20L"/>
    <n v="2"/>
    <n v="93.55"/>
    <n v="0"/>
    <n v="44.31"/>
    <n v="187.1"/>
    <n v="88.62"/>
    <n v="98.47999999999999"/>
    <n v="0.52634954569748793"/>
    <n v="2026"/>
    <s v="Q2"/>
    <n v="5"/>
    <s v="May"/>
  </r>
  <r>
    <n v="3775"/>
    <d v="2026-05-22T00:00:00"/>
    <n v="2026"/>
    <x v="1"/>
    <n v="5"/>
    <x v="4"/>
    <x v="2"/>
    <x v="2"/>
    <x v="0"/>
    <s v="Business"/>
    <x v="2"/>
    <s v="Carry-On Duffel"/>
    <n v="1"/>
    <n v="131.74"/>
    <n v="0"/>
    <n v="66.650000000000006"/>
    <n v="131.74"/>
    <n v="66.650000000000006"/>
    <n v="65.09"/>
    <n v="0.49407924700166994"/>
    <n v="2026"/>
    <s v="Q2"/>
    <n v="5"/>
    <s v="May"/>
  </r>
  <r>
    <n v="4071"/>
    <d v="2026-05-22T00:00:00"/>
    <n v="2026"/>
    <x v="1"/>
    <n v="5"/>
    <x v="4"/>
    <x v="3"/>
    <x v="8"/>
    <x v="0"/>
    <s v="New"/>
    <x v="1"/>
    <s v="Hiking Daypack 20L"/>
    <n v="5"/>
    <n v="91.79"/>
    <n v="0.05"/>
    <n v="44.48"/>
    <n v="436.0025"/>
    <n v="222.39999999999998"/>
    <n v="213.60250000000002"/>
    <n v="0.48991118170193981"/>
    <n v="2026"/>
    <s v="Q2"/>
    <n v="5"/>
    <s v="May"/>
  </r>
  <r>
    <n v="5137"/>
    <d v="2026-05-22T00:00:00"/>
    <n v="2026"/>
    <x v="1"/>
    <n v="5"/>
    <x v="4"/>
    <x v="3"/>
    <x v="13"/>
    <x v="0"/>
    <s v="Business"/>
    <x v="1"/>
    <s v="Summit Backpack 45L"/>
    <n v="4"/>
    <n v="155.4"/>
    <n v="0.05"/>
    <n v="77.31"/>
    <n v="590.52"/>
    <n v="309.24"/>
    <n v="281.27999999999997"/>
    <n v="0.47632595001016048"/>
    <n v="2026"/>
    <s v="Q2"/>
    <n v="5"/>
    <s v="May"/>
  </r>
  <r>
    <n v="133"/>
    <d v="2026-05-23T00:00:00"/>
    <n v="2026"/>
    <x v="1"/>
    <n v="5"/>
    <x v="4"/>
    <x v="1"/>
    <x v="1"/>
    <x v="0"/>
    <s v="New"/>
    <x v="2"/>
    <s v="Insulated Bottle"/>
    <n v="1"/>
    <n v="36.57"/>
    <n v="0.05"/>
    <n v="13.33"/>
    <n v="34.741500000000002"/>
    <n v="13.33"/>
    <n v="21.411500000000004"/>
    <n v="0.61630902522919284"/>
    <n v="2026"/>
    <s v="Q2"/>
    <n v="5"/>
    <s v="May"/>
  </r>
  <r>
    <n v="1385"/>
    <d v="2026-05-23T00:00:00"/>
    <n v="2026"/>
    <x v="1"/>
    <n v="5"/>
    <x v="4"/>
    <x v="2"/>
    <x v="16"/>
    <x v="0"/>
    <s v="New"/>
    <x v="0"/>
    <s v="Compact Repair Kit"/>
    <n v="2"/>
    <n v="41.19"/>
    <n v="0"/>
    <n v="17.190000000000001"/>
    <n v="82.38"/>
    <n v="34.380000000000003"/>
    <n v="47.999999999999993"/>
    <n v="0.58266569555717407"/>
    <n v="2026"/>
    <s v="Q2"/>
    <n v="5"/>
    <s v="May"/>
  </r>
  <r>
    <n v="1597"/>
    <d v="2026-05-23T00:00:00"/>
    <n v="2026"/>
    <x v="1"/>
    <n v="5"/>
    <x v="4"/>
    <x v="3"/>
    <x v="8"/>
    <x v="0"/>
    <s v="Returning"/>
    <x v="2"/>
    <s v="Carry-On Duffel"/>
    <n v="1"/>
    <n v="136.66999999999999"/>
    <n v="0.05"/>
    <n v="67.099999999999994"/>
    <n v="129.83649999999997"/>
    <n v="67.099999999999994"/>
    <n v="62.736499999999978"/>
    <n v="0.48319617364916639"/>
    <n v="2026"/>
    <s v="Q2"/>
    <n v="5"/>
    <s v="May"/>
  </r>
  <r>
    <n v="2273"/>
    <d v="2026-05-23T00:00:00"/>
    <n v="2026"/>
    <x v="1"/>
    <n v="5"/>
    <x v="4"/>
    <x v="2"/>
    <x v="2"/>
    <x v="2"/>
    <s v="New"/>
    <x v="4"/>
    <s v="Recovery Roller"/>
    <n v="2"/>
    <n v="35.700000000000003"/>
    <n v="0"/>
    <n v="13.52"/>
    <n v="71.400000000000006"/>
    <n v="27.04"/>
    <n v="44.360000000000007"/>
    <n v="0.62128851540616248"/>
    <n v="2026"/>
    <s v="Q2"/>
    <n v="5"/>
    <s v="May"/>
  </r>
  <r>
    <n v="2931"/>
    <d v="2026-05-23T00:00:00"/>
    <n v="2026"/>
    <x v="1"/>
    <n v="5"/>
    <x v="4"/>
    <x v="0"/>
    <x v="0"/>
    <x v="0"/>
    <s v="Returning"/>
    <x v="0"/>
    <s v="Cycling Pack 12L"/>
    <n v="1"/>
    <n v="100.87"/>
    <n v="0"/>
    <n v="50.4"/>
    <n v="100.87"/>
    <n v="50.4"/>
    <n v="50.470000000000006"/>
    <n v="0.5003469812630118"/>
    <n v="2026"/>
    <s v="Q2"/>
    <n v="5"/>
    <s v="May"/>
  </r>
  <r>
    <n v="4143"/>
    <d v="2026-05-23T00:00:00"/>
    <n v="2026"/>
    <x v="1"/>
    <n v="5"/>
    <x v="4"/>
    <x v="2"/>
    <x v="16"/>
    <x v="2"/>
    <s v="Returning"/>
    <x v="2"/>
    <s v="Carry-On Duffel"/>
    <n v="1"/>
    <n v="130.80000000000001"/>
    <n v="0"/>
    <n v="68.7"/>
    <n v="130.80000000000001"/>
    <n v="68.7"/>
    <n v="62.100000000000009"/>
    <n v="0.4747706422018349"/>
    <n v="2026"/>
    <s v="Q2"/>
    <n v="5"/>
    <s v="May"/>
  </r>
  <r>
    <n v="4504"/>
    <d v="2026-05-23T00:00:00"/>
    <n v="2026"/>
    <x v="1"/>
    <n v="5"/>
    <x v="4"/>
    <x v="0"/>
    <x v="9"/>
    <x v="3"/>
    <s v="Returning"/>
    <x v="1"/>
    <s v="Summit Backpack 45L"/>
    <n v="1"/>
    <n v="153.88999999999999"/>
    <n v="0"/>
    <n v="79.64"/>
    <n v="153.88999999999999"/>
    <n v="79.64"/>
    <n v="74.249999999999986"/>
    <n v="0.4824874910650464"/>
    <n v="2026"/>
    <s v="Q2"/>
    <n v="5"/>
    <s v="May"/>
  </r>
  <r>
    <n v="656"/>
    <d v="2026-05-24T00:00:00"/>
    <n v="2026"/>
    <x v="1"/>
    <n v="5"/>
    <x v="4"/>
    <x v="3"/>
    <x v="7"/>
    <x v="0"/>
    <s v="New"/>
    <x v="3"/>
    <s v="Compact Sleeping Bag"/>
    <n v="1"/>
    <n v="122.51"/>
    <n v="0.15"/>
    <n v="62.2"/>
    <n v="104.1335"/>
    <n v="62.2"/>
    <n v="41.933499999999995"/>
    <n v="0.40268981643755369"/>
    <n v="2026"/>
    <s v="Q2"/>
    <n v="5"/>
    <s v="May"/>
  </r>
  <r>
    <n v="979"/>
    <d v="2026-05-24T00:00:00"/>
    <n v="2026"/>
    <x v="1"/>
    <n v="5"/>
    <x v="4"/>
    <x v="3"/>
    <x v="4"/>
    <x v="1"/>
    <s v="Returning"/>
    <x v="0"/>
    <s v="Commuter Helmet"/>
    <n v="8"/>
    <n v="79.94"/>
    <n v="0.15"/>
    <n v="41.65"/>
    <n v="543.59199999999998"/>
    <n v="333.2"/>
    <n v="210.392"/>
    <n v="0.38704028021015763"/>
    <n v="2026"/>
    <s v="Q2"/>
    <n v="5"/>
    <s v="May"/>
  </r>
  <r>
    <n v="1510"/>
    <d v="2026-05-24T00:00:00"/>
    <n v="2026"/>
    <x v="1"/>
    <n v="5"/>
    <x v="4"/>
    <x v="3"/>
    <x v="7"/>
    <x v="0"/>
    <s v="New"/>
    <x v="0"/>
    <s v="Trail Bike Light"/>
    <n v="2"/>
    <n v="50.78"/>
    <n v="0.05"/>
    <n v="23.03"/>
    <n v="96.481999999999999"/>
    <n v="46.06"/>
    <n v="50.421999999999997"/>
    <n v="0.52260525279326708"/>
    <n v="2026"/>
    <s v="Q2"/>
    <n v="5"/>
    <s v="May"/>
  </r>
  <r>
    <n v="1959"/>
    <d v="2026-05-24T00:00:00"/>
    <n v="2026"/>
    <x v="1"/>
    <n v="5"/>
    <x v="4"/>
    <x v="0"/>
    <x v="15"/>
    <x v="3"/>
    <s v="Business"/>
    <x v="0"/>
    <s v="Commuter Helmet"/>
    <n v="2"/>
    <n v="80.59"/>
    <n v="0.05"/>
    <n v="41.44"/>
    <n v="153.12100000000001"/>
    <n v="82.88"/>
    <n v="70.241000000000014"/>
    <n v="0.45872871781140412"/>
    <n v="2026"/>
    <s v="Q2"/>
    <n v="5"/>
    <s v="May"/>
  </r>
  <r>
    <n v="2089"/>
    <d v="2026-05-24T00:00:00"/>
    <n v="2026"/>
    <x v="1"/>
    <n v="5"/>
    <x v="4"/>
    <x v="0"/>
    <x v="15"/>
    <x v="3"/>
    <s v="New"/>
    <x v="4"/>
    <s v="Recovery Roller"/>
    <n v="3"/>
    <n v="35.75"/>
    <n v="0.15"/>
    <n v="13.54"/>
    <n v="91.162499999999994"/>
    <n v="40.619999999999997"/>
    <n v="50.542499999999997"/>
    <n v="0.55442204853969557"/>
    <n v="2026"/>
    <s v="Q2"/>
    <n v="5"/>
    <s v="May"/>
  </r>
  <r>
    <n v="2446"/>
    <d v="2026-05-24T00:00:00"/>
    <n v="2026"/>
    <x v="1"/>
    <n v="5"/>
    <x v="4"/>
    <x v="1"/>
    <x v="12"/>
    <x v="0"/>
    <s v="New"/>
    <x v="3"/>
    <s v="Trail Tent 2P"/>
    <n v="5"/>
    <n v="195.78"/>
    <n v="0.1"/>
    <n v="101.98"/>
    <n v="881.01"/>
    <n v="509.90000000000003"/>
    <n v="371.10999999999996"/>
    <n v="0.4212324491208953"/>
    <n v="2026"/>
    <s v="Q2"/>
    <n v="5"/>
    <s v="May"/>
  </r>
  <r>
    <n v="2847"/>
    <d v="2026-05-24T00:00:00"/>
    <n v="2026"/>
    <x v="1"/>
    <n v="5"/>
    <x v="4"/>
    <x v="3"/>
    <x v="13"/>
    <x v="0"/>
    <s v="Returning"/>
    <x v="3"/>
    <s v="Compact Sleeping Bag"/>
    <n v="2"/>
    <n v="125.95"/>
    <n v="0.05"/>
    <n v="61.74"/>
    <n v="239.30500000000001"/>
    <n v="123.48"/>
    <n v="115.825"/>
    <n v="0.48400576669940032"/>
    <n v="2026"/>
    <s v="Q2"/>
    <n v="5"/>
    <s v="May"/>
  </r>
  <r>
    <n v="3454"/>
    <d v="2026-05-24T00:00:00"/>
    <n v="2026"/>
    <x v="1"/>
    <n v="5"/>
    <x v="4"/>
    <x v="3"/>
    <x v="7"/>
    <x v="0"/>
    <s v="New"/>
    <x v="4"/>
    <s v="Resistance Band Set"/>
    <n v="2"/>
    <n v="41.32"/>
    <n v="0"/>
    <n v="14.91"/>
    <n v="82.64"/>
    <n v="29.82"/>
    <n v="52.82"/>
    <n v="0.63915779283639884"/>
    <n v="2026"/>
    <s v="Q2"/>
    <n v="5"/>
    <s v="May"/>
  </r>
  <r>
    <n v="4472"/>
    <d v="2026-05-24T00:00:00"/>
    <n v="2026"/>
    <x v="1"/>
    <n v="5"/>
    <x v="4"/>
    <x v="3"/>
    <x v="8"/>
    <x v="3"/>
    <s v="New"/>
    <x v="1"/>
    <s v="Trail Boots"/>
    <n v="2"/>
    <n v="144.01"/>
    <n v="0"/>
    <n v="79.37"/>
    <n v="288.02"/>
    <n v="158.74"/>
    <n v="129.27999999999997"/>
    <n v="0.44885771821401282"/>
    <n v="2026"/>
    <s v="Q2"/>
    <n v="5"/>
    <s v="May"/>
  </r>
  <r>
    <n v="4852"/>
    <d v="2026-05-24T00:00:00"/>
    <n v="2026"/>
    <x v="1"/>
    <n v="5"/>
    <x v="4"/>
    <x v="0"/>
    <x v="15"/>
    <x v="0"/>
    <s v="Business"/>
    <x v="0"/>
    <s v="Trail Bike Light"/>
    <n v="2"/>
    <n v="51.17"/>
    <n v="0.05"/>
    <n v="21.97"/>
    <n v="97.222999999999999"/>
    <n v="43.94"/>
    <n v="53.283000000000001"/>
    <n v="0.54804932989107513"/>
    <n v="2026"/>
    <s v="Q2"/>
    <n v="5"/>
    <s v="May"/>
  </r>
  <r>
    <n v="4959"/>
    <d v="2026-05-24T00:00:00"/>
    <n v="2026"/>
    <x v="1"/>
    <n v="5"/>
    <x v="4"/>
    <x v="0"/>
    <x v="0"/>
    <x v="1"/>
    <s v="Business"/>
    <x v="3"/>
    <s v="Portable Camp Stove"/>
    <n v="6"/>
    <n v="83.58"/>
    <n v="0.2"/>
    <n v="40.5"/>
    <n v="401.18400000000003"/>
    <n v="243"/>
    <n v="158.18400000000003"/>
    <n v="0.39429289303661169"/>
    <n v="2026"/>
    <s v="Q2"/>
    <n v="5"/>
    <s v="May"/>
  </r>
  <r>
    <n v="5056"/>
    <d v="2026-05-24T00:00:00"/>
    <n v="2026"/>
    <x v="1"/>
    <n v="5"/>
    <x v="4"/>
    <x v="2"/>
    <x v="16"/>
    <x v="3"/>
    <s v="Returning"/>
    <x v="3"/>
    <s v="Portable Camp Stove"/>
    <n v="2"/>
    <n v="80.010000000000005"/>
    <n v="0"/>
    <n v="38.54"/>
    <n v="160.02000000000001"/>
    <n v="77.08"/>
    <n v="82.940000000000012"/>
    <n v="0.51831021122359711"/>
    <n v="2026"/>
    <s v="Q2"/>
    <n v="5"/>
    <s v="May"/>
  </r>
  <r>
    <n v="1152"/>
    <d v="2026-05-25T00:00:00"/>
    <n v="2026"/>
    <x v="1"/>
    <n v="5"/>
    <x v="4"/>
    <x v="3"/>
    <x v="7"/>
    <x v="0"/>
    <s v="New"/>
    <x v="1"/>
    <s v="Hiking Daypack 20L"/>
    <n v="2"/>
    <n v="94.4"/>
    <n v="0"/>
    <n v="46.39"/>
    <n v="188.8"/>
    <n v="92.78"/>
    <n v="96.02000000000001"/>
    <n v="0.50858050847457625"/>
    <n v="2026"/>
    <s v="Q2"/>
    <n v="5"/>
    <s v="May"/>
  </r>
  <r>
    <n v="3919"/>
    <d v="2026-05-25T00:00:00"/>
    <n v="2026"/>
    <x v="1"/>
    <n v="5"/>
    <x v="4"/>
    <x v="2"/>
    <x v="2"/>
    <x v="2"/>
    <s v="Business"/>
    <x v="1"/>
    <s v="Summit Backpack 45L"/>
    <n v="6"/>
    <n v="157.33000000000001"/>
    <n v="0"/>
    <n v="78.849999999999994"/>
    <n v="943.98"/>
    <n v="473.09999999999997"/>
    <n v="470.88000000000005"/>
    <n v="0.4988241276298227"/>
    <n v="2026"/>
    <s v="Q2"/>
    <n v="5"/>
    <s v="May"/>
  </r>
  <r>
    <n v="4202"/>
    <d v="2026-05-25T00:00:00"/>
    <n v="2026"/>
    <x v="1"/>
    <n v="5"/>
    <x v="4"/>
    <x v="2"/>
    <x v="3"/>
    <x v="0"/>
    <s v="New"/>
    <x v="3"/>
    <s v="Compact Sleeping Bag"/>
    <n v="1"/>
    <n v="125.44"/>
    <n v="0"/>
    <n v="59.92"/>
    <n v="125.44"/>
    <n v="59.92"/>
    <n v="65.52"/>
    <n v="0.5223214285714286"/>
    <n v="2026"/>
    <s v="Q2"/>
    <n v="5"/>
    <s v="May"/>
  </r>
  <r>
    <n v="4274"/>
    <d v="2026-05-25T00:00:00"/>
    <n v="2026"/>
    <x v="1"/>
    <n v="5"/>
    <x v="4"/>
    <x v="1"/>
    <x v="12"/>
    <x v="3"/>
    <s v="Returning"/>
    <x v="4"/>
    <s v="Recovery Roller"/>
    <n v="2"/>
    <n v="36.18"/>
    <n v="0"/>
    <n v="13.71"/>
    <n v="72.36"/>
    <n v="27.42"/>
    <n v="44.94"/>
    <n v="0.62106135986733002"/>
    <n v="2026"/>
    <s v="Q2"/>
    <n v="5"/>
    <s v="May"/>
  </r>
  <r>
    <n v="4364"/>
    <d v="2026-05-25T00:00:00"/>
    <n v="2026"/>
    <x v="1"/>
    <n v="5"/>
    <x v="4"/>
    <x v="0"/>
    <x v="15"/>
    <x v="2"/>
    <s v="Returning"/>
    <x v="4"/>
    <s v="Resistance Band Set"/>
    <n v="1"/>
    <n v="41"/>
    <n v="0.05"/>
    <n v="14.51"/>
    <n v="38.949999999999996"/>
    <n v="14.51"/>
    <n v="24.439999999999998"/>
    <n v="0.62747111681643131"/>
    <n v="2026"/>
    <s v="Q2"/>
    <n v="5"/>
    <s v="May"/>
  </r>
  <r>
    <n v="4896"/>
    <d v="2026-05-25T00:00:00"/>
    <n v="2026"/>
    <x v="1"/>
    <n v="5"/>
    <x v="4"/>
    <x v="2"/>
    <x v="5"/>
    <x v="0"/>
    <s v="Returning"/>
    <x v="1"/>
    <s v="Trekking Poles"/>
    <n v="1"/>
    <n v="72.33"/>
    <n v="0.1"/>
    <n v="32.61"/>
    <n v="65.096999999999994"/>
    <n v="32.61"/>
    <n v="32.486999999999995"/>
    <n v="0.49905525600258072"/>
    <n v="2026"/>
    <s v="Q2"/>
    <n v="5"/>
    <s v="May"/>
  </r>
  <r>
    <n v="5109"/>
    <d v="2026-05-25T00:00:00"/>
    <n v="2026"/>
    <x v="1"/>
    <n v="5"/>
    <x v="4"/>
    <x v="3"/>
    <x v="4"/>
    <x v="0"/>
    <s v="Business"/>
    <x v="3"/>
    <s v="Compact Sleeping Bag"/>
    <n v="2"/>
    <n v="125.42"/>
    <n v="0"/>
    <n v="62.28"/>
    <n v="250.84"/>
    <n v="124.56"/>
    <n v="126.28"/>
    <n v="0.50342848030617127"/>
    <n v="2026"/>
    <s v="Q2"/>
    <n v="5"/>
    <s v="May"/>
  </r>
  <r>
    <n v="289"/>
    <d v="2026-05-26T00:00:00"/>
    <n v="2026"/>
    <x v="1"/>
    <n v="5"/>
    <x v="4"/>
    <x v="0"/>
    <x v="15"/>
    <x v="0"/>
    <s v="Business"/>
    <x v="0"/>
    <s v="Compact Repair Kit"/>
    <n v="2"/>
    <n v="41.29"/>
    <n v="0.15"/>
    <n v="16.43"/>
    <n v="70.192999999999998"/>
    <n v="32.86"/>
    <n v="37.332999999999998"/>
    <n v="0.531862151496588"/>
    <n v="2026"/>
    <s v="Q2"/>
    <n v="5"/>
    <s v="May"/>
  </r>
  <r>
    <n v="4092"/>
    <d v="2026-05-26T00:00:00"/>
    <n v="2026"/>
    <x v="1"/>
    <n v="5"/>
    <x v="4"/>
    <x v="3"/>
    <x v="8"/>
    <x v="1"/>
    <s v="Business"/>
    <x v="2"/>
    <s v="Carry-On Duffel"/>
    <n v="8"/>
    <n v="131.4"/>
    <n v="0.05"/>
    <n v="66.489999999999995"/>
    <n v="998.64"/>
    <n v="531.91999999999996"/>
    <n v="466.72"/>
    <n v="0.46735560362092449"/>
    <n v="2026"/>
    <s v="Q2"/>
    <n v="5"/>
    <s v="May"/>
  </r>
  <r>
    <n v="4727"/>
    <d v="2026-05-26T00:00:00"/>
    <n v="2026"/>
    <x v="1"/>
    <n v="5"/>
    <x v="4"/>
    <x v="2"/>
    <x v="16"/>
    <x v="0"/>
    <s v="New"/>
    <x v="1"/>
    <s v="Trail Boots"/>
    <n v="4"/>
    <n v="140.66999999999999"/>
    <n v="0"/>
    <n v="80.72"/>
    <n v="562.67999999999995"/>
    <n v="322.88"/>
    <n v="239.79999999999995"/>
    <n v="0.42617473519584842"/>
    <n v="2026"/>
    <s v="Q2"/>
    <n v="5"/>
    <s v="May"/>
  </r>
  <r>
    <n v="4753"/>
    <d v="2026-05-26T00:00:00"/>
    <n v="2026"/>
    <x v="1"/>
    <n v="5"/>
    <x v="4"/>
    <x v="3"/>
    <x v="8"/>
    <x v="0"/>
    <s v="Returning"/>
    <x v="4"/>
    <s v="Recovery Roller"/>
    <n v="1"/>
    <n v="36.659999999999997"/>
    <n v="0.05"/>
    <n v="13.51"/>
    <n v="34.826999999999998"/>
    <n v="13.51"/>
    <n v="21.317"/>
    <n v="0.61208257960777557"/>
    <n v="2026"/>
    <s v="Q2"/>
    <n v="5"/>
    <s v="May"/>
  </r>
  <r>
    <n v="942"/>
    <d v="2026-05-27T00:00:00"/>
    <n v="2026"/>
    <x v="1"/>
    <n v="5"/>
    <x v="4"/>
    <x v="3"/>
    <x v="4"/>
    <x v="0"/>
    <s v="Returning"/>
    <x v="2"/>
    <s v="Packing Cube Set"/>
    <n v="1"/>
    <n v="46.28"/>
    <n v="0.05"/>
    <n v="17.95"/>
    <n v="43.966000000000001"/>
    <n v="17.95"/>
    <n v="26.016000000000002"/>
    <n v="0.591729973161079"/>
    <n v="2026"/>
    <s v="Q2"/>
    <n v="5"/>
    <s v="May"/>
  </r>
  <r>
    <n v="1755"/>
    <d v="2026-05-27T00:00:00"/>
    <n v="2026"/>
    <x v="1"/>
    <n v="5"/>
    <x v="4"/>
    <x v="3"/>
    <x v="13"/>
    <x v="3"/>
    <s v="Returning"/>
    <x v="1"/>
    <s v="Hiking Daypack 20L"/>
    <n v="2"/>
    <n v="92.12"/>
    <n v="0"/>
    <n v="46.64"/>
    <n v="184.24"/>
    <n v="93.28"/>
    <n v="90.960000000000008"/>
    <n v="0.49370386452453324"/>
    <n v="2026"/>
    <s v="Q2"/>
    <n v="5"/>
    <s v="May"/>
  </r>
  <r>
    <n v="3073"/>
    <d v="2026-05-27T00:00:00"/>
    <n v="2026"/>
    <x v="1"/>
    <n v="5"/>
    <x v="4"/>
    <x v="3"/>
    <x v="13"/>
    <x v="0"/>
    <s v="Returning"/>
    <x v="4"/>
    <s v="Resistance Band Set"/>
    <n v="3"/>
    <n v="39.549999999999997"/>
    <n v="0"/>
    <n v="14.87"/>
    <n v="118.64999999999999"/>
    <n v="44.61"/>
    <n v="74.039999999999992"/>
    <n v="0.6240202275600506"/>
    <n v="2026"/>
    <s v="Q2"/>
    <n v="5"/>
    <s v="May"/>
  </r>
  <r>
    <n v="4230"/>
    <d v="2026-05-27T00:00:00"/>
    <n v="2026"/>
    <x v="1"/>
    <n v="5"/>
    <x v="4"/>
    <x v="0"/>
    <x v="0"/>
    <x v="2"/>
    <s v="New"/>
    <x v="0"/>
    <s v="Commuter Helmet"/>
    <n v="1"/>
    <n v="83.3"/>
    <n v="0"/>
    <n v="41.93"/>
    <n v="83.3"/>
    <n v="41.93"/>
    <n v="41.37"/>
    <n v="0.49663865546218489"/>
    <n v="2026"/>
    <s v="Q2"/>
    <n v="5"/>
    <s v="May"/>
  </r>
  <r>
    <n v="644"/>
    <d v="2026-05-28T00:00:00"/>
    <n v="2026"/>
    <x v="1"/>
    <n v="5"/>
    <x v="4"/>
    <x v="3"/>
    <x v="13"/>
    <x v="2"/>
    <s v="New"/>
    <x v="1"/>
    <s v="Hiking Daypack 20L"/>
    <n v="2"/>
    <n v="93.84"/>
    <n v="0"/>
    <n v="44.72"/>
    <n v="187.68"/>
    <n v="89.44"/>
    <n v="98.240000000000009"/>
    <n v="0.52344416027280483"/>
    <n v="2026"/>
    <s v="Q2"/>
    <n v="5"/>
    <s v="May"/>
  </r>
  <r>
    <n v="1122"/>
    <d v="2026-05-28T00:00:00"/>
    <n v="2026"/>
    <x v="1"/>
    <n v="5"/>
    <x v="4"/>
    <x v="2"/>
    <x v="16"/>
    <x v="0"/>
    <s v="Returning"/>
    <x v="0"/>
    <s v="Trail Bike Light"/>
    <n v="2"/>
    <n v="51.25"/>
    <n v="0"/>
    <n v="22.57"/>
    <n v="102.5"/>
    <n v="45.14"/>
    <n v="57.36"/>
    <n v="0.55960975609756092"/>
    <n v="2026"/>
    <s v="Q2"/>
    <n v="5"/>
    <s v="May"/>
  </r>
  <r>
    <n v="2019"/>
    <d v="2026-05-28T00:00:00"/>
    <n v="2026"/>
    <x v="1"/>
    <n v="5"/>
    <x v="4"/>
    <x v="3"/>
    <x v="13"/>
    <x v="1"/>
    <s v="Business"/>
    <x v="0"/>
    <s v="Commuter Helmet"/>
    <n v="8"/>
    <n v="80.13"/>
    <n v="0.1"/>
    <n v="43.8"/>
    <n v="576.93600000000004"/>
    <n v="350.4"/>
    <n v="226.53600000000006"/>
    <n v="0.39265360455925796"/>
    <n v="2026"/>
    <s v="Q2"/>
    <n v="5"/>
    <s v="May"/>
  </r>
  <r>
    <n v="2432"/>
    <d v="2026-05-28T00:00:00"/>
    <n v="2026"/>
    <x v="1"/>
    <n v="5"/>
    <x v="4"/>
    <x v="1"/>
    <x v="12"/>
    <x v="0"/>
    <s v="Returning"/>
    <x v="4"/>
    <s v="Resistance Band Set"/>
    <n v="1"/>
    <n v="41.13"/>
    <n v="0"/>
    <n v="14.8"/>
    <n v="41.13"/>
    <n v="14.8"/>
    <n v="26.330000000000002"/>
    <n v="0.64016532944322879"/>
    <n v="2026"/>
    <s v="Q2"/>
    <n v="5"/>
    <s v="May"/>
  </r>
  <r>
    <n v="2989"/>
    <d v="2026-05-28T00:00:00"/>
    <n v="2026"/>
    <x v="1"/>
    <n v="5"/>
    <x v="4"/>
    <x v="3"/>
    <x v="13"/>
    <x v="0"/>
    <s v="Returning"/>
    <x v="3"/>
    <s v="Portable Camp Stove"/>
    <n v="1"/>
    <n v="81.28"/>
    <n v="0.15"/>
    <n v="39.020000000000003"/>
    <n v="69.087999999999994"/>
    <n v="39.020000000000003"/>
    <n v="30.067999999999991"/>
    <n v="0.43521306160259371"/>
    <n v="2026"/>
    <s v="Q2"/>
    <n v="5"/>
    <s v="May"/>
  </r>
  <r>
    <n v="3019"/>
    <d v="2026-05-28T00:00:00"/>
    <n v="2026"/>
    <x v="1"/>
    <n v="5"/>
    <x v="4"/>
    <x v="2"/>
    <x v="3"/>
    <x v="0"/>
    <s v="Business"/>
    <x v="2"/>
    <s v="Packing Cube Set"/>
    <n v="1"/>
    <n v="46.19"/>
    <n v="0"/>
    <n v="18.329999999999998"/>
    <n v="46.19"/>
    <n v="18.329999999999998"/>
    <n v="27.86"/>
    <n v="0.60316085732842606"/>
    <n v="2026"/>
    <s v="Q2"/>
    <n v="5"/>
    <s v="May"/>
  </r>
  <r>
    <n v="3798"/>
    <d v="2026-05-28T00:00:00"/>
    <n v="2026"/>
    <x v="1"/>
    <n v="5"/>
    <x v="4"/>
    <x v="3"/>
    <x v="8"/>
    <x v="0"/>
    <s v="Returning"/>
    <x v="1"/>
    <s v="Summit Backpack 45L"/>
    <n v="3"/>
    <n v="156.58000000000001"/>
    <n v="0"/>
    <n v="79.099999999999994"/>
    <n v="469.74"/>
    <n v="237.29999999999998"/>
    <n v="232.44000000000003"/>
    <n v="0.49482692553327379"/>
    <n v="2026"/>
    <s v="Q2"/>
    <n v="5"/>
    <s v="May"/>
  </r>
  <r>
    <n v="3862"/>
    <d v="2026-05-28T00:00:00"/>
    <n v="2026"/>
    <x v="1"/>
    <n v="5"/>
    <x v="4"/>
    <x v="3"/>
    <x v="13"/>
    <x v="3"/>
    <s v="New"/>
    <x v="4"/>
    <s v="Weighted Vest"/>
    <n v="1"/>
    <n v="123.91"/>
    <n v="0"/>
    <n v="68.89"/>
    <n v="123.91"/>
    <n v="68.89"/>
    <n v="55.019999999999996"/>
    <n v="0.44403195867968687"/>
    <n v="2026"/>
    <s v="Q2"/>
    <n v="5"/>
    <s v="May"/>
  </r>
  <r>
    <n v="4281"/>
    <d v="2026-05-28T00:00:00"/>
    <n v="2026"/>
    <x v="1"/>
    <n v="5"/>
    <x v="4"/>
    <x v="2"/>
    <x v="2"/>
    <x v="3"/>
    <s v="New"/>
    <x v="0"/>
    <s v="Trail Bike Light"/>
    <n v="1"/>
    <n v="50.64"/>
    <n v="0"/>
    <n v="22.97"/>
    <n v="50.64"/>
    <n v="22.97"/>
    <n v="27.67"/>
    <n v="0.54640600315955767"/>
    <n v="2026"/>
    <s v="Q2"/>
    <n v="5"/>
    <s v="May"/>
  </r>
  <r>
    <n v="191"/>
    <d v="2026-05-29T00:00:00"/>
    <n v="2026"/>
    <x v="1"/>
    <n v="5"/>
    <x v="4"/>
    <x v="2"/>
    <x v="5"/>
    <x v="0"/>
    <s v="Returning"/>
    <x v="1"/>
    <s v="Trekking Poles"/>
    <n v="2"/>
    <n v="70.48"/>
    <n v="0.1"/>
    <n v="33.229999999999997"/>
    <n v="126.864"/>
    <n v="66.459999999999994"/>
    <n v="60.404000000000011"/>
    <n v="0.47613192079707412"/>
    <n v="2026"/>
    <s v="Q2"/>
    <n v="5"/>
    <s v="May"/>
  </r>
  <r>
    <n v="1039"/>
    <d v="2026-05-29T00:00:00"/>
    <n v="2026"/>
    <x v="1"/>
    <n v="5"/>
    <x v="4"/>
    <x v="1"/>
    <x v="11"/>
    <x v="3"/>
    <s v="New"/>
    <x v="0"/>
    <s v="Compact Repair Kit"/>
    <n v="1"/>
    <n v="41.27"/>
    <n v="0.05"/>
    <n v="17.149999999999999"/>
    <n v="39.206499999999998"/>
    <n v="17.149999999999999"/>
    <n v="22.0565"/>
    <n v="0.56257253261576523"/>
    <n v="2026"/>
    <s v="Q2"/>
    <n v="5"/>
    <s v="May"/>
  </r>
  <r>
    <n v="2641"/>
    <d v="2026-05-29T00:00:00"/>
    <n v="2026"/>
    <x v="1"/>
    <n v="5"/>
    <x v="4"/>
    <x v="0"/>
    <x v="15"/>
    <x v="3"/>
    <s v="Returning"/>
    <x v="4"/>
    <s v="Recovery Roller"/>
    <n v="2"/>
    <n v="36.9"/>
    <n v="0"/>
    <n v="14.07"/>
    <n v="73.8"/>
    <n v="28.14"/>
    <n v="45.66"/>
    <n v="0.61869918699186988"/>
    <n v="2026"/>
    <s v="Q2"/>
    <n v="5"/>
    <s v="May"/>
  </r>
  <r>
    <n v="3058"/>
    <d v="2026-05-29T00:00:00"/>
    <n v="2026"/>
    <x v="1"/>
    <n v="5"/>
    <x v="4"/>
    <x v="1"/>
    <x v="11"/>
    <x v="0"/>
    <s v="Returning"/>
    <x v="3"/>
    <s v="Trail Tent 2P"/>
    <n v="1"/>
    <n v="196.91"/>
    <n v="0"/>
    <n v="106.31"/>
    <n v="196.91"/>
    <n v="106.31"/>
    <n v="90.6"/>
    <n v="0.46010867909197095"/>
    <n v="2026"/>
    <s v="Q2"/>
    <n v="5"/>
    <s v="May"/>
  </r>
  <r>
    <n v="3110"/>
    <d v="2026-05-29T00:00:00"/>
    <n v="2026"/>
    <x v="1"/>
    <n v="5"/>
    <x v="4"/>
    <x v="1"/>
    <x v="6"/>
    <x v="2"/>
    <s v="Business"/>
    <x v="4"/>
    <s v="Recovery Roller"/>
    <n v="3"/>
    <n v="35.79"/>
    <n v="0"/>
    <n v="13.67"/>
    <n v="107.37"/>
    <n v="41.01"/>
    <n v="66.360000000000014"/>
    <n v="0.61804973456272716"/>
    <n v="2026"/>
    <s v="Q2"/>
    <n v="5"/>
    <s v="May"/>
  </r>
  <r>
    <n v="3981"/>
    <d v="2026-05-29T00:00:00"/>
    <n v="2026"/>
    <x v="1"/>
    <n v="5"/>
    <x v="4"/>
    <x v="3"/>
    <x v="13"/>
    <x v="0"/>
    <s v="New"/>
    <x v="0"/>
    <s v="Commuter Helmet"/>
    <n v="2"/>
    <n v="82.22"/>
    <n v="0.05"/>
    <n v="42.35"/>
    <n v="156.21799999999999"/>
    <n v="84.7"/>
    <n v="71.517999999999986"/>
    <n v="0.45780895927485943"/>
    <n v="2026"/>
    <s v="Q2"/>
    <n v="5"/>
    <s v="May"/>
  </r>
  <r>
    <n v="4663"/>
    <d v="2026-05-29T00:00:00"/>
    <n v="2026"/>
    <x v="1"/>
    <n v="5"/>
    <x v="4"/>
    <x v="2"/>
    <x v="5"/>
    <x v="0"/>
    <s v="New"/>
    <x v="0"/>
    <s v="Compact Repair Kit"/>
    <n v="1"/>
    <n v="40.57"/>
    <n v="0"/>
    <n v="16.809999999999999"/>
    <n v="40.57"/>
    <n v="16.809999999999999"/>
    <n v="23.76"/>
    <n v="0.58565442445156524"/>
    <n v="2026"/>
    <s v="Q2"/>
    <n v="5"/>
    <s v="May"/>
  </r>
  <r>
    <n v="5021"/>
    <d v="2026-05-29T00:00:00"/>
    <n v="2026"/>
    <x v="1"/>
    <n v="5"/>
    <x v="4"/>
    <x v="2"/>
    <x v="10"/>
    <x v="2"/>
    <s v="Returning"/>
    <x v="3"/>
    <s v="Trail Tent 2P"/>
    <n v="1"/>
    <n v="191.62"/>
    <n v="0.05"/>
    <n v="106.15"/>
    <n v="182.03899999999999"/>
    <n v="106.15"/>
    <n v="75.888999999999982"/>
    <n v="0.41688319535923613"/>
    <n v="2026"/>
    <s v="Q2"/>
    <n v="5"/>
    <s v="May"/>
  </r>
  <r>
    <n v="5107"/>
    <d v="2026-05-29T00:00:00"/>
    <n v="2026"/>
    <x v="1"/>
    <n v="5"/>
    <x v="4"/>
    <x v="1"/>
    <x v="6"/>
    <x v="3"/>
    <s v="Returning"/>
    <x v="1"/>
    <s v="Summit Backpack 45L"/>
    <n v="1"/>
    <n v="154.07"/>
    <n v="0.05"/>
    <n v="78.400000000000006"/>
    <n v="146.36649999999997"/>
    <n v="78.400000000000006"/>
    <n v="67.966499999999968"/>
    <n v="0.46435830603314271"/>
    <n v="2026"/>
    <s v="Q2"/>
    <n v="5"/>
    <s v="May"/>
  </r>
  <r>
    <n v="454"/>
    <d v="2026-05-30T00:00:00"/>
    <n v="2026"/>
    <x v="1"/>
    <n v="5"/>
    <x v="4"/>
    <x v="2"/>
    <x v="10"/>
    <x v="3"/>
    <s v="Returning"/>
    <x v="3"/>
    <s v="Compact Sleeping Bag"/>
    <n v="1"/>
    <n v="120.8"/>
    <n v="0"/>
    <n v="61.4"/>
    <n v="120.8"/>
    <n v="61.4"/>
    <n v="59.4"/>
    <n v="0.49172185430463577"/>
    <n v="2026"/>
    <s v="Q2"/>
    <n v="5"/>
    <s v="May"/>
  </r>
  <r>
    <n v="873"/>
    <d v="2026-05-30T00:00:00"/>
    <n v="2026"/>
    <x v="1"/>
    <n v="5"/>
    <x v="4"/>
    <x v="2"/>
    <x v="10"/>
    <x v="0"/>
    <s v="Business"/>
    <x v="0"/>
    <s v="Compact Repair Kit"/>
    <n v="1"/>
    <n v="40.15"/>
    <n v="0"/>
    <n v="16.82"/>
    <n v="40.15"/>
    <n v="16.82"/>
    <n v="23.33"/>
    <n v="0.58107098381070976"/>
    <n v="2026"/>
    <s v="Q2"/>
    <n v="5"/>
    <s v="May"/>
  </r>
  <r>
    <n v="1116"/>
    <d v="2026-05-30T00:00:00"/>
    <n v="2026"/>
    <x v="1"/>
    <n v="5"/>
    <x v="4"/>
    <x v="1"/>
    <x v="12"/>
    <x v="1"/>
    <s v="Business"/>
    <x v="2"/>
    <s v="Carry-On Duffel"/>
    <n v="5"/>
    <n v="134.4"/>
    <n v="0.15"/>
    <n v="67.709999999999994"/>
    <n v="571.19999999999993"/>
    <n v="338.54999999999995"/>
    <n v="232.64999999999998"/>
    <n v="0.40730042016806722"/>
    <n v="2026"/>
    <s v="Q2"/>
    <n v="5"/>
    <s v="May"/>
  </r>
  <r>
    <n v="1206"/>
    <d v="2026-05-30T00:00:00"/>
    <n v="2026"/>
    <x v="1"/>
    <n v="5"/>
    <x v="4"/>
    <x v="3"/>
    <x v="13"/>
    <x v="0"/>
    <s v="Returning"/>
    <x v="2"/>
    <s v="Insulated Bottle"/>
    <n v="2"/>
    <n v="37.130000000000003"/>
    <n v="0.05"/>
    <n v="13.44"/>
    <n v="70.546999999999997"/>
    <n v="26.88"/>
    <n v="43.667000000000002"/>
    <n v="0.6189774193091131"/>
    <n v="2026"/>
    <s v="Q2"/>
    <n v="5"/>
    <s v="May"/>
  </r>
  <r>
    <n v="1576"/>
    <d v="2026-05-30T00:00:00"/>
    <n v="2026"/>
    <x v="1"/>
    <n v="5"/>
    <x v="4"/>
    <x v="1"/>
    <x v="1"/>
    <x v="0"/>
    <s v="Business"/>
    <x v="3"/>
    <s v="Compact Sleeping Bag"/>
    <n v="6"/>
    <n v="123.82"/>
    <n v="0"/>
    <n v="61.91"/>
    <n v="742.92"/>
    <n v="371.46"/>
    <n v="371.46"/>
    <n v="0.5"/>
    <n v="2026"/>
    <s v="Q2"/>
    <n v="5"/>
    <s v="May"/>
  </r>
  <r>
    <n v="2634"/>
    <d v="2026-05-30T00:00:00"/>
    <n v="2026"/>
    <x v="1"/>
    <n v="5"/>
    <x v="4"/>
    <x v="2"/>
    <x v="16"/>
    <x v="3"/>
    <s v="Returning"/>
    <x v="2"/>
    <s v="Insulated Bottle"/>
    <n v="2"/>
    <n v="36.94"/>
    <n v="0.05"/>
    <n v="13.82"/>
    <n v="70.185999999999993"/>
    <n v="27.64"/>
    <n v="42.545999999999992"/>
    <n v="0.60618926851508848"/>
    <n v="2026"/>
    <s v="Q2"/>
    <n v="5"/>
    <s v="May"/>
  </r>
  <r>
    <n v="2649"/>
    <d v="2026-05-30T00:00:00"/>
    <n v="2026"/>
    <x v="1"/>
    <n v="5"/>
    <x v="4"/>
    <x v="0"/>
    <x v="0"/>
    <x v="0"/>
    <s v="New"/>
    <x v="3"/>
    <s v="Trail Tent 2P"/>
    <n v="3"/>
    <n v="199.17"/>
    <n v="0.05"/>
    <n v="105.24"/>
    <n v="567.6345"/>
    <n v="315.71999999999997"/>
    <n v="251.91450000000003"/>
    <n v="0.4437970207941907"/>
    <n v="2026"/>
    <s v="Q2"/>
    <n v="5"/>
    <s v="May"/>
  </r>
  <r>
    <n v="2774"/>
    <d v="2026-05-30T00:00:00"/>
    <n v="2026"/>
    <x v="1"/>
    <n v="5"/>
    <x v="4"/>
    <x v="0"/>
    <x v="9"/>
    <x v="0"/>
    <s v="Returning"/>
    <x v="3"/>
    <s v="Portable Camp Stove"/>
    <n v="3"/>
    <n v="83.17"/>
    <n v="0"/>
    <n v="40.520000000000003"/>
    <n v="249.51"/>
    <n v="121.56"/>
    <n v="127.94999999999999"/>
    <n v="0.51280509799206442"/>
    <n v="2026"/>
    <s v="Q2"/>
    <n v="5"/>
    <s v="May"/>
  </r>
  <r>
    <n v="3037"/>
    <d v="2026-05-30T00:00:00"/>
    <n v="2026"/>
    <x v="1"/>
    <n v="5"/>
    <x v="4"/>
    <x v="1"/>
    <x v="6"/>
    <x v="0"/>
    <s v="Business"/>
    <x v="2"/>
    <s v="Packing Cube Set"/>
    <n v="1"/>
    <n v="45.8"/>
    <n v="0.05"/>
    <n v="17.88"/>
    <n v="43.51"/>
    <n v="17.88"/>
    <n v="25.63"/>
    <n v="0.58905998621006661"/>
    <n v="2026"/>
    <s v="Q2"/>
    <n v="5"/>
    <s v="May"/>
  </r>
  <r>
    <n v="3138"/>
    <d v="2026-05-30T00:00:00"/>
    <n v="2026"/>
    <x v="1"/>
    <n v="5"/>
    <x v="4"/>
    <x v="2"/>
    <x v="2"/>
    <x v="3"/>
    <s v="Returning"/>
    <x v="1"/>
    <s v="Summit Backpack 45L"/>
    <n v="1"/>
    <n v="154.85"/>
    <n v="0"/>
    <n v="80.17"/>
    <n v="154.85"/>
    <n v="80.17"/>
    <n v="74.679999999999993"/>
    <n v="0.48227316758153049"/>
    <n v="2026"/>
    <s v="Q2"/>
    <n v="5"/>
    <s v="May"/>
  </r>
  <r>
    <n v="3228"/>
    <d v="2026-05-30T00:00:00"/>
    <n v="2026"/>
    <x v="1"/>
    <n v="5"/>
    <x v="4"/>
    <x v="3"/>
    <x v="13"/>
    <x v="0"/>
    <s v="Business"/>
    <x v="3"/>
    <s v="Trail Tent 2P"/>
    <n v="1"/>
    <n v="194.99"/>
    <n v="0"/>
    <n v="101.21"/>
    <n v="194.99"/>
    <n v="101.21"/>
    <n v="93.780000000000015"/>
    <n v="0.48094774090979031"/>
    <n v="2026"/>
    <s v="Q2"/>
    <n v="5"/>
    <s v="May"/>
  </r>
  <r>
    <n v="3401"/>
    <d v="2026-05-30T00:00:00"/>
    <n v="2026"/>
    <x v="1"/>
    <n v="5"/>
    <x v="4"/>
    <x v="2"/>
    <x v="10"/>
    <x v="0"/>
    <s v="Returning"/>
    <x v="4"/>
    <s v="Recovery Roller"/>
    <n v="1"/>
    <n v="36.31"/>
    <n v="0"/>
    <n v="13.93"/>
    <n v="36.31"/>
    <n v="13.93"/>
    <n v="22.380000000000003"/>
    <n v="0.61635912971633167"/>
    <n v="2026"/>
    <s v="Q2"/>
    <n v="5"/>
    <s v="May"/>
  </r>
  <r>
    <n v="3511"/>
    <d v="2026-05-30T00:00:00"/>
    <n v="2026"/>
    <x v="1"/>
    <n v="5"/>
    <x v="4"/>
    <x v="0"/>
    <x v="0"/>
    <x v="0"/>
    <s v="Returning"/>
    <x v="2"/>
    <s v="Packing Cube Set"/>
    <n v="1"/>
    <n v="47.19"/>
    <n v="0"/>
    <n v="18.54"/>
    <n v="47.19"/>
    <n v="18.54"/>
    <n v="28.65"/>
    <n v="0.60712015257469798"/>
    <n v="2026"/>
    <s v="Q2"/>
    <n v="5"/>
    <s v="May"/>
  </r>
  <r>
    <n v="4485"/>
    <d v="2026-05-30T00:00:00"/>
    <n v="2026"/>
    <x v="1"/>
    <n v="5"/>
    <x v="4"/>
    <x v="3"/>
    <x v="8"/>
    <x v="0"/>
    <s v="New"/>
    <x v="4"/>
    <s v="Weighted Vest"/>
    <n v="1"/>
    <n v="124.14"/>
    <n v="0"/>
    <n v="70.900000000000006"/>
    <n v="124.14"/>
    <n v="70.900000000000006"/>
    <n v="53.239999999999995"/>
    <n v="0.42887062993394548"/>
    <n v="2026"/>
    <s v="Q2"/>
    <n v="5"/>
    <s v="May"/>
  </r>
  <r>
    <n v="447"/>
    <d v="2026-05-31T00:00:00"/>
    <n v="2026"/>
    <x v="1"/>
    <n v="5"/>
    <x v="4"/>
    <x v="3"/>
    <x v="8"/>
    <x v="0"/>
    <s v="Returning"/>
    <x v="2"/>
    <s v="Carry-On Duffel"/>
    <n v="1"/>
    <n v="131.94999999999999"/>
    <n v="0"/>
    <n v="65.17"/>
    <n v="131.94999999999999"/>
    <n v="65.17"/>
    <n v="66.779999999999987"/>
    <n v="0.50610079575596811"/>
    <n v="2026"/>
    <s v="Q2"/>
    <n v="5"/>
    <s v="May"/>
  </r>
  <r>
    <n v="1208"/>
    <d v="2026-05-31T00:00:00"/>
    <n v="2026"/>
    <x v="1"/>
    <n v="5"/>
    <x v="4"/>
    <x v="3"/>
    <x v="8"/>
    <x v="3"/>
    <s v="New"/>
    <x v="0"/>
    <s v="Cycling Pack 12L"/>
    <n v="1"/>
    <n v="102.24"/>
    <n v="0"/>
    <n v="50.75"/>
    <n v="102.24"/>
    <n v="50.75"/>
    <n v="51.489999999999995"/>
    <n v="0.50361893583724571"/>
    <n v="2026"/>
    <s v="Q2"/>
    <n v="5"/>
    <s v="May"/>
  </r>
  <r>
    <n v="1355"/>
    <d v="2026-05-31T00:00:00"/>
    <n v="2026"/>
    <x v="1"/>
    <n v="5"/>
    <x v="4"/>
    <x v="3"/>
    <x v="13"/>
    <x v="3"/>
    <s v="New"/>
    <x v="1"/>
    <s v="Summit Backpack 45L"/>
    <n v="2"/>
    <n v="152.07"/>
    <n v="0"/>
    <n v="76.849999999999994"/>
    <n v="304.14"/>
    <n v="153.69999999999999"/>
    <n v="150.44"/>
    <n v="0.49464062602748737"/>
    <n v="2026"/>
    <s v="Q2"/>
    <n v="5"/>
    <s v="May"/>
  </r>
  <r>
    <n v="1474"/>
    <d v="2026-05-31T00:00:00"/>
    <n v="2026"/>
    <x v="1"/>
    <n v="5"/>
    <x v="4"/>
    <x v="2"/>
    <x v="3"/>
    <x v="0"/>
    <s v="New"/>
    <x v="3"/>
    <s v="Compact Sleeping Bag"/>
    <n v="2"/>
    <n v="123.34"/>
    <n v="0.05"/>
    <n v="58.96"/>
    <n v="234.346"/>
    <n v="117.92"/>
    <n v="116.426"/>
    <n v="0.49681240558831813"/>
    <n v="2026"/>
    <s v="Q2"/>
    <n v="5"/>
    <s v="May"/>
  </r>
  <r>
    <n v="1625"/>
    <d v="2026-05-31T00:00:00"/>
    <n v="2026"/>
    <x v="1"/>
    <n v="5"/>
    <x v="4"/>
    <x v="2"/>
    <x v="2"/>
    <x v="2"/>
    <s v="Returning"/>
    <x v="1"/>
    <s v="Summit Backpack 45L"/>
    <n v="1"/>
    <n v="155.81"/>
    <n v="0"/>
    <n v="80.31"/>
    <n v="155.81"/>
    <n v="80.31"/>
    <n v="75.5"/>
    <n v="0.48456453372697517"/>
    <n v="2026"/>
    <s v="Q2"/>
    <n v="5"/>
    <s v="May"/>
  </r>
  <r>
    <n v="1877"/>
    <d v="2026-05-31T00:00:00"/>
    <n v="2026"/>
    <x v="1"/>
    <n v="5"/>
    <x v="4"/>
    <x v="2"/>
    <x v="16"/>
    <x v="0"/>
    <s v="Returning"/>
    <x v="2"/>
    <s v="Travel Backpack 35L"/>
    <n v="1"/>
    <n v="163.19"/>
    <n v="0.05"/>
    <n v="87.95"/>
    <n v="155.03049999999999"/>
    <n v="87.95"/>
    <n v="67.080499999999986"/>
    <n v="0.4326922766810401"/>
    <n v="2026"/>
    <s v="Q2"/>
    <n v="5"/>
    <s v="May"/>
  </r>
  <r>
    <n v="1978"/>
    <d v="2026-05-31T00:00:00"/>
    <n v="2026"/>
    <x v="1"/>
    <n v="5"/>
    <x v="4"/>
    <x v="1"/>
    <x v="12"/>
    <x v="0"/>
    <s v="Returning"/>
    <x v="1"/>
    <s v="Trail Boots"/>
    <n v="1"/>
    <n v="147.30000000000001"/>
    <n v="0.05"/>
    <n v="81.510000000000005"/>
    <n v="139.935"/>
    <n v="81.510000000000005"/>
    <n v="58.424999999999997"/>
    <n v="0.41751527494908347"/>
    <n v="2026"/>
    <s v="Q2"/>
    <n v="5"/>
    <s v="May"/>
  </r>
  <r>
    <n v="3616"/>
    <d v="2026-05-31T00:00:00"/>
    <n v="2026"/>
    <x v="1"/>
    <n v="5"/>
    <x v="4"/>
    <x v="2"/>
    <x v="2"/>
    <x v="0"/>
    <s v="Returning"/>
    <x v="4"/>
    <s v="Weighted Vest"/>
    <n v="5"/>
    <n v="126.16"/>
    <n v="0"/>
    <n v="68.59"/>
    <n v="630.79999999999995"/>
    <n v="342.95000000000005"/>
    <n v="287.84999999999991"/>
    <n v="0.45632530120481918"/>
    <n v="2026"/>
    <s v="Q2"/>
    <n v="5"/>
    <s v="May"/>
  </r>
  <r>
    <n v="3992"/>
    <d v="2026-05-31T00:00:00"/>
    <n v="2026"/>
    <x v="1"/>
    <n v="5"/>
    <x v="4"/>
    <x v="3"/>
    <x v="8"/>
    <x v="0"/>
    <s v="New"/>
    <x v="2"/>
    <s v="Travel Backpack 35L"/>
    <n v="2"/>
    <n v="163.57"/>
    <n v="0"/>
    <n v="85.72"/>
    <n v="327.14"/>
    <n v="171.44"/>
    <n v="155.69999999999999"/>
    <n v="0.47594302133643085"/>
    <n v="2026"/>
    <s v="Q2"/>
    <n v="5"/>
    <s v="May"/>
  </r>
  <r>
    <n v="4091"/>
    <d v="2026-05-31T00:00:00"/>
    <n v="2026"/>
    <x v="1"/>
    <n v="5"/>
    <x v="4"/>
    <x v="2"/>
    <x v="16"/>
    <x v="0"/>
    <s v="New"/>
    <x v="1"/>
    <s v="Trail Boots"/>
    <n v="1"/>
    <n v="142.06"/>
    <n v="0"/>
    <n v="77.36"/>
    <n v="142.06"/>
    <n v="77.36"/>
    <n v="64.7"/>
    <n v="0.45544136280444886"/>
    <n v="2026"/>
    <s v="Q2"/>
    <n v="5"/>
    <s v="May"/>
  </r>
  <r>
    <n v="4204"/>
    <d v="2026-05-31T00:00:00"/>
    <n v="2026"/>
    <x v="1"/>
    <n v="5"/>
    <x v="4"/>
    <x v="1"/>
    <x v="11"/>
    <x v="0"/>
    <s v="New"/>
    <x v="0"/>
    <s v="Commuter Helmet"/>
    <n v="1"/>
    <n v="81.37"/>
    <n v="0"/>
    <n v="42.01"/>
    <n v="81.37"/>
    <n v="42.01"/>
    <n v="39.360000000000007"/>
    <n v="0.48371635737986979"/>
    <n v="2026"/>
    <s v="Q2"/>
    <n v="5"/>
    <s v="May"/>
  </r>
  <r>
    <n v="4234"/>
    <d v="2026-05-31T00:00:00"/>
    <n v="2026"/>
    <x v="1"/>
    <n v="5"/>
    <x v="4"/>
    <x v="3"/>
    <x v="8"/>
    <x v="2"/>
    <s v="New"/>
    <x v="3"/>
    <s v="Compact Sleeping Bag"/>
    <n v="1"/>
    <n v="120.75"/>
    <n v="0"/>
    <n v="61.21"/>
    <n v="120.75"/>
    <n v="61.21"/>
    <n v="59.54"/>
    <n v="0.49308488612836437"/>
    <n v="2026"/>
    <s v="Q2"/>
    <n v="5"/>
    <s v="May"/>
  </r>
  <r>
    <n v="4696"/>
    <d v="2026-05-31T00:00:00"/>
    <n v="2026"/>
    <x v="1"/>
    <n v="5"/>
    <x v="4"/>
    <x v="1"/>
    <x v="14"/>
    <x v="0"/>
    <s v="New"/>
    <x v="0"/>
    <s v="Commuter Helmet"/>
    <n v="4"/>
    <n v="81.790000000000006"/>
    <n v="0"/>
    <n v="42.96"/>
    <n v="327.16000000000003"/>
    <n v="171.84"/>
    <n v="155.32000000000002"/>
    <n v="0.47475241472062601"/>
    <n v="2026"/>
    <s v="Q2"/>
    <n v="5"/>
    <s v="May"/>
  </r>
  <r>
    <n v="4755"/>
    <d v="2026-05-31T00:00:00"/>
    <n v="2026"/>
    <x v="1"/>
    <n v="5"/>
    <x v="4"/>
    <x v="0"/>
    <x v="15"/>
    <x v="0"/>
    <s v="New"/>
    <x v="3"/>
    <s v="Portable Camp Stove"/>
    <n v="1"/>
    <n v="81.2"/>
    <n v="0.1"/>
    <n v="40.270000000000003"/>
    <n v="73.08"/>
    <n v="40.270000000000003"/>
    <n v="32.809999999999995"/>
    <n v="0.44896004378762994"/>
    <n v="2026"/>
    <s v="Q2"/>
    <n v="5"/>
    <s v="May"/>
  </r>
  <r>
    <n v="5090"/>
    <d v="2026-05-31T00:00:00"/>
    <n v="2026"/>
    <x v="1"/>
    <n v="5"/>
    <x v="4"/>
    <x v="1"/>
    <x v="1"/>
    <x v="3"/>
    <s v="New"/>
    <x v="2"/>
    <s v="Packing Cube Set"/>
    <n v="2"/>
    <n v="46.52"/>
    <n v="0.05"/>
    <n v="18.739999999999998"/>
    <n v="88.388000000000005"/>
    <n v="37.479999999999997"/>
    <n v="50.908000000000008"/>
    <n v="0.57596053762954258"/>
    <n v="2026"/>
    <s v="Q2"/>
    <n v="5"/>
    <s v="May"/>
  </r>
  <r>
    <n v="27"/>
    <d v="2026-06-01T00:00:00"/>
    <n v="2026"/>
    <x v="1"/>
    <n v="6"/>
    <x v="5"/>
    <x v="3"/>
    <x v="13"/>
    <x v="0"/>
    <s v="Returning"/>
    <x v="3"/>
    <s v="Trail Tent 2P"/>
    <n v="1"/>
    <n v="195.22"/>
    <n v="0"/>
    <n v="105.91"/>
    <n v="195.22"/>
    <n v="105.91"/>
    <n v="89.31"/>
    <n v="0.45748386435816002"/>
    <n v="2026"/>
    <s v="Q2"/>
    <n v="6"/>
    <s v="Jun"/>
  </r>
  <r>
    <n v="463"/>
    <d v="2026-06-01T00:00:00"/>
    <n v="2026"/>
    <x v="1"/>
    <n v="6"/>
    <x v="5"/>
    <x v="3"/>
    <x v="4"/>
    <x v="0"/>
    <s v="New"/>
    <x v="0"/>
    <s v="Compact Repair Kit"/>
    <n v="1"/>
    <n v="40.71"/>
    <n v="0.05"/>
    <n v="16.559999999999999"/>
    <n v="38.674500000000002"/>
    <n v="16.559999999999999"/>
    <n v="22.114500000000003"/>
    <n v="0.57181088314005357"/>
    <n v="2026"/>
    <s v="Q2"/>
    <n v="6"/>
    <s v="Jun"/>
  </r>
  <r>
    <n v="653"/>
    <d v="2026-06-01T00:00:00"/>
    <n v="2026"/>
    <x v="1"/>
    <n v="6"/>
    <x v="5"/>
    <x v="1"/>
    <x v="11"/>
    <x v="0"/>
    <s v="Returning"/>
    <x v="4"/>
    <s v="Resistance Band Set"/>
    <n v="1"/>
    <n v="41.26"/>
    <n v="0.05"/>
    <n v="14.32"/>
    <n v="39.196999999999996"/>
    <n v="14.32"/>
    <n v="24.876999999999995"/>
    <n v="0.63466591831007468"/>
    <n v="2026"/>
    <s v="Q2"/>
    <n v="6"/>
    <s v="Jun"/>
  </r>
  <r>
    <n v="1485"/>
    <d v="2026-06-01T00:00:00"/>
    <n v="2026"/>
    <x v="1"/>
    <n v="6"/>
    <x v="5"/>
    <x v="1"/>
    <x v="11"/>
    <x v="2"/>
    <s v="New"/>
    <x v="4"/>
    <s v="Resistance Band Set"/>
    <n v="2"/>
    <n v="40.840000000000003"/>
    <n v="0"/>
    <n v="14.48"/>
    <n v="81.680000000000007"/>
    <n v="28.96"/>
    <n v="52.720000000000006"/>
    <n v="0.64544564152791384"/>
    <n v="2026"/>
    <s v="Q2"/>
    <n v="6"/>
    <s v="Jun"/>
  </r>
  <r>
    <n v="1925"/>
    <d v="2026-06-01T00:00:00"/>
    <n v="2026"/>
    <x v="1"/>
    <n v="6"/>
    <x v="5"/>
    <x v="3"/>
    <x v="4"/>
    <x v="0"/>
    <s v="Returning"/>
    <x v="1"/>
    <s v="Trail Boots"/>
    <n v="1"/>
    <n v="143.32"/>
    <n v="0"/>
    <n v="80.36"/>
    <n v="143.32"/>
    <n v="80.36"/>
    <n v="62.959999999999994"/>
    <n v="0.43929667876081496"/>
    <n v="2026"/>
    <s v="Q2"/>
    <n v="6"/>
    <s v="Jun"/>
  </r>
  <r>
    <n v="1952"/>
    <d v="2026-06-01T00:00:00"/>
    <n v="2026"/>
    <x v="1"/>
    <n v="6"/>
    <x v="5"/>
    <x v="0"/>
    <x v="15"/>
    <x v="0"/>
    <s v="New"/>
    <x v="1"/>
    <s v="Summit Backpack 45L"/>
    <n v="2"/>
    <n v="156.31"/>
    <n v="0"/>
    <n v="79.87"/>
    <n v="312.62"/>
    <n v="159.74"/>
    <n v="152.88"/>
    <n v="0.4890282131661442"/>
    <n v="2026"/>
    <s v="Q2"/>
    <n v="6"/>
    <s v="Jun"/>
  </r>
  <r>
    <n v="2010"/>
    <d v="2026-06-01T00:00:00"/>
    <n v="2026"/>
    <x v="1"/>
    <n v="6"/>
    <x v="5"/>
    <x v="3"/>
    <x v="8"/>
    <x v="0"/>
    <s v="New"/>
    <x v="0"/>
    <s v="Cycling Pack 12L"/>
    <n v="3"/>
    <n v="100.69"/>
    <n v="0.1"/>
    <n v="51.31"/>
    <n v="271.863"/>
    <n v="153.93"/>
    <n v="117.93299999999999"/>
    <n v="0.43379569856876438"/>
    <n v="2026"/>
    <s v="Q2"/>
    <n v="6"/>
    <s v="Jun"/>
  </r>
  <r>
    <n v="2114"/>
    <d v="2026-06-01T00:00:00"/>
    <n v="2026"/>
    <x v="1"/>
    <n v="6"/>
    <x v="5"/>
    <x v="3"/>
    <x v="13"/>
    <x v="2"/>
    <s v="Business"/>
    <x v="2"/>
    <s v="Packing Cube Set"/>
    <n v="2"/>
    <n v="45.54"/>
    <n v="0.1"/>
    <n v="18.309999999999999"/>
    <n v="81.971999999999994"/>
    <n v="36.619999999999997"/>
    <n v="45.351999999999997"/>
    <n v="0.5532620894939736"/>
    <n v="2026"/>
    <s v="Q2"/>
    <n v="6"/>
    <s v="Jun"/>
  </r>
  <r>
    <n v="3104"/>
    <d v="2026-06-01T00:00:00"/>
    <n v="2026"/>
    <x v="1"/>
    <n v="6"/>
    <x v="5"/>
    <x v="2"/>
    <x v="3"/>
    <x v="1"/>
    <s v="Business"/>
    <x v="1"/>
    <s v="Summit Backpack 45L"/>
    <n v="5"/>
    <n v="153.97"/>
    <n v="0.15"/>
    <n v="79.81"/>
    <n v="654.37249999999995"/>
    <n v="399.05"/>
    <n v="255.32249999999993"/>
    <n v="0.39017914108554369"/>
    <n v="2026"/>
    <s v="Q2"/>
    <n v="6"/>
    <s v="Jun"/>
  </r>
  <r>
    <n v="3230"/>
    <d v="2026-06-01T00:00:00"/>
    <n v="2026"/>
    <x v="1"/>
    <n v="6"/>
    <x v="5"/>
    <x v="2"/>
    <x v="16"/>
    <x v="2"/>
    <s v="Returning"/>
    <x v="4"/>
    <s v="Weighted Vest"/>
    <n v="1"/>
    <n v="124.17"/>
    <n v="0"/>
    <n v="71.040000000000006"/>
    <n v="124.17"/>
    <n v="71.040000000000006"/>
    <n v="53.129999999999995"/>
    <n v="0.4278811307079004"/>
    <n v="2026"/>
    <s v="Q2"/>
    <n v="6"/>
    <s v="Jun"/>
  </r>
  <r>
    <n v="3415"/>
    <d v="2026-06-01T00:00:00"/>
    <n v="2026"/>
    <x v="1"/>
    <n v="6"/>
    <x v="5"/>
    <x v="2"/>
    <x v="5"/>
    <x v="2"/>
    <s v="Returning"/>
    <x v="1"/>
    <s v="Summit Backpack 45L"/>
    <n v="1"/>
    <n v="152.94999999999999"/>
    <n v="0.05"/>
    <n v="76.97"/>
    <n v="145.30249999999998"/>
    <n v="76.97"/>
    <n v="68.332499999999982"/>
    <n v="0.47027752447480248"/>
    <n v="2026"/>
    <s v="Q2"/>
    <n v="6"/>
    <s v="Jun"/>
  </r>
  <r>
    <n v="4130"/>
    <d v="2026-06-01T00:00:00"/>
    <n v="2026"/>
    <x v="1"/>
    <n v="6"/>
    <x v="5"/>
    <x v="3"/>
    <x v="13"/>
    <x v="0"/>
    <s v="New"/>
    <x v="0"/>
    <s v="Commuter Helmet"/>
    <n v="3"/>
    <n v="80.099999999999994"/>
    <n v="0"/>
    <n v="43.51"/>
    <n v="240.29999999999998"/>
    <n v="130.53"/>
    <n v="109.76999999999998"/>
    <n v="0.45680399500624214"/>
    <n v="2026"/>
    <s v="Q2"/>
    <n v="6"/>
    <s v="Jun"/>
  </r>
  <r>
    <n v="4314"/>
    <d v="2026-06-01T00:00:00"/>
    <n v="2026"/>
    <x v="1"/>
    <n v="6"/>
    <x v="5"/>
    <x v="3"/>
    <x v="4"/>
    <x v="2"/>
    <s v="New"/>
    <x v="4"/>
    <s v="Recovery Roller"/>
    <n v="2"/>
    <n v="36.61"/>
    <n v="0"/>
    <n v="14.15"/>
    <n v="73.22"/>
    <n v="28.3"/>
    <n v="44.92"/>
    <n v="0.61349358098880091"/>
    <n v="2026"/>
    <s v="Q2"/>
    <n v="6"/>
    <s v="Jun"/>
  </r>
  <r>
    <n v="998"/>
    <d v="2026-06-02T00:00:00"/>
    <n v="2026"/>
    <x v="1"/>
    <n v="6"/>
    <x v="5"/>
    <x v="1"/>
    <x v="11"/>
    <x v="0"/>
    <s v="Returning"/>
    <x v="2"/>
    <s v="Carry-On Duffel"/>
    <n v="2"/>
    <n v="131.81"/>
    <n v="0.05"/>
    <n v="66.09"/>
    <n v="250.43899999999999"/>
    <n v="132.18"/>
    <n v="118.25899999999999"/>
    <n v="0.47220680485068217"/>
    <n v="2026"/>
    <s v="Q2"/>
    <n v="6"/>
    <s v="Jun"/>
  </r>
  <r>
    <n v="1172"/>
    <d v="2026-06-02T00:00:00"/>
    <n v="2026"/>
    <x v="1"/>
    <n v="6"/>
    <x v="5"/>
    <x v="0"/>
    <x v="15"/>
    <x v="0"/>
    <s v="Returning"/>
    <x v="1"/>
    <s v="Summit Backpack 45L"/>
    <n v="1"/>
    <n v="153.43"/>
    <n v="0.05"/>
    <n v="78.16"/>
    <n v="145.7585"/>
    <n v="78.16"/>
    <n v="67.598500000000001"/>
    <n v="0.46377055197467043"/>
    <n v="2026"/>
    <s v="Q2"/>
    <n v="6"/>
    <s v="Jun"/>
  </r>
  <r>
    <n v="1261"/>
    <d v="2026-06-02T00:00:00"/>
    <n v="2026"/>
    <x v="1"/>
    <n v="6"/>
    <x v="5"/>
    <x v="1"/>
    <x v="14"/>
    <x v="0"/>
    <s v="New"/>
    <x v="0"/>
    <s v="Commuter Helmet"/>
    <n v="2"/>
    <n v="80.06"/>
    <n v="0"/>
    <n v="42.87"/>
    <n v="160.12"/>
    <n v="85.74"/>
    <n v="74.38000000000001"/>
    <n v="0.4645266050462154"/>
    <n v="2026"/>
    <s v="Q2"/>
    <n v="6"/>
    <s v="Jun"/>
  </r>
  <r>
    <n v="1762"/>
    <d v="2026-06-02T00:00:00"/>
    <n v="2026"/>
    <x v="1"/>
    <n v="6"/>
    <x v="5"/>
    <x v="3"/>
    <x v="13"/>
    <x v="2"/>
    <s v="Business"/>
    <x v="4"/>
    <s v="Resistance Band Set"/>
    <n v="1"/>
    <n v="40.549999999999997"/>
    <n v="0"/>
    <n v="15.16"/>
    <n v="40.549999999999997"/>
    <n v="15.16"/>
    <n v="25.389999999999997"/>
    <n v="0.62614056720098643"/>
    <n v="2026"/>
    <s v="Q2"/>
    <n v="6"/>
    <s v="Jun"/>
  </r>
  <r>
    <n v="1851"/>
    <d v="2026-06-02T00:00:00"/>
    <n v="2026"/>
    <x v="1"/>
    <n v="6"/>
    <x v="5"/>
    <x v="1"/>
    <x v="6"/>
    <x v="0"/>
    <s v="New"/>
    <x v="2"/>
    <s v="Packing Cube Set"/>
    <n v="3"/>
    <n v="45.43"/>
    <n v="0.15"/>
    <n v="17.850000000000001"/>
    <n v="115.84649999999999"/>
    <n v="53.550000000000004"/>
    <n v="62.296499999999988"/>
    <n v="0.53775038520801222"/>
    <n v="2026"/>
    <s v="Q2"/>
    <n v="6"/>
    <s v="Jun"/>
  </r>
  <r>
    <n v="3205"/>
    <d v="2026-06-02T00:00:00"/>
    <n v="2026"/>
    <x v="1"/>
    <n v="6"/>
    <x v="5"/>
    <x v="3"/>
    <x v="4"/>
    <x v="1"/>
    <s v="Business"/>
    <x v="1"/>
    <s v="Trail Boots"/>
    <n v="6"/>
    <n v="146.85"/>
    <n v="0.15"/>
    <n v="80.45"/>
    <n v="748.93499999999995"/>
    <n v="482.70000000000005"/>
    <n v="266.2349999999999"/>
    <n v="0.35548478839952724"/>
    <n v="2026"/>
    <s v="Q2"/>
    <n v="6"/>
    <s v="Jun"/>
  </r>
  <r>
    <n v="1396"/>
    <d v="2026-06-03T00:00:00"/>
    <n v="2026"/>
    <x v="1"/>
    <n v="6"/>
    <x v="5"/>
    <x v="2"/>
    <x v="3"/>
    <x v="0"/>
    <s v="Business"/>
    <x v="3"/>
    <s v="Trail Tent 2P"/>
    <n v="1"/>
    <n v="192.33"/>
    <n v="0.1"/>
    <n v="105.15"/>
    <n v="173.09700000000001"/>
    <n v="105.15"/>
    <n v="67.947000000000003"/>
    <n v="0.39253713235931298"/>
    <n v="2026"/>
    <s v="Q2"/>
    <n v="6"/>
    <s v="Jun"/>
  </r>
  <r>
    <n v="1441"/>
    <d v="2026-06-03T00:00:00"/>
    <n v="2026"/>
    <x v="1"/>
    <n v="6"/>
    <x v="5"/>
    <x v="2"/>
    <x v="10"/>
    <x v="3"/>
    <s v="New"/>
    <x v="2"/>
    <s v="Carry-On Duffel"/>
    <n v="3"/>
    <n v="135.4"/>
    <n v="0"/>
    <n v="65.16"/>
    <n v="406.20000000000005"/>
    <n v="195.48"/>
    <n v="210.72000000000006"/>
    <n v="0.51875923190546536"/>
    <n v="2026"/>
    <s v="Q2"/>
    <n v="6"/>
    <s v="Jun"/>
  </r>
  <r>
    <n v="1511"/>
    <d v="2026-06-03T00:00:00"/>
    <n v="2026"/>
    <x v="1"/>
    <n v="6"/>
    <x v="5"/>
    <x v="2"/>
    <x v="5"/>
    <x v="0"/>
    <s v="New"/>
    <x v="4"/>
    <s v="Recovery Roller"/>
    <n v="2"/>
    <n v="36.08"/>
    <n v="0.05"/>
    <n v="13.73"/>
    <n v="68.551999999999992"/>
    <n v="27.46"/>
    <n v="41.091999999999992"/>
    <n v="0.59942817131520587"/>
    <n v="2026"/>
    <s v="Q2"/>
    <n v="6"/>
    <s v="Jun"/>
  </r>
  <r>
    <n v="1701"/>
    <d v="2026-06-03T00:00:00"/>
    <n v="2026"/>
    <x v="1"/>
    <n v="6"/>
    <x v="5"/>
    <x v="0"/>
    <x v="9"/>
    <x v="0"/>
    <s v="New"/>
    <x v="2"/>
    <s v="Packing Cube Set"/>
    <n v="1"/>
    <n v="46.16"/>
    <n v="0"/>
    <n v="18.36"/>
    <n v="46.16"/>
    <n v="18.36"/>
    <n v="27.799999999999997"/>
    <n v="0.60225303292894283"/>
    <n v="2026"/>
    <s v="Q2"/>
    <n v="6"/>
    <s v="Jun"/>
  </r>
  <r>
    <n v="1984"/>
    <d v="2026-06-03T00:00:00"/>
    <n v="2026"/>
    <x v="1"/>
    <n v="6"/>
    <x v="5"/>
    <x v="1"/>
    <x v="1"/>
    <x v="0"/>
    <s v="Returning"/>
    <x v="0"/>
    <s v="Trail Bike Light"/>
    <n v="2"/>
    <n v="50.77"/>
    <n v="0"/>
    <n v="22.93"/>
    <n v="101.54"/>
    <n v="45.86"/>
    <n v="55.680000000000007"/>
    <n v="0.54835532794957653"/>
    <n v="2026"/>
    <s v="Q2"/>
    <n v="6"/>
    <s v="Jun"/>
  </r>
  <r>
    <n v="2572"/>
    <d v="2026-06-03T00:00:00"/>
    <n v="2026"/>
    <x v="1"/>
    <n v="6"/>
    <x v="5"/>
    <x v="3"/>
    <x v="8"/>
    <x v="3"/>
    <s v="Business"/>
    <x v="1"/>
    <s v="Trekking Poles"/>
    <n v="2"/>
    <n v="70.97"/>
    <n v="0.05"/>
    <n v="32.54"/>
    <n v="134.84299999999999"/>
    <n v="65.08"/>
    <n v="69.762999999999991"/>
    <n v="0.51736463887632278"/>
    <n v="2026"/>
    <s v="Q2"/>
    <n v="6"/>
    <s v="Jun"/>
  </r>
  <r>
    <n v="2833"/>
    <d v="2026-06-03T00:00:00"/>
    <n v="2026"/>
    <x v="1"/>
    <n v="6"/>
    <x v="5"/>
    <x v="3"/>
    <x v="13"/>
    <x v="0"/>
    <s v="Returning"/>
    <x v="1"/>
    <s v="Trail Boots"/>
    <n v="3"/>
    <n v="141.6"/>
    <n v="0"/>
    <n v="78.02"/>
    <n v="424.79999999999995"/>
    <n v="234.06"/>
    <n v="190.73999999999995"/>
    <n v="0.44901129943502821"/>
    <n v="2026"/>
    <s v="Q2"/>
    <n v="6"/>
    <s v="Jun"/>
  </r>
  <r>
    <n v="3522"/>
    <d v="2026-06-03T00:00:00"/>
    <n v="2026"/>
    <x v="1"/>
    <n v="6"/>
    <x v="5"/>
    <x v="3"/>
    <x v="13"/>
    <x v="0"/>
    <s v="New"/>
    <x v="0"/>
    <s v="Compact Repair Kit"/>
    <n v="1"/>
    <n v="40.57"/>
    <n v="0"/>
    <n v="16.329999999999998"/>
    <n v="40.57"/>
    <n v="16.329999999999998"/>
    <n v="24.240000000000002"/>
    <n v="0.59748582696573826"/>
    <n v="2026"/>
    <s v="Q2"/>
    <n v="6"/>
    <s v="Jun"/>
  </r>
  <r>
    <n v="146"/>
    <d v="2026-06-04T00:00:00"/>
    <n v="2026"/>
    <x v="1"/>
    <n v="6"/>
    <x v="5"/>
    <x v="1"/>
    <x v="14"/>
    <x v="3"/>
    <s v="Returning"/>
    <x v="0"/>
    <s v="Commuter Helmet"/>
    <n v="2"/>
    <n v="81.81"/>
    <n v="0"/>
    <n v="42.54"/>
    <n v="163.62"/>
    <n v="85.08"/>
    <n v="78.540000000000006"/>
    <n v="0.48001466813348004"/>
    <n v="2026"/>
    <s v="Q2"/>
    <n v="6"/>
    <s v="Jun"/>
  </r>
  <r>
    <n v="161"/>
    <d v="2026-06-04T00:00:00"/>
    <n v="2026"/>
    <x v="1"/>
    <n v="6"/>
    <x v="5"/>
    <x v="0"/>
    <x v="0"/>
    <x v="3"/>
    <s v="Returning"/>
    <x v="0"/>
    <s v="Trail Bike Light"/>
    <n v="2"/>
    <n v="50.09"/>
    <n v="0"/>
    <n v="22.91"/>
    <n v="100.18"/>
    <n v="45.82"/>
    <n v="54.360000000000007"/>
    <n v="0.54262327809942112"/>
    <n v="2026"/>
    <s v="Q2"/>
    <n v="6"/>
    <s v="Jun"/>
  </r>
  <r>
    <n v="819"/>
    <d v="2026-06-04T00:00:00"/>
    <n v="2026"/>
    <x v="1"/>
    <n v="6"/>
    <x v="5"/>
    <x v="3"/>
    <x v="8"/>
    <x v="0"/>
    <s v="Returning"/>
    <x v="1"/>
    <s v="Trekking Poles"/>
    <n v="1"/>
    <n v="72.38"/>
    <n v="0"/>
    <n v="32.68"/>
    <n v="72.38"/>
    <n v="32.68"/>
    <n v="39.699999999999996"/>
    <n v="0.54849405913235694"/>
    <n v="2026"/>
    <s v="Q2"/>
    <n v="6"/>
    <s v="Jun"/>
  </r>
  <r>
    <n v="2104"/>
    <d v="2026-06-04T00:00:00"/>
    <n v="2026"/>
    <x v="1"/>
    <n v="6"/>
    <x v="5"/>
    <x v="1"/>
    <x v="1"/>
    <x v="0"/>
    <s v="New"/>
    <x v="1"/>
    <s v="Hiking Daypack 20L"/>
    <n v="1"/>
    <n v="92.31"/>
    <n v="0"/>
    <n v="45.58"/>
    <n v="92.31"/>
    <n v="45.58"/>
    <n v="46.730000000000004"/>
    <n v="0.50622901094139316"/>
    <n v="2026"/>
    <s v="Q2"/>
    <n v="6"/>
    <s v="Jun"/>
  </r>
  <r>
    <n v="2678"/>
    <d v="2026-06-04T00:00:00"/>
    <n v="2026"/>
    <x v="1"/>
    <n v="6"/>
    <x v="5"/>
    <x v="3"/>
    <x v="8"/>
    <x v="1"/>
    <s v="Returning"/>
    <x v="2"/>
    <s v="Packing Cube Set"/>
    <n v="12"/>
    <n v="47.6"/>
    <n v="0.15"/>
    <n v="18.670000000000002"/>
    <n v="485.52000000000004"/>
    <n v="224.04000000000002"/>
    <n v="261.48"/>
    <n v="0.53855659911023235"/>
    <n v="2026"/>
    <s v="Q2"/>
    <n v="6"/>
    <s v="Jun"/>
  </r>
  <r>
    <n v="3015"/>
    <d v="2026-06-04T00:00:00"/>
    <n v="2026"/>
    <x v="1"/>
    <n v="6"/>
    <x v="5"/>
    <x v="1"/>
    <x v="14"/>
    <x v="0"/>
    <s v="Returning"/>
    <x v="2"/>
    <s v="Packing Cube Set"/>
    <n v="1"/>
    <n v="45.5"/>
    <n v="0.05"/>
    <n v="18.89"/>
    <n v="43.225000000000001"/>
    <n v="18.89"/>
    <n v="24.335000000000001"/>
    <n v="0.56298438403701567"/>
    <n v="2026"/>
    <s v="Q2"/>
    <n v="6"/>
    <s v="Jun"/>
  </r>
  <r>
    <n v="3243"/>
    <d v="2026-06-04T00:00:00"/>
    <n v="2026"/>
    <x v="1"/>
    <n v="6"/>
    <x v="5"/>
    <x v="2"/>
    <x v="5"/>
    <x v="0"/>
    <s v="Returning"/>
    <x v="4"/>
    <s v="Recovery Roller"/>
    <n v="1"/>
    <n v="35.99"/>
    <n v="0"/>
    <n v="14.05"/>
    <n v="35.99"/>
    <n v="14.05"/>
    <n v="21.94"/>
    <n v="0.60961378160600166"/>
    <n v="2026"/>
    <s v="Q2"/>
    <n v="6"/>
    <s v="Jun"/>
  </r>
  <r>
    <n v="3283"/>
    <d v="2026-06-04T00:00:00"/>
    <n v="2026"/>
    <x v="1"/>
    <n v="6"/>
    <x v="5"/>
    <x v="1"/>
    <x v="12"/>
    <x v="3"/>
    <s v="Returning"/>
    <x v="4"/>
    <s v="Weighted Vest"/>
    <n v="1"/>
    <n v="122.55"/>
    <n v="0"/>
    <n v="68.97"/>
    <n v="122.55"/>
    <n v="68.97"/>
    <n v="53.58"/>
    <n v="0.43720930232558142"/>
    <n v="2026"/>
    <s v="Q2"/>
    <n v="6"/>
    <s v="Jun"/>
  </r>
  <r>
    <n v="3966"/>
    <d v="2026-06-04T00:00:00"/>
    <n v="2026"/>
    <x v="1"/>
    <n v="6"/>
    <x v="5"/>
    <x v="3"/>
    <x v="8"/>
    <x v="0"/>
    <s v="New"/>
    <x v="4"/>
    <s v="Weighted Vest"/>
    <n v="3"/>
    <n v="126.22"/>
    <n v="0"/>
    <n v="69.599999999999994"/>
    <n v="378.65999999999997"/>
    <n v="208.79999999999998"/>
    <n v="169.85999999999999"/>
    <n v="0.4485818412295991"/>
    <n v="2026"/>
    <s v="Q2"/>
    <n v="6"/>
    <s v="Jun"/>
  </r>
  <r>
    <n v="1349"/>
    <d v="2026-06-05T00:00:00"/>
    <n v="2026"/>
    <x v="1"/>
    <n v="6"/>
    <x v="5"/>
    <x v="0"/>
    <x v="15"/>
    <x v="2"/>
    <s v="Returning"/>
    <x v="1"/>
    <s v="Hiking Daypack 20L"/>
    <n v="6"/>
    <n v="91.98"/>
    <n v="0.05"/>
    <n v="46.46"/>
    <n v="524.28599999999994"/>
    <n v="278.76"/>
    <n v="245.52599999999995"/>
    <n v="0.46830546686350577"/>
    <n v="2026"/>
    <s v="Q2"/>
    <n v="6"/>
    <s v="Jun"/>
  </r>
  <r>
    <n v="2333"/>
    <d v="2026-06-05T00:00:00"/>
    <n v="2026"/>
    <x v="1"/>
    <n v="6"/>
    <x v="5"/>
    <x v="2"/>
    <x v="5"/>
    <x v="0"/>
    <s v="Business"/>
    <x v="3"/>
    <s v="Compact Sleeping Bag"/>
    <n v="1"/>
    <n v="125.32"/>
    <n v="0"/>
    <n v="59.03"/>
    <n v="125.32"/>
    <n v="59.03"/>
    <n v="66.289999999999992"/>
    <n v="0.52896584743057773"/>
    <n v="2026"/>
    <s v="Q2"/>
    <n v="6"/>
    <s v="Jun"/>
  </r>
  <r>
    <n v="2628"/>
    <d v="2026-06-05T00:00:00"/>
    <n v="2026"/>
    <x v="1"/>
    <n v="6"/>
    <x v="5"/>
    <x v="3"/>
    <x v="8"/>
    <x v="3"/>
    <s v="Returning"/>
    <x v="2"/>
    <s v="Travel Backpack 35L"/>
    <n v="2"/>
    <n v="167.26"/>
    <n v="0"/>
    <n v="89.65"/>
    <n v="334.52"/>
    <n v="179.3"/>
    <n v="155.21999999999997"/>
    <n v="0.46400813105344968"/>
    <n v="2026"/>
    <s v="Q2"/>
    <n v="6"/>
    <s v="Jun"/>
  </r>
  <r>
    <n v="2718"/>
    <d v="2026-06-05T00:00:00"/>
    <n v="2026"/>
    <x v="1"/>
    <n v="6"/>
    <x v="5"/>
    <x v="0"/>
    <x v="0"/>
    <x v="3"/>
    <s v="Returning"/>
    <x v="0"/>
    <s v="Commuter Helmet"/>
    <n v="1"/>
    <n v="80.19"/>
    <n v="0"/>
    <n v="42.18"/>
    <n v="80.19"/>
    <n v="42.18"/>
    <n v="38.01"/>
    <n v="0.47399925177702956"/>
    <n v="2026"/>
    <s v="Q2"/>
    <n v="6"/>
    <s v="Jun"/>
  </r>
  <r>
    <n v="3185"/>
    <d v="2026-06-05T00:00:00"/>
    <n v="2026"/>
    <x v="1"/>
    <n v="6"/>
    <x v="5"/>
    <x v="0"/>
    <x v="15"/>
    <x v="0"/>
    <s v="New"/>
    <x v="0"/>
    <s v="Trail Bike Light"/>
    <n v="1"/>
    <n v="49.86"/>
    <n v="0"/>
    <n v="22.72"/>
    <n v="49.86"/>
    <n v="22.72"/>
    <n v="27.14"/>
    <n v="0.5443241075010028"/>
    <n v="2026"/>
    <s v="Q2"/>
    <n v="6"/>
    <s v="Jun"/>
  </r>
  <r>
    <n v="4495"/>
    <d v="2026-06-05T00:00:00"/>
    <n v="2026"/>
    <x v="1"/>
    <n v="6"/>
    <x v="5"/>
    <x v="2"/>
    <x v="10"/>
    <x v="2"/>
    <s v="New"/>
    <x v="3"/>
    <s v="Trail Tent 2P"/>
    <n v="2"/>
    <n v="195.51"/>
    <n v="0"/>
    <n v="102.97"/>
    <n v="391.02"/>
    <n v="205.94"/>
    <n v="185.07999999999998"/>
    <n v="0.47332617257429288"/>
    <n v="2026"/>
    <s v="Q2"/>
    <n v="6"/>
    <s v="Jun"/>
  </r>
  <r>
    <n v="815"/>
    <d v="2026-06-06T00:00:00"/>
    <n v="2026"/>
    <x v="1"/>
    <n v="6"/>
    <x v="5"/>
    <x v="0"/>
    <x v="0"/>
    <x v="2"/>
    <s v="New"/>
    <x v="4"/>
    <s v="Resistance Band Set"/>
    <n v="1"/>
    <n v="39.61"/>
    <n v="0"/>
    <n v="14.75"/>
    <n v="39.61"/>
    <n v="14.75"/>
    <n v="24.86"/>
    <n v="0.62761928805857103"/>
    <n v="2026"/>
    <s v="Q2"/>
    <n v="6"/>
    <s v="Jun"/>
  </r>
  <r>
    <n v="1140"/>
    <d v="2026-06-06T00:00:00"/>
    <n v="2026"/>
    <x v="1"/>
    <n v="6"/>
    <x v="5"/>
    <x v="1"/>
    <x v="1"/>
    <x v="2"/>
    <s v="Returning"/>
    <x v="1"/>
    <s v="Trekking Poles"/>
    <n v="1"/>
    <n v="70.86"/>
    <n v="0"/>
    <n v="31.47"/>
    <n v="70.86"/>
    <n v="31.47"/>
    <n v="39.39"/>
    <n v="0.55588484335309063"/>
    <n v="2026"/>
    <s v="Q2"/>
    <n v="6"/>
    <s v="Jun"/>
  </r>
  <r>
    <n v="1544"/>
    <d v="2026-06-06T00:00:00"/>
    <n v="2026"/>
    <x v="1"/>
    <n v="6"/>
    <x v="5"/>
    <x v="3"/>
    <x v="7"/>
    <x v="1"/>
    <s v="Returning"/>
    <x v="4"/>
    <s v="Resistance Band Set"/>
    <n v="8"/>
    <n v="40.46"/>
    <n v="0.2"/>
    <n v="14.7"/>
    <n v="258.94400000000002"/>
    <n v="117.6"/>
    <n v="141.34400000000002"/>
    <n v="0.54584775086505199"/>
    <n v="2026"/>
    <s v="Q2"/>
    <n v="6"/>
    <s v="Jun"/>
  </r>
  <r>
    <n v="2420"/>
    <d v="2026-06-06T00:00:00"/>
    <n v="2026"/>
    <x v="1"/>
    <n v="6"/>
    <x v="5"/>
    <x v="2"/>
    <x v="5"/>
    <x v="0"/>
    <s v="New"/>
    <x v="2"/>
    <s v="Carry-On Duffel"/>
    <n v="1"/>
    <n v="131.79"/>
    <n v="0"/>
    <n v="68.22"/>
    <n v="131.79"/>
    <n v="68.22"/>
    <n v="63.569999999999993"/>
    <n v="0.48235829729114499"/>
    <n v="2026"/>
    <s v="Q2"/>
    <n v="6"/>
    <s v="Jun"/>
  </r>
  <r>
    <n v="2805"/>
    <d v="2026-06-06T00:00:00"/>
    <n v="2026"/>
    <x v="1"/>
    <n v="6"/>
    <x v="5"/>
    <x v="2"/>
    <x v="10"/>
    <x v="1"/>
    <s v="Returning"/>
    <x v="3"/>
    <s v="Alpine Tent 4P"/>
    <n v="12"/>
    <n v="338.45"/>
    <n v="0.1"/>
    <n v="196.78"/>
    <n v="3655.2599999999998"/>
    <n v="2361.36"/>
    <n v="1293.8999999999996"/>
    <n v="0.35398302719915947"/>
    <n v="2026"/>
    <s v="Q2"/>
    <n v="6"/>
    <s v="Jun"/>
  </r>
  <r>
    <n v="3160"/>
    <d v="2026-06-06T00:00:00"/>
    <n v="2026"/>
    <x v="1"/>
    <n v="6"/>
    <x v="5"/>
    <x v="2"/>
    <x v="3"/>
    <x v="2"/>
    <s v="Returning"/>
    <x v="4"/>
    <s v="Resistance Band Set"/>
    <n v="2"/>
    <n v="40.99"/>
    <n v="0"/>
    <n v="14.53"/>
    <n v="81.98"/>
    <n v="29.06"/>
    <n v="52.92"/>
    <n v="0.64552329836545497"/>
    <n v="2026"/>
    <s v="Q2"/>
    <n v="6"/>
    <s v="Jun"/>
  </r>
  <r>
    <n v="3278"/>
    <d v="2026-06-06T00:00:00"/>
    <n v="2026"/>
    <x v="1"/>
    <n v="6"/>
    <x v="5"/>
    <x v="1"/>
    <x v="12"/>
    <x v="2"/>
    <s v="Returning"/>
    <x v="0"/>
    <s v="Cycling Pack 12L"/>
    <n v="1"/>
    <n v="101.85"/>
    <n v="0"/>
    <n v="51.59"/>
    <n v="101.85"/>
    <n v="51.59"/>
    <n v="50.259999999999991"/>
    <n v="0.49347079037800679"/>
    <n v="2026"/>
    <s v="Q2"/>
    <n v="6"/>
    <s v="Jun"/>
  </r>
  <r>
    <n v="3555"/>
    <d v="2026-06-06T00:00:00"/>
    <n v="2026"/>
    <x v="1"/>
    <n v="6"/>
    <x v="5"/>
    <x v="2"/>
    <x v="2"/>
    <x v="1"/>
    <s v="Business"/>
    <x v="3"/>
    <s v="Alpine Tent 4P"/>
    <n v="4"/>
    <n v="346.14"/>
    <n v="0.05"/>
    <n v="198.97"/>
    <n v="1315.3319999999999"/>
    <n v="795.88"/>
    <n v="519.45199999999988"/>
    <n v="0.39492082607280893"/>
    <n v="2026"/>
    <s v="Q2"/>
    <n v="6"/>
    <s v="Jun"/>
  </r>
  <r>
    <n v="3702"/>
    <d v="2026-06-06T00:00:00"/>
    <n v="2026"/>
    <x v="1"/>
    <n v="6"/>
    <x v="5"/>
    <x v="0"/>
    <x v="9"/>
    <x v="2"/>
    <s v="Business"/>
    <x v="0"/>
    <s v="Commuter Helmet"/>
    <n v="2"/>
    <n v="83.28"/>
    <n v="0"/>
    <n v="43.56"/>
    <n v="166.56"/>
    <n v="87.12"/>
    <n v="79.44"/>
    <n v="0.47694524495677232"/>
    <n v="2026"/>
    <s v="Q2"/>
    <n v="6"/>
    <s v="Jun"/>
  </r>
  <r>
    <n v="4349"/>
    <d v="2026-06-06T00:00:00"/>
    <n v="2026"/>
    <x v="1"/>
    <n v="6"/>
    <x v="5"/>
    <x v="3"/>
    <x v="7"/>
    <x v="2"/>
    <s v="Business"/>
    <x v="0"/>
    <s v="Commuter Helmet"/>
    <n v="1"/>
    <n v="80.349999999999994"/>
    <n v="0.15"/>
    <n v="43.51"/>
    <n v="68.297499999999999"/>
    <n v="43.51"/>
    <n v="24.787500000000001"/>
    <n v="0.3629342216040119"/>
    <n v="2026"/>
    <s v="Q2"/>
    <n v="6"/>
    <s v="Jun"/>
  </r>
  <r>
    <n v="4989"/>
    <d v="2026-06-06T00:00:00"/>
    <n v="2026"/>
    <x v="1"/>
    <n v="6"/>
    <x v="5"/>
    <x v="1"/>
    <x v="1"/>
    <x v="0"/>
    <s v="Returning"/>
    <x v="0"/>
    <s v="Compact Repair Kit"/>
    <n v="1"/>
    <n v="40.86"/>
    <n v="0.05"/>
    <n v="16.899999999999999"/>
    <n v="38.817"/>
    <n v="16.899999999999999"/>
    <n v="21.917000000000002"/>
    <n v="0.564623747327202"/>
    <n v="2026"/>
    <s v="Q2"/>
    <n v="6"/>
    <s v="Jun"/>
  </r>
  <r>
    <n v="713"/>
    <d v="2026-06-07T00:00:00"/>
    <n v="2026"/>
    <x v="1"/>
    <n v="6"/>
    <x v="5"/>
    <x v="1"/>
    <x v="6"/>
    <x v="2"/>
    <s v="Returning"/>
    <x v="2"/>
    <s v="Insulated Bottle"/>
    <n v="4"/>
    <n v="36.299999999999997"/>
    <n v="0.05"/>
    <n v="13.16"/>
    <n v="137.93999999999997"/>
    <n v="52.64"/>
    <n v="85.299999999999969"/>
    <n v="0.61838480498767567"/>
    <n v="2026"/>
    <s v="Q2"/>
    <n v="6"/>
    <s v="Jun"/>
  </r>
  <r>
    <n v="3355"/>
    <d v="2026-06-07T00:00:00"/>
    <n v="2026"/>
    <x v="1"/>
    <n v="6"/>
    <x v="5"/>
    <x v="0"/>
    <x v="15"/>
    <x v="1"/>
    <s v="New"/>
    <x v="3"/>
    <s v="Alpine Tent 4P"/>
    <n v="10"/>
    <n v="338.26"/>
    <n v="0.05"/>
    <n v="197.42"/>
    <n v="3213.47"/>
    <n v="1974.1999999999998"/>
    <n v="1239.27"/>
    <n v="0.38564853569505864"/>
    <n v="2026"/>
    <s v="Q2"/>
    <n v="6"/>
    <s v="Jun"/>
  </r>
  <r>
    <n v="3879"/>
    <d v="2026-06-07T00:00:00"/>
    <n v="2026"/>
    <x v="1"/>
    <n v="6"/>
    <x v="5"/>
    <x v="0"/>
    <x v="9"/>
    <x v="3"/>
    <s v="Returning"/>
    <x v="0"/>
    <s v="Compact Repair Kit"/>
    <n v="2"/>
    <n v="41.25"/>
    <n v="0"/>
    <n v="17.13"/>
    <n v="82.5"/>
    <n v="34.26"/>
    <n v="48.24"/>
    <n v="0.58472727272727276"/>
    <n v="2026"/>
    <s v="Q2"/>
    <n v="6"/>
    <s v="Jun"/>
  </r>
  <r>
    <n v="3989"/>
    <d v="2026-06-07T00:00:00"/>
    <n v="2026"/>
    <x v="1"/>
    <n v="6"/>
    <x v="5"/>
    <x v="1"/>
    <x v="12"/>
    <x v="0"/>
    <s v="Returning"/>
    <x v="1"/>
    <s v="Hiking Daypack 20L"/>
    <n v="2"/>
    <n v="92"/>
    <n v="0"/>
    <n v="44.27"/>
    <n v="184"/>
    <n v="88.54"/>
    <n v="95.46"/>
    <n v="0.51880434782608698"/>
    <n v="2026"/>
    <s v="Q2"/>
    <n v="6"/>
    <s v="Jun"/>
  </r>
  <r>
    <n v="4193"/>
    <d v="2026-06-07T00:00:00"/>
    <n v="2026"/>
    <x v="1"/>
    <n v="6"/>
    <x v="5"/>
    <x v="1"/>
    <x v="6"/>
    <x v="0"/>
    <s v="New"/>
    <x v="3"/>
    <s v="Portable Camp Stove"/>
    <n v="1"/>
    <n v="80.89"/>
    <n v="0.1"/>
    <n v="40.32"/>
    <n v="72.801000000000002"/>
    <n v="40.32"/>
    <n v="32.481000000000002"/>
    <n v="0.44616145382618372"/>
    <n v="2026"/>
    <s v="Q2"/>
    <n v="6"/>
    <s v="Jun"/>
  </r>
  <r>
    <n v="4413"/>
    <d v="2026-06-07T00:00:00"/>
    <n v="2026"/>
    <x v="1"/>
    <n v="6"/>
    <x v="5"/>
    <x v="0"/>
    <x v="0"/>
    <x v="2"/>
    <s v="New"/>
    <x v="3"/>
    <s v="Trail Tent 2P"/>
    <n v="1"/>
    <n v="194.73"/>
    <n v="0"/>
    <n v="101.91"/>
    <n v="194.73"/>
    <n v="101.91"/>
    <n v="92.82"/>
    <n v="0.47665999075643195"/>
    <n v="2026"/>
    <s v="Q2"/>
    <n v="6"/>
    <s v="Jun"/>
  </r>
  <r>
    <n v="4598"/>
    <d v="2026-06-07T00:00:00"/>
    <n v="2026"/>
    <x v="1"/>
    <n v="6"/>
    <x v="5"/>
    <x v="3"/>
    <x v="4"/>
    <x v="1"/>
    <s v="Business"/>
    <x v="1"/>
    <s v="Hiking Daypack 20L"/>
    <n v="5"/>
    <n v="93.82"/>
    <n v="0.15"/>
    <n v="46.06"/>
    <n v="398.73499999999996"/>
    <n v="230.3"/>
    <n v="168.43499999999995"/>
    <n v="0.4224234140469233"/>
    <n v="2026"/>
    <s v="Q2"/>
    <n v="6"/>
    <s v="Jun"/>
  </r>
  <r>
    <n v="72"/>
    <d v="2026-06-08T00:00:00"/>
    <n v="2026"/>
    <x v="1"/>
    <n v="6"/>
    <x v="5"/>
    <x v="2"/>
    <x v="10"/>
    <x v="2"/>
    <s v="New"/>
    <x v="1"/>
    <s v="Trail Boots"/>
    <n v="3"/>
    <n v="142.53"/>
    <n v="0"/>
    <n v="80.67"/>
    <n v="427.59000000000003"/>
    <n v="242.01"/>
    <n v="185.58000000000004"/>
    <n v="0.43401389181225014"/>
    <n v="2026"/>
    <s v="Q2"/>
    <n v="6"/>
    <s v="Jun"/>
  </r>
  <r>
    <n v="176"/>
    <d v="2026-06-08T00:00:00"/>
    <n v="2026"/>
    <x v="1"/>
    <n v="6"/>
    <x v="5"/>
    <x v="1"/>
    <x v="14"/>
    <x v="0"/>
    <s v="Returning"/>
    <x v="3"/>
    <s v="Trail Tent 2P"/>
    <n v="1"/>
    <n v="196.33"/>
    <n v="0"/>
    <n v="103.27"/>
    <n v="196.33"/>
    <n v="103.27"/>
    <n v="93.060000000000016"/>
    <n v="0.47399786074466466"/>
    <n v="2026"/>
    <s v="Q2"/>
    <n v="6"/>
    <s v="Jun"/>
  </r>
  <r>
    <n v="205"/>
    <d v="2026-06-08T00:00:00"/>
    <n v="2026"/>
    <x v="1"/>
    <n v="6"/>
    <x v="5"/>
    <x v="3"/>
    <x v="7"/>
    <x v="0"/>
    <s v="New"/>
    <x v="0"/>
    <s v="Compact Repair Kit"/>
    <n v="2"/>
    <n v="41.05"/>
    <n v="0"/>
    <n v="16.690000000000001"/>
    <n v="82.1"/>
    <n v="33.380000000000003"/>
    <n v="48.719999999999992"/>
    <n v="0.59342265529841653"/>
    <n v="2026"/>
    <s v="Q2"/>
    <n v="6"/>
    <s v="Jun"/>
  </r>
  <r>
    <n v="896"/>
    <d v="2026-06-08T00:00:00"/>
    <n v="2026"/>
    <x v="1"/>
    <n v="6"/>
    <x v="5"/>
    <x v="3"/>
    <x v="8"/>
    <x v="0"/>
    <s v="New"/>
    <x v="4"/>
    <s v="Weighted Vest"/>
    <n v="1"/>
    <n v="123.09"/>
    <n v="0"/>
    <n v="68.03"/>
    <n v="123.09"/>
    <n v="68.03"/>
    <n v="55.06"/>
    <n v="0.44731497278414167"/>
    <n v="2026"/>
    <s v="Q2"/>
    <n v="6"/>
    <s v="Jun"/>
  </r>
  <r>
    <n v="1697"/>
    <d v="2026-06-08T00:00:00"/>
    <n v="2026"/>
    <x v="1"/>
    <n v="6"/>
    <x v="5"/>
    <x v="1"/>
    <x v="12"/>
    <x v="0"/>
    <s v="Business"/>
    <x v="1"/>
    <s v="Trail Boots"/>
    <n v="2"/>
    <n v="141.09"/>
    <n v="0"/>
    <n v="81.69"/>
    <n v="282.18"/>
    <n v="163.38"/>
    <n v="118.80000000000001"/>
    <n v="0.42100786731873274"/>
    <n v="2026"/>
    <s v="Q2"/>
    <n v="6"/>
    <s v="Jun"/>
  </r>
  <r>
    <n v="2159"/>
    <d v="2026-06-08T00:00:00"/>
    <n v="2026"/>
    <x v="1"/>
    <n v="6"/>
    <x v="5"/>
    <x v="2"/>
    <x v="10"/>
    <x v="2"/>
    <s v="New"/>
    <x v="1"/>
    <s v="Summit Backpack 45L"/>
    <n v="1"/>
    <n v="157.04"/>
    <n v="0"/>
    <n v="77.540000000000006"/>
    <n v="157.04"/>
    <n v="77.540000000000006"/>
    <n v="79.499999999999986"/>
    <n v="0.5062404482934284"/>
    <n v="2026"/>
    <s v="Q2"/>
    <n v="6"/>
    <s v="Jun"/>
  </r>
  <r>
    <n v="2772"/>
    <d v="2026-06-08T00:00:00"/>
    <n v="2026"/>
    <x v="1"/>
    <n v="6"/>
    <x v="5"/>
    <x v="3"/>
    <x v="7"/>
    <x v="2"/>
    <s v="New"/>
    <x v="2"/>
    <s v="Carry-On Duffel"/>
    <n v="6"/>
    <n v="136.46"/>
    <n v="0"/>
    <n v="68.61"/>
    <n v="818.76"/>
    <n v="411.65999999999997"/>
    <n v="407.1"/>
    <n v="0.49721530118716112"/>
    <n v="2026"/>
    <s v="Q2"/>
    <n v="6"/>
    <s v="Jun"/>
  </r>
  <r>
    <n v="3091"/>
    <d v="2026-06-08T00:00:00"/>
    <n v="2026"/>
    <x v="1"/>
    <n v="6"/>
    <x v="5"/>
    <x v="0"/>
    <x v="0"/>
    <x v="0"/>
    <s v="New"/>
    <x v="4"/>
    <s v="Recovery Roller"/>
    <n v="1"/>
    <n v="36.1"/>
    <n v="0"/>
    <n v="13.65"/>
    <n v="36.1"/>
    <n v="13.65"/>
    <n v="22.450000000000003"/>
    <n v="0.62188365650969535"/>
    <n v="2026"/>
    <s v="Q2"/>
    <n v="6"/>
    <s v="Jun"/>
  </r>
  <r>
    <n v="4241"/>
    <d v="2026-06-08T00:00:00"/>
    <n v="2026"/>
    <x v="1"/>
    <n v="6"/>
    <x v="5"/>
    <x v="3"/>
    <x v="13"/>
    <x v="0"/>
    <s v="New"/>
    <x v="1"/>
    <s v="Hiking Daypack 20L"/>
    <n v="3"/>
    <n v="92.73"/>
    <n v="0"/>
    <n v="44.68"/>
    <n v="278.19"/>
    <n v="134.04"/>
    <n v="144.15"/>
    <n v="0.51817103418526911"/>
    <n v="2026"/>
    <s v="Q2"/>
    <n v="6"/>
    <s v="Jun"/>
  </r>
  <r>
    <n v="5185"/>
    <d v="2026-06-08T00:00:00"/>
    <n v="2026"/>
    <x v="1"/>
    <n v="6"/>
    <x v="5"/>
    <x v="1"/>
    <x v="12"/>
    <x v="0"/>
    <s v="New"/>
    <x v="2"/>
    <s v="Travel Backpack 35L"/>
    <n v="3"/>
    <n v="164.31"/>
    <n v="0.05"/>
    <n v="86"/>
    <n v="468.2835"/>
    <n v="258"/>
    <n v="210.2835"/>
    <n v="0.44905169624810615"/>
    <n v="2026"/>
    <s v="Q2"/>
    <n v="6"/>
    <s v="Jun"/>
  </r>
  <r>
    <n v="1437"/>
    <d v="2026-06-09T00:00:00"/>
    <n v="2026"/>
    <x v="1"/>
    <n v="6"/>
    <x v="5"/>
    <x v="3"/>
    <x v="8"/>
    <x v="3"/>
    <s v="New"/>
    <x v="2"/>
    <s v="Insulated Bottle"/>
    <n v="2"/>
    <n v="36.85"/>
    <n v="0.1"/>
    <n v="13.92"/>
    <n v="66.33"/>
    <n v="27.84"/>
    <n v="38.489999999999995"/>
    <n v="0.58028041610131154"/>
    <n v="2026"/>
    <s v="Q2"/>
    <n v="6"/>
    <s v="Jun"/>
  </r>
  <r>
    <n v="2316"/>
    <d v="2026-06-09T00:00:00"/>
    <n v="2026"/>
    <x v="1"/>
    <n v="6"/>
    <x v="5"/>
    <x v="1"/>
    <x v="11"/>
    <x v="3"/>
    <s v="New"/>
    <x v="4"/>
    <s v="Recovery Roller"/>
    <n v="1"/>
    <n v="35.619999999999997"/>
    <n v="0"/>
    <n v="14.05"/>
    <n v="35.619999999999997"/>
    <n v="14.05"/>
    <n v="21.569999999999997"/>
    <n v="0.60555867490174053"/>
    <n v="2026"/>
    <s v="Q2"/>
    <n v="6"/>
    <s v="Jun"/>
  </r>
  <r>
    <n v="2329"/>
    <d v="2026-06-09T00:00:00"/>
    <n v="2026"/>
    <x v="1"/>
    <n v="6"/>
    <x v="5"/>
    <x v="3"/>
    <x v="8"/>
    <x v="0"/>
    <s v="New"/>
    <x v="1"/>
    <s v="Summit Backpack 45L"/>
    <n v="3"/>
    <n v="157.43"/>
    <n v="0.15"/>
    <n v="77.56"/>
    <n v="401.44650000000001"/>
    <n v="232.68"/>
    <n v="168.76650000000001"/>
    <n v="0.42039599299034863"/>
    <n v="2026"/>
    <s v="Q2"/>
    <n v="6"/>
    <s v="Jun"/>
  </r>
  <r>
    <n v="3036"/>
    <d v="2026-06-09T00:00:00"/>
    <n v="2026"/>
    <x v="1"/>
    <n v="6"/>
    <x v="5"/>
    <x v="1"/>
    <x v="12"/>
    <x v="2"/>
    <s v="New"/>
    <x v="0"/>
    <s v="Commuter Helmet"/>
    <n v="1"/>
    <n v="81.2"/>
    <n v="0.1"/>
    <n v="41.64"/>
    <n v="73.08"/>
    <n v="41.64"/>
    <n v="31.439999999999998"/>
    <n v="0.43021346469622329"/>
    <n v="2026"/>
    <s v="Q2"/>
    <n v="6"/>
    <s v="Jun"/>
  </r>
  <r>
    <n v="3429"/>
    <d v="2026-06-09T00:00:00"/>
    <n v="2026"/>
    <x v="1"/>
    <n v="6"/>
    <x v="5"/>
    <x v="3"/>
    <x v="13"/>
    <x v="0"/>
    <s v="Returning"/>
    <x v="1"/>
    <s v="Hiking Daypack 20L"/>
    <n v="4"/>
    <n v="93.58"/>
    <n v="0.1"/>
    <n v="44.56"/>
    <n v="336.88799999999998"/>
    <n v="178.24"/>
    <n v="158.64799999999997"/>
    <n v="0.4709220868656645"/>
    <n v="2026"/>
    <s v="Q2"/>
    <n v="6"/>
    <s v="Jun"/>
  </r>
  <r>
    <n v="3615"/>
    <d v="2026-06-09T00:00:00"/>
    <n v="2026"/>
    <x v="1"/>
    <n v="6"/>
    <x v="5"/>
    <x v="1"/>
    <x v="14"/>
    <x v="0"/>
    <s v="New"/>
    <x v="1"/>
    <s v="Summit Backpack 45L"/>
    <n v="4"/>
    <n v="155.22"/>
    <n v="0"/>
    <n v="77.209999999999994"/>
    <n v="620.88"/>
    <n v="308.83999999999997"/>
    <n v="312.04000000000002"/>
    <n v="0.50257698750161062"/>
    <n v="2026"/>
    <s v="Q2"/>
    <n v="6"/>
    <s v="Jun"/>
  </r>
  <r>
    <n v="3661"/>
    <d v="2026-06-09T00:00:00"/>
    <n v="2026"/>
    <x v="1"/>
    <n v="6"/>
    <x v="5"/>
    <x v="3"/>
    <x v="8"/>
    <x v="0"/>
    <s v="New"/>
    <x v="0"/>
    <s v="Cycling Pack 12L"/>
    <n v="4"/>
    <n v="100.33"/>
    <n v="0"/>
    <n v="49.99"/>
    <n v="401.32"/>
    <n v="199.96"/>
    <n v="201.35999999999999"/>
    <n v="0.5017442439948171"/>
    <n v="2026"/>
    <s v="Q2"/>
    <n v="6"/>
    <s v="Jun"/>
  </r>
  <r>
    <n v="3831"/>
    <d v="2026-06-09T00:00:00"/>
    <n v="2026"/>
    <x v="1"/>
    <n v="6"/>
    <x v="5"/>
    <x v="2"/>
    <x v="3"/>
    <x v="0"/>
    <s v="Business"/>
    <x v="2"/>
    <s v="Carry-On Duffel"/>
    <n v="2"/>
    <n v="134.28"/>
    <n v="0"/>
    <n v="69.12"/>
    <n v="268.56"/>
    <n v="138.24"/>
    <n v="130.32"/>
    <n v="0.48525469168900803"/>
    <n v="2026"/>
    <s v="Q2"/>
    <n v="6"/>
    <s v="Jun"/>
  </r>
  <r>
    <n v="4394"/>
    <d v="2026-06-09T00:00:00"/>
    <n v="2026"/>
    <x v="1"/>
    <n v="6"/>
    <x v="5"/>
    <x v="2"/>
    <x v="2"/>
    <x v="0"/>
    <s v="New"/>
    <x v="4"/>
    <s v="Training Mat"/>
    <n v="2"/>
    <n v="51.16"/>
    <n v="0"/>
    <n v="21.57"/>
    <n v="102.32"/>
    <n v="43.14"/>
    <n v="59.179999999999993"/>
    <n v="0.57838154808444098"/>
    <n v="2026"/>
    <s v="Q2"/>
    <n v="6"/>
    <s v="Jun"/>
  </r>
  <r>
    <n v="372"/>
    <d v="2026-06-10T00:00:00"/>
    <n v="2026"/>
    <x v="1"/>
    <n v="6"/>
    <x v="5"/>
    <x v="1"/>
    <x v="12"/>
    <x v="0"/>
    <s v="Returning"/>
    <x v="4"/>
    <s v="Recovery Roller"/>
    <n v="3"/>
    <n v="35.94"/>
    <n v="0.1"/>
    <n v="14.04"/>
    <n v="97.037999999999997"/>
    <n v="42.12"/>
    <n v="54.917999999999999"/>
    <n v="0.56594323873121866"/>
    <n v="2026"/>
    <s v="Q2"/>
    <n v="6"/>
    <s v="Jun"/>
  </r>
  <r>
    <n v="532"/>
    <d v="2026-06-10T00:00:00"/>
    <n v="2026"/>
    <x v="1"/>
    <n v="6"/>
    <x v="5"/>
    <x v="2"/>
    <x v="10"/>
    <x v="2"/>
    <s v="Returning"/>
    <x v="1"/>
    <s v="Trail Boots"/>
    <n v="1"/>
    <n v="145.34"/>
    <n v="0.05"/>
    <n v="77.89"/>
    <n v="138.07300000000001"/>
    <n v="77.89"/>
    <n v="60.183000000000007"/>
    <n v="0.43587812244247609"/>
    <n v="2026"/>
    <s v="Q2"/>
    <n v="6"/>
    <s v="Jun"/>
  </r>
  <r>
    <n v="910"/>
    <d v="2026-06-10T00:00:00"/>
    <n v="2026"/>
    <x v="1"/>
    <n v="6"/>
    <x v="5"/>
    <x v="2"/>
    <x v="16"/>
    <x v="0"/>
    <s v="Business"/>
    <x v="2"/>
    <s v="Insulated Bottle"/>
    <n v="1"/>
    <n v="35.950000000000003"/>
    <n v="0.1"/>
    <n v="13.63"/>
    <n v="32.355000000000004"/>
    <n v="13.63"/>
    <n v="18.725000000000001"/>
    <n v="0.57873589862463293"/>
    <n v="2026"/>
    <s v="Q2"/>
    <n v="6"/>
    <s v="Jun"/>
  </r>
  <r>
    <n v="938"/>
    <d v="2026-06-10T00:00:00"/>
    <n v="2026"/>
    <x v="1"/>
    <n v="6"/>
    <x v="5"/>
    <x v="3"/>
    <x v="13"/>
    <x v="2"/>
    <s v="Business"/>
    <x v="4"/>
    <s v="Training Mat"/>
    <n v="1"/>
    <n v="51.09"/>
    <n v="0"/>
    <n v="22.4"/>
    <n v="51.09"/>
    <n v="22.4"/>
    <n v="28.690000000000005"/>
    <n v="0.56155803484047762"/>
    <n v="2026"/>
    <s v="Q2"/>
    <n v="6"/>
    <s v="Jun"/>
  </r>
  <r>
    <n v="1079"/>
    <d v="2026-06-10T00:00:00"/>
    <n v="2026"/>
    <x v="1"/>
    <n v="6"/>
    <x v="5"/>
    <x v="1"/>
    <x v="14"/>
    <x v="2"/>
    <s v="Returning"/>
    <x v="3"/>
    <s v="Trail Tent 2P"/>
    <n v="2"/>
    <n v="198.69"/>
    <n v="0.15"/>
    <n v="104.25"/>
    <n v="337.77299999999997"/>
    <n v="208.5"/>
    <n v="129.27299999999997"/>
    <n v="0.38272153191640534"/>
    <n v="2026"/>
    <s v="Q2"/>
    <n v="6"/>
    <s v="Jun"/>
  </r>
  <r>
    <n v="1662"/>
    <d v="2026-06-10T00:00:00"/>
    <n v="2026"/>
    <x v="1"/>
    <n v="6"/>
    <x v="5"/>
    <x v="1"/>
    <x v="6"/>
    <x v="2"/>
    <s v="New"/>
    <x v="0"/>
    <s v="Commuter Helmet"/>
    <n v="3"/>
    <n v="83.45"/>
    <n v="0"/>
    <n v="43.73"/>
    <n v="250.35000000000002"/>
    <n v="131.19"/>
    <n v="119.16000000000003"/>
    <n v="0.47597363690832839"/>
    <n v="2026"/>
    <s v="Q2"/>
    <n v="6"/>
    <s v="Jun"/>
  </r>
  <r>
    <n v="2748"/>
    <d v="2026-06-10T00:00:00"/>
    <n v="2026"/>
    <x v="1"/>
    <n v="6"/>
    <x v="5"/>
    <x v="2"/>
    <x v="2"/>
    <x v="0"/>
    <s v="New"/>
    <x v="4"/>
    <s v="Resistance Band Set"/>
    <n v="2"/>
    <n v="40.86"/>
    <n v="0"/>
    <n v="14.59"/>
    <n v="81.72"/>
    <n v="29.18"/>
    <n v="52.54"/>
    <n v="0.64292706803720023"/>
    <n v="2026"/>
    <s v="Q2"/>
    <n v="6"/>
    <s v="Jun"/>
  </r>
  <r>
    <n v="3354"/>
    <d v="2026-06-10T00:00:00"/>
    <n v="2026"/>
    <x v="1"/>
    <n v="6"/>
    <x v="5"/>
    <x v="1"/>
    <x v="6"/>
    <x v="2"/>
    <s v="New"/>
    <x v="3"/>
    <s v="Portable Camp Stove"/>
    <n v="1"/>
    <n v="82.21"/>
    <n v="0.05"/>
    <n v="39.04"/>
    <n v="78.099499999999992"/>
    <n v="39.04"/>
    <n v="39.059499999999993"/>
    <n v="0.50012484074802011"/>
    <n v="2026"/>
    <s v="Q2"/>
    <n v="6"/>
    <s v="Jun"/>
  </r>
  <r>
    <n v="3532"/>
    <d v="2026-06-10T00:00:00"/>
    <n v="2026"/>
    <x v="1"/>
    <n v="6"/>
    <x v="5"/>
    <x v="2"/>
    <x v="10"/>
    <x v="3"/>
    <s v="Business"/>
    <x v="4"/>
    <s v="Recovery Roller"/>
    <n v="1"/>
    <n v="35.93"/>
    <n v="0.1"/>
    <n v="13.52"/>
    <n v="32.337000000000003"/>
    <n v="13.52"/>
    <n v="18.817000000000004"/>
    <n v="0.58190308315551853"/>
    <n v="2026"/>
    <s v="Q2"/>
    <n v="6"/>
    <s v="Jun"/>
  </r>
  <r>
    <n v="3636"/>
    <d v="2026-06-10T00:00:00"/>
    <n v="2026"/>
    <x v="1"/>
    <n v="6"/>
    <x v="5"/>
    <x v="0"/>
    <x v="0"/>
    <x v="3"/>
    <s v="New"/>
    <x v="2"/>
    <s v="Travel Backpack 35L"/>
    <n v="2"/>
    <n v="164.77"/>
    <n v="0"/>
    <n v="89.07"/>
    <n v="329.54"/>
    <n v="178.14"/>
    <n v="151.40000000000003"/>
    <n v="0.45942829398555568"/>
    <n v="2026"/>
    <s v="Q2"/>
    <n v="6"/>
    <s v="Jun"/>
  </r>
  <r>
    <n v="3810"/>
    <d v="2026-06-10T00:00:00"/>
    <n v="2026"/>
    <x v="1"/>
    <n v="6"/>
    <x v="5"/>
    <x v="2"/>
    <x v="2"/>
    <x v="1"/>
    <s v="Business"/>
    <x v="2"/>
    <s v="Packing Cube Set"/>
    <n v="4"/>
    <n v="47.36"/>
    <n v="0.1"/>
    <n v="18.87"/>
    <n v="170.49600000000001"/>
    <n v="75.48"/>
    <n v="95.016000000000005"/>
    <n v="0.55729166666666663"/>
    <n v="2026"/>
    <s v="Q2"/>
    <n v="6"/>
    <s v="Jun"/>
  </r>
  <r>
    <n v="4137"/>
    <d v="2026-06-10T00:00:00"/>
    <n v="2026"/>
    <x v="1"/>
    <n v="6"/>
    <x v="5"/>
    <x v="3"/>
    <x v="8"/>
    <x v="0"/>
    <s v="Returning"/>
    <x v="1"/>
    <s v="Hiking Daypack 20L"/>
    <n v="1"/>
    <n v="90.7"/>
    <n v="0"/>
    <n v="44.18"/>
    <n v="90.7"/>
    <n v="44.18"/>
    <n v="46.52"/>
    <n v="0.51289966923925034"/>
    <n v="2026"/>
    <s v="Q2"/>
    <n v="6"/>
    <s v="Jun"/>
  </r>
  <r>
    <n v="4303"/>
    <d v="2026-06-10T00:00:00"/>
    <n v="2026"/>
    <x v="1"/>
    <n v="6"/>
    <x v="5"/>
    <x v="2"/>
    <x v="10"/>
    <x v="3"/>
    <s v="Returning"/>
    <x v="2"/>
    <s v="Packing Cube Set"/>
    <n v="1"/>
    <n v="45.59"/>
    <n v="0"/>
    <n v="18.57"/>
    <n v="45.59"/>
    <n v="18.57"/>
    <n v="27.020000000000003"/>
    <n v="0.59267383198069756"/>
    <n v="2026"/>
    <s v="Q2"/>
    <n v="6"/>
    <s v="Jun"/>
  </r>
  <r>
    <n v="4991"/>
    <d v="2026-06-10T00:00:00"/>
    <n v="2026"/>
    <x v="1"/>
    <n v="6"/>
    <x v="5"/>
    <x v="3"/>
    <x v="4"/>
    <x v="0"/>
    <s v="New"/>
    <x v="1"/>
    <s v="Trail Boots"/>
    <n v="3"/>
    <n v="146.55000000000001"/>
    <n v="0.1"/>
    <n v="79.59"/>
    <n v="395.68500000000006"/>
    <n v="238.77"/>
    <n v="156.91500000000005"/>
    <n v="0.39656544978960545"/>
    <n v="2026"/>
    <s v="Q2"/>
    <n v="6"/>
    <s v="Jun"/>
  </r>
  <r>
    <n v="39"/>
    <d v="2026-06-11T00:00:00"/>
    <n v="2026"/>
    <x v="1"/>
    <n v="6"/>
    <x v="5"/>
    <x v="3"/>
    <x v="8"/>
    <x v="3"/>
    <s v="Business"/>
    <x v="0"/>
    <s v="Compact Repair Kit"/>
    <n v="4"/>
    <n v="40.33"/>
    <n v="0.1"/>
    <n v="17.170000000000002"/>
    <n v="145.18799999999999"/>
    <n v="68.680000000000007"/>
    <n v="76.507999999999981"/>
    <n v="0.52695815081136177"/>
    <n v="2026"/>
    <s v="Q2"/>
    <n v="6"/>
    <s v="Jun"/>
  </r>
  <r>
    <n v="206"/>
    <d v="2026-06-11T00:00:00"/>
    <n v="2026"/>
    <x v="1"/>
    <n v="6"/>
    <x v="5"/>
    <x v="0"/>
    <x v="0"/>
    <x v="2"/>
    <s v="New"/>
    <x v="0"/>
    <s v="Trail Bike Light"/>
    <n v="2"/>
    <n v="51.83"/>
    <n v="0.1"/>
    <n v="23.1"/>
    <n v="93.293999999999997"/>
    <n v="46.2"/>
    <n v="47.093999999999994"/>
    <n v="0.50479130490706792"/>
    <n v="2026"/>
    <s v="Q2"/>
    <n v="6"/>
    <s v="Jun"/>
  </r>
  <r>
    <n v="397"/>
    <d v="2026-06-11T00:00:00"/>
    <n v="2026"/>
    <x v="1"/>
    <n v="6"/>
    <x v="5"/>
    <x v="3"/>
    <x v="8"/>
    <x v="0"/>
    <s v="Business"/>
    <x v="3"/>
    <s v="Compact Sleeping Bag"/>
    <n v="2"/>
    <n v="121.19"/>
    <n v="0.05"/>
    <n v="58.91"/>
    <n v="230.261"/>
    <n v="117.82"/>
    <n v="112.441"/>
    <n v="0.48831977625390321"/>
    <n v="2026"/>
    <s v="Q2"/>
    <n v="6"/>
    <s v="Jun"/>
  </r>
  <r>
    <n v="763"/>
    <d v="2026-06-11T00:00:00"/>
    <n v="2026"/>
    <x v="1"/>
    <n v="6"/>
    <x v="5"/>
    <x v="3"/>
    <x v="13"/>
    <x v="2"/>
    <s v="New"/>
    <x v="1"/>
    <s v="Summit Backpack 45L"/>
    <n v="1"/>
    <n v="154.09"/>
    <n v="0"/>
    <n v="77.37"/>
    <n v="154.09"/>
    <n v="77.37"/>
    <n v="76.72"/>
    <n v="0.49789084301382308"/>
    <n v="2026"/>
    <s v="Q2"/>
    <n v="6"/>
    <s v="Jun"/>
  </r>
  <r>
    <n v="1059"/>
    <d v="2026-06-11T00:00:00"/>
    <n v="2026"/>
    <x v="1"/>
    <n v="6"/>
    <x v="5"/>
    <x v="0"/>
    <x v="0"/>
    <x v="0"/>
    <s v="New"/>
    <x v="0"/>
    <s v="Commuter Helmet"/>
    <n v="1"/>
    <n v="80.64"/>
    <n v="0.05"/>
    <n v="43.85"/>
    <n v="76.60799999999999"/>
    <n v="43.85"/>
    <n v="32.757999999999988"/>
    <n v="0.42760547201336668"/>
    <n v="2026"/>
    <s v="Q2"/>
    <n v="6"/>
    <s v="Jun"/>
  </r>
  <r>
    <n v="1332"/>
    <d v="2026-06-11T00:00:00"/>
    <n v="2026"/>
    <x v="1"/>
    <n v="6"/>
    <x v="5"/>
    <x v="1"/>
    <x v="12"/>
    <x v="3"/>
    <s v="Returning"/>
    <x v="1"/>
    <s v="Hiking Daypack 20L"/>
    <n v="1"/>
    <n v="94.01"/>
    <n v="0.15"/>
    <n v="46.12"/>
    <n v="79.908500000000004"/>
    <n v="46.12"/>
    <n v="33.788500000000006"/>
    <n v="0.42283987310486376"/>
    <n v="2026"/>
    <s v="Q2"/>
    <n v="6"/>
    <s v="Jun"/>
  </r>
  <r>
    <n v="1447"/>
    <d v="2026-06-11T00:00:00"/>
    <n v="2026"/>
    <x v="1"/>
    <n v="6"/>
    <x v="5"/>
    <x v="1"/>
    <x v="6"/>
    <x v="0"/>
    <s v="Returning"/>
    <x v="0"/>
    <s v="Trail Bike Light"/>
    <n v="1"/>
    <n v="51.09"/>
    <n v="0"/>
    <n v="22.78"/>
    <n v="51.09"/>
    <n v="22.78"/>
    <n v="28.310000000000002"/>
    <n v="0.55412018007437858"/>
    <n v="2026"/>
    <s v="Q2"/>
    <n v="6"/>
    <s v="Jun"/>
  </r>
  <r>
    <n v="2990"/>
    <d v="2026-06-11T00:00:00"/>
    <n v="2026"/>
    <x v="1"/>
    <n v="6"/>
    <x v="5"/>
    <x v="1"/>
    <x v="6"/>
    <x v="3"/>
    <s v="Returning"/>
    <x v="1"/>
    <s v="Trail Boots"/>
    <n v="1"/>
    <n v="146.66"/>
    <n v="0"/>
    <n v="78.709999999999994"/>
    <n v="146.66"/>
    <n v="78.709999999999994"/>
    <n v="67.95"/>
    <n v="0.4633165143870176"/>
    <n v="2026"/>
    <s v="Q2"/>
    <n v="6"/>
    <s v="Jun"/>
  </r>
  <r>
    <n v="3769"/>
    <d v="2026-06-11T00:00:00"/>
    <n v="2026"/>
    <x v="1"/>
    <n v="6"/>
    <x v="5"/>
    <x v="1"/>
    <x v="12"/>
    <x v="2"/>
    <s v="New"/>
    <x v="3"/>
    <s v="Trail Tent 2P"/>
    <n v="2"/>
    <n v="199.03"/>
    <n v="0"/>
    <n v="104.7"/>
    <n v="398.06"/>
    <n v="209.4"/>
    <n v="188.66"/>
    <n v="0.47394865095714211"/>
    <n v="2026"/>
    <s v="Q2"/>
    <n v="6"/>
    <s v="Jun"/>
  </r>
  <r>
    <n v="4152"/>
    <d v="2026-06-11T00:00:00"/>
    <n v="2026"/>
    <x v="1"/>
    <n v="6"/>
    <x v="5"/>
    <x v="2"/>
    <x v="2"/>
    <x v="0"/>
    <s v="Returning"/>
    <x v="0"/>
    <s v="Compact Repair Kit"/>
    <n v="5"/>
    <n v="41.18"/>
    <n v="0.05"/>
    <n v="16.87"/>
    <n v="195.60499999999999"/>
    <n v="84.350000000000009"/>
    <n v="111.25499999999998"/>
    <n v="0.56877380435060443"/>
    <n v="2026"/>
    <s v="Q2"/>
    <n v="6"/>
    <s v="Jun"/>
  </r>
  <r>
    <n v="4242"/>
    <d v="2026-06-11T00:00:00"/>
    <n v="2026"/>
    <x v="1"/>
    <n v="6"/>
    <x v="5"/>
    <x v="1"/>
    <x v="12"/>
    <x v="2"/>
    <s v="Business"/>
    <x v="1"/>
    <s v="Trail Boots"/>
    <n v="2"/>
    <n v="141.18"/>
    <n v="0"/>
    <n v="78.66"/>
    <n v="282.36"/>
    <n v="157.32"/>
    <n v="125.04000000000002"/>
    <n v="0.44283892902677441"/>
    <n v="2026"/>
    <s v="Q2"/>
    <n v="6"/>
    <s v="Jun"/>
  </r>
  <r>
    <n v="4780"/>
    <d v="2026-06-11T00:00:00"/>
    <n v="2026"/>
    <x v="1"/>
    <n v="6"/>
    <x v="5"/>
    <x v="1"/>
    <x v="12"/>
    <x v="2"/>
    <s v="Returning"/>
    <x v="0"/>
    <s v="Commuter Helmet"/>
    <n v="1"/>
    <n v="82.47"/>
    <n v="0.1"/>
    <n v="42.73"/>
    <n v="74.222999999999999"/>
    <n v="42.73"/>
    <n v="31.493000000000002"/>
    <n v="0.42430243994449163"/>
    <n v="2026"/>
    <s v="Q2"/>
    <n v="6"/>
    <s v="Jun"/>
  </r>
  <r>
    <n v="63"/>
    <d v="2026-06-12T00:00:00"/>
    <n v="2026"/>
    <x v="1"/>
    <n v="6"/>
    <x v="5"/>
    <x v="1"/>
    <x v="1"/>
    <x v="3"/>
    <s v="Returning"/>
    <x v="2"/>
    <s v="Travel Backpack 35L"/>
    <n v="1"/>
    <n v="166.91"/>
    <n v="0"/>
    <n v="85.58"/>
    <n v="166.91"/>
    <n v="85.58"/>
    <n v="81.33"/>
    <n v="0.48726858786172189"/>
    <n v="2026"/>
    <s v="Q2"/>
    <n v="6"/>
    <s v="Jun"/>
  </r>
  <r>
    <n v="190"/>
    <d v="2026-06-12T00:00:00"/>
    <n v="2026"/>
    <x v="1"/>
    <n v="6"/>
    <x v="5"/>
    <x v="0"/>
    <x v="0"/>
    <x v="2"/>
    <s v="Business"/>
    <x v="2"/>
    <s v="Packing Cube Set"/>
    <n v="1"/>
    <n v="45.99"/>
    <n v="0"/>
    <n v="18.579999999999998"/>
    <n v="45.99"/>
    <n v="18.579999999999998"/>
    <n v="27.410000000000004"/>
    <n v="0.59599913024570561"/>
    <n v="2026"/>
    <s v="Q2"/>
    <n v="6"/>
    <s v="Jun"/>
  </r>
  <r>
    <n v="268"/>
    <d v="2026-06-12T00:00:00"/>
    <n v="2026"/>
    <x v="1"/>
    <n v="6"/>
    <x v="5"/>
    <x v="3"/>
    <x v="13"/>
    <x v="2"/>
    <s v="Business"/>
    <x v="4"/>
    <s v="Recovery Roller"/>
    <n v="1"/>
    <n v="37.01"/>
    <n v="0.05"/>
    <n v="14.18"/>
    <n v="35.159499999999994"/>
    <n v="14.18"/>
    <n v="20.979499999999994"/>
    <n v="0.59669506107879799"/>
    <n v="2026"/>
    <s v="Q2"/>
    <n v="6"/>
    <s v="Jun"/>
  </r>
  <r>
    <n v="691"/>
    <d v="2026-06-12T00:00:00"/>
    <n v="2026"/>
    <x v="1"/>
    <n v="6"/>
    <x v="5"/>
    <x v="3"/>
    <x v="8"/>
    <x v="3"/>
    <s v="Business"/>
    <x v="1"/>
    <s v="Trail Boots"/>
    <n v="5"/>
    <n v="140.9"/>
    <n v="0"/>
    <n v="80.16"/>
    <n v="704.5"/>
    <n v="400.79999999999995"/>
    <n v="303.70000000000005"/>
    <n v="0.43108587650816188"/>
    <n v="2026"/>
    <s v="Q2"/>
    <n v="6"/>
    <s v="Jun"/>
  </r>
  <r>
    <n v="810"/>
    <d v="2026-06-12T00:00:00"/>
    <n v="2026"/>
    <x v="1"/>
    <n v="6"/>
    <x v="5"/>
    <x v="1"/>
    <x v="12"/>
    <x v="2"/>
    <s v="New"/>
    <x v="4"/>
    <s v="Recovery Roller"/>
    <n v="3"/>
    <n v="36.659999999999997"/>
    <n v="0"/>
    <n v="13.55"/>
    <n v="109.97999999999999"/>
    <n v="40.650000000000006"/>
    <n v="69.329999999999984"/>
    <n v="0.63038734315330047"/>
    <n v="2026"/>
    <s v="Q2"/>
    <n v="6"/>
    <s v="Jun"/>
  </r>
  <r>
    <n v="855"/>
    <d v="2026-06-12T00:00:00"/>
    <n v="2026"/>
    <x v="1"/>
    <n v="6"/>
    <x v="5"/>
    <x v="1"/>
    <x v="6"/>
    <x v="0"/>
    <s v="Business"/>
    <x v="2"/>
    <s v="Insulated Bottle"/>
    <n v="1"/>
    <n v="36.299999999999997"/>
    <n v="0.1"/>
    <n v="13.69"/>
    <n v="32.67"/>
    <n v="13.69"/>
    <n v="18.980000000000004"/>
    <n v="0.58096112641567199"/>
    <n v="2026"/>
    <s v="Q2"/>
    <n v="6"/>
    <s v="Jun"/>
  </r>
  <r>
    <n v="1612"/>
    <d v="2026-06-12T00:00:00"/>
    <n v="2026"/>
    <x v="1"/>
    <n v="6"/>
    <x v="5"/>
    <x v="2"/>
    <x v="16"/>
    <x v="0"/>
    <s v="New"/>
    <x v="3"/>
    <s v="Compact Sleeping Bag"/>
    <n v="2"/>
    <n v="120.64"/>
    <n v="0"/>
    <n v="61.66"/>
    <n v="241.28"/>
    <n v="123.32"/>
    <n v="117.96000000000001"/>
    <n v="0.48889257294429711"/>
    <n v="2026"/>
    <s v="Q2"/>
    <n v="6"/>
    <s v="Jun"/>
  </r>
  <r>
    <n v="1704"/>
    <d v="2026-06-12T00:00:00"/>
    <n v="2026"/>
    <x v="1"/>
    <n v="6"/>
    <x v="5"/>
    <x v="2"/>
    <x v="16"/>
    <x v="0"/>
    <s v="Returning"/>
    <x v="2"/>
    <s v="Packing Cube Set"/>
    <n v="1"/>
    <n v="47.07"/>
    <n v="0"/>
    <n v="18.7"/>
    <n v="47.07"/>
    <n v="18.7"/>
    <n v="28.37"/>
    <n v="0.60271935415338862"/>
    <n v="2026"/>
    <s v="Q2"/>
    <n v="6"/>
    <s v="Jun"/>
  </r>
  <r>
    <n v="1857"/>
    <d v="2026-06-12T00:00:00"/>
    <n v="2026"/>
    <x v="1"/>
    <n v="6"/>
    <x v="5"/>
    <x v="2"/>
    <x v="3"/>
    <x v="3"/>
    <s v="Business"/>
    <x v="1"/>
    <s v="Summit Backpack 45L"/>
    <n v="2"/>
    <n v="154.94"/>
    <n v="0.05"/>
    <n v="77.260000000000005"/>
    <n v="294.38599999999997"/>
    <n v="154.52000000000001"/>
    <n v="139.86599999999996"/>
    <n v="0.47511090880680457"/>
    <n v="2026"/>
    <s v="Q2"/>
    <n v="6"/>
    <s v="Jun"/>
  </r>
  <r>
    <n v="1888"/>
    <d v="2026-06-12T00:00:00"/>
    <n v="2026"/>
    <x v="1"/>
    <n v="6"/>
    <x v="5"/>
    <x v="1"/>
    <x v="12"/>
    <x v="0"/>
    <s v="Returning"/>
    <x v="2"/>
    <s v="Packing Cube Set"/>
    <n v="1"/>
    <n v="45.97"/>
    <n v="0.05"/>
    <n v="18.41"/>
    <n v="43.671499999999995"/>
    <n v="18.41"/>
    <n v="25.261499999999995"/>
    <n v="0.57844360738696854"/>
    <n v="2026"/>
    <s v="Q2"/>
    <n v="6"/>
    <s v="Jun"/>
  </r>
  <r>
    <n v="2683"/>
    <d v="2026-06-12T00:00:00"/>
    <n v="2026"/>
    <x v="1"/>
    <n v="6"/>
    <x v="5"/>
    <x v="3"/>
    <x v="8"/>
    <x v="0"/>
    <s v="Returning"/>
    <x v="3"/>
    <s v="Trail Tent 2P"/>
    <n v="1"/>
    <n v="198.64"/>
    <n v="0.05"/>
    <n v="101.89"/>
    <n v="188.70799999999997"/>
    <n v="101.89"/>
    <n v="86.817999999999969"/>
    <n v="0.46006528605040581"/>
    <n v="2026"/>
    <s v="Q2"/>
    <n v="6"/>
    <s v="Jun"/>
  </r>
  <r>
    <n v="4211"/>
    <d v="2026-06-12T00:00:00"/>
    <n v="2026"/>
    <x v="1"/>
    <n v="6"/>
    <x v="5"/>
    <x v="2"/>
    <x v="3"/>
    <x v="0"/>
    <s v="New"/>
    <x v="2"/>
    <s v="Travel Backpack 35L"/>
    <n v="5"/>
    <n v="168.57"/>
    <n v="0"/>
    <n v="88.65"/>
    <n v="842.84999999999991"/>
    <n v="443.25"/>
    <n v="399.59999999999991"/>
    <n v="0.47410571276027758"/>
    <n v="2026"/>
    <s v="Q2"/>
    <n v="6"/>
    <s v="Jun"/>
  </r>
  <r>
    <n v="4353"/>
    <d v="2026-06-12T00:00:00"/>
    <n v="2026"/>
    <x v="1"/>
    <n v="6"/>
    <x v="5"/>
    <x v="1"/>
    <x v="6"/>
    <x v="2"/>
    <s v="New"/>
    <x v="2"/>
    <s v="Insulated Bottle"/>
    <n v="1"/>
    <n v="36.65"/>
    <n v="0"/>
    <n v="13.97"/>
    <n v="36.65"/>
    <n v="13.97"/>
    <n v="22.68"/>
    <n v="0.61882673942701227"/>
    <n v="2026"/>
    <s v="Q2"/>
    <n v="6"/>
    <s v="Jun"/>
  </r>
  <r>
    <n v="5020"/>
    <d v="2026-06-12T00:00:00"/>
    <n v="2026"/>
    <x v="1"/>
    <n v="6"/>
    <x v="5"/>
    <x v="2"/>
    <x v="5"/>
    <x v="2"/>
    <s v="Returning"/>
    <x v="2"/>
    <s v="Insulated Bottle"/>
    <n v="2"/>
    <n v="35.450000000000003"/>
    <n v="0.05"/>
    <n v="13.39"/>
    <n v="67.355000000000004"/>
    <n v="26.78"/>
    <n v="40.575000000000003"/>
    <n v="0.60240516665429444"/>
    <n v="2026"/>
    <s v="Q2"/>
    <n v="6"/>
    <s v="Jun"/>
  </r>
  <r>
    <n v="564"/>
    <d v="2026-06-13T00:00:00"/>
    <n v="2026"/>
    <x v="1"/>
    <n v="6"/>
    <x v="5"/>
    <x v="2"/>
    <x v="5"/>
    <x v="2"/>
    <s v="New"/>
    <x v="2"/>
    <s v="Packing Cube Set"/>
    <n v="3"/>
    <n v="45.82"/>
    <n v="0.1"/>
    <n v="18.61"/>
    <n v="123.71400000000001"/>
    <n v="55.83"/>
    <n v="67.884000000000015"/>
    <n v="0.54871720258014456"/>
    <n v="2026"/>
    <s v="Q2"/>
    <n v="6"/>
    <s v="Jun"/>
  </r>
  <r>
    <n v="736"/>
    <d v="2026-06-13T00:00:00"/>
    <n v="2026"/>
    <x v="1"/>
    <n v="6"/>
    <x v="5"/>
    <x v="3"/>
    <x v="13"/>
    <x v="2"/>
    <s v="Business"/>
    <x v="1"/>
    <s v="Summit Backpack 45L"/>
    <n v="1"/>
    <n v="152.78"/>
    <n v="0"/>
    <n v="78.540000000000006"/>
    <n v="152.78"/>
    <n v="78.540000000000006"/>
    <n v="74.239999999999995"/>
    <n v="0.48592747741851022"/>
    <n v="2026"/>
    <s v="Q2"/>
    <n v="6"/>
    <s v="Jun"/>
  </r>
  <r>
    <n v="1300"/>
    <d v="2026-06-13T00:00:00"/>
    <n v="2026"/>
    <x v="1"/>
    <n v="6"/>
    <x v="5"/>
    <x v="1"/>
    <x v="6"/>
    <x v="0"/>
    <s v="New"/>
    <x v="0"/>
    <s v="Trail Bike Light"/>
    <n v="1"/>
    <n v="49.76"/>
    <n v="0.05"/>
    <n v="22.58"/>
    <n v="47.271999999999998"/>
    <n v="22.58"/>
    <n v="24.692"/>
    <n v="0.52233880521238796"/>
    <n v="2026"/>
    <s v="Q2"/>
    <n v="6"/>
    <s v="Jun"/>
  </r>
  <r>
    <n v="1948"/>
    <d v="2026-06-13T00:00:00"/>
    <n v="2026"/>
    <x v="1"/>
    <n v="6"/>
    <x v="5"/>
    <x v="3"/>
    <x v="8"/>
    <x v="2"/>
    <s v="New"/>
    <x v="1"/>
    <s v="Summit Backpack 45L"/>
    <n v="1"/>
    <n v="157.6"/>
    <n v="0.05"/>
    <n v="79.34"/>
    <n v="149.72"/>
    <n v="79.34"/>
    <n v="70.38"/>
    <n v="0.47007747795885652"/>
    <n v="2026"/>
    <s v="Q2"/>
    <n v="6"/>
    <s v="Jun"/>
  </r>
  <r>
    <n v="2272"/>
    <d v="2026-06-13T00:00:00"/>
    <n v="2026"/>
    <x v="1"/>
    <n v="6"/>
    <x v="5"/>
    <x v="3"/>
    <x v="8"/>
    <x v="0"/>
    <s v="Returning"/>
    <x v="4"/>
    <s v="Weighted Vest"/>
    <n v="1"/>
    <n v="125.01"/>
    <n v="0.15"/>
    <n v="70.39"/>
    <n v="106.2585"/>
    <n v="70.39"/>
    <n v="35.868499999999997"/>
    <n v="0.33755887764272974"/>
    <n v="2026"/>
    <s v="Q2"/>
    <n v="6"/>
    <s v="Jun"/>
  </r>
  <r>
    <n v="2680"/>
    <d v="2026-06-13T00:00:00"/>
    <n v="2026"/>
    <x v="1"/>
    <n v="6"/>
    <x v="5"/>
    <x v="1"/>
    <x v="14"/>
    <x v="0"/>
    <s v="Returning"/>
    <x v="1"/>
    <s v="Hiking Daypack 20L"/>
    <n v="1"/>
    <n v="93.59"/>
    <n v="0.15"/>
    <n v="46.48"/>
    <n v="79.551500000000004"/>
    <n v="46.48"/>
    <n v="33.071500000000007"/>
    <n v="0.41572440494522422"/>
    <n v="2026"/>
    <s v="Q2"/>
    <n v="6"/>
    <s v="Jun"/>
  </r>
  <r>
    <n v="4178"/>
    <d v="2026-06-13T00:00:00"/>
    <n v="2026"/>
    <x v="1"/>
    <n v="6"/>
    <x v="5"/>
    <x v="2"/>
    <x v="2"/>
    <x v="2"/>
    <s v="Returning"/>
    <x v="1"/>
    <s v="Trail Boots"/>
    <n v="4"/>
    <n v="143.9"/>
    <n v="0.05"/>
    <n v="79.709999999999994"/>
    <n v="546.82000000000005"/>
    <n v="318.83999999999997"/>
    <n v="227.98000000000008"/>
    <n v="0.41691964448996022"/>
    <n v="2026"/>
    <s v="Q2"/>
    <n v="6"/>
    <s v="Jun"/>
  </r>
  <r>
    <n v="4272"/>
    <d v="2026-06-13T00:00:00"/>
    <n v="2026"/>
    <x v="1"/>
    <n v="6"/>
    <x v="5"/>
    <x v="3"/>
    <x v="7"/>
    <x v="3"/>
    <s v="Returning"/>
    <x v="3"/>
    <s v="Trail Tent 2P"/>
    <n v="4"/>
    <n v="190.97"/>
    <n v="0"/>
    <n v="103.36"/>
    <n v="763.88"/>
    <n v="413.44"/>
    <n v="350.44"/>
    <n v="0.45876315651673039"/>
    <n v="2026"/>
    <s v="Q2"/>
    <n v="6"/>
    <s v="Jun"/>
  </r>
  <r>
    <n v="4713"/>
    <d v="2026-06-13T00:00:00"/>
    <n v="2026"/>
    <x v="1"/>
    <n v="6"/>
    <x v="5"/>
    <x v="3"/>
    <x v="13"/>
    <x v="2"/>
    <s v="Business"/>
    <x v="4"/>
    <s v="Recovery Roller"/>
    <n v="1"/>
    <n v="35.78"/>
    <n v="0"/>
    <n v="14"/>
    <n v="35.78"/>
    <n v="14"/>
    <n v="21.78"/>
    <n v="0.60871995528228062"/>
    <n v="2026"/>
    <s v="Q2"/>
    <n v="6"/>
    <s v="Jun"/>
  </r>
  <r>
    <n v="5166"/>
    <d v="2026-06-13T00:00:00"/>
    <n v="2026"/>
    <x v="1"/>
    <n v="6"/>
    <x v="5"/>
    <x v="3"/>
    <x v="7"/>
    <x v="3"/>
    <s v="New"/>
    <x v="3"/>
    <s v="Compact Sleeping Bag"/>
    <n v="3"/>
    <n v="125.25"/>
    <n v="0.05"/>
    <n v="58.95"/>
    <n v="356.96249999999998"/>
    <n v="176.85000000000002"/>
    <n v="180.11249999999995"/>
    <n v="0.50456980775291516"/>
    <n v="2026"/>
    <s v="Q2"/>
    <n v="6"/>
    <s v="Jun"/>
  </r>
  <r>
    <n v="486"/>
    <d v="2026-06-14T00:00:00"/>
    <n v="2026"/>
    <x v="1"/>
    <n v="6"/>
    <x v="5"/>
    <x v="0"/>
    <x v="9"/>
    <x v="1"/>
    <s v="Business"/>
    <x v="1"/>
    <s v="Trekking Poles"/>
    <n v="8"/>
    <n v="72.36"/>
    <n v="0.1"/>
    <n v="32.229999999999997"/>
    <n v="520.99199999999996"/>
    <n v="257.83999999999997"/>
    <n v="263.15199999999999"/>
    <n v="0.5050979669553467"/>
    <n v="2026"/>
    <s v="Q2"/>
    <n v="6"/>
    <s v="Jun"/>
  </r>
  <r>
    <n v="1507"/>
    <d v="2026-06-14T00:00:00"/>
    <n v="2026"/>
    <x v="1"/>
    <n v="6"/>
    <x v="5"/>
    <x v="0"/>
    <x v="15"/>
    <x v="2"/>
    <s v="Returning"/>
    <x v="2"/>
    <s v="Travel Backpack 35L"/>
    <n v="1"/>
    <n v="162.51"/>
    <n v="0"/>
    <n v="88.29"/>
    <n v="162.51"/>
    <n v="88.29"/>
    <n v="74.219999999999985"/>
    <n v="0.45671035628576695"/>
    <n v="2026"/>
    <s v="Q2"/>
    <n v="6"/>
    <s v="Jun"/>
  </r>
  <r>
    <n v="1821"/>
    <d v="2026-06-14T00:00:00"/>
    <n v="2026"/>
    <x v="1"/>
    <n v="6"/>
    <x v="5"/>
    <x v="0"/>
    <x v="15"/>
    <x v="2"/>
    <s v="Business"/>
    <x v="1"/>
    <s v="Trekking Poles"/>
    <n v="3"/>
    <n v="70.52"/>
    <n v="0"/>
    <n v="33.119999999999997"/>
    <n v="211.56"/>
    <n v="99.359999999999985"/>
    <n v="112.20000000000002"/>
    <n v="0.53034600113442998"/>
    <n v="2026"/>
    <s v="Q2"/>
    <n v="6"/>
    <s v="Jun"/>
  </r>
  <r>
    <n v="2588"/>
    <d v="2026-06-14T00:00:00"/>
    <n v="2026"/>
    <x v="1"/>
    <n v="6"/>
    <x v="5"/>
    <x v="3"/>
    <x v="8"/>
    <x v="3"/>
    <s v="Returning"/>
    <x v="1"/>
    <s v="Hiking Daypack 20L"/>
    <n v="1"/>
    <n v="90.28"/>
    <n v="0"/>
    <n v="46.04"/>
    <n v="90.28"/>
    <n v="46.04"/>
    <n v="44.24"/>
    <n v="0.4900310146211786"/>
    <n v="2026"/>
    <s v="Q2"/>
    <n v="6"/>
    <s v="Jun"/>
  </r>
  <r>
    <n v="2815"/>
    <d v="2026-06-14T00:00:00"/>
    <n v="2026"/>
    <x v="1"/>
    <n v="6"/>
    <x v="5"/>
    <x v="3"/>
    <x v="13"/>
    <x v="3"/>
    <s v="New"/>
    <x v="3"/>
    <s v="Alpine Tent 4P"/>
    <n v="2"/>
    <n v="342.25"/>
    <n v="0"/>
    <n v="196.86"/>
    <n v="684.5"/>
    <n v="393.72"/>
    <n v="290.77999999999997"/>
    <n v="0.42480642804967128"/>
    <n v="2026"/>
    <s v="Q2"/>
    <n v="6"/>
    <s v="Jun"/>
  </r>
  <r>
    <n v="3258"/>
    <d v="2026-06-14T00:00:00"/>
    <n v="2026"/>
    <x v="1"/>
    <n v="6"/>
    <x v="5"/>
    <x v="1"/>
    <x v="1"/>
    <x v="0"/>
    <s v="Business"/>
    <x v="0"/>
    <s v="Trail Bike Light"/>
    <n v="6"/>
    <n v="50.92"/>
    <n v="0.05"/>
    <n v="22.87"/>
    <n v="290.24399999999997"/>
    <n v="137.22"/>
    <n v="153.02399999999997"/>
    <n v="0.52722536899987593"/>
    <n v="2026"/>
    <s v="Q2"/>
    <n v="6"/>
    <s v="Jun"/>
  </r>
  <r>
    <n v="3361"/>
    <d v="2026-06-14T00:00:00"/>
    <n v="2026"/>
    <x v="1"/>
    <n v="6"/>
    <x v="5"/>
    <x v="0"/>
    <x v="0"/>
    <x v="2"/>
    <s v="Returning"/>
    <x v="2"/>
    <s v="Insulated Bottle"/>
    <n v="5"/>
    <n v="36.72"/>
    <n v="0.15"/>
    <n v="13.2"/>
    <n v="156.06"/>
    <n v="66"/>
    <n v="90.06"/>
    <n v="0.57708573625528647"/>
    <n v="2026"/>
    <s v="Q2"/>
    <n v="6"/>
    <s v="Jun"/>
  </r>
  <r>
    <n v="3629"/>
    <d v="2026-06-14T00:00:00"/>
    <n v="2026"/>
    <x v="1"/>
    <n v="6"/>
    <x v="5"/>
    <x v="0"/>
    <x v="15"/>
    <x v="0"/>
    <s v="New"/>
    <x v="3"/>
    <s v="Alpine Tent 4P"/>
    <n v="4"/>
    <n v="348.96"/>
    <n v="0.15"/>
    <n v="197.02"/>
    <n v="1186.4639999999999"/>
    <n v="788.08"/>
    <n v="398.3839999999999"/>
    <n v="0.3357741996385899"/>
    <n v="2026"/>
    <s v="Q2"/>
    <n v="6"/>
    <s v="Jun"/>
  </r>
  <r>
    <n v="3750"/>
    <d v="2026-06-14T00:00:00"/>
    <n v="2026"/>
    <x v="1"/>
    <n v="6"/>
    <x v="5"/>
    <x v="0"/>
    <x v="0"/>
    <x v="0"/>
    <s v="Returning"/>
    <x v="1"/>
    <s v="Trekking Poles"/>
    <n v="1"/>
    <n v="71.28"/>
    <n v="0"/>
    <n v="31.92"/>
    <n v="71.28"/>
    <n v="31.92"/>
    <n v="39.36"/>
    <n v="0.55218855218855212"/>
    <n v="2026"/>
    <s v="Q2"/>
    <n v="6"/>
    <s v="Jun"/>
  </r>
  <r>
    <n v="5088"/>
    <d v="2026-06-14T00:00:00"/>
    <n v="2026"/>
    <x v="1"/>
    <n v="6"/>
    <x v="5"/>
    <x v="1"/>
    <x v="12"/>
    <x v="0"/>
    <s v="New"/>
    <x v="2"/>
    <s v="Travel Backpack 35L"/>
    <n v="1"/>
    <n v="160.99"/>
    <n v="0.05"/>
    <n v="89.15"/>
    <n v="152.94050000000001"/>
    <n v="89.15"/>
    <n v="63.790500000000009"/>
    <n v="0.41709357560619981"/>
    <n v="2026"/>
    <s v="Q2"/>
    <n v="6"/>
    <s v="Jun"/>
  </r>
  <r>
    <n v="1450"/>
    <d v="2026-06-15T00:00:00"/>
    <n v="2026"/>
    <x v="1"/>
    <n v="6"/>
    <x v="5"/>
    <x v="1"/>
    <x v="14"/>
    <x v="0"/>
    <s v="Returning"/>
    <x v="4"/>
    <s v="Weighted Vest"/>
    <n v="1"/>
    <n v="124.19"/>
    <n v="0.05"/>
    <n v="67.209999999999994"/>
    <n v="117.98049999999999"/>
    <n v="67.209999999999994"/>
    <n v="50.770499999999998"/>
    <n v="0.43032958836417884"/>
    <n v="2026"/>
    <s v="Q2"/>
    <n v="6"/>
    <s v="Jun"/>
  </r>
  <r>
    <n v="2330"/>
    <d v="2026-06-15T00:00:00"/>
    <n v="2026"/>
    <x v="1"/>
    <n v="6"/>
    <x v="5"/>
    <x v="1"/>
    <x v="1"/>
    <x v="0"/>
    <s v="New"/>
    <x v="2"/>
    <s v="Insulated Bottle"/>
    <n v="2"/>
    <n v="36.11"/>
    <n v="0.05"/>
    <n v="13.29"/>
    <n v="68.608999999999995"/>
    <n v="26.58"/>
    <n v="42.028999999999996"/>
    <n v="0.6125872698917052"/>
    <n v="2026"/>
    <s v="Q2"/>
    <n v="6"/>
    <s v="Jun"/>
  </r>
  <r>
    <n v="4655"/>
    <d v="2026-06-15T00:00:00"/>
    <n v="2026"/>
    <x v="1"/>
    <n v="6"/>
    <x v="5"/>
    <x v="0"/>
    <x v="0"/>
    <x v="1"/>
    <s v="Business"/>
    <x v="4"/>
    <s v="Resistance Band Set"/>
    <n v="4"/>
    <n v="40.909999999999997"/>
    <n v="0.05"/>
    <n v="14.42"/>
    <n v="155.45799999999997"/>
    <n v="57.68"/>
    <n v="97.777999999999963"/>
    <n v="0.62896730949838531"/>
    <n v="2026"/>
    <s v="Q2"/>
    <n v="6"/>
    <s v="Jun"/>
  </r>
  <r>
    <n v="137"/>
    <d v="2026-06-16T00:00:00"/>
    <n v="2026"/>
    <x v="1"/>
    <n v="6"/>
    <x v="5"/>
    <x v="1"/>
    <x v="6"/>
    <x v="0"/>
    <s v="Returning"/>
    <x v="1"/>
    <s v="Trail Boots"/>
    <n v="5"/>
    <n v="141.66999999999999"/>
    <n v="0.1"/>
    <n v="80.59"/>
    <n v="637.51499999999999"/>
    <n v="402.95000000000005"/>
    <n v="234.56499999999994"/>
    <n v="0.36793644071119885"/>
    <n v="2026"/>
    <s v="Q2"/>
    <n v="6"/>
    <s v="Jun"/>
  </r>
  <r>
    <n v="141"/>
    <d v="2026-06-16T00:00:00"/>
    <n v="2026"/>
    <x v="1"/>
    <n v="6"/>
    <x v="5"/>
    <x v="3"/>
    <x v="7"/>
    <x v="0"/>
    <s v="Returning"/>
    <x v="2"/>
    <s v="Packing Cube Set"/>
    <n v="1"/>
    <n v="47.53"/>
    <n v="0.05"/>
    <n v="18.5"/>
    <n v="45.153500000000001"/>
    <n v="18.5"/>
    <n v="26.653500000000001"/>
    <n v="0.59028646727274736"/>
    <n v="2026"/>
    <s v="Q2"/>
    <n v="6"/>
    <s v="Jun"/>
  </r>
  <r>
    <n v="335"/>
    <d v="2026-06-16T00:00:00"/>
    <n v="2026"/>
    <x v="1"/>
    <n v="6"/>
    <x v="5"/>
    <x v="3"/>
    <x v="8"/>
    <x v="0"/>
    <s v="Returning"/>
    <x v="2"/>
    <s v="Travel Backpack 35L"/>
    <n v="3"/>
    <n v="163.65"/>
    <n v="0.15"/>
    <n v="85.8"/>
    <n v="417.3075"/>
    <n v="257.39999999999998"/>
    <n v="159.90750000000003"/>
    <n v="0.38318865584730688"/>
    <n v="2026"/>
    <s v="Q2"/>
    <n v="6"/>
    <s v="Jun"/>
  </r>
  <r>
    <n v="498"/>
    <d v="2026-06-16T00:00:00"/>
    <n v="2026"/>
    <x v="1"/>
    <n v="6"/>
    <x v="5"/>
    <x v="0"/>
    <x v="15"/>
    <x v="1"/>
    <s v="Business"/>
    <x v="2"/>
    <s v="Carry-On Duffel"/>
    <n v="5"/>
    <n v="130.94999999999999"/>
    <n v="0.15"/>
    <n v="68.47"/>
    <n v="556.53750000000002"/>
    <n v="342.35"/>
    <n v="214.1875"/>
    <n v="0.38485726478449339"/>
    <n v="2026"/>
    <s v="Q2"/>
    <n v="6"/>
    <s v="Jun"/>
  </r>
  <r>
    <n v="2611"/>
    <d v="2026-06-16T00:00:00"/>
    <n v="2026"/>
    <x v="1"/>
    <n v="6"/>
    <x v="5"/>
    <x v="3"/>
    <x v="13"/>
    <x v="0"/>
    <s v="Returning"/>
    <x v="2"/>
    <s v="Travel Backpack 35L"/>
    <n v="5"/>
    <n v="160.82"/>
    <n v="0"/>
    <n v="90.14"/>
    <n v="804.09999999999991"/>
    <n v="450.7"/>
    <n v="353.39999999999992"/>
    <n v="0.43949757492849145"/>
    <n v="2026"/>
    <s v="Q2"/>
    <n v="6"/>
    <s v="Jun"/>
  </r>
  <r>
    <n v="3197"/>
    <d v="2026-06-16T00:00:00"/>
    <n v="2026"/>
    <x v="1"/>
    <n v="6"/>
    <x v="5"/>
    <x v="1"/>
    <x v="12"/>
    <x v="2"/>
    <s v="New"/>
    <x v="0"/>
    <s v="Compact Repair Kit"/>
    <n v="3"/>
    <n v="40.51"/>
    <n v="0"/>
    <n v="16.940000000000001"/>
    <n v="121.53"/>
    <n v="50.820000000000007"/>
    <n v="70.709999999999994"/>
    <n v="0.58183164650703523"/>
    <n v="2026"/>
    <s v="Q2"/>
    <n v="6"/>
    <s v="Jun"/>
  </r>
  <r>
    <n v="4668"/>
    <d v="2026-06-16T00:00:00"/>
    <n v="2026"/>
    <x v="1"/>
    <n v="6"/>
    <x v="5"/>
    <x v="1"/>
    <x v="11"/>
    <x v="0"/>
    <s v="Business"/>
    <x v="0"/>
    <s v="Commuter Helmet"/>
    <n v="1"/>
    <n v="81.08"/>
    <n v="0"/>
    <n v="41.52"/>
    <n v="81.08"/>
    <n v="41.52"/>
    <n v="39.559999999999995"/>
    <n v="0.48791317217562896"/>
    <n v="2026"/>
    <s v="Q2"/>
    <n v="6"/>
    <s v="Jun"/>
  </r>
  <r>
    <n v="4994"/>
    <d v="2026-06-16T00:00:00"/>
    <n v="2026"/>
    <x v="1"/>
    <n v="6"/>
    <x v="5"/>
    <x v="2"/>
    <x v="10"/>
    <x v="1"/>
    <s v="Business"/>
    <x v="1"/>
    <s v="Summit Backpack 45L"/>
    <n v="4"/>
    <n v="150.43"/>
    <n v="0.1"/>
    <n v="77.650000000000006"/>
    <n v="541.548"/>
    <n v="310.60000000000002"/>
    <n v="230.94799999999998"/>
    <n v="0.42645896577957998"/>
    <n v="2026"/>
    <s v="Q2"/>
    <n v="6"/>
    <s v="Jun"/>
  </r>
  <r>
    <n v="512"/>
    <d v="2026-06-17T00:00:00"/>
    <n v="2026"/>
    <x v="1"/>
    <n v="6"/>
    <x v="5"/>
    <x v="1"/>
    <x v="12"/>
    <x v="3"/>
    <s v="Returning"/>
    <x v="3"/>
    <s v="Trail Tent 2P"/>
    <n v="1"/>
    <n v="192.42"/>
    <n v="0"/>
    <n v="103.31"/>
    <n v="192.42"/>
    <n v="103.31"/>
    <n v="89.109999999999985"/>
    <n v="0.46310154869556175"/>
    <n v="2026"/>
    <s v="Q2"/>
    <n v="6"/>
    <s v="Jun"/>
  </r>
  <r>
    <n v="717"/>
    <d v="2026-06-17T00:00:00"/>
    <n v="2026"/>
    <x v="1"/>
    <n v="6"/>
    <x v="5"/>
    <x v="3"/>
    <x v="7"/>
    <x v="1"/>
    <s v="Business"/>
    <x v="3"/>
    <s v="Alpine Tent 4P"/>
    <n v="10"/>
    <n v="333.14"/>
    <n v="0.15"/>
    <n v="194.52"/>
    <n v="2831.6899999999996"/>
    <n v="1945.2"/>
    <n v="886.48999999999955"/>
    <n v="0.31306039856057677"/>
    <n v="2026"/>
    <s v="Q2"/>
    <n v="6"/>
    <s v="Jun"/>
  </r>
  <r>
    <n v="952"/>
    <d v="2026-06-17T00:00:00"/>
    <n v="2026"/>
    <x v="1"/>
    <n v="6"/>
    <x v="5"/>
    <x v="0"/>
    <x v="0"/>
    <x v="0"/>
    <s v="Business"/>
    <x v="3"/>
    <s v="Portable Camp Stove"/>
    <n v="1"/>
    <n v="79.900000000000006"/>
    <n v="0.05"/>
    <n v="40.19"/>
    <n v="75.905000000000001"/>
    <n v="40.19"/>
    <n v="35.715000000000003"/>
    <n v="0.47052236348066667"/>
    <n v="2026"/>
    <s v="Q2"/>
    <n v="6"/>
    <s v="Jun"/>
  </r>
  <r>
    <n v="1081"/>
    <d v="2026-06-17T00:00:00"/>
    <n v="2026"/>
    <x v="1"/>
    <n v="6"/>
    <x v="5"/>
    <x v="3"/>
    <x v="13"/>
    <x v="0"/>
    <s v="Returning"/>
    <x v="0"/>
    <s v="Trail Bike Light"/>
    <n v="1"/>
    <n v="51.12"/>
    <n v="0"/>
    <n v="22.43"/>
    <n v="51.12"/>
    <n v="22.43"/>
    <n v="28.689999999999998"/>
    <n v="0.56122848200312991"/>
    <n v="2026"/>
    <s v="Q2"/>
    <n v="6"/>
    <s v="Jun"/>
  </r>
  <r>
    <n v="2043"/>
    <d v="2026-06-17T00:00:00"/>
    <n v="2026"/>
    <x v="1"/>
    <n v="6"/>
    <x v="5"/>
    <x v="1"/>
    <x v="6"/>
    <x v="0"/>
    <s v="New"/>
    <x v="1"/>
    <s v="Hiking Daypack 20L"/>
    <n v="2"/>
    <n v="90.33"/>
    <n v="0"/>
    <n v="46.3"/>
    <n v="180.66"/>
    <n v="92.6"/>
    <n v="88.06"/>
    <n v="0.48743496069965686"/>
    <n v="2026"/>
    <s v="Q2"/>
    <n v="6"/>
    <s v="Jun"/>
  </r>
  <r>
    <n v="4040"/>
    <d v="2026-06-17T00:00:00"/>
    <n v="2026"/>
    <x v="1"/>
    <n v="6"/>
    <x v="5"/>
    <x v="3"/>
    <x v="7"/>
    <x v="0"/>
    <s v="Business"/>
    <x v="2"/>
    <s v="Insulated Bottle"/>
    <n v="2"/>
    <n v="36.799999999999997"/>
    <n v="0.05"/>
    <n v="13.94"/>
    <n v="69.919999999999987"/>
    <n v="27.88"/>
    <n v="42.039999999999992"/>
    <n v="0.60125858123569798"/>
    <n v="2026"/>
    <s v="Q2"/>
    <n v="6"/>
    <s v="Jun"/>
  </r>
  <r>
    <n v="2295"/>
    <d v="2026-06-18T00:00:00"/>
    <n v="2026"/>
    <x v="1"/>
    <n v="6"/>
    <x v="5"/>
    <x v="1"/>
    <x v="11"/>
    <x v="3"/>
    <s v="New"/>
    <x v="2"/>
    <s v="Packing Cube Set"/>
    <n v="1"/>
    <n v="45.7"/>
    <n v="0.1"/>
    <n v="18.600000000000001"/>
    <n v="41.13"/>
    <n v="18.600000000000001"/>
    <n v="22.53"/>
    <n v="0.5477753464624362"/>
    <n v="2026"/>
    <s v="Q2"/>
    <n v="6"/>
    <s v="Jun"/>
  </r>
  <r>
    <n v="2670"/>
    <d v="2026-06-18T00:00:00"/>
    <n v="2026"/>
    <x v="1"/>
    <n v="6"/>
    <x v="5"/>
    <x v="2"/>
    <x v="5"/>
    <x v="3"/>
    <s v="Returning"/>
    <x v="2"/>
    <s v="Travel Backpack 35L"/>
    <n v="3"/>
    <n v="162.30000000000001"/>
    <n v="0.1"/>
    <n v="86.43"/>
    <n v="438.21000000000004"/>
    <n v="259.29000000000002"/>
    <n v="178.92000000000002"/>
    <n v="0.40829739166153217"/>
    <n v="2026"/>
    <s v="Q2"/>
    <n v="6"/>
    <s v="Jun"/>
  </r>
  <r>
    <n v="2777"/>
    <d v="2026-06-18T00:00:00"/>
    <n v="2026"/>
    <x v="1"/>
    <n v="6"/>
    <x v="5"/>
    <x v="1"/>
    <x v="14"/>
    <x v="1"/>
    <s v="Business"/>
    <x v="1"/>
    <s v="Trekking Poles"/>
    <n v="5"/>
    <n v="72.37"/>
    <n v="0.2"/>
    <n v="32.840000000000003"/>
    <n v="289.48"/>
    <n v="164.20000000000002"/>
    <n v="125.28"/>
    <n v="0.43277601215973466"/>
    <n v="2026"/>
    <s v="Q2"/>
    <n v="6"/>
    <s v="Jun"/>
  </r>
  <r>
    <n v="2780"/>
    <d v="2026-06-18T00:00:00"/>
    <n v="2026"/>
    <x v="1"/>
    <n v="6"/>
    <x v="5"/>
    <x v="2"/>
    <x v="3"/>
    <x v="0"/>
    <s v="New"/>
    <x v="4"/>
    <s v="Recovery Roller"/>
    <n v="2"/>
    <n v="35.61"/>
    <n v="0.15"/>
    <n v="13.96"/>
    <n v="60.536999999999999"/>
    <n v="27.92"/>
    <n v="32.616999999999997"/>
    <n v="0.53879445628293432"/>
    <n v="2026"/>
    <s v="Q2"/>
    <n v="6"/>
    <s v="Jun"/>
  </r>
  <r>
    <n v="3209"/>
    <d v="2026-06-18T00:00:00"/>
    <n v="2026"/>
    <x v="1"/>
    <n v="6"/>
    <x v="5"/>
    <x v="3"/>
    <x v="13"/>
    <x v="0"/>
    <s v="Returning"/>
    <x v="2"/>
    <s v="Carry-On Duffel"/>
    <n v="2"/>
    <n v="133.12"/>
    <n v="0"/>
    <n v="67.02"/>
    <n v="266.24"/>
    <n v="134.04"/>
    <n v="132.20000000000002"/>
    <n v="0.4965444711538462"/>
    <n v="2026"/>
    <s v="Q2"/>
    <n v="6"/>
    <s v="Jun"/>
  </r>
  <r>
    <n v="3414"/>
    <d v="2026-06-18T00:00:00"/>
    <n v="2026"/>
    <x v="1"/>
    <n v="6"/>
    <x v="5"/>
    <x v="0"/>
    <x v="15"/>
    <x v="3"/>
    <s v="Returning"/>
    <x v="0"/>
    <s v="Trail Bike Light"/>
    <n v="1"/>
    <n v="51.23"/>
    <n v="0.05"/>
    <n v="23.12"/>
    <n v="48.668499999999995"/>
    <n v="23.12"/>
    <n v="25.548499999999994"/>
    <n v="0.5249494025909982"/>
    <n v="2026"/>
    <s v="Q2"/>
    <n v="6"/>
    <s v="Jun"/>
  </r>
  <r>
    <n v="3846"/>
    <d v="2026-06-18T00:00:00"/>
    <n v="2026"/>
    <x v="1"/>
    <n v="6"/>
    <x v="5"/>
    <x v="1"/>
    <x v="12"/>
    <x v="0"/>
    <s v="Business"/>
    <x v="1"/>
    <s v="Hiking Daypack 20L"/>
    <n v="1"/>
    <n v="93.5"/>
    <n v="0"/>
    <n v="46.63"/>
    <n v="93.5"/>
    <n v="46.63"/>
    <n v="46.87"/>
    <n v="0.50128342245989299"/>
    <n v="2026"/>
    <s v="Q2"/>
    <n v="6"/>
    <s v="Jun"/>
  </r>
  <r>
    <n v="4120"/>
    <d v="2026-06-18T00:00:00"/>
    <n v="2026"/>
    <x v="1"/>
    <n v="6"/>
    <x v="5"/>
    <x v="3"/>
    <x v="4"/>
    <x v="2"/>
    <s v="Returning"/>
    <x v="4"/>
    <s v="Resistance Band Set"/>
    <n v="3"/>
    <n v="41.16"/>
    <n v="0"/>
    <n v="14.79"/>
    <n v="123.47999999999999"/>
    <n v="44.37"/>
    <n v="79.109999999999985"/>
    <n v="0.64067055393586003"/>
    <n v="2026"/>
    <s v="Q2"/>
    <n v="6"/>
    <s v="Jun"/>
  </r>
  <r>
    <n v="4217"/>
    <d v="2026-06-18T00:00:00"/>
    <n v="2026"/>
    <x v="1"/>
    <n v="6"/>
    <x v="5"/>
    <x v="1"/>
    <x v="12"/>
    <x v="3"/>
    <s v="New"/>
    <x v="4"/>
    <s v="Resistance Band Set"/>
    <n v="1"/>
    <n v="39.74"/>
    <n v="0.05"/>
    <n v="14.39"/>
    <n v="37.753"/>
    <n v="14.39"/>
    <n v="23.363"/>
    <n v="0.6188382380208195"/>
    <n v="2026"/>
    <s v="Q2"/>
    <n v="6"/>
    <s v="Jun"/>
  </r>
  <r>
    <n v="4786"/>
    <d v="2026-06-18T00:00:00"/>
    <n v="2026"/>
    <x v="1"/>
    <n v="6"/>
    <x v="5"/>
    <x v="3"/>
    <x v="7"/>
    <x v="0"/>
    <s v="Returning"/>
    <x v="2"/>
    <s v="Packing Cube Set"/>
    <n v="3"/>
    <n v="46.79"/>
    <n v="0.1"/>
    <n v="18.25"/>
    <n v="126.33300000000001"/>
    <n v="54.75"/>
    <n v="71.583000000000013"/>
    <n v="0.56662154781411034"/>
    <n v="2026"/>
    <s v="Q2"/>
    <n v="6"/>
    <s v="Jun"/>
  </r>
  <r>
    <n v="23"/>
    <d v="2026-06-19T00:00:00"/>
    <n v="2026"/>
    <x v="1"/>
    <n v="6"/>
    <x v="5"/>
    <x v="3"/>
    <x v="13"/>
    <x v="1"/>
    <s v="Business"/>
    <x v="1"/>
    <s v="Hiking Daypack 20L"/>
    <n v="4"/>
    <n v="91.74"/>
    <n v="0.2"/>
    <n v="44.74"/>
    <n v="293.56799999999998"/>
    <n v="178.96"/>
    <n v="114.60799999999998"/>
    <n v="0.39039677349029861"/>
    <n v="2026"/>
    <s v="Q2"/>
    <n v="6"/>
    <s v="Jun"/>
  </r>
  <r>
    <n v="99"/>
    <d v="2026-06-19T00:00:00"/>
    <n v="2026"/>
    <x v="1"/>
    <n v="6"/>
    <x v="5"/>
    <x v="3"/>
    <x v="13"/>
    <x v="0"/>
    <s v="New"/>
    <x v="4"/>
    <s v="Recovery Roller"/>
    <n v="1"/>
    <n v="36.28"/>
    <n v="0.1"/>
    <n v="13.8"/>
    <n v="32.652000000000001"/>
    <n v="13.8"/>
    <n v="18.852"/>
    <n v="0.5773612642410878"/>
    <n v="2026"/>
    <s v="Q2"/>
    <n v="6"/>
    <s v="Jun"/>
  </r>
  <r>
    <n v="269"/>
    <d v="2026-06-19T00:00:00"/>
    <n v="2026"/>
    <x v="1"/>
    <n v="6"/>
    <x v="5"/>
    <x v="3"/>
    <x v="13"/>
    <x v="1"/>
    <s v="Returning"/>
    <x v="1"/>
    <s v="Trekking Poles"/>
    <n v="3"/>
    <n v="73.02"/>
    <n v="0.1"/>
    <n v="32.69"/>
    <n v="197.154"/>
    <n v="98.07"/>
    <n v="99.084000000000003"/>
    <n v="0.50257159377948202"/>
    <n v="2026"/>
    <s v="Q2"/>
    <n v="6"/>
    <s v="Jun"/>
  </r>
  <r>
    <n v="1772"/>
    <d v="2026-06-19T00:00:00"/>
    <n v="2026"/>
    <x v="1"/>
    <n v="6"/>
    <x v="5"/>
    <x v="3"/>
    <x v="4"/>
    <x v="0"/>
    <s v="New"/>
    <x v="1"/>
    <s v="Summit Backpack 45L"/>
    <n v="4"/>
    <n v="153.38"/>
    <n v="0"/>
    <n v="76.92"/>
    <n v="613.52"/>
    <n v="307.68"/>
    <n v="305.83999999999997"/>
    <n v="0.49850045638283996"/>
    <n v="2026"/>
    <s v="Q2"/>
    <n v="6"/>
    <s v="Jun"/>
  </r>
  <r>
    <n v="1906"/>
    <d v="2026-06-19T00:00:00"/>
    <n v="2026"/>
    <x v="1"/>
    <n v="6"/>
    <x v="5"/>
    <x v="3"/>
    <x v="8"/>
    <x v="3"/>
    <s v="Returning"/>
    <x v="3"/>
    <s v="Compact Sleeping Bag"/>
    <n v="2"/>
    <n v="125.5"/>
    <n v="0"/>
    <n v="61.67"/>
    <n v="251"/>
    <n v="123.34"/>
    <n v="127.66"/>
    <n v="0.50860557768924297"/>
    <n v="2026"/>
    <s v="Q2"/>
    <n v="6"/>
    <s v="Jun"/>
  </r>
  <r>
    <n v="2473"/>
    <d v="2026-06-19T00:00:00"/>
    <n v="2026"/>
    <x v="1"/>
    <n v="6"/>
    <x v="5"/>
    <x v="0"/>
    <x v="0"/>
    <x v="1"/>
    <s v="Returning"/>
    <x v="0"/>
    <s v="Commuter Helmet"/>
    <n v="3"/>
    <n v="80.75"/>
    <n v="0.15"/>
    <n v="42.81"/>
    <n v="205.91249999999999"/>
    <n v="128.43"/>
    <n v="77.482499999999987"/>
    <n v="0.37628847204516475"/>
    <n v="2026"/>
    <s v="Q2"/>
    <n v="6"/>
    <s v="Jun"/>
  </r>
  <r>
    <n v="2549"/>
    <d v="2026-06-19T00:00:00"/>
    <n v="2026"/>
    <x v="1"/>
    <n v="6"/>
    <x v="5"/>
    <x v="3"/>
    <x v="13"/>
    <x v="1"/>
    <s v="Returning"/>
    <x v="4"/>
    <s v="Recovery Roller"/>
    <n v="8"/>
    <n v="36.15"/>
    <n v="0.05"/>
    <n v="13.55"/>
    <n v="274.73999999999995"/>
    <n v="108.4"/>
    <n v="166.33999999999995"/>
    <n v="0.60544514814005956"/>
    <n v="2026"/>
    <s v="Q2"/>
    <n v="6"/>
    <s v="Jun"/>
  </r>
  <r>
    <n v="3341"/>
    <d v="2026-06-19T00:00:00"/>
    <n v="2026"/>
    <x v="1"/>
    <n v="6"/>
    <x v="5"/>
    <x v="0"/>
    <x v="15"/>
    <x v="0"/>
    <s v="New"/>
    <x v="1"/>
    <s v="Trail Boots"/>
    <n v="2"/>
    <n v="143.1"/>
    <n v="0"/>
    <n v="78.11"/>
    <n v="286.2"/>
    <n v="156.22"/>
    <n v="129.97999999999999"/>
    <n v="0.45415793151642209"/>
    <n v="2026"/>
    <s v="Q2"/>
    <n v="6"/>
    <s v="Jun"/>
  </r>
  <r>
    <n v="3351"/>
    <d v="2026-06-19T00:00:00"/>
    <n v="2026"/>
    <x v="1"/>
    <n v="6"/>
    <x v="5"/>
    <x v="1"/>
    <x v="1"/>
    <x v="3"/>
    <s v="New"/>
    <x v="3"/>
    <s v="Compact Sleeping Bag"/>
    <n v="4"/>
    <n v="123.89"/>
    <n v="0"/>
    <n v="59.42"/>
    <n v="495.56"/>
    <n v="237.68"/>
    <n v="257.88"/>
    <n v="0.5203809831301961"/>
    <n v="2026"/>
    <s v="Q2"/>
    <n v="6"/>
    <s v="Jun"/>
  </r>
  <r>
    <n v="3366"/>
    <d v="2026-06-19T00:00:00"/>
    <n v="2026"/>
    <x v="1"/>
    <n v="6"/>
    <x v="5"/>
    <x v="1"/>
    <x v="11"/>
    <x v="0"/>
    <s v="Business"/>
    <x v="2"/>
    <s v="Carry-On Duffel"/>
    <n v="1"/>
    <n v="135.41999999999999"/>
    <n v="0.05"/>
    <n v="68.180000000000007"/>
    <n v="128.64899999999997"/>
    <n v="68.180000000000007"/>
    <n v="60.468999999999966"/>
    <n v="0.47003085915941811"/>
    <n v="2026"/>
    <s v="Q2"/>
    <n v="6"/>
    <s v="Jun"/>
  </r>
  <r>
    <n v="3691"/>
    <d v="2026-06-19T00:00:00"/>
    <n v="2026"/>
    <x v="1"/>
    <n v="6"/>
    <x v="5"/>
    <x v="1"/>
    <x v="6"/>
    <x v="2"/>
    <s v="Returning"/>
    <x v="1"/>
    <s v="Hiking Daypack 20L"/>
    <n v="1"/>
    <n v="93.48"/>
    <n v="0.05"/>
    <n v="44.31"/>
    <n v="88.805999999999997"/>
    <n v="44.31"/>
    <n v="44.495999999999995"/>
    <n v="0.50104722653874734"/>
    <n v="2026"/>
    <s v="Q2"/>
    <n v="6"/>
    <s v="Jun"/>
  </r>
  <r>
    <n v="3909"/>
    <d v="2026-06-19T00:00:00"/>
    <n v="2026"/>
    <x v="1"/>
    <n v="6"/>
    <x v="5"/>
    <x v="1"/>
    <x v="1"/>
    <x v="3"/>
    <s v="Returning"/>
    <x v="1"/>
    <s v="Summit Backpack 45L"/>
    <n v="1"/>
    <n v="156.05000000000001"/>
    <n v="0.05"/>
    <n v="81.28"/>
    <n v="148.2475"/>
    <n v="81.28"/>
    <n v="66.967500000000001"/>
    <n v="0.45172768512116562"/>
    <n v="2026"/>
    <s v="Q2"/>
    <n v="6"/>
    <s v="Jun"/>
  </r>
  <r>
    <n v="4862"/>
    <d v="2026-06-19T00:00:00"/>
    <n v="2026"/>
    <x v="1"/>
    <n v="6"/>
    <x v="5"/>
    <x v="1"/>
    <x v="6"/>
    <x v="0"/>
    <s v="Returning"/>
    <x v="4"/>
    <s v="Recovery Roller"/>
    <n v="1"/>
    <n v="36.74"/>
    <n v="0"/>
    <n v="14.15"/>
    <n v="36.74"/>
    <n v="14.15"/>
    <n v="22.590000000000003"/>
    <n v="0.61486118671747425"/>
    <n v="2026"/>
    <s v="Q2"/>
    <n v="6"/>
    <s v="Jun"/>
  </r>
  <r>
    <n v="5096"/>
    <d v="2026-06-19T00:00:00"/>
    <n v="2026"/>
    <x v="1"/>
    <n v="6"/>
    <x v="5"/>
    <x v="0"/>
    <x v="15"/>
    <x v="0"/>
    <s v="Returning"/>
    <x v="3"/>
    <s v="Trail Tent 2P"/>
    <n v="2"/>
    <n v="199.28"/>
    <n v="0"/>
    <n v="102.85"/>
    <n v="398.56"/>
    <n v="205.7"/>
    <n v="192.86"/>
    <n v="0.48389201124046571"/>
    <n v="2026"/>
    <s v="Q2"/>
    <n v="6"/>
    <s v="Jun"/>
  </r>
  <r>
    <n v="5112"/>
    <d v="2026-06-19T00:00:00"/>
    <n v="2026"/>
    <x v="1"/>
    <n v="6"/>
    <x v="5"/>
    <x v="0"/>
    <x v="0"/>
    <x v="3"/>
    <s v="Returning"/>
    <x v="4"/>
    <s v="Recovery Roller"/>
    <n v="2"/>
    <n v="37.04"/>
    <n v="0.05"/>
    <n v="13.76"/>
    <n v="70.375999999999991"/>
    <n v="27.52"/>
    <n v="42.855999999999995"/>
    <n v="0.60895759918153913"/>
    <n v="2026"/>
    <s v="Q2"/>
    <n v="6"/>
    <s v="Jun"/>
  </r>
  <r>
    <n v="501"/>
    <d v="2026-06-20T00:00:00"/>
    <n v="2026"/>
    <x v="1"/>
    <n v="6"/>
    <x v="5"/>
    <x v="3"/>
    <x v="4"/>
    <x v="0"/>
    <s v="New"/>
    <x v="3"/>
    <s v="Portable Camp Stove"/>
    <n v="2"/>
    <n v="80.95"/>
    <n v="0.1"/>
    <n v="39.44"/>
    <n v="145.71"/>
    <n v="78.88"/>
    <n v="66.830000000000013"/>
    <n v="0.45865074462974409"/>
    <n v="2026"/>
    <s v="Q2"/>
    <n v="6"/>
    <s v="Jun"/>
  </r>
  <r>
    <n v="540"/>
    <d v="2026-06-20T00:00:00"/>
    <n v="2026"/>
    <x v="1"/>
    <n v="6"/>
    <x v="5"/>
    <x v="0"/>
    <x v="9"/>
    <x v="3"/>
    <s v="Returning"/>
    <x v="1"/>
    <s v="Summit Backpack 45L"/>
    <n v="1"/>
    <n v="151.46"/>
    <n v="0.05"/>
    <n v="77.98"/>
    <n v="143.887"/>
    <n v="77.98"/>
    <n v="65.906999999999996"/>
    <n v="0.45804693961233467"/>
    <n v="2026"/>
    <s v="Q2"/>
    <n v="6"/>
    <s v="Jun"/>
  </r>
  <r>
    <n v="2255"/>
    <d v="2026-06-20T00:00:00"/>
    <n v="2026"/>
    <x v="1"/>
    <n v="6"/>
    <x v="5"/>
    <x v="0"/>
    <x v="9"/>
    <x v="0"/>
    <s v="Business"/>
    <x v="1"/>
    <s v="Hiking Daypack 20L"/>
    <n v="5"/>
    <n v="90.1"/>
    <n v="0"/>
    <n v="44.32"/>
    <n v="450.5"/>
    <n v="221.6"/>
    <n v="228.9"/>
    <n v="0.50810210876803552"/>
    <n v="2026"/>
    <s v="Q2"/>
    <n v="6"/>
    <s v="Jun"/>
  </r>
  <r>
    <n v="3126"/>
    <d v="2026-06-20T00:00:00"/>
    <n v="2026"/>
    <x v="1"/>
    <n v="6"/>
    <x v="5"/>
    <x v="0"/>
    <x v="0"/>
    <x v="3"/>
    <s v="Business"/>
    <x v="1"/>
    <s v="Summit Backpack 45L"/>
    <n v="1"/>
    <n v="155.69"/>
    <n v="0.1"/>
    <n v="79.42"/>
    <n v="140.12100000000001"/>
    <n v="79.42"/>
    <n v="60.701000000000008"/>
    <n v="0.43320415926235184"/>
    <n v="2026"/>
    <s v="Q2"/>
    <n v="6"/>
    <s v="Jun"/>
  </r>
  <r>
    <n v="3223"/>
    <d v="2026-06-20T00:00:00"/>
    <n v="2026"/>
    <x v="1"/>
    <n v="6"/>
    <x v="5"/>
    <x v="1"/>
    <x v="14"/>
    <x v="2"/>
    <s v="Returning"/>
    <x v="4"/>
    <s v="Training Mat"/>
    <n v="1"/>
    <n v="50.11"/>
    <n v="0.05"/>
    <n v="21.38"/>
    <n v="47.604499999999994"/>
    <n v="21.38"/>
    <n v="26.224499999999995"/>
    <n v="0.55088279469377888"/>
    <n v="2026"/>
    <s v="Q2"/>
    <n v="6"/>
    <s v="Jun"/>
  </r>
  <r>
    <n v="3260"/>
    <d v="2026-06-20T00:00:00"/>
    <n v="2026"/>
    <x v="1"/>
    <n v="6"/>
    <x v="5"/>
    <x v="2"/>
    <x v="2"/>
    <x v="2"/>
    <s v="Returning"/>
    <x v="1"/>
    <s v="Trail Boots"/>
    <n v="1"/>
    <n v="142.55000000000001"/>
    <n v="0.1"/>
    <n v="79.709999999999994"/>
    <n v="128.29500000000002"/>
    <n v="79.709999999999994"/>
    <n v="48.585000000000022"/>
    <n v="0.37869753302934656"/>
    <n v="2026"/>
    <s v="Q2"/>
    <n v="6"/>
    <s v="Jun"/>
  </r>
  <r>
    <n v="3404"/>
    <d v="2026-06-20T00:00:00"/>
    <n v="2026"/>
    <x v="1"/>
    <n v="6"/>
    <x v="5"/>
    <x v="3"/>
    <x v="8"/>
    <x v="0"/>
    <s v="New"/>
    <x v="3"/>
    <s v="Trail Tent 2P"/>
    <n v="3"/>
    <n v="191.11"/>
    <n v="0.05"/>
    <n v="102.82"/>
    <n v="544.6635"/>
    <n v="308.45999999999998"/>
    <n v="236.20350000000002"/>
    <n v="0.43366867800026992"/>
    <n v="2026"/>
    <s v="Q2"/>
    <n v="6"/>
    <s v="Jun"/>
  </r>
  <r>
    <n v="4267"/>
    <d v="2026-06-20T00:00:00"/>
    <n v="2026"/>
    <x v="1"/>
    <n v="6"/>
    <x v="5"/>
    <x v="3"/>
    <x v="13"/>
    <x v="1"/>
    <s v="Business"/>
    <x v="0"/>
    <s v="Compact Repair Kit"/>
    <n v="6"/>
    <n v="40.229999999999997"/>
    <n v="0.15"/>
    <n v="17.079999999999998"/>
    <n v="205.173"/>
    <n v="102.47999999999999"/>
    <n v="102.69300000000001"/>
    <n v="0.50051907414718322"/>
    <n v="2026"/>
    <s v="Q2"/>
    <n v="6"/>
    <s v="Jun"/>
  </r>
  <r>
    <n v="5082"/>
    <d v="2026-06-20T00:00:00"/>
    <n v="2026"/>
    <x v="1"/>
    <n v="6"/>
    <x v="5"/>
    <x v="1"/>
    <x v="11"/>
    <x v="0"/>
    <s v="Business"/>
    <x v="0"/>
    <s v="Commuter Helmet"/>
    <n v="2"/>
    <n v="81.489999999999995"/>
    <n v="0"/>
    <n v="42.15"/>
    <n v="162.97999999999999"/>
    <n v="84.3"/>
    <n v="78.679999999999993"/>
    <n v="0.48275862068965514"/>
    <n v="2026"/>
    <s v="Q2"/>
    <n v="6"/>
    <s v="Jun"/>
  </r>
  <r>
    <n v="5108"/>
    <d v="2026-06-20T00:00:00"/>
    <n v="2026"/>
    <x v="1"/>
    <n v="6"/>
    <x v="5"/>
    <x v="1"/>
    <x v="6"/>
    <x v="1"/>
    <s v="Business"/>
    <x v="2"/>
    <s v="Travel Backpack 35L"/>
    <n v="8"/>
    <n v="162.71"/>
    <n v="0.2"/>
    <n v="85.27"/>
    <n v="1041.3440000000001"/>
    <n v="682.16"/>
    <n v="359.18400000000008"/>
    <n v="0.34492348349824847"/>
    <n v="2026"/>
    <s v="Q2"/>
    <n v="6"/>
    <s v="Jun"/>
  </r>
  <r>
    <n v="1105"/>
    <d v="2026-06-21T00:00:00"/>
    <n v="2026"/>
    <x v="1"/>
    <n v="6"/>
    <x v="5"/>
    <x v="2"/>
    <x v="5"/>
    <x v="3"/>
    <s v="Returning"/>
    <x v="2"/>
    <s v="Insulated Bottle"/>
    <n v="1"/>
    <n v="36.479999999999997"/>
    <n v="0.1"/>
    <n v="13.9"/>
    <n v="32.832000000000001"/>
    <n v="13.9"/>
    <n v="18.932000000000002"/>
    <n v="0.57663255360623789"/>
    <n v="2026"/>
    <s v="Q2"/>
    <n v="6"/>
    <s v="Jun"/>
  </r>
  <r>
    <n v="2757"/>
    <d v="2026-06-21T00:00:00"/>
    <n v="2026"/>
    <x v="1"/>
    <n v="6"/>
    <x v="5"/>
    <x v="1"/>
    <x v="6"/>
    <x v="1"/>
    <s v="Business"/>
    <x v="2"/>
    <s v="Carry-On Duffel"/>
    <n v="6"/>
    <n v="136.65"/>
    <n v="0.15"/>
    <n v="68.56"/>
    <n v="696.91500000000008"/>
    <n v="411.36"/>
    <n v="285.55500000000006"/>
    <n v="0.4097415036266977"/>
    <n v="2026"/>
    <s v="Q2"/>
    <n v="6"/>
    <s v="Jun"/>
  </r>
  <r>
    <n v="3325"/>
    <d v="2026-06-21T00:00:00"/>
    <n v="2026"/>
    <x v="1"/>
    <n v="6"/>
    <x v="5"/>
    <x v="2"/>
    <x v="2"/>
    <x v="0"/>
    <s v="New"/>
    <x v="0"/>
    <s v="Trail Bike Light"/>
    <n v="4"/>
    <n v="50.57"/>
    <n v="0"/>
    <n v="21.85"/>
    <n v="202.28"/>
    <n v="87.4"/>
    <n v="114.88"/>
    <n v="0.56792564761716435"/>
    <n v="2026"/>
    <s v="Q2"/>
    <n v="6"/>
    <s v="Jun"/>
  </r>
  <r>
    <n v="4070"/>
    <d v="2026-06-21T00:00:00"/>
    <n v="2026"/>
    <x v="1"/>
    <n v="6"/>
    <x v="5"/>
    <x v="3"/>
    <x v="8"/>
    <x v="0"/>
    <s v="New"/>
    <x v="0"/>
    <s v="Cycling Pack 12L"/>
    <n v="3"/>
    <n v="103.72"/>
    <n v="0"/>
    <n v="50.34"/>
    <n v="311.15999999999997"/>
    <n v="151.02000000000001"/>
    <n v="160.13999999999996"/>
    <n v="0.51465483995372152"/>
    <n v="2026"/>
    <s v="Q2"/>
    <n v="6"/>
    <s v="Jun"/>
  </r>
  <r>
    <n v="4339"/>
    <d v="2026-06-21T00:00:00"/>
    <n v="2026"/>
    <x v="1"/>
    <n v="6"/>
    <x v="5"/>
    <x v="2"/>
    <x v="16"/>
    <x v="3"/>
    <s v="Returning"/>
    <x v="2"/>
    <s v="Carry-On Duffel"/>
    <n v="1"/>
    <n v="132.49"/>
    <n v="0"/>
    <n v="67.09"/>
    <n v="132.49"/>
    <n v="67.09"/>
    <n v="65.400000000000006"/>
    <n v="0.49362216016303118"/>
    <n v="2026"/>
    <s v="Q2"/>
    <n v="6"/>
    <s v="Jun"/>
  </r>
  <r>
    <n v="731"/>
    <d v="2026-06-22T00:00:00"/>
    <n v="2026"/>
    <x v="1"/>
    <n v="6"/>
    <x v="5"/>
    <x v="2"/>
    <x v="3"/>
    <x v="0"/>
    <s v="New"/>
    <x v="3"/>
    <s v="Portable Camp Stove"/>
    <n v="2"/>
    <n v="80.650000000000006"/>
    <n v="0"/>
    <n v="39.18"/>
    <n v="161.30000000000001"/>
    <n v="78.36"/>
    <n v="82.940000000000012"/>
    <n v="0.51419714817110973"/>
    <n v="2026"/>
    <s v="Q2"/>
    <n v="6"/>
    <s v="Jun"/>
  </r>
  <r>
    <n v="1362"/>
    <d v="2026-06-22T00:00:00"/>
    <n v="2026"/>
    <x v="1"/>
    <n v="6"/>
    <x v="5"/>
    <x v="1"/>
    <x v="1"/>
    <x v="2"/>
    <s v="New"/>
    <x v="4"/>
    <s v="Recovery Roller"/>
    <n v="1"/>
    <n v="35.409999999999997"/>
    <n v="0.05"/>
    <n v="13.9"/>
    <n v="33.639499999999998"/>
    <n v="13.9"/>
    <n v="19.7395"/>
    <n v="0.58679528530447833"/>
    <n v="2026"/>
    <s v="Q2"/>
    <n v="6"/>
    <s v="Jun"/>
  </r>
  <r>
    <n v="1512"/>
    <d v="2026-06-22T00:00:00"/>
    <n v="2026"/>
    <x v="1"/>
    <n v="6"/>
    <x v="5"/>
    <x v="0"/>
    <x v="0"/>
    <x v="3"/>
    <s v="Returning"/>
    <x v="4"/>
    <s v="Resistance Band Set"/>
    <n v="3"/>
    <n v="41.01"/>
    <n v="0"/>
    <n v="14.33"/>
    <n v="123.03"/>
    <n v="42.99"/>
    <n v="80.039999999999992"/>
    <n v="0.65057303096805652"/>
    <n v="2026"/>
    <s v="Q2"/>
    <n v="6"/>
    <s v="Jun"/>
  </r>
  <r>
    <n v="1647"/>
    <d v="2026-06-22T00:00:00"/>
    <n v="2026"/>
    <x v="1"/>
    <n v="6"/>
    <x v="5"/>
    <x v="3"/>
    <x v="8"/>
    <x v="0"/>
    <s v="Business"/>
    <x v="2"/>
    <s v="Insulated Bottle"/>
    <n v="1"/>
    <n v="36.01"/>
    <n v="0"/>
    <n v="13.23"/>
    <n v="36.01"/>
    <n v="13.23"/>
    <n v="22.779999999999998"/>
    <n v="0.63260205498472644"/>
    <n v="2026"/>
    <s v="Q2"/>
    <n v="6"/>
    <s v="Jun"/>
  </r>
  <r>
    <n v="2358"/>
    <d v="2026-06-22T00:00:00"/>
    <n v="2026"/>
    <x v="1"/>
    <n v="6"/>
    <x v="5"/>
    <x v="0"/>
    <x v="0"/>
    <x v="3"/>
    <s v="Returning"/>
    <x v="4"/>
    <s v="Training Mat"/>
    <n v="2"/>
    <n v="50.21"/>
    <n v="0.05"/>
    <n v="21.74"/>
    <n v="95.399000000000001"/>
    <n v="43.48"/>
    <n v="51.919000000000004"/>
    <n v="0.54423002337550708"/>
    <n v="2026"/>
    <s v="Q2"/>
    <n v="6"/>
    <s v="Jun"/>
  </r>
  <r>
    <n v="2366"/>
    <d v="2026-06-22T00:00:00"/>
    <n v="2026"/>
    <x v="1"/>
    <n v="6"/>
    <x v="5"/>
    <x v="2"/>
    <x v="10"/>
    <x v="3"/>
    <s v="Returning"/>
    <x v="0"/>
    <s v="Cycling Pack 12L"/>
    <n v="3"/>
    <n v="100.3"/>
    <n v="0"/>
    <n v="49.26"/>
    <n v="300.89999999999998"/>
    <n v="147.78"/>
    <n v="153.11999999999998"/>
    <n v="0.5088733798604187"/>
    <n v="2026"/>
    <s v="Q2"/>
    <n v="6"/>
    <s v="Jun"/>
  </r>
  <r>
    <n v="3481"/>
    <d v="2026-06-22T00:00:00"/>
    <n v="2026"/>
    <x v="1"/>
    <n v="6"/>
    <x v="5"/>
    <x v="3"/>
    <x v="8"/>
    <x v="2"/>
    <s v="New"/>
    <x v="2"/>
    <s v="Packing Cube Set"/>
    <n v="1"/>
    <n v="47.7"/>
    <n v="0.1"/>
    <n v="18.760000000000002"/>
    <n v="42.930000000000007"/>
    <n v="18.760000000000002"/>
    <n v="24.170000000000005"/>
    <n v="0.56300955043093415"/>
    <n v="2026"/>
    <s v="Q2"/>
    <n v="6"/>
    <s v="Jun"/>
  </r>
  <r>
    <n v="3595"/>
    <d v="2026-06-22T00:00:00"/>
    <n v="2026"/>
    <x v="1"/>
    <n v="6"/>
    <x v="5"/>
    <x v="1"/>
    <x v="14"/>
    <x v="0"/>
    <s v="New"/>
    <x v="0"/>
    <s v="Compact Repair Kit"/>
    <n v="2"/>
    <n v="40.94"/>
    <n v="0.1"/>
    <n v="16.88"/>
    <n v="73.691999999999993"/>
    <n v="33.76"/>
    <n v="39.931999999999995"/>
    <n v="0.54187700157411933"/>
    <n v="2026"/>
    <s v="Q2"/>
    <n v="6"/>
    <s v="Jun"/>
  </r>
  <r>
    <n v="3766"/>
    <d v="2026-06-22T00:00:00"/>
    <n v="2026"/>
    <x v="1"/>
    <n v="6"/>
    <x v="5"/>
    <x v="3"/>
    <x v="8"/>
    <x v="2"/>
    <s v="Returning"/>
    <x v="1"/>
    <s v="Hiking Daypack 20L"/>
    <n v="1"/>
    <n v="93.78"/>
    <n v="0"/>
    <n v="46.62"/>
    <n v="93.78"/>
    <n v="46.62"/>
    <n v="47.160000000000004"/>
    <n v="0.50287907869481774"/>
    <n v="2026"/>
    <s v="Q2"/>
    <n v="6"/>
    <s v="Jun"/>
  </r>
  <r>
    <n v="3933"/>
    <d v="2026-06-22T00:00:00"/>
    <n v="2026"/>
    <x v="1"/>
    <n v="6"/>
    <x v="5"/>
    <x v="3"/>
    <x v="4"/>
    <x v="2"/>
    <s v="New"/>
    <x v="4"/>
    <s v="Training Mat"/>
    <n v="2"/>
    <n v="51.42"/>
    <n v="0"/>
    <n v="22.19"/>
    <n v="102.84"/>
    <n v="44.38"/>
    <n v="58.46"/>
    <n v="0.56845585375340335"/>
    <n v="2026"/>
    <s v="Q2"/>
    <n v="6"/>
    <s v="Jun"/>
  </r>
  <r>
    <n v="3951"/>
    <d v="2026-06-22T00:00:00"/>
    <n v="2026"/>
    <x v="1"/>
    <n v="6"/>
    <x v="5"/>
    <x v="2"/>
    <x v="2"/>
    <x v="2"/>
    <s v="New"/>
    <x v="2"/>
    <s v="Travel Backpack 35L"/>
    <n v="1"/>
    <n v="164.99"/>
    <n v="0.1"/>
    <n v="86.6"/>
    <n v="148.49100000000001"/>
    <n v="86.6"/>
    <n v="61.89100000000002"/>
    <n v="0.41679967136055396"/>
    <n v="2026"/>
    <s v="Q2"/>
    <n v="6"/>
    <s v="Jun"/>
  </r>
  <r>
    <n v="4078"/>
    <d v="2026-06-22T00:00:00"/>
    <n v="2026"/>
    <x v="1"/>
    <n v="6"/>
    <x v="5"/>
    <x v="2"/>
    <x v="5"/>
    <x v="3"/>
    <s v="Returning"/>
    <x v="1"/>
    <s v="Trail Boots"/>
    <n v="1"/>
    <n v="145.65"/>
    <n v="0"/>
    <n v="79.87"/>
    <n v="145.65"/>
    <n v="79.87"/>
    <n v="65.78"/>
    <n v="0.45163062135255749"/>
    <n v="2026"/>
    <s v="Q2"/>
    <n v="6"/>
    <s v="Jun"/>
  </r>
  <r>
    <n v="4182"/>
    <d v="2026-06-22T00:00:00"/>
    <n v="2026"/>
    <x v="1"/>
    <n v="6"/>
    <x v="5"/>
    <x v="1"/>
    <x v="11"/>
    <x v="0"/>
    <s v="New"/>
    <x v="4"/>
    <s v="Weighted Vest"/>
    <n v="4"/>
    <n v="120.94"/>
    <n v="0.05"/>
    <n v="70.84"/>
    <n v="459.57199999999995"/>
    <n v="283.36"/>
    <n v="176.21199999999993"/>
    <n v="0.38342631840059871"/>
    <n v="2026"/>
    <s v="Q2"/>
    <n v="6"/>
    <s v="Jun"/>
  </r>
  <r>
    <n v="323"/>
    <d v="2026-06-23T00:00:00"/>
    <n v="2026"/>
    <x v="1"/>
    <n v="6"/>
    <x v="5"/>
    <x v="3"/>
    <x v="13"/>
    <x v="0"/>
    <s v="Returning"/>
    <x v="2"/>
    <s v="Insulated Bottle"/>
    <n v="1"/>
    <n v="36.94"/>
    <n v="0"/>
    <n v="13.25"/>
    <n v="36.94"/>
    <n v="13.25"/>
    <n v="23.689999999999998"/>
    <n v="0.64131023280996213"/>
    <n v="2026"/>
    <s v="Q2"/>
    <n v="6"/>
    <s v="Jun"/>
  </r>
  <r>
    <n v="544"/>
    <d v="2026-06-23T00:00:00"/>
    <n v="2026"/>
    <x v="1"/>
    <n v="6"/>
    <x v="5"/>
    <x v="0"/>
    <x v="15"/>
    <x v="0"/>
    <s v="Business"/>
    <x v="1"/>
    <s v="Hiking Daypack 20L"/>
    <n v="1"/>
    <n v="90.3"/>
    <n v="0.05"/>
    <n v="45.07"/>
    <n v="85.784999999999997"/>
    <n v="45.07"/>
    <n v="40.714999999999996"/>
    <n v="0.47461677449437545"/>
    <n v="2026"/>
    <s v="Q2"/>
    <n v="6"/>
    <s v="Jun"/>
  </r>
  <r>
    <n v="1570"/>
    <d v="2026-06-23T00:00:00"/>
    <n v="2026"/>
    <x v="1"/>
    <n v="6"/>
    <x v="5"/>
    <x v="3"/>
    <x v="13"/>
    <x v="3"/>
    <s v="Returning"/>
    <x v="3"/>
    <s v="Alpine Tent 4P"/>
    <n v="1"/>
    <n v="335.05"/>
    <n v="0"/>
    <n v="191.67"/>
    <n v="335.05"/>
    <n v="191.67"/>
    <n v="143.38000000000002"/>
    <n v="0.42793612893597976"/>
    <n v="2026"/>
    <s v="Q2"/>
    <n v="6"/>
    <s v="Jun"/>
  </r>
  <r>
    <n v="1932"/>
    <d v="2026-06-23T00:00:00"/>
    <n v="2026"/>
    <x v="1"/>
    <n v="6"/>
    <x v="5"/>
    <x v="3"/>
    <x v="8"/>
    <x v="0"/>
    <s v="New"/>
    <x v="2"/>
    <s v="Insulated Bottle"/>
    <n v="1"/>
    <n v="35.9"/>
    <n v="0.05"/>
    <n v="13.81"/>
    <n v="34.104999999999997"/>
    <n v="13.81"/>
    <n v="20.294999999999995"/>
    <n v="0.59507403606509301"/>
    <n v="2026"/>
    <s v="Q2"/>
    <n v="6"/>
    <s v="Jun"/>
  </r>
  <r>
    <n v="4352"/>
    <d v="2026-06-23T00:00:00"/>
    <n v="2026"/>
    <x v="1"/>
    <n v="6"/>
    <x v="5"/>
    <x v="3"/>
    <x v="13"/>
    <x v="0"/>
    <s v="Returning"/>
    <x v="0"/>
    <s v="Trail Bike Light"/>
    <n v="6"/>
    <n v="51.34"/>
    <n v="0.1"/>
    <n v="22.47"/>
    <n v="277.23600000000005"/>
    <n v="134.82"/>
    <n v="142.41600000000005"/>
    <n v="0.51369951954291659"/>
    <n v="2026"/>
    <s v="Q2"/>
    <n v="6"/>
    <s v="Jun"/>
  </r>
  <r>
    <n v="4561"/>
    <d v="2026-06-23T00:00:00"/>
    <n v="2026"/>
    <x v="1"/>
    <n v="6"/>
    <x v="5"/>
    <x v="0"/>
    <x v="0"/>
    <x v="2"/>
    <s v="Returning"/>
    <x v="1"/>
    <s v="Summit Backpack 45L"/>
    <n v="1"/>
    <n v="157.91"/>
    <n v="0"/>
    <n v="77.12"/>
    <n v="157.91"/>
    <n v="77.12"/>
    <n v="80.789999999999992"/>
    <n v="0.51162054334747642"/>
    <n v="2026"/>
    <s v="Q2"/>
    <n v="6"/>
    <s v="Jun"/>
  </r>
  <r>
    <n v="4741"/>
    <d v="2026-06-23T00:00:00"/>
    <n v="2026"/>
    <x v="1"/>
    <n v="6"/>
    <x v="5"/>
    <x v="3"/>
    <x v="13"/>
    <x v="0"/>
    <s v="New"/>
    <x v="0"/>
    <s v="Compact Repair Kit"/>
    <n v="3"/>
    <n v="41.09"/>
    <n v="0.05"/>
    <n v="16.809999999999999"/>
    <n v="117.10650000000001"/>
    <n v="50.429999999999993"/>
    <n v="66.676500000000019"/>
    <n v="0.569366346018368"/>
    <n v="2026"/>
    <s v="Q2"/>
    <n v="6"/>
    <s v="Jun"/>
  </r>
  <r>
    <n v="4882"/>
    <d v="2026-06-23T00:00:00"/>
    <n v="2026"/>
    <x v="1"/>
    <n v="6"/>
    <x v="5"/>
    <x v="1"/>
    <x v="12"/>
    <x v="0"/>
    <s v="Returning"/>
    <x v="3"/>
    <s v="Compact Sleeping Bag"/>
    <n v="2"/>
    <n v="120.18"/>
    <n v="0.05"/>
    <n v="59.4"/>
    <n v="228.34200000000001"/>
    <n v="118.8"/>
    <n v="109.54200000000002"/>
    <n v="0.47972777675591882"/>
    <n v="2026"/>
    <s v="Q2"/>
    <n v="6"/>
    <s v="Jun"/>
  </r>
  <r>
    <n v="4885"/>
    <d v="2026-06-23T00:00:00"/>
    <n v="2026"/>
    <x v="1"/>
    <n v="6"/>
    <x v="5"/>
    <x v="3"/>
    <x v="13"/>
    <x v="3"/>
    <s v="New"/>
    <x v="3"/>
    <s v="Trail Tent 2P"/>
    <n v="1"/>
    <n v="198.1"/>
    <n v="0.1"/>
    <n v="103.46"/>
    <n v="178.29"/>
    <n v="103.46"/>
    <n v="74.83"/>
    <n v="0.41970946211228899"/>
    <n v="2026"/>
    <s v="Q2"/>
    <n v="6"/>
    <s v="Jun"/>
  </r>
  <r>
    <n v="4982"/>
    <d v="2026-06-23T00:00:00"/>
    <n v="2026"/>
    <x v="1"/>
    <n v="6"/>
    <x v="5"/>
    <x v="2"/>
    <x v="10"/>
    <x v="0"/>
    <s v="Returning"/>
    <x v="2"/>
    <s v="Insulated Bottle"/>
    <n v="1"/>
    <n v="36.700000000000003"/>
    <n v="0.15"/>
    <n v="13.59"/>
    <n v="31.195"/>
    <n v="13.59"/>
    <n v="17.605"/>
    <n v="0.56435326174066358"/>
    <n v="2026"/>
    <s v="Q2"/>
    <n v="6"/>
    <s v="Jun"/>
  </r>
  <r>
    <n v="40"/>
    <d v="2026-06-24T00:00:00"/>
    <n v="2026"/>
    <x v="1"/>
    <n v="6"/>
    <x v="5"/>
    <x v="3"/>
    <x v="7"/>
    <x v="2"/>
    <s v="New"/>
    <x v="2"/>
    <s v="Travel Backpack 35L"/>
    <n v="1"/>
    <n v="167.23"/>
    <n v="0.05"/>
    <n v="85.14"/>
    <n v="158.86849999999998"/>
    <n v="85.14"/>
    <n v="73.728499999999983"/>
    <n v="0.46408507665144438"/>
    <n v="2026"/>
    <s v="Q2"/>
    <n v="6"/>
    <s v="Jun"/>
  </r>
  <r>
    <n v="110"/>
    <d v="2026-06-24T00:00:00"/>
    <n v="2026"/>
    <x v="1"/>
    <n v="6"/>
    <x v="5"/>
    <x v="1"/>
    <x v="12"/>
    <x v="2"/>
    <s v="Business"/>
    <x v="1"/>
    <s v="Trekking Poles"/>
    <n v="2"/>
    <n v="72.97"/>
    <n v="0"/>
    <n v="31.57"/>
    <n v="145.94"/>
    <n v="63.14"/>
    <n v="82.8"/>
    <n v="0.56735644785528294"/>
    <n v="2026"/>
    <s v="Q2"/>
    <n v="6"/>
    <s v="Jun"/>
  </r>
  <r>
    <n v="1169"/>
    <d v="2026-06-24T00:00:00"/>
    <n v="2026"/>
    <x v="1"/>
    <n v="6"/>
    <x v="5"/>
    <x v="1"/>
    <x v="11"/>
    <x v="2"/>
    <s v="New"/>
    <x v="0"/>
    <s v="Commuter Helmet"/>
    <n v="3"/>
    <n v="82.91"/>
    <n v="0"/>
    <n v="42.29"/>
    <n v="248.73"/>
    <n v="126.87"/>
    <n v="121.85999999999999"/>
    <n v="0.4899288384995778"/>
    <n v="2026"/>
    <s v="Q2"/>
    <n v="6"/>
    <s v="Jun"/>
  </r>
  <r>
    <n v="2211"/>
    <d v="2026-06-24T00:00:00"/>
    <n v="2026"/>
    <x v="1"/>
    <n v="6"/>
    <x v="5"/>
    <x v="2"/>
    <x v="10"/>
    <x v="3"/>
    <s v="New"/>
    <x v="4"/>
    <s v="Resistance Band Set"/>
    <n v="2"/>
    <n v="41.25"/>
    <n v="0"/>
    <n v="14.72"/>
    <n v="82.5"/>
    <n v="29.44"/>
    <n v="53.06"/>
    <n v="0.64315151515151514"/>
    <n v="2026"/>
    <s v="Q2"/>
    <n v="6"/>
    <s v="Jun"/>
  </r>
  <r>
    <n v="3494"/>
    <d v="2026-06-24T00:00:00"/>
    <n v="2026"/>
    <x v="1"/>
    <n v="6"/>
    <x v="5"/>
    <x v="3"/>
    <x v="8"/>
    <x v="1"/>
    <s v="Business"/>
    <x v="3"/>
    <s v="Trail Tent 2P"/>
    <n v="6"/>
    <n v="194.79"/>
    <n v="0.15"/>
    <n v="106.78"/>
    <n v="993.42899999999997"/>
    <n v="640.68000000000006"/>
    <n v="352.74899999999991"/>
    <n v="0.3550822454347517"/>
    <n v="2026"/>
    <s v="Q2"/>
    <n v="6"/>
    <s v="Jun"/>
  </r>
  <r>
    <n v="3586"/>
    <d v="2026-06-24T00:00:00"/>
    <n v="2026"/>
    <x v="1"/>
    <n v="6"/>
    <x v="5"/>
    <x v="0"/>
    <x v="15"/>
    <x v="1"/>
    <s v="Business"/>
    <x v="3"/>
    <s v="Trail Tent 2P"/>
    <n v="6"/>
    <n v="193.13"/>
    <n v="0.15"/>
    <n v="106.49"/>
    <n v="984.96299999999997"/>
    <n v="638.93999999999994"/>
    <n v="346.02300000000002"/>
    <n v="0.35130558203709178"/>
    <n v="2026"/>
    <s v="Q2"/>
    <n v="6"/>
    <s v="Jun"/>
  </r>
  <r>
    <n v="3660"/>
    <d v="2026-06-24T00:00:00"/>
    <n v="2026"/>
    <x v="1"/>
    <n v="6"/>
    <x v="5"/>
    <x v="2"/>
    <x v="3"/>
    <x v="0"/>
    <s v="New"/>
    <x v="0"/>
    <s v="Commuter Helmet"/>
    <n v="1"/>
    <n v="82.7"/>
    <n v="0.05"/>
    <n v="42.16"/>
    <n v="78.564999999999998"/>
    <n v="42.16"/>
    <n v="36.405000000000001"/>
    <n v="0.46337427607713361"/>
    <n v="2026"/>
    <s v="Q2"/>
    <n v="6"/>
    <s v="Jun"/>
  </r>
  <r>
    <n v="4307"/>
    <d v="2026-06-24T00:00:00"/>
    <n v="2026"/>
    <x v="1"/>
    <n v="6"/>
    <x v="5"/>
    <x v="3"/>
    <x v="8"/>
    <x v="0"/>
    <s v="Business"/>
    <x v="0"/>
    <s v="Compact Repair Kit"/>
    <n v="1"/>
    <n v="40.33"/>
    <n v="0"/>
    <n v="16.48"/>
    <n v="40.33"/>
    <n v="16.48"/>
    <n v="23.849999999999998"/>
    <n v="0.59137118770146291"/>
    <n v="2026"/>
    <s v="Q2"/>
    <n v="6"/>
    <s v="Jun"/>
  </r>
  <r>
    <n v="5133"/>
    <d v="2026-06-24T00:00:00"/>
    <n v="2026"/>
    <x v="1"/>
    <n v="6"/>
    <x v="5"/>
    <x v="0"/>
    <x v="0"/>
    <x v="0"/>
    <s v="Business"/>
    <x v="3"/>
    <s v="Portable Camp Stove"/>
    <n v="1"/>
    <n v="81.99"/>
    <n v="0.15"/>
    <n v="40.29"/>
    <n v="69.691499999999991"/>
    <n v="40.29"/>
    <n v="29.401499999999992"/>
    <n v="0.4218807171606293"/>
    <n v="2026"/>
    <s v="Q2"/>
    <n v="6"/>
    <s v="Jun"/>
  </r>
  <r>
    <n v="472"/>
    <d v="2026-06-25T00:00:00"/>
    <n v="2026"/>
    <x v="1"/>
    <n v="6"/>
    <x v="5"/>
    <x v="1"/>
    <x v="6"/>
    <x v="2"/>
    <s v="Business"/>
    <x v="2"/>
    <s v="Packing Cube Set"/>
    <n v="3"/>
    <n v="46.29"/>
    <n v="0"/>
    <n v="18.309999999999999"/>
    <n v="138.87"/>
    <n v="54.929999999999993"/>
    <n v="83.940000000000012"/>
    <n v="0.60445020522791104"/>
    <n v="2026"/>
    <s v="Q2"/>
    <n v="6"/>
    <s v="Jun"/>
  </r>
  <r>
    <n v="689"/>
    <d v="2026-06-25T00:00:00"/>
    <n v="2026"/>
    <x v="1"/>
    <n v="6"/>
    <x v="5"/>
    <x v="3"/>
    <x v="7"/>
    <x v="0"/>
    <s v="New"/>
    <x v="0"/>
    <s v="Compact Repair Kit"/>
    <n v="1"/>
    <n v="39.729999999999997"/>
    <n v="0"/>
    <n v="16.55"/>
    <n v="39.729999999999997"/>
    <n v="16.55"/>
    <n v="23.179999999999996"/>
    <n v="0.58343820790334755"/>
    <n v="2026"/>
    <s v="Q2"/>
    <n v="6"/>
    <s v="Jun"/>
  </r>
  <r>
    <n v="864"/>
    <d v="2026-06-25T00:00:00"/>
    <n v="2026"/>
    <x v="1"/>
    <n v="6"/>
    <x v="5"/>
    <x v="3"/>
    <x v="8"/>
    <x v="0"/>
    <s v="New"/>
    <x v="2"/>
    <s v="Carry-On Duffel"/>
    <n v="4"/>
    <n v="131.02000000000001"/>
    <n v="0.05"/>
    <n v="67.42"/>
    <n v="497.87600000000003"/>
    <n v="269.68"/>
    <n v="228.19600000000003"/>
    <n v="0.45833902417469413"/>
    <n v="2026"/>
    <s v="Q2"/>
    <n v="6"/>
    <s v="Jun"/>
  </r>
  <r>
    <n v="1163"/>
    <d v="2026-06-25T00:00:00"/>
    <n v="2026"/>
    <x v="1"/>
    <n v="6"/>
    <x v="5"/>
    <x v="1"/>
    <x v="12"/>
    <x v="0"/>
    <s v="New"/>
    <x v="2"/>
    <s v="Packing Cube Set"/>
    <n v="2"/>
    <n v="46.69"/>
    <n v="0.05"/>
    <n v="18.23"/>
    <n v="88.710999999999999"/>
    <n v="36.46"/>
    <n v="52.250999999999998"/>
    <n v="0.58900249123558523"/>
    <n v="2026"/>
    <s v="Q2"/>
    <n v="6"/>
    <s v="Jun"/>
  </r>
  <r>
    <n v="1323"/>
    <d v="2026-06-25T00:00:00"/>
    <n v="2026"/>
    <x v="1"/>
    <n v="6"/>
    <x v="5"/>
    <x v="1"/>
    <x v="12"/>
    <x v="0"/>
    <s v="Returning"/>
    <x v="4"/>
    <s v="Resistance Band Set"/>
    <n v="2"/>
    <n v="39.57"/>
    <n v="0.1"/>
    <n v="14.64"/>
    <n v="71.225999999999999"/>
    <n v="29.28"/>
    <n v="41.945999999999998"/>
    <n v="0.58891416055934631"/>
    <n v="2026"/>
    <s v="Q2"/>
    <n v="6"/>
    <s v="Jun"/>
  </r>
  <r>
    <n v="2098"/>
    <d v="2026-06-25T00:00:00"/>
    <n v="2026"/>
    <x v="1"/>
    <n v="6"/>
    <x v="5"/>
    <x v="2"/>
    <x v="2"/>
    <x v="0"/>
    <s v="Returning"/>
    <x v="1"/>
    <s v="Trail Boots"/>
    <n v="1"/>
    <n v="146.46"/>
    <n v="0.15"/>
    <n v="80.760000000000005"/>
    <n v="124.491"/>
    <n v="80.760000000000005"/>
    <n v="43.730999999999995"/>
    <n v="0.35127840566787955"/>
    <n v="2026"/>
    <s v="Q2"/>
    <n v="6"/>
    <s v="Jun"/>
  </r>
  <r>
    <n v="2190"/>
    <d v="2026-06-25T00:00:00"/>
    <n v="2026"/>
    <x v="1"/>
    <n v="6"/>
    <x v="5"/>
    <x v="1"/>
    <x v="6"/>
    <x v="2"/>
    <s v="Business"/>
    <x v="0"/>
    <s v="Trail Bike Light"/>
    <n v="5"/>
    <n v="50.78"/>
    <n v="0"/>
    <n v="22.68"/>
    <n v="253.9"/>
    <n v="113.4"/>
    <n v="140.5"/>
    <n v="0.55336746750689247"/>
    <n v="2026"/>
    <s v="Q2"/>
    <n v="6"/>
    <s v="Jun"/>
  </r>
  <r>
    <n v="2664"/>
    <d v="2026-06-25T00:00:00"/>
    <n v="2026"/>
    <x v="1"/>
    <n v="6"/>
    <x v="5"/>
    <x v="2"/>
    <x v="10"/>
    <x v="3"/>
    <s v="Returning"/>
    <x v="2"/>
    <s v="Packing Cube Set"/>
    <n v="3"/>
    <n v="47.61"/>
    <n v="0"/>
    <n v="18.21"/>
    <n v="142.82999999999998"/>
    <n v="54.63"/>
    <n v="88.199999999999989"/>
    <n v="0.61751732829237549"/>
    <n v="2026"/>
    <s v="Q2"/>
    <n v="6"/>
    <s v="Jun"/>
  </r>
  <r>
    <n v="2992"/>
    <d v="2026-06-25T00:00:00"/>
    <n v="2026"/>
    <x v="1"/>
    <n v="6"/>
    <x v="5"/>
    <x v="2"/>
    <x v="16"/>
    <x v="0"/>
    <s v="New"/>
    <x v="0"/>
    <s v="Trail Bike Light"/>
    <n v="1"/>
    <n v="50.75"/>
    <n v="0.1"/>
    <n v="22.94"/>
    <n v="45.675000000000004"/>
    <n v="22.94"/>
    <n v="22.735000000000003"/>
    <n v="0.49775588396278053"/>
    <n v="2026"/>
    <s v="Q2"/>
    <n v="6"/>
    <s v="Jun"/>
  </r>
  <r>
    <n v="3120"/>
    <d v="2026-06-25T00:00:00"/>
    <n v="2026"/>
    <x v="1"/>
    <n v="6"/>
    <x v="5"/>
    <x v="2"/>
    <x v="5"/>
    <x v="3"/>
    <s v="Returning"/>
    <x v="4"/>
    <s v="Training Mat"/>
    <n v="1"/>
    <n v="50.33"/>
    <n v="0"/>
    <n v="21.66"/>
    <n v="50.33"/>
    <n v="21.66"/>
    <n v="28.669999999999998"/>
    <n v="0.56964037353467112"/>
    <n v="2026"/>
    <s v="Q2"/>
    <n v="6"/>
    <s v="Jun"/>
  </r>
  <r>
    <n v="189"/>
    <d v="2026-06-26T00:00:00"/>
    <n v="2026"/>
    <x v="1"/>
    <n v="6"/>
    <x v="5"/>
    <x v="2"/>
    <x v="10"/>
    <x v="0"/>
    <s v="Business"/>
    <x v="2"/>
    <s v="Packing Cube Set"/>
    <n v="1"/>
    <n v="47.5"/>
    <n v="0.1"/>
    <n v="18.8"/>
    <n v="42.75"/>
    <n v="18.8"/>
    <n v="23.95"/>
    <n v="0.56023391812865497"/>
    <n v="2026"/>
    <s v="Q2"/>
    <n v="6"/>
    <s v="Jun"/>
  </r>
  <r>
    <n v="927"/>
    <d v="2026-06-26T00:00:00"/>
    <n v="2026"/>
    <x v="1"/>
    <n v="6"/>
    <x v="5"/>
    <x v="2"/>
    <x v="10"/>
    <x v="3"/>
    <s v="Returning"/>
    <x v="2"/>
    <s v="Carry-On Duffel"/>
    <n v="2"/>
    <n v="130.33000000000001"/>
    <n v="0.1"/>
    <n v="67.319999999999993"/>
    <n v="234.59400000000002"/>
    <n v="134.63999999999999"/>
    <n v="99.954000000000036"/>
    <n v="0.42607227806337772"/>
    <n v="2026"/>
    <s v="Q2"/>
    <n v="6"/>
    <s v="Jun"/>
  </r>
  <r>
    <n v="1388"/>
    <d v="2026-06-26T00:00:00"/>
    <n v="2026"/>
    <x v="1"/>
    <n v="6"/>
    <x v="5"/>
    <x v="1"/>
    <x v="14"/>
    <x v="0"/>
    <s v="Returning"/>
    <x v="1"/>
    <s v="Summit Backpack 45L"/>
    <n v="3"/>
    <n v="156.76"/>
    <n v="0.05"/>
    <n v="78.63"/>
    <n v="446.76599999999996"/>
    <n v="235.89"/>
    <n v="210.87599999999998"/>
    <n v="0.47200547937846654"/>
    <n v="2026"/>
    <s v="Q2"/>
    <n v="6"/>
    <s v="Jun"/>
  </r>
  <r>
    <n v="3932"/>
    <d v="2026-06-26T00:00:00"/>
    <n v="2026"/>
    <x v="1"/>
    <n v="6"/>
    <x v="5"/>
    <x v="2"/>
    <x v="10"/>
    <x v="0"/>
    <s v="New"/>
    <x v="4"/>
    <s v="Recovery Roller"/>
    <n v="4"/>
    <n v="35.770000000000003"/>
    <n v="0"/>
    <n v="13.75"/>
    <n v="143.08000000000001"/>
    <n v="55"/>
    <n v="88.080000000000013"/>
    <n v="0.61559966452334358"/>
    <n v="2026"/>
    <s v="Q2"/>
    <n v="6"/>
    <s v="Jun"/>
  </r>
  <r>
    <n v="4008"/>
    <d v="2026-06-26T00:00:00"/>
    <n v="2026"/>
    <x v="1"/>
    <n v="6"/>
    <x v="5"/>
    <x v="1"/>
    <x v="14"/>
    <x v="0"/>
    <s v="Returning"/>
    <x v="0"/>
    <s v="Cycling Pack 12L"/>
    <n v="2"/>
    <n v="102.49"/>
    <n v="0"/>
    <n v="50.07"/>
    <n v="204.98"/>
    <n v="100.14"/>
    <n v="104.83999999999999"/>
    <n v="0.51146453312518292"/>
    <n v="2026"/>
    <s v="Q2"/>
    <n v="6"/>
    <s v="Jun"/>
  </r>
  <r>
    <n v="4701"/>
    <d v="2026-06-26T00:00:00"/>
    <n v="2026"/>
    <x v="1"/>
    <n v="6"/>
    <x v="5"/>
    <x v="0"/>
    <x v="0"/>
    <x v="1"/>
    <s v="Business"/>
    <x v="0"/>
    <s v="Commuter Helmet"/>
    <n v="8"/>
    <n v="82.47"/>
    <n v="0.15"/>
    <n v="42.58"/>
    <n v="560.79599999999994"/>
    <n v="340.64"/>
    <n v="220.15599999999995"/>
    <n v="0.39257769313618496"/>
    <n v="2026"/>
    <s v="Q2"/>
    <n v="6"/>
    <s v="Jun"/>
  </r>
  <r>
    <n v="4805"/>
    <d v="2026-06-26T00:00:00"/>
    <n v="2026"/>
    <x v="1"/>
    <n v="6"/>
    <x v="5"/>
    <x v="2"/>
    <x v="10"/>
    <x v="0"/>
    <s v="Returning"/>
    <x v="3"/>
    <s v="Compact Sleeping Bag"/>
    <n v="1"/>
    <n v="121.44"/>
    <n v="0"/>
    <n v="62.34"/>
    <n v="121.44"/>
    <n v="62.34"/>
    <n v="59.099999999999994"/>
    <n v="0.48666007905138337"/>
    <n v="2026"/>
    <s v="Q2"/>
    <n v="6"/>
    <s v="Jun"/>
  </r>
  <r>
    <n v="912"/>
    <d v="2026-06-27T00:00:00"/>
    <n v="2026"/>
    <x v="1"/>
    <n v="6"/>
    <x v="5"/>
    <x v="0"/>
    <x v="0"/>
    <x v="3"/>
    <s v="New"/>
    <x v="2"/>
    <s v="Packing Cube Set"/>
    <n v="4"/>
    <n v="46.44"/>
    <n v="0.05"/>
    <n v="18.2"/>
    <n v="176.47199999999998"/>
    <n v="72.8"/>
    <n v="103.67199999999998"/>
    <n v="0.58746996690693143"/>
    <n v="2026"/>
    <s v="Q2"/>
    <n v="6"/>
    <s v="Jun"/>
  </r>
  <r>
    <n v="1837"/>
    <d v="2026-06-27T00:00:00"/>
    <n v="2026"/>
    <x v="1"/>
    <n v="6"/>
    <x v="5"/>
    <x v="0"/>
    <x v="0"/>
    <x v="3"/>
    <s v="Business"/>
    <x v="3"/>
    <s v="Trail Tent 2P"/>
    <n v="2"/>
    <n v="194.13"/>
    <n v="0.1"/>
    <n v="106.51"/>
    <n v="349.43400000000003"/>
    <n v="213.02"/>
    <n v="136.41400000000002"/>
    <n v="0.39038559499075648"/>
    <n v="2026"/>
    <s v="Q2"/>
    <n v="6"/>
    <s v="Jun"/>
  </r>
  <r>
    <n v="2216"/>
    <d v="2026-06-27T00:00:00"/>
    <n v="2026"/>
    <x v="1"/>
    <n v="6"/>
    <x v="5"/>
    <x v="0"/>
    <x v="9"/>
    <x v="0"/>
    <s v="Business"/>
    <x v="0"/>
    <s v="Commuter Helmet"/>
    <n v="4"/>
    <n v="81.86"/>
    <n v="0.05"/>
    <n v="42.22"/>
    <n v="311.06799999999998"/>
    <n v="168.88"/>
    <n v="142.18799999999999"/>
    <n v="0.45709619761595532"/>
    <n v="2026"/>
    <s v="Q2"/>
    <n v="6"/>
    <s v="Jun"/>
  </r>
  <r>
    <n v="2451"/>
    <d v="2026-06-27T00:00:00"/>
    <n v="2026"/>
    <x v="1"/>
    <n v="6"/>
    <x v="5"/>
    <x v="0"/>
    <x v="9"/>
    <x v="1"/>
    <s v="Business"/>
    <x v="2"/>
    <s v="Travel Backpack 35L"/>
    <n v="4"/>
    <n v="162.61000000000001"/>
    <n v="0.05"/>
    <n v="88.64"/>
    <n v="617.91800000000001"/>
    <n v="354.56"/>
    <n v="263.358"/>
    <n v="0.4262021821665658"/>
    <n v="2026"/>
    <s v="Q2"/>
    <n v="6"/>
    <s v="Jun"/>
  </r>
  <r>
    <n v="2874"/>
    <d v="2026-06-27T00:00:00"/>
    <n v="2026"/>
    <x v="1"/>
    <n v="6"/>
    <x v="5"/>
    <x v="1"/>
    <x v="12"/>
    <x v="2"/>
    <s v="New"/>
    <x v="0"/>
    <s v="Compact Repair Kit"/>
    <n v="1"/>
    <n v="40.26"/>
    <n v="0"/>
    <n v="16.62"/>
    <n v="40.26"/>
    <n v="16.62"/>
    <n v="23.639999999999997"/>
    <n v="0.58718330849478384"/>
    <n v="2026"/>
    <s v="Q2"/>
    <n v="6"/>
    <s v="Jun"/>
  </r>
  <r>
    <n v="2885"/>
    <d v="2026-06-27T00:00:00"/>
    <n v="2026"/>
    <x v="1"/>
    <n v="6"/>
    <x v="5"/>
    <x v="0"/>
    <x v="0"/>
    <x v="0"/>
    <s v="Business"/>
    <x v="2"/>
    <s v="Packing Cube Set"/>
    <n v="1"/>
    <n v="47.23"/>
    <n v="0.1"/>
    <n v="17.829999999999998"/>
    <n v="42.506999999999998"/>
    <n v="17.829999999999998"/>
    <n v="24.677"/>
    <n v="0.58053967581810062"/>
    <n v="2026"/>
    <s v="Q2"/>
    <n v="6"/>
    <s v="Jun"/>
  </r>
  <r>
    <n v="3014"/>
    <d v="2026-06-27T00:00:00"/>
    <n v="2026"/>
    <x v="1"/>
    <n v="6"/>
    <x v="5"/>
    <x v="2"/>
    <x v="10"/>
    <x v="0"/>
    <s v="New"/>
    <x v="4"/>
    <s v="Training Mat"/>
    <n v="1"/>
    <n v="50.13"/>
    <n v="0.15"/>
    <n v="22.22"/>
    <n v="42.610500000000002"/>
    <n v="22.22"/>
    <n v="20.390500000000003"/>
    <n v="0.47853228664296366"/>
    <n v="2026"/>
    <s v="Q2"/>
    <n v="6"/>
    <s v="Jun"/>
  </r>
  <r>
    <n v="3273"/>
    <d v="2026-06-27T00:00:00"/>
    <n v="2026"/>
    <x v="1"/>
    <n v="6"/>
    <x v="5"/>
    <x v="2"/>
    <x v="3"/>
    <x v="0"/>
    <s v="Business"/>
    <x v="3"/>
    <s v="Alpine Tent 4P"/>
    <n v="2"/>
    <n v="345.82"/>
    <n v="0.05"/>
    <n v="196.24"/>
    <n v="657.05799999999999"/>
    <n v="392.48"/>
    <n v="264.57799999999997"/>
    <n v="0.40267069269379563"/>
    <n v="2026"/>
    <s v="Q2"/>
    <n v="6"/>
    <s v="Jun"/>
  </r>
  <r>
    <n v="5041"/>
    <d v="2026-06-27T00:00:00"/>
    <n v="2026"/>
    <x v="1"/>
    <n v="6"/>
    <x v="5"/>
    <x v="0"/>
    <x v="15"/>
    <x v="2"/>
    <s v="New"/>
    <x v="3"/>
    <s v="Compact Sleeping Bag"/>
    <n v="1"/>
    <n v="126.12"/>
    <n v="0"/>
    <n v="62.18"/>
    <n v="126.12"/>
    <n v="62.18"/>
    <n v="63.940000000000005"/>
    <n v="0.50697748176339996"/>
    <n v="2026"/>
    <s v="Q2"/>
    <n v="6"/>
    <s v="Jun"/>
  </r>
  <r>
    <n v="312"/>
    <d v="2026-06-28T00:00:00"/>
    <n v="2026"/>
    <x v="1"/>
    <n v="6"/>
    <x v="5"/>
    <x v="3"/>
    <x v="7"/>
    <x v="3"/>
    <s v="Returning"/>
    <x v="4"/>
    <s v="Recovery Roller"/>
    <n v="1"/>
    <n v="36"/>
    <n v="0"/>
    <n v="13.95"/>
    <n v="36"/>
    <n v="13.95"/>
    <n v="22.05"/>
    <n v="0.61250000000000004"/>
    <n v="2026"/>
    <s v="Q2"/>
    <n v="6"/>
    <s v="Jun"/>
  </r>
  <r>
    <n v="647"/>
    <d v="2026-06-28T00:00:00"/>
    <n v="2026"/>
    <x v="1"/>
    <n v="6"/>
    <x v="5"/>
    <x v="0"/>
    <x v="0"/>
    <x v="0"/>
    <s v="Returning"/>
    <x v="2"/>
    <s v="Travel Backpack 35L"/>
    <n v="1"/>
    <n v="162.25"/>
    <n v="0.05"/>
    <n v="89.28"/>
    <n v="154.13749999999999"/>
    <n v="89.28"/>
    <n v="64.857499999999987"/>
    <n v="0.42077690373854509"/>
    <n v="2026"/>
    <s v="Q2"/>
    <n v="6"/>
    <s v="Jun"/>
  </r>
  <r>
    <n v="708"/>
    <d v="2026-06-28T00:00:00"/>
    <n v="2026"/>
    <x v="1"/>
    <n v="6"/>
    <x v="5"/>
    <x v="1"/>
    <x v="11"/>
    <x v="0"/>
    <s v="Returning"/>
    <x v="1"/>
    <s v="Summit Backpack 45L"/>
    <n v="1"/>
    <n v="150.44"/>
    <n v="0"/>
    <n v="80.5"/>
    <n v="150.44"/>
    <n v="80.5"/>
    <n v="69.94"/>
    <n v="0.46490295134272797"/>
    <n v="2026"/>
    <s v="Q2"/>
    <n v="6"/>
    <s v="Jun"/>
  </r>
  <r>
    <n v="886"/>
    <d v="2026-06-28T00:00:00"/>
    <n v="2026"/>
    <x v="1"/>
    <n v="6"/>
    <x v="5"/>
    <x v="0"/>
    <x v="0"/>
    <x v="2"/>
    <s v="Business"/>
    <x v="3"/>
    <s v="Compact Sleeping Bag"/>
    <n v="2"/>
    <n v="126.17"/>
    <n v="0.05"/>
    <n v="61.13"/>
    <n v="239.72299999999998"/>
    <n v="122.26"/>
    <n v="117.46299999999998"/>
    <n v="0.48999470221881081"/>
    <n v="2026"/>
    <s v="Q2"/>
    <n v="6"/>
    <s v="Jun"/>
  </r>
  <r>
    <n v="944"/>
    <d v="2026-06-28T00:00:00"/>
    <n v="2026"/>
    <x v="1"/>
    <n v="6"/>
    <x v="5"/>
    <x v="3"/>
    <x v="7"/>
    <x v="3"/>
    <s v="Returning"/>
    <x v="3"/>
    <s v="Portable Camp Stove"/>
    <n v="2"/>
    <n v="83.72"/>
    <n v="0"/>
    <n v="38.96"/>
    <n v="167.44"/>
    <n v="77.92"/>
    <n v="89.52"/>
    <n v="0.53463927376970855"/>
    <n v="2026"/>
    <s v="Q2"/>
    <n v="6"/>
    <s v="Jun"/>
  </r>
  <r>
    <n v="1050"/>
    <d v="2026-06-28T00:00:00"/>
    <n v="2026"/>
    <x v="1"/>
    <n v="6"/>
    <x v="5"/>
    <x v="3"/>
    <x v="8"/>
    <x v="3"/>
    <s v="New"/>
    <x v="1"/>
    <s v="Trekking Poles"/>
    <n v="1"/>
    <n v="70.58"/>
    <n v="0"/>
    <n v="32.78"/>
    <n v="70.58"/>
    <n v="32.78"/>
    <n v="37.799999999999997"/>
    <n v="0.53556248228960046"/>
    <n v="2026"/>
    <s v="Q2"/>
    <n v="6"/>
    <s v="Jun"/>
  </r>
  <r>
    <n v="1677"/>
    <d v="2026-06-28T00:00:00"/>
    <n v="2026"/>
    <x v="1"/>
    <n v="6"/>
    <x v="5"/>
    <x v="3"/>
    <x v="13"/>
    <x v="1"/>
    <s v="Business"/>
    <x v="3"/>
    <s v="Portable Camp Stove"/>
    <n v="5"/>
    <n v="81.96"/>
    <n v="0.05"/>
    <n v="39.130000000000003"/>
    <n v="389.30999999999995"/>
    <n v="195.65"/>
    <n v="193.65999999999994"/>
    <n v="0.497444196141892"/>
    <n v="2026"/>
    <s v="Q2"/>
    <n v="6"/>
    <s v="Jun"/>
  </r>
  <r>
    <n v="2109"/>
    <d v="2026-06-28T00:00:00"/>
    <n v="2026"/>
    <x v="1"/>
    <n v="6"/>
    <x v="5"/>
    <x v="1"/>
    <x v="14"/>
    <x v="0"/>
    <s v="New"/>
    <x v="0"/>
    <s v="Compact Repair Kit"/>
    <n v="1"/>
    <n v="40.67"/>
    <n v="0"/>
    <n v="16.5"/>
    <n v="40.67"/>
    <n v="16.5"/>
    <n v="24.17"/>
    <n v="0.59429554954511932"/>
    <n v="2026"/>
    <s v="Q2"/>
    <n v="6"/>
    <s v="Jun"/>
  </r>
  <r>
    <n v="3688"/>
    <d v="2026-06-28T00:00:00"/>
    <n v="2026"/>
    <x v="1"/>
    <n v="6"/>
    <x v="5"/>
    <x v="2"/>
    <x v="16"/>
    <x v="2"/>
    <s v="New"/>
    <x v="4"/>
    <s v="Resistance Band Set"/>
    <n v="1"/>
    <n v="40.94"/>
    <n v="0"/>
    <n v="14.47"/>
    <n v="40.94"/>
    <n v="14.47"/>
    <n v="26.47"/>
    <n v="0.64655593551538837"/>
    <n v="2026"/>
    <s v="Q2"/>
    <n v="6"/>
    <s v="Jun"/>
  </r>
  <r>
    <n v="521"/>
    <d v="2026-06-29T00:00:00"/>
    <n v="2026"/>
    <x v="1"/>
    <n v="6"/>
    <x v="5"/>
    <x v="3"/>
    <x v="8"/>
    <x v="1"/>
    <s v="Business"/>
    <x v="0"/>
    <s v="Cycling Pack 12L"/>
    <n v="3"/>
    <n v="100.89"/>
    <n v="0.05"/>
    <n v="49.08"/>
    <n v="287.53649999999999"/>
    <n v="147.24"/>
    <n v="140.29649999999998"/>
    <n v="0.48792588071427451"/>
    <n v="2026"/>
    <s v="Q2"/>
    <n v="6"/>
    <s v="Jun"/>
  </r>
  <r>
    <n v="557"/>
    <d v="2026-06-29T00:00:00"/>
    <n v="2026"/>
    <x v="1"/>
    <n v="6"/>
    <x v="5"/>
    <x v="1"/>
    <x v="12"/>
    <x v="1"/>
    <s v="Business"/>
    <x v="0"/>
    <s v="Compact Repair Kit"/>
    <n v="3"/>
    <n v="39.78"/>
    <n v="0.15"/>
    <n v="16.850000000000001"/>
    <n v="101.43900000000001"/>
    <n v="50.550000000000004"/>
    <n v="50.889000000000003"/>
    <n v="0.50167095495815217"/>
    <n v="2026"/>
    <s v="Q2"/>
    <n v="6"/>
    <s v="Jun"/>
  </r>
  <r>
    <n v="929"/>
    <d v="2026-06-29T00:00:00"/>
    <n v="2026"/>
    <x v="1"/>
    <n v="6"/>
    <x v="5"/>
    <x v="0"/>
    <x v="0"/>
    <x v="0"/>
    <s v="Returning"/>
    <x v="4"/>
    <s v="Resistance Band Set"/>
    <n v="1"/>
    <n v="40.299999999999997"/>
    <n v="0.05"/>
    <n v="14.79"/>
    <n v="38.284999999999997"/>
    <n v="14.79"/>
    <n v="23.494999999999997"/>
    <n v="0.61368682251534545"/>
    <n v="2026"/>
    <s v="Q2"/>
    <n v="6"/>
    <s v="Jun"/>
  </r>
  <r>
    <n v="1089"/>
    <d v="2026-06-29T00:00:00"/>
    <n v="2026"/>
    <x v="1"/>
    <n v="6"/>
    <x v="5"/>
    <x v="1"/>
    <x v="11"/>
    <x v="2"/>
    <s v="Returning"/>
    <x v="1"/>
    <s v="Hiking Daypack 20L"/>
    <n v="1"/>
    <n v="90.91"/>
    <n v="0.05"/>
    <n v="45.9"/>
    <n v="86.364499999999992"/>
    <n v="45.9"/>
    <n v="40.464499999999994"/>
    <n v="0.46853163047316893"/>
    <n v="2026"/>
    <s v="Q2"/>
    <n v="6"/>
    <s v="Jun"/>
  </r>
  <r>
    <n v="1655"/>
    <d v="2026-06-29T00:00:00"/>
    <n v="2026"/>
    <x v="1"/>
    <n v="6"/>
    <x v="5"/>
    <x v="0"/>
    <x v="0"/>
    <x v="1"/>
    <s v="Business"/>
    <x v="2"/>
    <s v="Travel Backpack 35L"/>
    <n v="5"/>
    <n v="162.29"/>
    <n v="0.15"/>
    <n v="86.66"/>
    <n v="689.73249999999996"/>
    <n v="433.29999999999995"/>
    <n v="256.4325"/>
    <n v="0.37178543855770174"/>
    <n v="2026"/>
    <s v="Q2"/>
    <n v="6"/>
    <s v="Jun"/>
  </r>
  <r>
    <n v="1897"/>
    <d v="2026-06-29T00:00:00"/>
    <n v="2026"/>
    <x v="1"/>
    <n v="6"/>
    <x v="5"/>
    <x v="1"/>
    <x v="11"/>
    <x v="0"/>
    <s v="Business"/>
    <x v="0"/>
    <s v="Trail Bike Light"/>
    <n v="2"/>
    <n v="51.03"/>
    <n v="0"/>
    <n v="22.59"/>
    <n v="102.06"/>
    <n v="45.18"/>
    <n v="56.88"/>
    <n v="0.55731922398589062"/>
    <n v="2026"/>
    <s v="Q2"/>
    <n v="6"/>
    <s v="Jun"/>
  </r>
  <r>
    <n v="2417"/>
    <d v="2026-06-29T00:00:00"/>
    <n v="2026"/>
    <x v="1"/>
    <n v="6"/>
    <x v="5"/>
    <x v="1"/>
    <x v="12"/>
    <x v="0"/>
    <s v="Business"/>
    <x v="4"/>
    <s v="Training Mat"/>
    <n v="1"/>
    <n v="50.67"/>
    <n v="0"/>
    <n v="22.18"/>
    <n v="50.67"/>
    <n v="22.18"/>
    <n v="28.490000000000002"/>
    <n v="0.56226564041839355"/>
    <n v="2026"/>
    <s v="Q2"/>
    <n v="6"/>
    <s v="Jun"/>
  </r>
  <r>
    <n v="3474"/>
    <d v="2026-06-29T00:00:00"/>
    <n v="2026"/>
    <x v="1"/>
    <n v="6"/>
    <x v="5"/>
    <x v="3"/>
    <x v="8"/>
    <x v="1"/>
    <s v="Returning"/>
    <x v="2"/>
    <s v="Carry-On Duffel"/>
    <n v="10"/>
    <n v="130.62"/>
    <n v="0.05"/>
    <n v="67.05"/>
    <n v="1240.8899999999999"/>
    <n v="670.5"/>
    <n v="570.38999999999987"/>
    <n v="0.45966201677828006"/>
    <n v="2026"/>
    <s v="Q2"/>
    <n v="6"/>
    <s v="Jun"/>
  </r>
  <r>
    <n v="4079"/>
    <d v="2026-06-29T00:00:00"/>
    <n v="2026"/>
    <x v="1"/>
    <n v="6"/>
    <x v="5"/>
    <x v="2"/>
    <x v="5"/>
    <x v="0"/>
    <s v="New"/>
    <x v="3"/>
    <s v="Trail Tent 2P"/>
    <n v="4"/>
    <n v="194.6"/>
    <n v="0"/>
    <n v="104.64"/>
    <n v="778.4"/>
    <n v="418.56"/>
    <n v="359.84"/>
    <n v="0.46228160328879753"/>
    <n v="2026"/>
    <s v="Q2"/>
    <n v="6"/>
    <s v="Jun"/>
  </r>
  <r>
    <n v="45"/>
    <d v="2026-06-30T00:00:00"/>
    <n v="2026"/>
    <x v="1"/>
    <n v="6"/>
    <x v="5"/>
    <x v="2"/>
    <x v="2"/>
    <x v="2"/>
    <s v="New"/>
    <x v="1"/>
    <s v="Hiking Daypack 20L"/>
    <n v="1"/>
    <n v="94"/>
    <n v="0"/>
    <n v="45.62"/>
    <n v="94"/>
    <n v="45.62"/>
    <n v="48.38"/>
    <n v="0.51468085106382977"/>
    <n v="2026"/>
    <s v="Q2"/>
    <n v="6"/>
    <s v="Jun"/>
  </r>
  <r>
    <n v="2895"/>
    <d v="2026-06-30T00:00:00"/>
    <n v="2026"/>
    <x v="1"/>
    <n v="6"/>
    <x v="5"/>
    <x v="3"/>
    <x v="8"/>
    <x v="0"/>
    <s v="Returning"/>
    <x v="4"/>
    <s v="Resistance Band Set"/>
    <n v="2"/>
    <n v="40.46"/>
    <n v="0"/>
    <n v="15.15"/>
    <n v="80.92"/>
    <n v="30.3"/>
    <n v="50.620000000000005"/>
    <n v="0.62555610479485912"/>
    <n v="2026"/>
    <s v="Q2"/>
    <n v="6"/>
    <s v="Jun"/>
  </r>
  <r>
    <n v="5158"/>
    <d v="2026-06-30T00:00:00"/>
    <n v="2026"/>
    <x v="1"/>
    <n v="6"/>
    <x v="5"/>
    <x v="1"/>
    <x v="6"/>
    <x v="2"/>
    <s v="New"/>
    <x v="1"/>
    <s v="Summit Backpack 45L"/>
    <n v="1"/>
    <n v="156.11000000000001"/>
    <n v="0"/>
    <n v="79.52"/>
    <n v="156.11000000000001"/>
    <n v="79.52"/>
    <n v="76.590000000000018"/>
    <n v="0.49061559157004681"/>
    <n v="2026"/>
    <s v="Q2"/>
    <n v="6"/>
    <s v="Jun"/>
  </r>
  <r>
    <n v="1217"/>
    <d v="2026-07-01T00:00:00"/>
    <n v="2026"/>
    <x v="2"/>
    <n v="7"/>
    <x v="6"/>
    <x v="2"/>
    <x v="3"/>
    <x v="0"/>
    <s v="Returning"/>
    <x v="3"/>
    <s v="Compact Sleeping Bag"/>
    <n v="2"/>
    <n v="121.78"/>
    <n v="0.1"/>
    <n v="59.62"/>
    <n v="219.20400000000001"/>
    <n v="119.24"/>
    <n v="99.964000000000013"/>
    <n v="0.45603182423678407"/>
    <n v="2026"/>
    <s v="Q3"/>
    <n v="7"/>
    <s v="Jul"/>
  </r>
  <r>
    <n v="2249"/>
    <d v="2026-07-01T00:00:00"/>
    <n v="2026"/>
    <x v="2"/>
    <n v="7"/>
    <x v="6"/>
    <x v="0"/>
    <x v="15"/>
    <x v="3"/>
    <s v="New"/>
    <x v="4"/>
    <s v="Recovery Roller"/>
    <n v="3"/>
    <n v="36.22"/>
    <n v="0.1"/>
    <n v="13.83"/>
    <n v="97.793999999999997"/>
    <n v="41.49"/>
    <n v="56.303999999999995"/>
    <n v="0.57574084299650286"/>
    <n v="2026"/>
    <s v="Q3"/>
    <n v="7"/>
    <s v="Jul"/>
  </r>
  <r>
    <n v="2650"/>
    <d v="2026-07-01T00:00:00"/>
    <n v="2026"/>
    <x v="2"/>
    <n v="7"/>
    <x v="6"/>
    <x v="3"/>
    <x v="7"/>
    <x v="1"/>
    <s v="Business"/>
    <x v="2"/>
    <s v="Travel Backpack 35L"/>
    <n v="10"/>
    <n v="161.78"/>
    <n v="0.1"/>
    <n v="85.11"/>
    <n v="1456.02"/>
    <n v="851.1"/>
    <n v="604.91999999999996"/>
    <n v="0.4154613260806857"/>
    <n v="2026"/>
    <s v="Q3"/>
    <n v="7"/>
    <s v="Jul"/>
  </r>
  <r>
    <n v="3937"/>
    <d v="2026-07-01T00:00:00"/>
    <n v="2026"/>
    <x v="2"/>
    <n v="7"/>
    <x v="6"/>
    <x v="3"/>
    <x v="7"/>
    <x v="0"/>
    <s v="Business"/>
    <x v="3"/>
    <s v="Compact Sleeping Bag"/>
    <n v="3"/>
    <n v="126.23"/>
    <n v="0.05"/>
    <n v="61.81"/>
    <n v="359.75549999999998"/>
    <n v="185.43"/>
    <n v="174.32549999999998"/>
    <n v="0.4845666014835075"/>
    <n v="2026"/>
    <s v="Q3"/>
    <n v="7"/>
    <s v="Jul"/>
  </r>
  <r>
    <n v="4122"/>
    <d v="2026-07-01T00:00:00"/>
    <n v="2026"/>
    <x v="2"/>
    <n v="7"/>
    <x v="6"/>
    <x v="3"/>
    <x v="8"/>
    <x v="0"/>
    <s v="Returning"/>
    <x v="0"/>
    <s v="Commuter Helmet"/>
    <n v="4"/>
    <n v="79.97"/>
    <n v="0.1"/>
    <n v="43.36"/>
    <n v="287.892"/>
    <n v="173.44"/>
    <n v="114.452"/>
    <n v="0.39755185972517471"/>
    <n v="2026"/>
    <s v="Q3"/>
    <n v="7"/>
    <s v="Jul"/>
  </r>
  <r>
    <n v="4589"/>
    <d v="2026-07-01T00:00:00"/>
    <n v="2026"/>
    <x v="2"/>
    <n v="7"/>
    <x v="6"/>
    <x v="3"/>
    <x v="8"/>
    <x v="2"/>
    <s v="New"/>
    <x v="0"/>
    <s v="Cycling Pack 12L"/>
    <n v="2"/>
    <n v="102.37"/>
    <n v="0"/>
    <n v="50.25"/>
    <n v="204.74"/>
    <n v="100.5"/>
    <n v="104.24000000000001"/>
    <n v="0.50913353521539517"/>
    <n v="2026"/>
    <s v="Q3"/>
    <n v="7"/>
    <s v="Jul"/>
  </r>
  <r>
    <n v="4873"/>
    <d v="2026-07-01T00:00:00"/>
    <n v="2026"/>
    <x v="2"/>
    <n v="7"/>
    <x v="6"/>
    <x v="3"/>
    <x v="13"/>
    <x v="0"/>
    <s v="New"/>
    <x v="0"/>
    <s v="Cycling Pack 12L"/>
    <n v="1"/>
    <n v="102.13"/>
    <n v="0"/>
    <n v="49.17"/>
    <n v="102.13"/>
    <n v="49.17"/>
    <n v="52.959999999999994"/>
    <n v="0.5185547831195535"/>
    <n v="2026"/>
    <s v="Q3"/>
    <n v="7"/>
    <s v="Jul"/>
  </r>
  <r>
    <n v="729"/>
    <d v="2026-07-02T00:00:00"/>
    <n v="2026"/>
    <x v="2"/>
    <n v="7"/>
    <x v="6"/>
    <x v="2"/>
    <x v="2"/>
    <x v="0"/>
    <s v="Returning"/>
    <x v="2"/>
    <s v="Travel Backpack 35L"/>
    <n v="1"/>
    <n v="161.82"/>
    <n v="0"/>
    <n v="87.15"/>
    <n v="161.82"/>
    <n v="87.15"/>
    <n v="74.669999999999987"/>
    <n v="0.46143863552094916"/>
    <n v="2026"/>
    <s v="Q3"/>
    <n v="7"/>
    <s v="Jul"/>
  </r>
  <r>
    <n v="906"/>
    <d v="2026-07-02T00:00:00"/>
    <n v="2026"/>
    <x v="2"/>
    <n v="7"/>
    <x v="6"/>
    <x v="3"/>
    <x v="8"/>
    <x v="0"/>
    <s v="New"/>
    <x v="0"/>
    <s v="Commuter Helmet"/>
    <n v="2"/>
    <n v="83.29"/>
    <n v="0"/>
    <n v="42.45"/>
    <n v="166.58"/>
    <n v="84.9"/>
    <n v="81.680000000000007"/>
    <n v="0.49033497418657701"/>
    <n v="2026"/>
    <s v="Q3"/>
    <n v="7"/>
    <s v="Jul"/>
  </r>
  <r>
    <n v="1531"/>
    <d v="2026-07-02T00:00:00"/>
    <n v="2026"/>
    <x v="2"/>
    <n v="7"/>
    <x v="6"/>
    <x v="2"/>
    <x v="16"/>
    <x v="0"/>
    <s v="New"/>
    <x v="2"/>
    <s v="Carry-On Duffel"/>
    <n v="2"/>
    <n v="136.72999999999999"/>
    <n v="0"/>
    <n v="66.03"/>
    <n v="273.45999999999998"/>
    <n v="132.06"/>
    <n v="141.39999999999998"/>
    <n v="0.5170774519125283"/>
    <n v="2026"/>
    <s v="Q3"/>
    <n v="7"/>
    <s v="Jul"/>
  </r>
  <r>
    <n v="1683"/>
    <d v="2026-07-02T00:00:00"/>
    <n v="2026"/>
    <x v="2"/>
    <n v="7"/>
    <x v="6"/>
    <x v="2"/>
    <x v="2"/>
    <x v="3"/>
    <s v="Returning"/>
    <x v="1"/>
    <s v="Summit Backpack 45L"/>
    <n v="2"/>
    <n v="152.44"/>
    <n v="0"/>
    <n v="81.23"/>
    <n v="304.88"/>
    <n v="162.46"/>
    <n v="142.41999999999999"/>
    <n v="0.46713461033849379"/>
    <n v="2026"/>
    <s v="Q3"/>
    <n v="7"/>
    <s v="Jul"/>
  </r>
  <r>
    <n v="2363"/>
    <d v="2026-07-02T00:00:00"/>
    <n v="2026"/>
    <x v="2"/>
    <n v="7"/>
    <x v="6"/>
    <x v="3"/>
    <x v="7"/>
    <x v="0"/>
    <s v="New"/>
    <x v="1"/>
    <s v="Trekking Poles"/>
    <n v="2"/>
    <n v="71.28"/>
    <n v="0.1"/>
    <n v="32.67"/>
    <n v="128.304"/>
    <n v="65.34"/>
    <n v="62.963999999999999"/>
    <n v="0.4907407407407407"/>
    <n v="2026"/>
    <s v="Q3"/>
    <n v="7"/>
    <s v="Jul"/>
  </r>
  <r>
    <n v="3858"/>
    <d v="2026-07-02T00:00:00"/>
    <n v="2026"/>
    <x v="2"/>
    <n v="7"/>
    <x v="6"/>
    <x v="2"/>
    <x v="3"/>
    <x v="3"/>
    <s v="Returning"/>
    <x v="0"/>
    <s v="Commuter Helmet"/>
    <n v="1"/>
    <n v="80.290000000000006"/>
    <n v="0.1"/>
    <n v="43.47"/>
    <n v="72.26100000000001"/>
    <n v="43.47"/>
    <n v="28.791000000000011"/>
    <n v="0.39843068875326948"/>
    <n v="2026"/>
    <s v="Q3"/>
    <n v="7"/>
    <s v="Jul"/>
  </r>
  <r>
    <n v="4233"/>
    <d v="2026-07-02T00:00:00"/>
    <n v="2026"/>
    <x v="2"/>
    <n v="7"/>
    <x v="6"/>
    <x v="1"/>
    <x v="6"/>
    <x v="3"/>
    <s v="New"/>
    <x v="1"/>
    <s v="Trail Boots"/>
    <n v="1"/>
    <n v="142.38"/>
    <n v="0.05"/>
    <n v="77.17"/>
    <n v="135.261"/>
    <n v="77.17"/>
    <n v="58.090999999999994"/>
    <n v="0.42947338848596417"/>
    <n v="2026"/>
    <s v="Q3"/>
    <n v="7"/>
    <s v="Jul"/>
  </r>
  <r>
    <n v="5071"/>
    <d v="2026-07-02T00:00:00"/>
    <n v="2026"/>
    <x v="2"/>
    <n v="7"/>
    <x v="6"/>
    <x v="3"/>
    <x v="7"/>
    <x v="0"/>
    <s v="New"/>
    <x v="1"/>
    <s v="Hiking Daypack 20L"/>
    <n v="3"/>
    <n v="91.47"/>
    <n v="0.05"/>
    <n v="45.6"/>
    <n v="260.68949999999995"/>
    <n v="136.80000000000001"/>
    <n v="123.88949999999994"/>
    <n v="0.47523778287963253"/>
    <n v="2026"/>
    <s v="Q3"/>
    <n v="7"/>
    <s v="Jul"/>
  </r>
  <r>
    <n v="5174"/>
    <d v="2026-07-02T00:00:00"/>
    <n v="2026"/>
    <x v="2"/>
    <n v="7"/>
    <x v="6"/>
    <x v="1"/>
    <x v="11"/>
    <x v="2"/>
    <s v="New"/>
    <x v="2"/>
    <s v="Packing Cube Set"/>
    <n v="1"/>
    <n v="45.92"/>
    <n v="0.05"/>
    <n v="17.91"/>
    <n v="43.624000000000002"/>
    <n v="17.91"/>
    <n v="25.714000000000002"/>
    <n v="0.58944617641665142"/>
    <n v="2026"/>
    <s v="Q3"/>
    <n v="7"/>
    <s v="Jul"/>
  </r>
  <r>
    <n v="727"/>
    <d v="2026-07-03T00:00:00"/>
    <n v="2026"/>
    <x v="2"/>
    <n v="7"/>
    <x v="6"/>
    <x v="3"/>
    <x v="4"/>
    <x v="2"/>
    <s v="New"/>
    <x v="4"/>
    <s v="Recovery Roller"/>
    <n v="1"/>
    <n v="36.01"/>
    <n v="0"/>
    <n v="14.11"/>
    <n v="36.01"/>
    <n v="14.11"/>
    <n v="21.9"/>
    <n v="0.60816439877811723"/>
    <n v="2026"/>
    <s v="Q3"/>
    <n v="7"/>
    <s v="Jul"/>
  </r>
  <r>
    <n v="1546"/>
    <d v="2026-07-03T00:00:00"/>
    <n v="2026"/>
    <x v="2"/>
    <n v="7"/>
    <x v="6"/>
    <x v="3"/>
    <x v="13"/>
    <x v="0"/>
    <s v="Business"/>
    <x v="2"/>
    <s v="Travel Backpack 35L"/>
    <n v="1"/>
    <n v="165.8"/>
    <n v="0.1"/>
    <n v="88.32"/>
    <n v="149.22000000000003"/>
    <n v="88.32"/>
    <n v="60.900000000000034"/>
    <n v="0.40812223562525146"/>
    <n v="2026"/>
    <s v="Q3"/>
    <n v="7"/>
    <s v="Jul"/>
  </r>
  <r>
    <n v="3610"/>
    <d v="2026-07-03T00:00:00"/>
    <n v="2026"/>
    <x v="2"/>
    <n v="7"/>
    <x v="6"/>
    <x v="2"/>
    <x v="2"/>
    <x v="1"/>
    <s v="Business"/>
    <x v="4"/>
    <s v="Resistance Band Set"/>
    <n v="5"/>
    <n v="40.36"/>
    <n v="0.15"/>
    <n v="14.57"/>
    <n v="171.53"/>
    <n v="72.849999999999994"/>
    <n v="98.68"/>
    <n v="0.57529295167026184"/>
    <n v="2026"/>
    <s v="Q3"/>
    <n v="7"/>
    <s v="Jul"/>
  </r>
  <r>
    <n v="3931"/>
    <d v="2026-07-03T00:00:00"/>
    <n v="2026"/>
    <x v="2"/>
    <n v="7"/>
    <x v="6"/>
    <x v="2"/>
    <x v="16"/>
    <x v="1"/>
    <s v="Business"/>
    <x v="1"/>
    <s v="Trail Boots"/>
    <n v="12"/>
    <n v="143.77000000000001"/>
    <n v="0.1"/>
    <n v="81.680000000000007"/>
    <n v="1552.7160000000003"/>
    <n v="980.16000000000008"/>
    <n v="572.55600000000027"/>
    <n v="0.3687448316369511"/>
    <n v="2026"/>
    <s v="Q3"/>
    <n v="7"/>
    <s v="Jul"/>
  </r>
  <r>
    <n v="3942"/>
    <d v="2026-07-03T00:00:00"/>
    <n v="2026"/>
    <x v="2"/>
    <n v="7"/>
    <x v="6"/>
    <x v="1"/>
    <x v="12"/>
    <x v="0"/>
    <s v="New"/>
    <x v="1"/>
    <s v="Trekking Poles"/>
    <n v="2"/>
    <n v="70.5"/>
    <n v="0"/>
    <n v="32.51"/>
    <n v="141"/>
    <n v="65.02"/>
    <n v="75.98"/>
    <n v="0.53886524822695037"/>
    <n v="2026"/>
    <s v="Q3"/>
    <n v="7"/>
    <s v="Jul"/>
  </r>
  <r>
    <n v="4165"/>
    <d v="2026-07-03T00:00:00"/>
    <n v="2026"/>
    <x v="2"/>
    <n v="7"/>
    <x v="6"/>
    <x v="1"/>
    <x v="14"/>
    <x v="0"/>
    <s v="New"/>
    <x v="1"/>
    <s v="Summit Backpack 45L"/>
    <n v="2"/>
    <n v="152.88999999999999"/>
    <n v="0"/>
    <n v="81.34"/>
    <n v="305.77999999999997"/>
    <n v="162.68"/>
    <n v="143.09999999999997"/>
    <n v="0.46798351756164558"/>
    <n v="2026"/>
    <s v="Q3"/>
    <n v="7"/>
    <s v="Jul"/>
  </r>
  <r>
    <n v="1149"/>
    <d v="2026-07-04T00:00:00"/>
    <n v="2026"/>
    <x v="2"/>
    <n v="7"/>
    <x v="6"/>
    <x v="0"/>
    <x v="15"/>
    <x v="0"/>
    <s v="New"/>
    <x v="0"/>
    <s v="Commuter Helmet"/>
    <n v="2"/>
    <n v="81.900000000000006"/>
    <n v="0"/>
    <n v="42.61"/>
    <n v="163.80000000000001"/>
    <n v="85.22"/>
    <n v="78.580000000000013"/>
    <n v="0.47973137973137975"/>
    <n v="2026"/>
    <s v="Q3"/>
    <n v="7"/>
    <s v="Jul"/>
  </r>
  <r>
    <n v="1310"/>
    <d v="2026-07-04T00:00:00"/>
    <n v="2026"/>
    <x v="2"/>
    <n v="7"/>
    <x v="6"/>
    <x v="2"/>
    <x v="10"/>
    <x v="2"/>
    <s v="New"/>
    <x v="0"/>
    <s v="Cycling Pack 12L"/>
    <n v="1"/>
    <n v="103.58"/>
    <n v="0"/>
    <n v="51.94"/>
    <n v="103.58"/>
    <n v="51.94"/>
    <n v="51.64"/>
    <n v="0.49855184398532537"/>
    <n v="2026"/>
    <s v="Q3"/>
    <n v="7"/>
    <s v="Jul"/>
  </r>
  <r>
    <n v="2352"/>
    <d v="2026-07-04T00:00:00"/>
    <n v="2026"/>
    <x v="2"/>
    <n v="7"/>
    <x v="6"/>
    <x v="2"/>
    <x v="3"/>
    <x v="1"/>
    <s v="Returning"/>
    <x v="1"/>
    <s v="Trekking Poles"/>
    <n v="4"/>
    <n v="69.7"/>
    <n v="0.1"/>
    <n v="32.799999999999997"/>
    <n v="250.92000000000002"/>
    <n v="131.19999999999999"/>
    <n v="119.72000000000003"/>
    <n v="0.47712418300653603"/>
    <n v="2026"/>
    <s v="Q3"/>
    <n v="7"/>
    <s v="Jul"/>
  </r>
  <r>
    <n v="2547"/>
    <d v="2026-07-04T00:00:00"/>
    <n v="2026"/>
    <x v="2"/>
    <n v="7"/>
    <x v="6"/>
    <x v="1"/>
    <x v="12"/>
    <x v="0"/>
    <s v="Business"/>
    <x v="4"/>
    <s v="Resistance Band Set"/>
    <n v="1"/>
    <n v="40.549999999999997"/>
    <n v="0.05"/>
    <n v="14.44"/>
    <n v="38.522499999999994"/>
    <n v="14.44"/>
    <n v="24.082499999999996"/>
    <n v="0.62515413070283599"/>
    <n v="2026"/>
    <s v="Q3"/>
    <n v="7"/>
    <s v="Jul"/>
  </r>
  <r>
    <n v="2720"/>
    <d v="2026-07-04T00:00:00"/>
    <n v="2026"/>
    <x v="2"/>
    <n v="7"/>
    <x v="6"/>
    <x v="3"/>
    <x v="8"/>
    <x v="0"/>
    <s v="New"/>
    <x v="1"/>
    <s v="Trail Boots"/>
    <n v="2"/>
    <n v="145.88999999999999"/>
    <n v="0"/>
    <n v="80.709999999999994"/>
    <n v="291.77999999999997"/>
    <n v="161.41999999999999"/>
    <n v="130.35999999999999"/>
    <n v="0.4467749674412228"/>
    <n v="2026"/>
    <s v="Q3"/>
    <n v="7"/>
    <s v="Jul"/>
  </r>
  <r>
    <n v="3591"/>
    <d v="2026-07-04T00:00:00"/>
    <n v="2026"/>
    <x v="2"/>
    <n v="7"/>
    <x v="6"/>
    <x v="3"/>
    <x v="13"/>
    <x v="0"/>
    <s v="Returning"/>
    <x v="2"/>
    <s v="Travel Backpack 35L"/>
    <n v="1"/>
    <n v="163.25"/>
    <n v="0"/>
    <n v="89.71"/>
    <n v="163.25"/>
    <n v="89.71"/>
    <n v="73.540000000000006"/>
    <n v="0.45047473200612559"/>
    <n v="2026"/>
    <s v="Q3"/>
    <n v="7"/>
    <s v="Jul"/>
  </r>
  <r>
    <n v="3819"/>
    <d v="2026-07-04T00:00:00"/>
    <n v="2026"/>
    <x v="2"/>
    <n v="7"/>
    <x v="6"/>
    <x v="1"/>
    <x v="1"/>
    <x v="0"/>
    <s v="Returning"/>
    <x v="4"/>
    <s v="Resistance Band Set"/>
    <n v="1"/>
    <n v="40.39"/>
    <n v="0.1"/>
    <n v="14.38"/>
    <n v="36.350999999999999"/>
    <n v="14.38"/>
    <n v="21.970999999999997"/>
    <n v="0.60441253335534095"/>
    <n v="2026"/>
    <s v="Q3"/>
    <n v="7"/>
    <s v="Jul"/>
  </r>
  <r>
    <n v="4869"/>
    <d v="2026-07-04T00:00:00"/>
    <n v="2026"/>
    <x v="2"/>
    <n v="7"/>
    <x v="6"/>
    <x v="0"/>
    <x v="15"/>
    <x v="2"/>
    <s v="Returning"/>
    <x v="3"/>
    <s v="Trail Tent 2P"/>
    <n v="1"/>
    <n v="200.22"/>
    <n v="0"/>
    <n v="104.38"/>
    <n v="200.22"/>
    <n v="104.38"/>
    <n v="95.84"/>
    <n v="0.47867345919488563"/>
    <n v="2026"/>
    <s v="Q3"/>
    <n v="7"/>
    <s v="Jul"/>
  </r>
  <r>
    <n v="4940"/>
    <d v="2026-07-04T00:00:00"/>
    <n v="2026"/>
    <x v="2"/>
    <n v="7"/>
    <x v="6"/>
    <x v="1"/>
    <x v="6"/>
    <x v="0"/>
    <s v="Returning"/>
    <x v="2"/>
    <s v="Travel Backpack 35L"/>
    <n v="1"/>
    <n v="164.78"/>
    <n v="0.1"/>
    <n v="88.72"/>
    <n v="148.30199999999999"/>
    <n v="88.72"/>
    <n v="59.581999999999994"/>
    <n v="0.4017612709201494"/>
    <n v="2026"/>
    <s v="Q3"/>
    <n v="7"/>
    <s v="Jul"/>
  </r>
  <r>
    <n v="5164"/>
    <d v="2026-07-04T00:00:00"/>
    <n v="2026"/>
    <x v="2"/>
    <n v="7"/>
    <x v="6"/>
    <x v="1"/>
    <x v="14"/>
    <x v="0"/>
    <s v="Returning"/>
    <x v="1"/>
    <s v="Trail Boots"/>
    <n v="4"/>
    <n v="142.86000000000001"/>
    <n v="0"/>
    <n v="81.62"/>
    <n v="571.44000000000005"/>
    <n v="326.48"/>
    <n v="244.96000000000004"/>
    <n v="0.42867142657146862"/>
    <n v="2026"/>
    <s v="Q3"/>
    <n v="7"/>
    <s v="Jul"/>
  </r>
  <r>
    <n v="659"/>
    <d v="2026-07-05T00:00:00"/>
    <n v="2026"/>
    <x v="2"/>
    <n v="7"/>
    <x v="6"/>
    <x v="3"/>
    <x v="13"/>
    <x v="3"/>
    <s v="Business"/>
    <x v="0"/>
    <s v="Compact Repair Kit"/>
    <n v="1"/>
    <n v="41.18"/>
    <n v="0"/>
    <n v="16.25"/>
    <n v="41.18"/>
    <n v="16.25"/>
    <n v="24.93"/>
    <n v="0.6053909664885867"/>
    <n v="2026"/>
    <s v="Q3"/>
    <n v="7"/>
    <s v="Jul"/>
  </r>
  <r>
    <n v="969"/>
    <d v="2026-07-05T00:00:00"/>
    <n v="2026"/>
    <x v="2"/>
    <n v="7"/>
    <x v="6"/>
    <x v="1"/>
    <x v="11"/>
    <x v="1"/>
    <s v="Business"/>
    <x v="4"/>
    <s v="Recovery Roller"/>
    <n v="12"/>
    <n v="35.81"/>
    <n v="0.15"/>
    <n v="14.29"/>
    <n v="365.262"/>
    <n v="171.48"/>
    <n v="193.78200000000001"/>
    <n v="0.53052877112866936"/>
    <n v="2026"/>
    <s v="Q3"/>
    <n v="7"/>
    <s v="Jul"/>
  </r>
  <r>
    <n v="1096"/>
    <d v="2026-07-05T00:00:00"/>
    <n v="2026"/>
    <x v="2"/>
    <n v="7"/>
    <x v="6"/>
    <x v="1"/>
    <x v="14"/>
    <x v="2"/>
    <s v="New"/>
    <x v="3"/>
    <s v="Alpine Tent 4P"/>
    <n v="3"/>
    <n v="345.42"/>
    <n v="0"/>
    <n v="198.69"/>
    <n v="1036.26"/>
    <n v="596.06999999999994"/>
    <n v="440.19000000000005"/>
    <n v="0.42478721556366167"/>
    <n v="2026"/>
    <s v="Q3"/>
    <n v="7"/>
    <s v="Jul"/>
  </r>
  <r>
    <n v="1440"/>
    <d v="2026-07-05T00:00:00"/>
    <n v="2026"/>
    <x v="2"/>
    <n v="7"/>
    <x v="6"/>
    <x v="3"/>
    <x v="8"/>
    <x v="0"/>
    <s v="Returning"/>
    <x v="0"/>
    <s v="Cycling Pack 12L"/>
    <n v="4"/>
    <n v="101.66"/>
    <n v="0.1"/>
    <n v="51.55"/>
    <n v="365.976"/>
    <n v="206.2"/>
    <n v="159.77600000000001"/>
    <n v="0.43657507596126527"/>
    <n v="2026"/>
    <s v="Q3"/>
    <n v="7"/>
    <s v="Jul"/>
  </r>
  <r>
    <n v="2052"/>
    <d v="2026-07-05T00:00:00"/>
    <n v="2026"/>
    <x v="2"/>
    <n v="7"/>
    <x v="6"/>
    <x v="3"/>
    <x v="13"/>
    <x v="0"/>
    <s v="Business"/>
    <x v="1"/>
    <s v="Trail Boots"/>
    <n v="3"/>
    <n v="146.88999999999999"/>
    <n v="0"/>
    <n v="77.650000000000006"/>
    <n v="440.66999999999996"/>
    <n v="232.95000000000002"/>
    <n v="207.71999999999994"/>
    <n v="0.47137313636054179"/>
    <n v="2026"/>
    <s v="Q3"/>
    <n v="7"/>
    <s v="Jul"/>
  </r>
  <r>
    <n v="2096"/>
    <d v="2026-07-05T00:00:00"/>
    <n v="2026"/>
    <x v="2"/>
    <n v="7"/>
    <x v="6"/>
    <x v="3"/>
    <x v="13"/>
    <x v="3"/>
    <s v="Returning"/>
    <x v="2"/>
    <s v="Travel Backpack 35L"/>
    <n v="2"/>
    <n v="161.21"/>
    <n v="0"/>
    <n v="85.2"/>
    <n v="322.42"/>
    <n v="170.4"/>
    <n v="152.02000000000001"/>
    <n v="0.47149680540909372"/>
    <n v="2026"/>
    <s v="Q3"/>
    <n v="7"/>
    <s v="Jul"/>
  </r>
  <r>
    <n v="2488"/>
    <d v="2026-07-05T00:00:00"/>
    <n v="2026"/>
    <x v="2"/>
    <n v="7"/>
    <x v="6"/>
    <x v="3"/>
    <x v="8"/>
    <x v="2"/>
    <s v="New"/>
    <x v="1"/>
    <s v="Trekking Poles"/>
    <n v="2"/>
    <n v="71.27"/>
    <n v="0.05"/>
    <n v="32.85"/>
    <n v="135.41299999999998"/>
    <n v="65.7"/>
    <n v="69.71299999999998"/>
    <n v="0.5148176319851121"/>
    <n v="2026"/>
    <s v="Q3"/>
    <n v="7"/>
    <s v="Jul"/>
  </r>
  <r>
    <n v="3220"/>
    <d v="2026-07-05T00:00:00"/>
    <n v="2026"/>
    <x v="2"/>
    <n v="7"/>
    <x v="6"/>
    <x v="0"/>
    <x v="9"/>
    <x v="2"/>
    <s v="Returning"/>
    <x v="4"/>
    <s v="Training Mat"/>
    <n v="3"/>
    <n v="50.16"/>
    <n v="0.05"/>
    <n v="22.24"/>
    <n v="142.95599999999999"/>
    <n v="66.72"/>
    <n v="76.23599999999999"/>
    <n v="0.53328296818601528"/>
    <n v="2026"/>
    <s v="Q3"/>
    <n v="7"/>
    <s v="Jul"/>
  </r>
  <r>
    <n v="3711"/>
    <d v="2026-07-05T00:00:00"/>
    <n v="2026"/>
    <x v="2"/>
    <n v="7"/>
    <x v="6"/>
    <x v="3"/>
    <x v="4"/>
    <x v="3"/>
    <s v="New"/>
    <x v="1"/>
    <s v="Trail Boots"/>
    <n v="1"/>
    <n v="145.37"/>
    <n v="0.05"/>
    <n v="81.02"/>
    <n v="138.10149999999999"/>
    <n v="81.02"/>
    <n v="57.081499999999991"/>
    <n v="0.41333005072356199"/>
    <n v="2026"/>
    <s v="Q3"/>
    <n v="7"/>
    <s v="Jul"/>
  </r>
  <r>
    <n v="3823"/>
    <d v="2026-07-05T00:00:00"/>
    <n v="2026"/>
    <x v="2"/>
    <n v="7"/>
    <x v="6"/>
    <x v="3"/>
    <x v="7"/>
    <x v="2"/>
    <s v="New"/>
    <x v="2"/>
    <s v="Packing Cube Set"/>
    <n v="2"/>
    <n v="47.1"/>
    <n v="0"/>
    <n v="17.920000000000002"/>
    <n v="94.2"/>
    <n v="35.840000000000003"/>
    <n v="58.36"/>
    <n v="0.6195329087048832"/>
    <n v="2026"/>
    <s v="Q3"/>
    <n v="7"/>
    <s v="Jul"/>
  </r>
  <r>
    <n v="4058"/>
    <d v="2026-07-05T00:00:00"/>
    <n v="2026"/>
    <x v="2"/>
    <n v="7"/>
    <x v="6"/>
    <x v="3"/>
    <x v="13"/>
    <x v="1"/>
    <s v="Business"/>
    <x v="1"/>
    <s v="Summit Backpack 45L"/>
    <n v="5"/>
    <n v="155.09"/>
    <n v="0.1"/>
    <n v="78.52"/>
    <n v="697.90500000000009"/>
    <n v="392.59999999999997"/>
    <n v="305.30500000000012"/>
    <n v="0.43745925305020034"/>
    <n v="2026"/>
    <s v="Q3"/>
    <n v="7"/>
    <s v="Jul"/>
  </r>
  <r>
    <n v="4126"/>
    <d v="2026-07-05T00:00:00"/>
    <n v="2026"/>
    <x v="2"/>
    <n v="7"/>
    <x v="6"/>
    <x v="3"/>
    <x v="13"/>
    <x v="0"/>
    <s v="New"/>
    <x v="0"/>
    <s v="Commuter Helmet"/>
    <n v="3"/>
    <n v="82.89"/>
    <n v="0"/>
    <n v="42.31"/>
    <n v="248.67000000000002"/>
    <n v="126.93"/>
    <n v="121.74000000000001"/>
    <n v="0.48956448304982508"/>
    <n v="2026"/>
    <s v="Q3"/>
    <n v="7"/>
    <s v="Jul"/>
  </r>
  <r>
    <n v="5080"/>
    <d v="2026-07-05T00:00:00"/>
    <n v="2026"/>
    <x v="2"/>
    <n v="7"/>
    <x v="6"/>
    <x v="2"/>
    <x v="3"/>
    <x v="2"/>
    <s v="New"/>
    <x v="0"/>
    <s v="Commuter Helmet"/>
    <n v="2"/>
    <n v="80.8"/>
    <n v="0"/>
    <n v="42.21"/>
    <n v="161.6"/>
    <n v="84.42"/>
    <n v="77.179999999999993"/>
    <n v="0.47759900990099008"/>
    <n v="2026"/>
    <s v="Q3"/>
    <n v="7"/>
    <s v="Jul"/>
  </r>
  <r>
    <n v="923"/>
    <d v="2026-07-06T00:00:00"/>
    <n v="2026"/>
    <x v="2"/>
    <n v="7"/>
    <x v="6"/>
    <x v="2"/>
    <x v="5"/>
    <x v="0"/>
    <s v="New"/>
    <x v="4"/>
    <s v="Resistance Band Set"/>
    <n v="2"/>
    <n v="39.54"/>
    <n v="0.05"/>
    <n v="14.68"/>
    <n v="75.125999999999991"/>
    <n v="29.36"/>
    <n v="45.765999999999991"/>
    <n v="0.60918989431089099"/>
    <n v="2026"/>
    <s v="Q3"/>
    <n v="7"/>
    <s v="Jul"/>
  </r>
  <r>
    <n v="1549"/>
    <d v="2026-07-06T00:00:00"/>
    <n v="2026"/>
    <x v="2"/>
    <n v="7"/>
    <x v="6"/>
    <x v="2"/>
    <x v="2"/>
    <x v="0"/>
    <s v="New"/>
    <x v="4"/>
    <s v="Weighted Vest"/>
    <n v="2"/>
    <n v="121.35"/>
    <n v="0"/>
    <n v="71.06"/>
    <n v="242.7"/>
    <n v="142.12"/>
    <n v="100.57999999999998"/>
    <n v="0.41442109600329619"/>
    <n v="2026"/>
    <s v="Q3"/>
    <n v="7"/>
    <s v="Jul"/>
  </r>
  <r>
    <n v="1839"/>
    <d v="2026-07-06T00:00:00"/>
    <n v="2026"/>
    <x v="2"/>
    <n v="7"/>
    <x v="6"/>
    <x v="3"/>
    <x v="8"/>
    <x v="2"/>
    <s v="Returning"/>
    <x v="4"/>
    <s v="Resistance Band Set"/>
    <n v="1"/>
    <n v="41.37"/>
    <n v="0"/>
    <n v="15.12"/>
    <n v="41.37"/>
    <n v="15.12"/>
    <n v="26.25"/>
    <n v="0.63451776649746194"/>
    <n v="2026"/>
    <s v="Q3"/>
    <n v="7"/>
    <s v="Jul"/>
  </r>
  <r>
    <n v="2053"/>
    <d v="2026-07-06T00:00:00"/>
    <n v="2026"/>
    <x v="2"/>
    <n v="7"/>
    <x v="6"/>
    <x v="1"/>
    <x v="12"/>
    <x v="0"/>
    <s v="New"/>
    <x v="0"/>
    <s v="Commuter Helmet"/>
    <n v="5"/>
    <n v="81.63"/>
    <n v="0.05"/>
    <n v="42.36"/>
    <n v="387.74249999999995"/>
    <n v="211.8"/>
    <n v="175.94249999999994"/>
    <n v="0.45376119460724568"/>
    <n v="2026"/>
    <s v="Q3"/>
    <n v="7"/>
    <s v="Jul"/>
  </r>
  <r>
    <n v="2342"/>
    <d v="2026-07-06T00:00:00"/>
    <n v="2026"/>
    <x v="2"/>
    <n v="7"/>
    <x v="6"/>
    <x v="1"/>
    <x v="1"/>
    <x v="0"/>
    <s v="Returning"/>
    <x v="4"/>
    <s v="Recovery Roller"/>
    <n v="1"/>
    <n v="36.19"/>
    <n v="0"/>
    <n v="13.91"/>
    <n v="36.19"/>
    <n v="13.91"/>
    <n v="22.279999999999998"/>
    <n v="0.61563967946946663"/>
    <n v="2026"/>
    <s v="Q3"/>
    <n v="7"/>
    <s v="Jul"/>
  </r>
  <r>
    <n v="2465"/>
    <d v="2026-07-06T00:00:00"/>
    <n v="2026"/>
    <x v="2"/>
    <n v="7"/>
    <x v="6"/>
    <x v="1"/>
    <x v="1"/>
    <x v="3"/>
    <s v="New"/>
    <x v="1"/>
    <s v="Trail Boots"/>
    <n v="1"/>
    <n v="142.04"/>
    <n v="0"/>
    <n v="81.67"/>
    <n v="142.04"/>
    <n v="81.67"/>
    <n v="60.36999999999999"/>
    <n v="0.4250211208110391"/>
    <n v="2026"/>
    <s v="Q3"/>
    <n v="7"/>
    <s v="Jul"/>
  </r>
  <r>
    <n v="3990"/>
    <d v="2026-07-06T00:00:00"/>
    <n v="2026"/>
    <x v="2"/>
    <n v="7"/>
    <x v="6"/>
    <x v="2"/>
    <x v="5"/>
    <x v="0"/>
    <s v="Business"/>
    <x v="2"/>
    <s v="Carry-On Duffel"/>
    <n v="1"/>
    <n v="133.66999999999999"/>
    <n v="0"/>
    <n v="68.25"/>
    <n v="133.66999999999999"/>
    <n v="68.25"/>
    <n v="65.419999999999987"/>
    <n v="0.48941422907159415"/>
    <n v="2026"/>
    <s v="Q3"/>
    <n v="7"/>
    <s v="Jul"/>
  </r>
  <r>
    <n v="4370"/>
    <d v="2026-07-06T00:00:00"/>
    <n v="2026"/>
    <x v="2"/>
    <n v="7"/>
    <x v="6"/>
    <x v="2"/>
    <x v="10"/>
    <x v="0"/>
    <s v="New"/>
    <x v="2"/>
    <s v="Travel Backpack 35L"/>
    <n v="6"/>
    <n v="166.6"/>
    <n v="0"/>
    <n v="88.14"/>
    <n v="999.59999999999991"/>
    <n v="528.84"/>
    <n v="470.75999999999988"/>
    <n v="0.47094837935174061"/>
    <n v="2026"/>
    <s v="Q3"/>
    <n v="7"/>
    <s v="Jul"/>
  </r>
  <r>
    <n v="4856"/>
    <d v="2026-07-06T00:00:00"/>
    <n v="2026"/>
    <x v="2"/>
    <n v="7"/>
    <x v="6"/>
    <x v="1"/>
    <x v="12"/>
    <x v="0"/>
    <s v="Returning"/>
    <x v="0"/>
    <s v="Cycling Pack 12L"/>
    <n v="2"/>
    <n v="99.93"/>
    <n v="0.1"/>
    <n v="51.96"/>
    <n v="179.87400000000002"/>
    <n v="103.92"/>
    <n v="75.954000000000022"/>
    <n v="0.422262250241836"/>
    <n v="2026"/>
    <s v="Q3"/>
    <n v="7"/>
    <s v="Jul"/>
  </r>
  <r>
    <n v="337"/>
    <d v="2026-07-07T00:00:00"/>
    <n v="2026"/>
    <x v="2"/>
    <n v="7"/>
    <x v="6"/>
    <x v="0"/>
    <x v="15"/>
    <x v="2"/>
    <s v="Returning"/>
    <x v="0"/>
    <s v="Cycling Pack 12L"/>
    <n v="6"/>
    <n v="100.56"/>
    <n v="0"/>
    <n v="49.47"/>
    <n v="603.36"/>
    <n v="296.82"/>
    <n v="306.54000000000002"/>
    <n v="0.508054892601432"/>
    <n v="2026"/>
    <s v="Q3"/>
    <n v="7"/>
    <s v="Jul"/>
  </r>
  <r>
    <n v="1001"/>
    <d v="2026-07-07T00:00:00"/>
    <n v="2026"/>
    <x v="2"/>
    <n v="7"/>
    <x v="6"/>
    <x v="0"/>
    <x v="9"/>
    <x v="0"/>
    <s v="Returning"/>
    <x v="3"/>
    <s v="Trail Tent 2P"/>
    <n v="1"/>
    <n v="200.48"/>
    <n v="0.05"/>
    <n v="104.11"/>
    <n v="190.45599999999999"/>
    <n v="104.11"/>
    <n v="86.345999999999989"/>
    <n v="0.45336455664300412"/>
    <n v="2026"/>
    <s v="Q3"/>
    <n v="7"/>
    <s v="Jul"/>
  </r>
  <r>
    <n v="2424"/>
    <d v="2026-07-07T00:00:00"/>
    <n v="2026"/>
    <x v="2"/>
    <n v="7"/>
    <x v="6"/>
    <x v="3"/>
    <x v="8"/>
    <x v="0"/>
    <s v="New"/>
    <x v="0"/>
    <s v="Trail Bike Light"/>
    <n v="1"/>
    <n v="51.06"/>
    <n v="0.15"/>
    <n v="22.56"/>
    <n v="43.401000000000003"/>
    <n v="22.56"/>
    <n v="20.841000000000005"/>
    <n v="0.48019630884081022"/>
    <n v="2026"/>
    <s v="Q3"/>
    <n v="7"/>
    <s v="Jul"/>
  </r>
  <r>
    <n v="2751"/>
    <d v="2026-07-07T00:00:00"/>
    <n v="2026"/>
    <x v="2"/>
    <n v="7"/>
    <x v="6"/>
    <x v="0"/>
    <x v="15"/>
    <x v="2"/>
    <s v="New"/>
    <x v="4"/>
    <s v="Weighted Vest"/>
    <n v="2"/>
    <n v="125.9"/>
    <n v="0.15"/>
    <n v="70.27"/>
    <n v="214.03"/>
    <n v="140.54"/>
    <n v="73.490000000000009"/>
    <n v="0.34336307994206422"/>
    <n v="2026"/>
    <s v="Q3"/>
    <n v="7"/>
    <s v="Jul"/>
  </r>
  <r>
    <n v="375"/>
    <d v="2026-07-08T00:00:00"/>
    <n v="2026"/>
    <x v="2"/>
    <n v="7"/>
    <x v="6"/>
    <x v="1"/>
    <x v="12"/>
    <x v="2"/>
    <s v="Returning"/>
    <x v="3"/>
    <s v="Trail Tent 2P"/>
    <n v="2"/>
    <n v="192.24"/>
    <n v="0.05"/>
    <n v="103.65"/>
    <n v="365.25599999999997"/>
    <n v="207.3"/>
    <n v="157.95599999999996"/>
    <n v="0.43245285498390162"/>
    <n v="2026"/>
    <s v="Q3"/>
    <n v="7"/>
    <s v="Jul"/>
  </r>
  <r>
    <n v="650"/>
    <d v="2026-07-08T00:00:00"/>
    <n v="2026"/>
    <x v="2"/>
    <n v="7"/>
    <x v="6"/>
    <x v="0"/>
    <x v="0"/>
    <x v="0"/>
    <s v="Business"/>
    <x v="4"/>
    <s v="Resistance Band Set"/>
    <n v="2"/>
    <n v="40.79"/>
    <n v="0"/>
    <n v="14.61"/>
    <n v="81.58"/>
    <n v="29.22"/>
    <n v="52.36"/>
    <n v="0.64182397646481981"/>
    <n v="2026"/>
    <s v="Q3"/>
    <n v="7"/>
    <s v="Jul"/>
  </r>
  <r>
    <n v="941"/>
    <d v="2026-07-08T00:00:00"/>
    <n v="2026"/>
    <x v="2"/>
    <n v="7"/>
    <x v="6"/>
    <x v="0"/>
    <x v="9"/>
    <x v="2"/>
    <s v="New"/>
    <x v="3"/>
    <s v="Compact Sleeping Bag"/>
    <n v="2"/>
    <n v="125.73"/>
    <n v="0.15"/>
    <n v="61.75"/>
    <n v="213.74100000000001"/>
    <n v="123.5"/>
    <n v="90.241000000000014"/>
    <n v="0.42219789371248384"/>
    <n v="2026"/>
    <s v="Q3"/>
    <n v="7"/>
    <s v="Jul"/>
  </r>
  <r>
    <n v="2719"/>
    <d v="2026-07-08T00:00:00"/>
    <n v="2026"/>
    <x v="2"/>
    <n v="7"/>
    <x v="6"/>
    <x v="0"/>
    <x v="15"/>
    <x v="0"/>
    <s v="Business"/>
    <x v="2"/>
    <s v="Travel Backpack 35L"/>
    <n v="1"/>
    <n v="164.92"/>
    <n v="0"/>
    <n v="89.47"/>
    <n v="164.92"/>
    <n v="89.47"/>
    <n v="75.449999999999989"/>
    <n v="0.45749454280863444"/>
    <n v="2026"/>
    <s v="Q3"/>
    <n v="7"/>
    <s v="Jul"/>
  </r>
  <r>
    <n v="3833"/>
    <d v="2026-07-08T00:00:00"/>
    <n v="2026"/>
    <x v="2"/>
    <n v="7"/>
    <x v="6"/>
    <x v="1"/>
    <x v="6"/>
    <x v="2"/>
    <s v="New"/>
    <x v="0"/>
    <s v="Cycling Pack 12L"/>
    <n v="5"/>
    <n v="103.91"/>
    <n v="0"/>
    <n v="51.19"/>
    <n v="519.54999999999995"/>
    <n v="255.95"/>
    <n v="263.59999999999997"/>
    <n v="0.50736214031373306"/>
    <n v="2026"/>
    <s v="Q3"/>
    <n v="7"/>
    <s v="Jul"/>
  </r>
  <r>
    <n v="211"/>
    <d v="2026-07-09T00:00:00"/>
    <n v="2026"/>
    <x v="2"/>
    <n v="7"/>
    <x v="6"/>
    <x v="2"/>
    <x v="16"/>
    <x v="1"/>
    <s v="Business"/>
    <x v="0"/>
    <s v="Trail Bike Light"/>
    <n v="10"/>
    <n v="49.69"/>
    <n v="0.1"/>
    <n v="21.82"/>
    <n v="447.21"/>
    <n v="218.2"/>
    <n v="229.01"/>
    <n v="0.51208604458755391"/>
    <n v="2026"/>
    <s v="Q3"/>
    <n v="7"/>
    <s v="Jul"/>
  </r>
  <r>
    <n v="392"/>
    <d v="2026-07-09T00:00:00"/>
    <n v="2026"/>
    <x v="2"/>
    <n v="7"/>
    <x v="6"/>
    <x v="3"/>
    <x v="7"/>
    <x v="2"/>
    <s v="Returning"/>
    <x v="1"/>
    <s v="Hiking Daypack 20L"/>
    <n v="3"/>
    <n v="94.19"/>
    <n v="0"/>
    <n v="44.1"/>
    <n v="282.57"/>
    <n v="132.30000000000001"/>
    <n v="150.26999999999998"/>
    <n v="0.53179743072512997"/>
    <n v="2026"/>
    <s v="Q3"/>
    <n v="7"/>
    <s v="Jul"/>
  </r>
  <r>
    <n v="1302"/>
    <d v="2026-07-09T00:00:00"/>
    <n v="2026"/>
    <x v="2"/>
    <n v="7"/>
    <x v="6"/>
    <x v="1"/>
    <x v="14"/>
    <x v="2"/>
    <s v="Returning"/>
    <x v="2"/>
    <s v="Packing Cube Set"/>
    <n v="1"/>
    <n v="46.87"/>
    <n v="0"/>
    <n v="18.649999999999999"/>
    <n v="46.87"/>
    <n v="18.649999999999999"/>
    <n v="28.22"/>
    <n v="0.60209088969490077"/>
    <n v="2026"/>
    <s v="Q3"/>
    <n v="7"/>
    <s v="Jul"/>
  </r>
  <r>
    <n v="1366"/>
    <d v="2026-07-09T00:00:00"/>
    <n v="2026"/>
    <x v="2"/>
    <n v="7"/>
    <x v="6"/>
    <x v="2"/>
    <x v="16"/>
    <x v="0"/>
    <s v="Returning"/>
    <x v="2"/>
    <s v="Insulated Bottle"/>
    <n v="1"/>
    <n v="36.99"/>
    <n v="0.1"/>
    <n v="13.2"/>
    <n v="33.291000000000004"/>
    <n v="13.2"/>
    <n v="20.091000000000005"/>
    <n v="0.60349644047940887"/>
    <n v="2026"/>
    <s v="Q3"/>
    <n v="7"/>
    <s v="Jul"/>
  </r>
  <r>
    <n v="1974"/>
    <d v="2026-07-09T00:00:00"/>
    <n v="2026"/>
    <x v="2"/>
    <n v="7"/>
    <x v="6"/>
    <x v="0"/>
    <x v="15"/>
    <x v="0"/>
    <s v="Returning"/>
    <x v="2"/>
    <s v="Carry-On Duffel"/>
    <n v="1"/>
    <n v="135.44"/>
    <n v="0"/>
    <n v="65.48"/>
    <n v="135.44"/>
    <n v="65.48"/>
    <n v="69.959999999999994"/>
    <n v="0.51653868871825159"/>
    <n v="2026"/>
    <s v="Q3"/>
    <n v="7"/>
    <s v="Jul"/>
  </r>
  <r>
    <n v="2716"/>
    <d v="2026-07-09T00:00:00"/>
    <n v="2026"/>
    <x v="2"/>
    <n v="7"/>
    <x v="6"/>
    <x v="1"/>
    <x v="1"/>
    <x v="0"/>
    <s v="New"/>
    <x v="1"/>
    <s v="Hiking Daypack 20L"/>
    <n v="3"/>
    <n v="92.25"/>
    <n v="0"/>
    <n v="46.27"/>
    <n v="276.75"/>
    <n v="138.81"/>
    <n v="137.94"/>
    <n v="0.49842818428184282"/>
    <n v="2026"/>
    <s v="Q3"/>
    <n v="7"/>
    <s v="Jul"/>
  </r>
  <r>
    <n v="3161"/>
    <d v="2026-07-09T00:00:00"/>
    <n v="2026"/>
    <x v="2"/>
    <n v="7"/>
    <x v="6"/>
    <x v="2"/>
    <x v="5"/>
    <x v="0"/>
    <s v="New"/>
    <x v="3"/>
    <s v="Trail Tent 2P"/>
    <n v="2"/>
    <n v="192.6"/>
    <n v="0"/>
    <n v="104.89"/>
    <n v="385.2"/>
    <n v="209.78"/>
    <n v="175.42"/>
    <n v="0.45539979231568017"/>
    <n v="2026"/>
    <s v="Q3"/>
    <n v="7"/>
    <s v="Jul"/>
  </r>
  <r>
    <n v="3240"/>
    <d v="2026-07-09T00:00:00"/>
    <n v="2026"/>
    <x v="2"/>
    <n v="7"/>
    <x v="6"/>
    <x v="3"/>
    <x v="8"/>
    <x v="0"/>
    <s v="Returning"/>
    <x v="0"/>
    <s v="Compact Repair Kit"/>
    <n v="1"/>
    <n v="39.94"/>
    <n v="0"/>
    <n v="16.89"/>
    <n v="39.94"/>
    <n v="16.89"/>
    <n v="23.049999999999997"/>
    <n v="0.57711567351026538"/>
    <n v="2026"/>
    <s v="Q3"/>
    <n v="7"/>
    <s v="Jul"/>
  </r>
  <r>
    <n v="3682"/>
    <d v="2026-07-09T00:00:00"/>
    <n v="2026"/>
    <x v="2"/>
    <n v="7"/>
    <x v="6"/>
    <x v="2"/>
    <x v="2"/>
    <x v="0"/>
    <s v="Returning"/>
    <x v="1"/>
    <s v="Summit Backpack 45L"/>
    <n v="3"/>
    <n v="150.61000000000001"/>
    <n v="0"/>
    <n v="79.900000000000006"/>
    <n v="451.83000000000004"/>
    <n v="239.70000000000002"/>
    <n v="212.13000000000002"/>
    <n v="0.46949073766682159"/>
    <n v="2026"/>
    <s v="Q3"/>
    <n v="7"/>
    <s v="Jul"/>
  </r>
  <r>
    <n v="4725"/>
    <d v="2026-07-09T00:00:00"/>
    <n v="2026"/>
    <x v="2"/>
    <n v="7"/>
    <x v="6"/>
    <x v="3"/>
    <x v="13"/>
    <x v="0"/>
    <s v="Returning"/>
    <x v="1"/>
    <s v="Trekking Poles"/>
    <n v="2"/>
    <n v="71.069999999999993"/>
    <n v="0"/>
    <n v="31.57"/>
    <n v="142.13999999999999"/>
    <n v="63.14"/>
    <n v="78.999999999999986"/>
    <n v="0.55579006613198245"/>
    <n v="2026"/>
    <s v="Q3"/>
    <n v="7"/>
    <s v="Jul"/>
  </r>
  <r>
    <n v="758"/>
    <d v="2026-07-10T00:00:00"/>
    <n v="2026"/>
    <x v="2"/>
    <n v="7"/>
    <x v="6"/>
    <x v="0"/>
    <x v="0"/>
    <x v="2"/>
    <s v="New"/>
    <x v="0"/>
    <s v="Trail Bike Light"/>
    <n v="1"/>
    <n v="50.78"/>
    <n v="0"/>
    <n v="22.29"/>
    <n v="50.78"/>
    <n v="22.29"/>
    <n v="28.490000000000002"/>
    <n v="0.56104765655769995"/>
    <n v="2026"/>
    <s v="Q3"/>
    <n v="7"/>
    <s v="Jul"/>
  </r>
  <r>
    <n v="1910"/>
    <d v="2026-07-10T00:00:00"/>
    <n v="2026"/>
    <x v="2"/>
    <n v="7"/>
    <x v="6"/>
    <x v="0"/>
    <x v="15"/>
    <x v="0"/>
    <s v="Returning"/>
    <x v="1"/>
    <s v="Trail Boots"/>
    <n v="2"/>
    <n v="141.51"/>
    <n v="0.05"/>
    <n v="77.040000000000006"/>
    <n v="268.86899999999997"/>
    <n v="154.08000000000001"/>
    <n v="114.78899999999996"/>
    <n v="0.42693281858451504"/>
    <n v="2026"/>
    <s v="Q3"/>
    <n v="7"/>
    <s v="Jul"/>
  </r>
  <r>
    <n v="1941"/>
    <d v="2026-07-10T00:00:00"/>
    <n v="2026"/>
    <x v="2"/>
    <n v="7"/>
    <x v="6"/>
    <x v="1"/>
    <x v="12"/>
    <x v="3"/>
    <s v="Returning"/>
    <x v="1"/>
    <s v="Summit Backpack 45L"/>
    <n v="1"/>
    <n v="156.44"/>
    <n v="0.1"/>
    <n v="80.72"/>
    <n v="140.79599999999999"/>
    <n v="80.72"/>
    <n v="60.075999999999993"/>
    <n v="0.42668825818915307"/>
    <n v="2026"/>
    <s v="Q3"/>
    <n v="7"/>
    <s v="Jul"/>
  </r>
  <r>
    <n v="2324"/>
    <d v="2026-07-10T00:00:00"/>
    <n v="2026"/>
    <x v="2"/>
    <n v="7"/>
    <x v="6"/>
    <x v="1"/>
    <x v="12"/>
    <x v="0"/>
    <s v="New"/>
    <x v="4"/>
    <s v="Training Mat"/>
    <n v="2"/>
    <n v="51.75"/>
    <n v="0"/>
    <n v="21.4"/>
    <n v="103.5"/>
    <n v="42.8"/>
    <n v="60.7"/>
    <n v="0.58647342995169083"/>
    <n v="2026"/>
    <s v="Q3"/>
    <n v="7"/>
    <s v="Jul"/>
  </r>
  <r>
    <n v="2869"/>
    <d v="2026-07-10T00:00:00"/>
    <n v="2026"/>
    <x v="2"/>
    <n v="7"/>
    <x v="6"/>
    <x v="2"/>
    <x v="5"/>
    <x v="3"/>
    <s v="New"/>
    <x v="3"/>
    <s v="Portable Camp Stove"/>
    <n v="1"/>
    <n v="82.23"/>
    <n v="0.1"/>
    <n v="38.340000000000003"/>
    <n v="74.007000000000005"/>
    <n v="38.340000000000003"/>
    <n v="35.667000000000002"/>
    <n v="0.48194089748267055"/>
    <n v="2026"/>
    <s v="Q3"/>
    <n v="7"/>
    <s v="Jul"/>
  </r>
  <r>
    <n v="3236"/>
    <d v="2026-07-10T00:00:00"/>
    <n v="2026"/>
    <x v="2"/>
    <n v="7"/>
    <x v="6"/>
    <x v="1"/>
    <x v="6"/>
    <x v="0"/>
    <s v="New"/>
    <x v="1"/>
    <s v="Trail Boots"/>
    <n v="1"/>
    <n v="144.16999999999999"/>
    <n v="0.1"/>
    <n v="78.13"/>
    <n v="129.75299999999999"/>
    <n v="78.13"/>
    <n v="51.62299999999999"/>
    <n v="0.39785592625989374"/>
    <n v="2026"/>
    <s v="Q3"/>
    <n v="7"/>
    <s v="Jul"/>
  </r>
  <r>
    <n v="3582"/>
    <d v="2026-07-10T00:00:00"/>
    <n v="2026"/>
    <x v="2"/>
    <n v="7"/>
    <x v="6"/>
    <x v="1"/>
    <x v="12"/>
    <x v="0"/>
    <s v="Returning"/>
    <x v="3"/>
    <s v="Portable Camp Stove"/>
    <n v="4"/>
    <n v="82.47"/>
    <n v="0"/>
    <n v="40.22"/>
    <n v="329.88"/>
    <n v="160.88"/>
    <n v="169"/>
    <n v="0.51230750575967021"/>
    <n v="2026"/>
    <s v="Q3"/>
    <n v="7"/>
    <s v="Jul"/>
  </r>
  <r>
    <n v="3715"/>
    <d v="2026-07-10T00:00:00"/>
    <n v="2026"/>
    <x v="2"/>
    <n v="7"/>
    <x v="6"/>
    <x v="3"/>
    <x v="8"/>
    <x v="0"/>
    <s v="New"/>
    <x v="3"/>
    <s v="Compact Sleeping Bag"/>
    <n v="1"/>
    <n v="122.14"/>
    <n v="0.15"/>
    <n v="59.87"/>
    <n v="103.819"/>
    <n v="59.87"/>
    <n v="43.949000000000005"/>
    <n v="0.42332328379198414"/>
    <n v="2026"/>
    <s v="Q3"/>
    <n v="7"/>
    <s v="Jul"/>
  </r>
  <r>
    <n v="3940"/>
    <d v="2026-07-10T00:00:00"/>
    <n v="2026"/>
    <x v="2"/>
    <n v="7"/>
    <x v="6"/>
    <x v="2"/>
    <x v="16"/>
    <x v="2"/>
    <s v="Returning"/>
    <x v="1"/>
    <s v="Trail Boots"/>
    <n v="3"/>
    <n v="143.59"/>
    <n v="0"/>
    <n v="78.91"/>
    <n v="430.77"/>
    <n v="236.73"/>
    <n v="194.04"/>
    <n v="0.45044919562643637"/>
    <n v="2026"/>
    <s v="Q3"/>
    <n v="7"/>
    <s v="Jul"/>
  </r>
  <r>
    <n v="4760"/>
    <d v="2026-07-10T00:00:00"/>
    <n v="2026"/>
    <x v="2"/>
    <n v="7"/>
    <x v="6"/>
    <x v="3"/>
    <x v="13"/>
    <x v="0"/>
    <s v="Business"/>
    <x v="1"/>
    <s v="Summit Backpack 45L"/>
    <n v="2"/>
    <n v="157.66"/>
    <n v="0"/>
    <n v="78.760000000000005"/>
    <n v="315.32"/>
    <n v="157.52000000000001"/>
    <n v="157.79999999999998"/>
    <n v="0.50044399340352652"/>
    <n v="2026"/>
    <s v="Q3"/>
    <n v="7"/>
    <s v="Jul"/>
  </r>
  <r>
    <n v="4768"/>
    <d v="2026-07-10T00:00:00"/>
    <n v="2026"/>
    <x v="2"/>
    <n v="7"/>
    <x v="6"/>
    <x v="1"/>
    <x v="1"/>
    <x v="0"/>
    <s v="Business"/>
    <x v="0"/>
    <s v="Cycling Pack 12L"/>
    <n v="1"/>
    <n v="101.58"/>
    <n v="0"/>
    <n v="49.83"/>
    <n v="101.58"/>
    <n v="49.83"/>
    <n v="51.75"/>
    <n v="0.50945067926757237"/>
    <n v="2026"/>
    <s v="Q3"/>
    <n v="7"/>
    <s v="Jul"/>
  </r>
  <r>
    <n v="5025"/>
    <d v="2026-07-10T00:00:00"/>
    <n v="2026"/>
    <x v="2"/>
    <n v="7"/>
    <x v="6"/>
    <x v="2"/>
    <x v="3"/>
    <x v="0"/>
    <s v="Returning"/>
    <x v="2"/>
    <s v="Travel Backpack 35L"/>
    <n v="4"/>
    <n v="166.71"/>
    <n v="0"/>
    <n v="86.55"/>
    <n v="666.84"/>
    <n v="346.2"/>
    <n v="320.64000000000004"/>
    <n v="0.48083498290444487"/>
    <n v="2026"/>
    <s v="Q3"/>
    <n v="7"/>
    <s v="Jul"/>
  </r>
  <r>
    <n v="165"/>
    <d v="2026-07-11T00:00:00"/>
    <n v="2026"/>
    <x v="2"/>
    <n v="7"/>
    <x v="6"/>
    <x v="1"/>
    <x v="12"/>
    <x v="2"/>
    <s v="New"/>
    <x v="0"/>
    <s v="Commuter Helmet"/>
    <n v="2"/>
    <n v="83.33"/>
    <n v="0"/>
    <n v="42.11"/>
    <n v="166.66"/>
    <n v="84.22"/>
    <n v="82.44"/>
    <n v="0.49465978639145564"/>
    <n v="2026"/>
    <s v="Q3"/>
    <n v="7"/>
    <s v="Jul"/>
  </r>
  <r>
    <n v="198"/>
    <d v="2026-07-11T00:00:00"/>
    <n v="2026"/>
    <x v="2"/>
    <n v="7"/>
    <x v="6"/>
    <x v="0"/>
    <x v="15"/>
    <x v="0"/>
    <s v="New"/>
    <x v="1"/>
    <s v="Trekking Poles"/>
    <n v="2"/>
    <n v="71.77"/>
    <n v="0.05"/>
    <n v="32.9"/>
    <n v="136.363"/>
    <n v="65.8"/>
    <n v="70.563000000000002"/>
    <n v="0.5174644148339359"/>
    <n v="2026"/>
    <s v="Q3"/>
    <n v="7"/>
    <s v="Jul"/>
  </r>
  <r>
    <n v="1480"/>
    <d v="2026-07-11T00:00:00"/>
    <n v="2026"/>
    <x v="2"/>
    <n v="7"/>
    <x v="6"/>
    <x v="0"/>
    <x v="15"/>
    <x v="0"/>
    <s v="New"/>
    <x v="2"/>
    <s v="Travel Backpack 35L"/>
    <n v="3"/>
    <n v="164.5"/>
    <n v="0"/>
    <n v="87.06"/>
    <n v="493.5"/>
    <n v="261.18"/>
    <n v="232.32"/>
    <n v="0.47075987841945288"/>
    <n v="2026"/>
    <s v="Q3"/>
    <n v="7"/>
    <s v="Jul"/>
  </r>
  <r>
    <n v="1990"/>
    <d v="2026-07-11T00:00:00"/>
    <n v="2026"/>
    <x v="2"/>
    <n v="7"/>
    <x v="6"/>
    <x v="0"/>
    <x v="15"/>
    <x v="0"/>
    <s v="Returning"/>
    <x v="3"/>
    <s v="Portable Camp Stove"/>
    <n v="3"/>
    <n v="82.28"/>
    <n v="0.1"/>
    <n v="39.51"/>
    <n v="222.15600000000001"/>
    <n v="118.53"/>
    <n v="103.626"/>
    <n v="0.46645600388915898"/>
    <n v="2026"/>
    <s v="Q3"/>
    <n v="7"/>
    <s v="Jul"/>
  </r>
  <r>
    <n v="2298"/>
    <d v="2026-07-11T00:00:00"/>
    <n v="2026"/>
    <x v="2"/>
    <n v="7"/>
    <x v="6"/>
    <x v="2"/>
    <x v="2"/>
    <x v="2"/>
    <s v="New"/>
    <x v="0"/>
    <s v="Cycling Pack 12L"/>
    <n v="2"/>
    <n v="103.17"/>
    <n v="0"/>
    <n v="50.49"/>
    <n v="206.34"/>
    <n v="100.98"/>
    <n v="105.36"/>
    <n v="0.51061355045071244"/>
    <n v="2026"/>
    <s v="Q3"/>
    <n v="7"/>
    <s v="Jul"/>
  </r>
  <r>
    <n v="2886"/>
    <d v="2026-07-11T00:00:00"/>
    <n v="2026"/>
    <x v="2"/>
    <n v="7"/>
    <x v="6"/>
    <x v="0"/>
    <x v="15"/>
    <x v="0"/>
    <s v="New"/>
    <x v="0"/>
    <s v="Trail Bike Light"/>
    <n v="1"/>
    <n v="50.33"/>
    <n v="0.05"/>
    <n v="22.06"/>
    <n v="47.813499999999998"/>
    <n v="22.06"/>
    <n v="25.753499999999999"/>
    <n v="0.53862402877848303"/>
    <n v="2026"/>
    <s v="Q3"/>
    <n v="7"/>
    <s v="Jul"/>
  </r>
  <r>
    <n v="2893"/>
    <d v="2026-07-11T00:00:00"/>
    <n v="2026"/>
    <x v="2"/>
    <n v="7"/>
    <x v="6"/>
    <x v="1"/>
    <x v="11"/>
    <x v="1"/>
    <s v="Business"/>
    <x v="1"/>
    <s v="Trail Boots"/>
    <n v="6"/>
    <n v="142.78"/>
    <n v="0.15"/>
    <n v="80.38"/>
    <n v="728.178"/>
    <n v="482.28"/>
    <n v="245.89800000000002"/>
    <n v="0.33768941110552642"/>
    <n v="2026"/>
    <s v="Q3"/>
    <n v="7"/>
    <s v="Jul"/>
  </r>
  <r>
    <n v="2939"/>
    <d v="2026-07-11T00:00:00"/>
    <n v="2026"/>
    <x v="2"/>
    <n v="7"/>
    <x v="6"/>
    <x v="1"/>
    <x v="6"/>
    <x v="0"/>
    <s v="New"/>
    <x v="3"/>
    <s v="Trail Tent 2P"/>
    <n v="1"/>
    <n v="195.38"/>
    <n v="0.05"/>
    <n v="101.67"/>
    <n v="185.61099999999999"/>
    <n v="101.67"/>
    <n v="83.940999999999988"/>
    <n v="0.45224151585843508"/>
    <n v="2026"/>
    <s v="Q3"/>
    <n v="7"/>
    <s v="Jul"/>
  </r>
  <r>
    <n v="3249"/>
    <d v="2026-07-11T00:00:00"/>
    <n v="2026"/>
    <x v="2"/>
    <n v="7"/>
    <x v="6"/>
    <x v="3"/>
    <x v="4"/>
    <x v="2"/>
    <s v="Returning"/>
    <x v="0"/>
    <s v="Cycling Pack 12L"/>
    <n v="5"/>
    <n v="104.8"/>
    <n v="0"/>
    <n v="50.94"/>
    <n v="524"/>
    <n v="254.7"/>
    <n v="269.3"/>
    <n v="0.51393129770992374"/>
    <n v="2026"/>
    <s v="Q3"/>
    <n v="7"/>
    <s v="Jul"/>
  </r>
  <r>
    <n v="3832"/>
    <d v="2026-07-11T00:00:00"/>
    <n v="2026"/>
    <x v="2"/>
    <n v="7"/>
    <x v="6"/>
    <x v="3"/>
    <x v="7"/>
    <x v="0"/>
    <s v="Returning"/>
    <x v="3"/>
    <s v="Portable Camp Stove"/>
    <n v="3"/>
    <n v="82.26"/>
    <n v="0"/>
    <n v="40.020000000000003"/>
    <n v="246.78000000000003"/>
    <n v="120.06"/>
    <n v="126.72000000000003"/>
    <n v="0.51349380014587898"/>
    <n v="2026"/>
    <s v="Q3"/>
    <n v="7"/>
    <s v="Jul"/>
  </r>
  <r>
    <n v="3868"/>
    <d v="2026-07-11T00:00:00"/>
    <n v="2026"/>
    <x v="2"/>
    <n v="7"/>
    <x v="6"/>
    <x v="2"/>
    <x v="10"/>
    <x v="0"/>
    <s v="Business"/>
    <x v="1"/>
    <s v="Hiking Daypack 20L"/>
    <n v="1"/>
    <n v="90.79"/>
    <n v="0"/>
    <n v="46.39"/>
    <n v="90.79"/>
    <n v="46.39"/>
    <n v="44.400000000000006"/>
    <n v="0.4890406432426479"/>
    <n v="2026"/>
    <s v="Q3"/>
    <n v="7"/>
    <s v="Jul"/>
  </r>
  <r>
    <n v="4365"/>
    <d v="2026-07-11T00:00:00"/>
    <n v="2026"/>
    <x v="2"/>
    <n v="7"/>
    <x v="6"/>
    <x v="1"/>
    <x v="11"/>
    <x v="0"/>
    <s v="Returning"/>
    <x v="0"/>
    <s v="Compact Repair Kit"/>
    <n v="1"/>
    <n v="41.33"/>
    <n v="0"/>
    <n v="17.2"/>
    <n v="41.33"/>
    <n v="17.2"/>
    <n v="24.13"/>
    <n v="0.58383740624243896"/>
    <n v="2026"/>
    <s v="Q3"/>
    <n v="7"/>
    <s v="Jul"/>
  </r>
  <r>
    <n v="314"/>
    <d v="2026-07-12T00:00:00"/>
    <n v="2026"/>
    <x v="2"/>
    <n v="7"/>
    <x v="6"/>
    <x v="2"/>
    <x v="2"/>
    <x v="0"/>
    <s v="Returning"/>
    <x v="4"/>
    <s v="Resistance Band Set"/>
    <n v="2"/>
    <n v="41.09"/>
    <n v="0.05"/>
    <n v="14.54"/>
    <n v="78.070999999999998"/>
    <n v="29.08"/>
    <n v="48.991"/>
    <n v="0.62751854081541159"/>
    <n v="2026"/>
    <s v="Q3"/>
    <n v="7"/>
    <s v="Jul"/>
  </r>
  <r>
    <n v="552"/>
    <d v="2026-07-12T00:00:00"/>
    <n v="2026"/>
    <x v="2"/>
    <n v="7"/>
    <x v="6"/>
    <x v="1"/>
    <x v="12"/>
    <x v="1"/>
    <s v="Business"/>
    <x v="3"/>
    <s v="Portable Camp Stove"/>
    <n v="5"/>
    <n v="82.39"/>
    <n v="0.05"/>
    <n v="39.479999999999997"/>
    <n v="391.35249999999996"/>
    <n v="197.39999999999998"/>
    <n v="193.95249999999999"/>
    <n v="0.49559540312122702"/>
    <n v="2026"/>
    <s v="Q3"/>
    <n v="7"/>
    <s v="Jul"/>
  </r>
  <r>
    <n v="1317"/>
    <d v="2026-07-12T00:00:00"/>
    <n v="2026"/>
    <x v="2"/>
    <n v="7"/>
    <x v="6"/>
    <x v="1"/>
    <x v="14"/>
    <x v="0"/>
    <s v="Business"/>
    <x v="4"/>
    <s v="Recovery Roller"/>
    <n v="3"/>
    <n v="37"/>
    <n v="0"/>
    <n v="13.69"/>
    <n v="111"/>
    <n v="41.07"/>
    <n v="69.930000000000007"/>
    <n v="0.63000000000000012"/>
    <n v="2026"/>
    <s v="Q3"/>
    <n v="7"/>
    <s v="Jul"/>
  </r>
  <r>
    <n v="1515"/>
    <d v="2026-07-12T00:00:00"/>
    <n v="2026"/>
    <x v="2"/>
    <n v="7"/>
    <x v="6"/>
    <x v="3"/>
    <x v="8"/>
    <x v="2"/>
    <s v="New"/>
    <x v="4"/>
    <s v="Resistance Band Set"/>
    <n v="2"/>
    <n v="40.9"/>
    <n v="0"/>
    <n v="14.81"/>
    <n v="81.8"/>
    <n v="29.62"/>
    <n v="52.179999999999993"/>
    <n v="0.63789731051344734"/>
    <n v="2026"/>
    <s v="Q3"/>
    <n v="7"/>
    <s v="Jul"/>
  </r>
  <r>
    <n v="1674"/>
    <d v="2026-07-12T00:00:00"/>
    <n v="2026"/>
    <x v="2"/>
    <n v="7"/>
    <x v="6"/>
    <x v="0"/>
    <x v="0"/>
    <x v="0"/>
    <s v="New"/>
    <x v="4"/>
    <s v="Weighted Vest"/>
    <n v="1"/>
    <n v="123.33"/>
    <n v="0.1"/>
    <n v="70.900000000000006"/>
    <n v="110.997"/>
    <n v="70.900000000000006"/>
    <n v="40.096999999999994"/>
    <n v="0.36124399758552028"/>
    <n v="2026"/>
    <s v="Q3"/>
    <n v="7"/>
    <s v="Jul"/>
  </r>
  <r>
    <n v="2407"/>
    <d v="2026-07-12T00:00:00"/>
    <n v="2026"/>
    <x v="2"/>
    <n v="7"/>
    <x v="6"/>
    <x v="1"/>
    <x v="12"/>
    <x v="3"/>
    <s v="Business"/>
    <x v="1"/>
    <s v="Summit Backpack 45L"/>
    <n v="1"/>
    <n v="153.25"/>
    <n v="0.15"/>
    <n v="78.28"/>
    <n v="130.26249999999999"/>
    <n v="78.28"/>
    <n v="51.982499999999987"/>
    <n v="0.39905959121005657"/>
    <n v="2026"/>
    <s v="Q3"/>
    <n v="7"/>
    <s v="Jul"/>
  </r>
  <r>
    <n v="2817"/>
    <d v="2026-07-12T00:00:00"/>
    <n v="2026"/>
    <x v="2"/>
    <n v="7"/>
    <x v="6"/>
    <x v="3"/>
    <x v="7"/>
    <x v="3"/>
    <s v="New"/>
    <x v="2"/>
    <s v="Carry-On Duffel"/>
    <n v="3"/>
    <n v="134.43"/>
    <n v="0.1"/>
    <n v="65.78"/>
    <n v="362.96100000000001"/>
    <n v="197.34"/>
    <n v="165.62100000000001"/>
    <n v="0.45630522287518493"/>
    <n v="2026"/>
    <s v="Q3"/>
    <n v="7"/>
    <s v="Jul"/>
  </r>
  <r>
    <n v="3059"/>
    <d v="2026-07-12T00:00:00"/>
    <n v="2026"/>
    <x v="2"/>
    <n v="7"/>
    <x v="6"/>
    <x v="0"/>
    <x v="0"/>
    <x v="0"/>
    <s v="Returning"/>
    <x v="1"/>
    <s v="Hiking Daypack 20L"/>
    <n v="1"/>
    <n v="93.73"/>
    <n v="0.05"/>
    <n v="44.51"/>
    <n v="89.043499999999995"/>
    <n v="44.51"/>
    <n v="44.533499999999997"/>
    <n v="0.50013195797559618"/>
    <n v="2026"/>
    <s v="Q3"/>
    <n v="7"/>
    <s v="Jul"/>
  </r>
  <r>
    <n v="3210"/>
    <d v="2026-07-12T00:00:00"/>
    <n v="2026"/>
    <x v="2"/>
    <n v="7"/>
    <x v="6"/>
    <x v="0"/>
    <x v="0"/>
    <x v="0"/>
    <s v="Returning"/>
    <x v="2"/>
    <s v="Insulated Bottle"/>
    <n v="1"/>
    <n v="37.090000000000003"/>
    <n v="0"/>
    <n v="13.43"/>
    <n v="37.090000000000003"/>
    <n v="13.43"/>
    <n v="23.660000000000004"/>
    <n v="0.63790779185764357"/>
    <n v="2026"/>
    <s v="Q3"/>
    <n v="7"/>
    <s v="Jul"/>
  </r>
  <r>
    <n v="3670"/>
    <d v="2026-07-12T00:00:00"/>
    <n v="2026"/>
    <x v="2"/>
    <n v="7"/>
    <x v="6"/>
    <x v="0"/>
    <x v="0"/>
    <x v="2"/>
    <s v="New"/>
    <x v="2"/>
    <s v="Packing Cube Set"/>
    <n v="1"/>
    <n v="45.43"/>
    <n v="0"/>
    <n v="18.66"/>
    <n v="45.43"/>
    <n v="18.66"/>
    <n v="26.77"/>
    <n v="0.58925819942769098"/>
    <n v="2026"/>
    <s v="Q3"/>
    <n v="7"/>
    <s v="Jul"/>
  </r>
  <r>
    <n v="4017"/>
    <d v="2026-07-12T00:00:00"/>
    <n v="2026"/>
    <x v="2"/>
    <n v="7"/>
    <x v="6"/>
    <x v="3"/>
    <x v="8"/>
    <x v="3"/>
    <s v="New"/>
    <x v="4"/>
    <s v="Resistance Band Set"/>
    <n v="1"/>
    <n v="39.5"/>
    <n v="0.1"/>
    <n v="14.86"/>
    <n v="35.550000000000004"/>
    <n v="14.86"/>
    <n v="20.690000000000005"/>
    <n v="0.58199718706047832"/>
    <n v="2026"/>
    <s v="Q3"/>
    <n v="7"/>
    <s v="Jul"/>
  </r>
  <r>
    <n v="5012"/>
    <d v="2026-07-12T00:00:00"/>
    <n v="2026"/>
    <x v="2"/>
    <n v="7"/>
    <x v="6"/>
    <x v="2"/>
    <x v="16"/>
    <x v="2"/>
    <s v="Returning"/>
    <x v="4"/>
    <s v="Weighted Vest"/>
    <n v="2"/>
    <n v="123.58"/>
    <n v="0.1"/>
    <n v="68.739999999999995"/>
    <n v="222.44399999999999"/>
    <n v="137.47999999999999"/>
    <n v="84.963999999999999"/>
    <n v="0.3819568071065077"/>
    <n v="2026"/>
    <s v="Q3"/>
    <n v="7"/>
    <s v="Jul"/>
  </r>
  <r>
    <n v="884"/>
    <d v="2026-07-13T00:00:00"/>
    <n v="2026"/>
    <x v="2"/>
    <n v="7"/>
    <x v="6"/>
    <x v="3"/>
    <x v="13"/>
    <x v="2"/>
    <s v="Returning"/>
    <x v="0"/>
    <s v="Cycling Pack 12L"/>
    <n v="1"/>
    <n v="103.61"/>
    <n v="0"/>
    <n v="51.84"/>
    <n v="103.61"/>
    <n v="51.84"/>
    <n v="51.769999999999996"/>
    <n v="0.49966219476884466"/>
    <n v="2026"/>
    <s v="Q3"/>
    <n v="7"/>
    <s v="Jul"/>
  </r>
  <r>
    <n v="1025"/>
    <d v="2026-07-13T00:00:00"/>
    <n v="2026"/>
    <x v="2"/>
    <n v="7"/>
    <x v="6"/>
    <x v="2"/>
    <x v="2"/>
    <x v="2"/>
    <s v="Returning"/>
    <x v="1"/>
    <s v="Trail Boots"/>
    <n v="2"/>
    <n v="145.75"/>
    <n v="0.05"/>
    <n v="79.319999999999993"/>
    <n v="276.92500000000001"/>
    <n v="158.63999999999999"/>
    <n v="118.28500000000003"/>
    <n v="0.42713731154644768"/>
    <n v="2026"/>
    <s v="Q3"/>
    <n v="7"/>
    <s v="Jul"/>
  </r>
  <r>
    <n v="1279"/>
    <d v="2026-07-13T00:00:00"/>
    <n v="2026"/>
    <x v="2"/>
    <n v="7"/>
    <x v="6"/>
    <x v="3"/>
    <x v="8"/>
    <x v="3"/>
    <s v="New"/>
    <x v="3"/>
    <s v="Trail Tent 2P"/>
    <n v="2"/>
    <n v="193.76"/>
    <n v="0.1"/>
    <n v="104.66"/>
    <n v="348.76799999999997"/>
    <n v="209.32"/>
    <n v="139.44799999999998"/>
    <n v="0.39983025965684921"/>
    <n v="2026"/>
    <s v="Q3"/>
    <n v="7"/>
    <s v="Jul"/>
  </r>
  <r>
    <n v="1534"/>
    <d v="2026-07-13T00:00:00"/>
    <n v="2026"/>
    <x v="2"/>
    <n v="7"/>
    <x v="6"/>
    <x v="2"/>
    <x v="16"/>
    <x v="0"/>
    <s v="Returning"/>
    <x v="1"/>
    <s v="Trail Boots"/>
    <n v="2"/>
    <n v="146.09"/>
    <n v="0.1"/>
    <n v="79.36"/>
    <n v="262.96199999999999"/>
    <n v="158.72"/>
    <n v="104.24199999999999"/>
    <n v="0.39641469109605187"/>
    <n v="2026"/>
    <s v="Q3"/>
    <n v="7"/>
    <s v="Jul"/>
  </r>
  <r>
    <n v="2147"/>
    <d v="2026-07-13T00:00:00"/>
    <n v="2026"/>
    <x v="2"/>
    <n v="7"/>
    <x v="6"/>
    <x v="1"/>
    <x v="14"/>
    <x v="2"/>
    <s v="New"/>
    <x v="2"/>
    <s v="Carry-On Duffel"/>
    <n v="1"/>
    <n v="131.91999999999999"/>
    <n v="0"/>
    <n v="66.19"/>
    <n v="131.91999999999999"/>
    <n v="66.19"/>
    <n v="65.72999999999999"/>
    <n v="0.49825651910248631"/>
    <n v="2026"/>
    <s v="Q3"/>
    <n v="7"/>
    <s v="Jul"/>
  </r>
  <r>
    <n v="2385"/>
    <d v="2026-07-13T00:00:00"/>
    <n v="2026"/>
    <x v="2"/>
    <n v="7"/>
    <x v="6"/>
    <x v="1"/>
    <x v="11"/>
    <x v="1"/>
    <s v="Business"/>
    <x v="3"/>
    <s v="Portable Camp Stove"/>
    <n v="6"/>
    <n v="83.28"/>
    <n v="0.15"/>
    <n v="38.76"/>
    <n v="424.72800000000001"/>
    <n v="232.56"/>
    <n v="192.16800000000001"/>
    <n v="0.45244956772334294"/>
    <n v="2026"/>
    <s v="Q3"/>
    <n v="7"/>
    <s v="Jul"/>
  </r>
  <r>
    <n v="2517"/>
    <d v="2026-07-13T00:00:00"/>
    <n v="2026"/>
    <x v="2"/>
    <n v="7"/>
    <x v="6"/>
    <x v="1"/>
    <x v="6"/>
    <x v="0"/>
    <s v="New"/>
    <x v="2"/>
    <s v="Insulated Bottle"/>
    <n v="1"/>
    <n v="36.479999999999997"/>
    <n v="0.05"/>
    <n v="13.22"/>
    <n v="34.655999999999999"/>
    <n v="13.22"/>
    <n v="21.436"/>
    <n v="0.61853647276084955"/>
    <n v="2026"/>
    <s v="Q3"/>
    <n v="7"/>
    <s v="Jul"/>
  </r>
  <r>
    <n v="2746"/>
    <d v="2026-07-13T00:00:00"/>
    <n v="2026"/>
    <x v="2"/>
    <n v="7"/>
    <x v="6"/>
    <x v="0"/>
    <x v="0"/>
    <x v="2"/>
    <s v="New"/>
    <x v="1"/>
    <s v="Summit Backpack 45L"/>
    <n v="3"/>
    <n v="155.44"/>
    <n v="0.05"/>
    <n v="79.95"/>
    <n v="443.00399999999996"/>
    <n v="239.85000000000002"/>
    <n v="203.15399999999994"/>
    <n v="0.45858276674702703"/>
    <n v="2026"/>
    <s v="Q3"/>
    <n v="7"/>
    <s v="Jul"/>
  </r>
  <r>
    <n v="3297"/>
    <d v="2026-07-13T00:00:00"/>
    <n v="2026"/>
    <x v="2"/>
    <n v="7"/>
    <x v="6"/>
    <x v="0"/>
    <x v="15"/>
    <x v="1"/>
    <s v="Returning"/>
    <x v="4"/>
    <s v="Resistance Band Set"/>
    <n v="6"/>
    <n v="40.58"/>
    <n v="0.15"/>
    <n v="15.06"/>
    <n v="206.958"/>
    <n v="90.36"/>
    <n v="116.598"/>
    <n v="0.5633896732670397"/>
    <n v="2026"/>
    <s v="Q3"/>
    <n v="7"/>
    <s v="Jul"/>
  </r>
  <r>
    <n v="772"/>
    <d v="2026-07-14T00:00:00"/>
    <n v="2026"/>
    <x v="2"/>
    <n v="7"/>
    <x v="6"/>
    <x v="3"/>
    <x v="13"/>
    <x v="0"/>
    <s v="Returning"/>
    <x v="0"/>
    <s v="Cycling Pack 12L"/>
    <n v="2"/>
    <n v="101.03"/>
    <n v="0.1"/>
    <n v="50.98"/>
    <n v="181.85400000000001"/>
    <n v="101.96"/>
    <n v="79.89400000000002"/>
    <n v="0.43933045190097558"/>
    <n v="2026"/>
    <s v="Q3"/>
    <n v="7"/>
    <s v="Jul"/>
  </r>
  <r>
    <n v="838"/>
    <d v="2026-07-14T00:00:00"/>
    <n v="2026"/>
    <x v="2"/>
    <n v="7"/>
    <x v="6"/>
    <x v="0"/>
    <x v="9"/>
    <x v="2"/>
    <s v="Returning"/>
    <x v="3"/>
    <s v="Portable Camp Stove"/>
    <n v="1"/>
    <n v="80.150000000000006"/>
    <n v="0.05"/>
    <n v="38.89"/>
    <n v="76.142499999999998"/>
    <n v="38.89"/>
    <n v="37.252499999999998"/>
    <n v="0.48924713530551267"/>
    <n v="2026"/>
    <s v="Q3"/>
    <n v="7"/>
    <s v="Jul"/>
  </r>
  <r>
    <n v="1144"/>
    <d v="2026-07-14T00:00:00"/>
    <n v="2026"/>
    <x v="2"/>
    <n v="7"/>
    <x v="6"/>
    <x v="2"/>
    <x v="2"/>
    <x v="2"/>
    <s v="New"/>
    <x v="3"/>
    <s v="Portable Camp Stove"/>
    <n v="1"/>
    <n v="83.74"/>
    <n v="0"/>
    <n v="38.96"/>
    <n v="83.74"/>
    <n v="38.96"/>
    <n v="44.779999999999994"/>
    <n v="0.53475041796035339"/>
    <n v="2026"/>
    <s v="Q3"/>
    <n v="7"/>
    <s v="Jul"/>
  </r>
  <r>
    <n v="1686"/>
    <d v="2026-07-14T00:00:00"/>
    <n v="2026"/>
    <x v="2"/>
    <n v="7"/>
    <x v="6"/>
    <x v="2"/>
    <x v="5"/>
    <x v="1"/>
    <s v="Returning"/>
    <x v="2"/>
    <s v="Insulated Bottle"/>
    <n v="8"/>
    <n v="35.75"/>
    <n v="0.15"/>
    <n v="13.56"/>
    <n v="243.1"/>
    <n v="108.48"/>
    <n v="134.62"/>
    <n v="0.55376388317564795"/>
    <n v="2026"/>
    <s v="Q3"/>
    <n v="7"/>
    <s v="Jul"/>
  </r>
  <r>
    <n v="2823"/>
    <d v="2026-07-14T00:00:00"/>
    <n v="2026"/>
    <x v="2"/>
    <n v="7"/>
    <x v="6"/>
    <x v="0"/>
    <x v="15"/>
    <x v="0"/>
    <s v="New"/>
    <x v="0"/>
    <s v="Commuter Helmet"/>
    <n v="3"/>
    <n v="81.39"/>
    <n v="0"/>
    <n v="43.54"/>
    <n v="244.17000000000002"/>
    <n v="130.62"/>
    <n v="113.55000000000001"/>
    <n v="0.46504484580415284"/>
    <n v="2026"/>
    <s v="Q3"/>
    <n v="7"/>
    <s v="Jul"/>
  </r>
  <r>
    <n v="2883"/>
    <d v="2026-07-14T00:00:00"/>
    <n v="2026"/>
    <x v="2"/>
    <n v="7"/>
    <x v="6"/>
    <x v="2"/>
    <x v="10"/>
    <x v="3"/>
    <s v="New"/>
    <x v="2"/>
    <s v="Insulated Bottle"/>
    <n v="1"/>
    <n v="36.799999999999997"/>
    <n v="0"/>
    <n v="13.91"/>
    <n v="36.799999999999997"/>
    <n v="13.91"/>
    <n v="22.889999999999997"/>
    <n v="0.62201086956521734"/>
    <n v="2026"/>
    <s v="Q3"/>
    <n v="7"/>
    <s v="Jul"/>
  </r>
  <r>
    <n v="3259"/>
    <d v="2026-07-14T00:00:00"/>
    <n v="2026"/>
    <x v="2"/>
    <n v="7"/>
    <x v="6"/>
    <x v="2"/>
    <x v="16"/>
    <x v="1"/>
    <s v="Returning"/>
    <x v="3"/>
    <s v="Trail Tent 2P"/>
    <n v="6"/>
    <n v="194.15"/>
    <n v="0.1"/>
    <n v="105.12"/>
    <n v="1048.4100000000001"/>
    <n v="630.72"/>
    <n v="417.69000000000005"/>
    <n v="0.3984032964202936"/>
    <n v="2026"/>
    <s v="Q3"/>
    <n v="7"/>
    <s v="Jul"/>
  </r>
  <r>
    <n v="3709"/>
    <d v="2026-07-14T00:00:00"/>
    <n v="2026"/>
    <x v="2"/>
    <n v="7"/>
    <x v="6"/>
    <x v="0"/>
    <x v="9"/>
    <x v="0"/>
    <s v="New"/>
    <x v="4"/>
    <s v="Training Mat"/>
    <n v="1"/>
    <n v="50.94"/>
    <n v="0"/>
    <n v="22.28"/>
    <n v="50.94"/>
    <n v="22.28"/>
    <n v="28.659999999999997"/>
    <n v="0.5626226933647428"/>
    <n v="2026"/>
    <s v="Q3"/>
    <n v="7"/>
    <s v="Jul"/>
  </r>
  <r>
    <n v="61"/>
    <d v="2026-07-15T00:00:00"/>
    <n v="2026"/>
    <x v="2"/>
    <n v="7"/>
    <x v="6"/>
    <x v="3"/>
    <x v="8"/>
    <x v="0"/>
    <s v="Returning"/>
    <x v="4"/>
    <s v="Weighted Vest"/>
    <n v="2"/>
    <n v="125.89"/>
    <n v="0"/>
    <n v="70.8"/>
    <n v="251.78"/>
    <n v="141.6"/>
    <n v="110.18"/>
    <n v="0.43760425768528083"/>
    <n v="2026"/>
    <s v="Q3"/>
    <n v="7"/>
    <s v="Jul"/>
  </r>
  <r>
    <n v="357"/>
    <d v="2026-07-15T00:00:00"/>
    <n v="2026"/>
    <x v="2"/>
    <n v="7"/>
    <x v="6"/>
    <x v="0"/>
    <x v="9"/>
    <x v="0"/>
    <s v="New"/>
    <x v="4"/>
    <s v="Training Mat"/>
    <n v="2"/>
    <n v="51.9"/>
    <n v="0"/>
    <n v="21.82"/>
    <n v="103.8"/>
    <n v="43.64"/>
    <n v="60.16"/>
    <n v="0.57957610789980729"/>
    <n v="2026"/>
    <s v="Q3"/>
    <n v="7"/>
    <s v="Jul"/>
  </r>
  <r>
    <n v="1607"/>
    <d v="2026-07-15T00:00:00"/>
    <n v="2026"/>
    <x v="2"/>
    <n v="7"/>
    <x v="6"/>
    <x v="0"/>
    <x v="0"/>
    <x v="2"/>
    <s v="New"/>
    <x v="4"/>
    <s v="Resistance Band Set"/>
    <n v="2"/>
    <n v="39.75"/>
    <n v="0"/>
    <n v="14.78"/>
    <n v="79.5"/>
    <n v="29.56"/>
    <n v="49.94"/>
    <n v="0.62817610062893081"/>
    <n v="2026"/>
    <s v="Q3"/>
    <n v="7"/>
    <s v="Jul"/>
  </r>
  <r>
    <n v="3295"/>
    <d v="2026-07-15T00:00:00"/>
    <n v="2026"/>
    <x v="2"/>
    <n v="7"/>
    <x v="6"/>
    <x v="1"/>
    <x v="12"/>
    <x v="3"/>
    <s v="Returning"/>
    <x v="1"/>
    <s v="Hiking Daypack 20L"/>
    <n v="1"/>
    <n v="93.46"/>
    <n v="0.15"/>
    <n v="46.65"/>
    <n v="79.440999999999988"/>
    <n v="46.65"/>
    <n v="32.79099999999999"/>
    <n v="0.41277174255107557"/>
    <n v="2026"/>
    <s v="Q3"/>
    <n v="7"/>
    <s v="Jul"/>
  </r>
  <r>
    <n v="4048"/>
    <d v="2026-07-15T00:00:00"/>
    <n v="2026"/>
    <x v="2"/>
    <n v="7"/>
    <x v="6"/>
    <x v="3"/>
    <x v="13"/>
    <x v="1"/>
    <s v="Business"/>
    <x v="0"/>
    <s v="Commuter Helmet"/>
    <n v="3"/>
    <n v="82.79"/>
    <n v="0.1"/>
    <n v="43.07"/>
    <n v="223.53300000000002"/>
    <n v="129.21"/>
    <n v="94.323000000000008"/>
    <n v="0.42196454214813922"/>
    <n v="2026"/>
    <s v="Q3"/>
    <n v="7"/>
    <s v="Jul"/>
  </r>
  <r>
    <n v="4424"/>
    <d v="2026-07-15T00:00:00"/>
    <n v="2026"/>
    <x v="2"/>
    <n v="7"/>
    <x v="6"/>
    <x v="2"/>
    <x v="2"/>
    <x v="2"/>
    <s v="Business"/>
    <x v="1"/>
    <s v="Hiking Daypack 20L"/>
    <n v="1"/>
    <n v="92.54"/>
    <n v="0"/>
    <n v="44.48"/>
    <n v="92.54"/>
    <n v="44.48"/>
    <n v="48.060000000000009"/>
    <n v="0.51934298681651181"/>
    <n v="2026"/>
    <s v="Q3"/>
    <n v="7"/>
    <s v="Jul"/>
  </r>
  <r>
    <n v="4732"/>
    <d v="2026-07-15T00:00:00"/>
    <n v="2026"/>
    <x v="2"/>
    <n v="7"/>
    <x v="6"/>
    <x v="1"/>
    <x v="14"/>
    <x v="2"/>
    <s v="New"/>
    <x v="2"/>
    <s v="Packing Cube Set"/>
    <n v="1"/>
    <n v="46.53"/>
    <n v="0"/>
    <n v="18.829999999999998"/>
    <n v="46.53"/>
    <n v="18.829999999999998"/>
    <n v="27.700000000000003"/>
    <n v="0.59531485063399958"/>
    <n v="2026"/>
    <s v="Q3"/>
    <n v="7"/>
    <s v="Jul"/>
  </r>
  <r>
    <n v="194"/>
    <d v="2026-07-16T00:00:00"/>
    <n v="2026"/>
    <x v="2"/>
    <n v="7"/>
    <x v="6"/>
    <x v="1"/>
    <x v="12"/>
    <x v="0"/>
    <s v="Returning"/>
    <x v="0"/>
    <s v="Trail Bike Light"/>
    <n v="2"/>
    <n v="49.69"/>
    <n v="0"/>
    <n v="21.97"/>
    <n v="99.38"/>
    <n v="43.94"/>
    <n v="55.44"/>
    <n v="0.557858724089354"/>
    <n v="2026"/>
    <s v="Q3"/>
    <n v="7"/>
    <s v="Jul"/>
  </r>
  <r>
    <n v="258"/>
    <d v="2026-07-16T00:00:00"/>
    <n v="2026"/>
    <x v="2"/>
    <n v="7"/>
    <x v="6"/>
    <x v="3"/>
    <x v="8"/>
    <x v="3"/>
    <s v="New"/>
    <x v="1"/>
    <s v="Trekking Poles"/>
    <n v="3"/>
    <n v="71.34"/>
    <n v="0.1"/>
    <n v="31.71"/>
    <n v="192.61800000000002"/>
    <n v="95.13"/>
    <n v="97.488000000000028"/>
    <n v="0.50612092327819835"/>
    <n v="2026"/>
    <s v="Q3"/>
    <n v="7"/>
    <s v="Jul"/>
  </r>
  <r>
    <n v="543"/>
    <d v="2026-07-16T00:00:00"/>
    <n v="2026"/>
    <x v="2"/>
    <n v="7"/>
    <x v="6"/>
    <x v="1"/>
    <x v="14"/>
    <x v="3"/>
    <s v="Returning"/>
    <x v="0"/>
    <s v="Commuter Helmet"/>
    <n v="1"/>
    <n v="83.03"/>
    <n v="0"/>
    <n v="42.41"/>
    <n v="83.03"/>
    <n v="42.41"/>
    <n v="40.620000000000005"/>
    <n v="0.48922076357942917"/>
    <n v="2026"/>
    <s v="Q3"/>
    <n v="7"/>
    <s v="Jul"/>
  </r>
  <r>
    <n v="972"/>
    <d v="2026-07-16T00:00:00"/>
    <n v="2026"/>
    <x v="2"/>
    <n v="7"/>
    <x v="6"/>
    <x v="3"/>
    <x v="4"/>
    <x v="0"/>
    <s v="Returning"/>
    <x v="4"/>
    <s v="Resistance Band Set"/>
    <n v="1"/>
    <n v="40.799999999999997"/>
    <n v="0"/>
    <n v="14.42"/>
    <n v="40.799999999999997"/>
    <n v="14.42"/>
    <n v="26.379999999999995"/>
    <n v="0.64656862745098032"/>
    <n v="2026"/>
    <s v="Q3"/>
    <n v="7"/>
    <s v="Jul"/>
  </r>
  <r>
    <n v="1146"/>
    <d v="2026-07-16T00:00:00"/>
    <n v="2026"/>
    <x v="2"/>
    <n v="7"/>
    <x v="6"/>
    <x v="1"/>
    <x v="6"/>
    <x v="3"/>
    <s v="Returning"/>
    <x v="3"/>
    <s v="Compact Sleeping Bag"/>
    <n v="2"/>
    <n v="125.34"/>
    <n v="0.15"/>
    <n v="59.04"/>
    <n v="213.078"/>
    <n v="118.08"/>
    <n v="94.998000000000005"/>
    <n v="0.44583673584321237"/>
    <n v="2026"/>
    <s v="Q3"/>
    <n v="7"/>
    <s v="Jul"/>
  </r>
  <r>
    <n v="1464"/>
    <d v="2026-07-16T00:00:00"/>
    <n v="2026"/>
    <x v="2"/>
    <n v="7"/>
    <x v="6"/>
    <x v="0"/>
    <x v="9"/>
    <x v="0"/>
    <s v="Returning"/>
    <x v="4"/>
    <s v="Weighted Vest"/>
    <n v="1"/>
    <n v="122.73"/>
    <n v="0.1"/>
    <n v="70.540000000000006"/>
    <n v="110.45700000000001"/>
    <n v="70.540000000000006"/>
    <n v="39.917000000000002"/>
    <n v="0.36138044668966202"/>
    <n v="2026"/>
    <s v="Q3"/>
    <n v="7"/>
    <s v="Jul"/>
  </r>
  <r>
    <n v="1581"/>
    <d v="2026-07-16T00:00:00"/>
    <n v="2026"/>
    <x v="2"/>
    <n v="7"/>
    <x v="6"/>
    <x v="2"/>
    <x v="5"/>
    <x v="2"/>
    <s v="New"/>
    <x v="1"/>
    <s v="Hiking Daypack 20L"/>
    <n v="5"/>
    <n v="92.72"/>
    <n v="0.1"/>
    <n v="46.2"/>
    <n v="417.24"/>
    <n v="231"/>
    <n v="186.24"/>
    <n v="0.44636180615473109"/>
    <n v="2026"/>
    <s v="Q3"/>
    <n v="7"/>
    <s v="Jul"/>
  </r>
  <r>
    <n v="1894"/>
    <d v="2026-07-16T00:00:00"/>
    <n v="2026"/>
    <x v="2"/>
    <n v="7"/>
    <x v="6"/>
    <x v="3"/>
    <x v="7"/>
    <x v="1"/>
    <s v="Business"/>
    <x v="4"/>
    <s v="Recovery Roller"/>
    <n v="5"/>
    <n v="36.29"/>
    <n v="0.05"/>
    <n v="13.52"/>
    <n v="172.37749999999997"/>
    <n v="67.599999999999994"/>
    <n v="104.77749999999997"/>
    <n v="0.60783744978317933"/>
    <n v="2026"/>
    <s v="Q3"/>
    <n v="7"/>
    <s v="Jul"/>
  </r>
  <r>
    <n v="2100"/>
    <d v="2026-07-16T00:00:00"/>
    <n v="2026"/>
    <x v="2"/>
    <n v="7"/>
    <x v="6"/>
    <x v="2"/>
    <x v="2"/>
    <x v="0"/>
    <s v="Business"/>
    <x v="0"/>
    <s v="Trail Bike Light"/>
    <n v="2"/>
    <n v="49.84"/>
    <n v="0.1"/>
    <n v="23.06"/>
    <n v="89.712000000000003"/>
    <n v="46.12"/>
    <n v="43.592000000000006"/>
    <n v="0.48591046905653651"/>
    <n v="2026"/>
    <s v="Q3"/>
    <n v="7"/>
    <s v="Jul"/>
  </r>
  <r>
    <n v="2902"/>
    <d v="2026-07-16T00:00:00"/>
    <n v="2026"/>
    <x v="2"/>
    <n v="7"/>
    <x v="6"/>
    <x v="1"/>
    <x v="12"/>
    <x v="3"/>
    <s v="Business"/>
    <x v="4"/>
    <s v="Recovery Roller"/>
    <n v="1"/>
    <n v="35.799999999999997"/>
    <n v="0"/>
    <n v="14.05"/>
    <n v="35.799999999999997"/>
    <n v="14.05"/>
    <n v="21.749999999999996"/>
    <n v="0.60754189944134074"/>
    <n v="2026"/>
    <s v="Q3"/>
    <n v="7"/>
    <s v="Jul"/>
  </r>
  <r>
    <n v="3115"/>
    <d v="2026-07-16T00:00:00"/>
    <n v="2026"/>
    <x v="2"/>
    <n v="7"/>
    <x v="6"/>
    <x v="3"/>
    <x v="13"/>
    <x v="0"/>
    <s v="New"/>
    <x v="3"/>
    <s v="Trail Tent 2P"/>
    <n v="1"/>
    <n v="195.12"/>
    <n v="0"/>
    <n v="101.14"/>
    <n v="195.12"/>
    <n v="101.14"/>
    <n v="93.98"/>
    <n v="0.48165231652316526"/>
    <n v="2026"/>
    <s v="Q3"/>
    <n v="7"/>
    <s v="Jul"/>
  </r>
  <r>
    <n v="3546"/>
    <d v="2026-07-16T00:00:00"/>
    <n v="2026"/>
    <x v="2"/>
    <n v="7"/>
    <x v="6"/>
    <x v="0"/>
    <x v="15"/>
    <x v="0"/>
    <s v="New"/>
    <x v="0"/>
    <s v="Compact Repair Kit"/>
    <n v="2"/>
    <n v="39.69"/>
    <n v="0.05"/>
    <n v="16.88"/>
    <n v="75.410999999999987"/>
    <n v="33.76"/>
    <n v="41.650999999999989"/>
    <n v="0.55231995332245953"/>
    <n v="2026"/>
    <s v="Q3"/>
    <n v="7"/>
    <s v="Jul"/>
  </r>
  <r>
    <n v="4224"/>
    <d v="2026-07-16T00:00:00"/>
    <n v="2026"/>
    <x v="2"/>
    <n v="7"/>
    <x v="6"/>
    <x v="2"/>
    <x v="3"/>
    <x v="2"/>
    <s v="Returning"/>
    <x v="3"/>
    <s v="Alpine Tent 4P"/>
    <n v="1"/>
    <n v="348.73"/>
    <n v="0.15"/>
    <n v="190.33"/>
    <n v="296.4205"/>
    <n v="190.33"/>
    <n v="106.09049999999999"/>
    <n v="0.35790540802677273"/>
    <n v="2026"/>
    <s v="Q3"/>
    <n v="7"/>
    <s v="Jul"/>
  </r>
  <r>
    <n v="4858"/>
    <d v="2026-07-16T00:00:00"/>
    <n v="2026"/>
    <x v="2"/>
    <n v="7"/>
    <x v="6"/>
    <x v="1"/>
    <x v="12"/>
    <x v="2"/>
    <s v="Returning"/>
    <x v="2"/>
    <s v="Insulated Bottle"/>
    <n v="1"/>
    <n v="35.5"/>
    <n v="0"/>
    <n v="13.26"/>
    <n v="35.5"/>
    <n v="13.26"/>
    <n v="22.240000000000002"/>
    <n v="0.62647887323943663"/>
    <n v="2026"/>
    <s v="Q3"/>
    <n v="7"/>
    <s v="Jul"/>
  </r>
  <r>
    <n v="768"/>
    <d v="2026-07-17T00:00:00"/>
    <n v="2026"/>
    <x v="2"/>
    <n v="7"/>
    <x v="6"/>
    <x v="0"/>
    <x v="9"/>
    <x v="0"/>
    <s v="Business"/>
    <x v="2"/>
    <s v="Packing Cube Set"/>
    <n v="1"/>
    <n v="46.44"/>
    <n v="0"/>
    <n v="18.47"/>
    <n v="46.44"/>
    <n v="18.47"/>
    <n v="27.97"/>
    <n v="0.60228251507321273"/>
    <n v="2026"/>
    <s v="Q3"/>
    <n v="7"/>
    <s v="Jul"/>
  </r>
  <r>
    <n v="1901"/>
    <d v="2026-07-17T00:00:00"/>
    <n v="2026"/>
    <x v="2"/>
    <n v="7"/>
    <x v="6"/>
    <x v="1"/>
    <x v="14"/>
    <x v="0"/>
    <s v="New"/>
    <x v="1"/>
    <s v="Trekking Poles"/>
    <n v="1"/>
    <n v="70.44"/>
    <n v="0.05"/>
    <n v="32.229999999999997"/>
    <n v="66.917999999999992"/>
    <n v="32.229999999999997"/>
    <n v="34.687999999999995"/>
    <n v="0.51836576108072563"/>
    <n v="2026"/>
    <s v="Q3"/>
    <n v="7"/>
    <s v="Jul"/>
  </r>
  <r>
    <n v="2226"/>
    <d v="2026-07-17T00:00:00"/>
    <n v="2026"/>
    <x v="2"/>
    <n v="7"/>
    <x v="6"/>
    <x v="0"/>
    <x v="15"/>
    <x v="2"/>
    <s v="New"/>
    <x v="1"/>
    <s v="Trekking Poles"/>
    <n v="1"/>
    <n v="69.78"/>
    <n v="0.05"/>
    <n v="32.83"/>
    <n v="66.290999999999997"/>
    <n v="32.83"/>
    <n v="33.460999999999999"/>
    <n v="0.50475931876121949"/>
    <n v="2026"/>
    <s v="Q3"/>
    <n v="7"/>
    <s v="Jul"/>
  </r>
  <r>
    <n v="2660"/>
    <d v="2026-07-17T00:00:00"/>
    <n v="2026"/>
    <x v="2"/>
    <n v="7"/>
    <x v="6"/>
    <x v="2"/>
    <x v="5"/>
    <x v="2"/>
    <s v="New"/>
    <x v="2"/>
    <s v="Insulated Bottle"/>
    <n v="4"/>
    <n v="35.450000000000003"/>
    <n v="0.1"/>
    <n v="13.83"/>
    <n v="127.62000000000002"/>
    <n v="55.32"/>
    <n v="72.300000000000011"/>
    <n v="0.56652562294311237"/>
    <n v="2026"/>
    <s v="Q3"/>
    <n v="7"/>
    <s v="Jul"/>
  </r>
  <r>
    <n v="3004"/>
    <d v="2026-07-17T00:00:00"/>
    <n v="2026"/>
    <x v="2"/>
    <n v="7"/>
    <x v="6"/>
    <x v="3"/>
    <x v="8"/>
    <x v="0"/>
    <s v="Returning"/>
    <x v="0"/>
    <s v="Trail Bike Light"/>
    <n v="1"/>
    <n v="50.82"/>
    <n v="0.05"/>
    <n v="22.36"/>
    <n v="48.278999999999996"/>
    <n v="22.36"/>
    <n v="25.918999999999997"/>
    <n v="0.5368586756146565"/>
    <n v="2026"/>
    <s v="Q3"/>
    <n v="7"/>
    <s v="Jul"/>
  </r>
  <r>
    <n v="4020"/>
    <d v="2026-07-17T00:00:00"/>
    <n v="2026"/>
    <x v="2"/>
    <n v="7"/>
    <x v="6"/>
    <x v="2"/>
    <x v="2"/>
    <x v="0"/>
    <s v="Returning"/>
    <x v="3"/>
    <s v="Compact Sleeping Bag"/>
    <n v="1"/>
    <n v="126.13"/>
    <n v="0.15"/>
    <n v="60.43"/>
    <n v="107.2105"/>
    <n v="60.43"/>
    <n v="46.780499999999996"/>
    <n v="0.43634252242084498"/>
    <n v="2026"/>
    <s v="Q3"/>
    <n v="7"/>
    <s v="Jul"/>
  </r>
  <r>
    <n v="4154"/>
    <d v="2026-07-17T00:00:00"/>
    <n v="2026"/>
    <x v="2"/>
    <n v="7"/>
    <x v="6"/>
    <x v="2"/>
    <x v="10"/>
    <x v="0"/>
    <s v="Returning"/>
    <x v="1"/>
    <s v="Trekking Poles"/>
    <n v="3"/>
    <n v="72.150000000000006"/>
    <n v="0"/>
    <n v="33.01"/>
    <n v="216.45000000000002"/>
    <n v="99.03"/>
    <n v="117.42000000000002"/>
    <n v="0.54248094248094247"/>
    <n v="2026"/>
    <s v="Q3"/>
    <n v="7"/>
    <s v="Jul"/>
  </r>
  <r>
    <n v="4957"/>
    <d v="2026-07-17T00:00:00"/>
    <n v="2026"/>
    <x v="2"/>
    <n v="7"/>
    <x v="6"/>
    <x v="1"/>
    <x v="1"/>
    <x v="0"/>
    <s v="Returning"/>
    <x v="4"/>
    <s v="Recovery Roller"/>
    <n v="1"/>
    <n v="35.58"/>
    <n v="0"/>
    <n v="13.68"/>
    <n v="35.58"/>
    <n v="13.68"/>
    <n v="21.9"/>
    <n v="0.61551433389544685"/>
    <n v="2026"/>
    <s v="Q3"/>
    <n v="7"/>
    <s v="Jul"/>
  </r>
  <r>
    <n v="945"/>
    <d v="2026-07-18T00:00:00"/>
    <n v="2026"/>
    <x v="2"/>
    <n v="7"/>
    <x v="6"/>
    <x v="2"/>
    <x v="3"/>
    <x v="0"/>
    <s v="New"/>
    <x v="1"/>
    <s v="Summit Backpack 45L"/>
    <n v="1"/>
    <n v="154.9"/>
    <n v="0.05"/>
    <n v="77.819999999999993"/>
    <n v="147.155"/>
    <n v="77.819999999999993"/>
    <n v="69.335000000000008"/>
    <n v="0.47116985491488572"/>
    <n v="2026"/>
    <s v="Q3"/>
    <n v="7"/>
    <s v="Jul"/>
  </r>
  <r>
    <n v="1726"/>
    <d v="2026-07-18T00:00:00"/>
    <n v="2026"/>
    <x v="2"/>
    <n v="7"/>
    <x v="6"/>
    <x v="1"/>
    <x v="14"/>
    <x v="2"/>
    <s v="Business"/>
    <x v="3"/>
    <s v="Portable Camp Stove"/>
    <n v="2"/>
    <n v="80.98"/>
    <n v="0.05"/>
    <n v="39.85"/>
    <n v="153.86199999999999"/>
    <n v="79.7"/>
    <n v="74.161999999999992"/>
    <n v="0.48200335365457353"/>
    <n v="2026"/>
    <s v="Q3"/>
    <n v="7"/>
    <s v="Jul"/>
  </r>
  <r>
    <n v="1790"/>
    <d v="2026-07-18T00:00:00"/>
    <n v="2026"/>
    <x v="2"/>
    <n v="7"/>
    <x v="6"/>
    <x v="1"/>
    <x v="12"/>
    <x v="0"/>
    <s v="New"/>
    <x v="1"/>
    <s v="Hiking Daypack 20L"/>
    <n v="1"/>
    <n v="91.36"/>
    <n v="0"/>
    <n v="44.86"/>
    <n v="91.36"/>
    <n v="44.86"/>
    <n v="46.5"/>
    <n v="0.50897548161120842"/>
    <n v="2026"/>
    <s v="Q3"/>
    <n v="7"/>
    <s v="Jul"/>
  </r>
  <r>
    <n v="2193"/>
    <d v="2026-07-18T00:00:00"/>
    <n v="2026"/>
    <x v="2"/>
    <n v="7"/>
    <x v="6"/>
    <x v="2"/>
    <x v="2"/>
    <x v="0"/>
    <s v="Returning"/>
    <x v="0"/>
    <s v="Compact Repair Kit"/>
    <n v="2"/>
    <n v="39.409999999999997"/>
    <n v="0"/>
    <n v="16.8"/>
    <n v="78.819999999999993"/>
    <n v="33.6"/>
    <n v="45.219999999999992"/>
    <n v="0.57371225577264651"/>
    <n v="2026"/>
    <s v="Q3"/>
    <n v="7"/>
    <s v="Jul"/>
  </r>
  <r>
    <n v="2781"/>
    <d v="2026-07-18T00:00:00"/>
    <n v="2026"/>
    <x v="2"/>
    <n v="7"/>
    <x v="6"/>
    <x v="0"/>
    <x v="0"/>
    <x v="0"/>
    <s v="Returning"/>
    <x v="2"/>
    <s v="Carry-On Duffel"/>
    <n v="2"/>
    <n v="134.99"/>
    <n v="0"/>
    <n v="68.77"/>
    <n v="269.98"/>
    <n v="137.54"/>
    <n v="132.44000000000003"/>
    <n v="0.49055485591525305"/>
    <n v="2026"/>
    <s v="Q3"/>
    <n v="7"/>
    <s v="Jul"/>
  </r>
  <r>
    <n v="3043"/>
    <d v="2026-07-18T00:00:00"/>
    <n v="2026"/>
    <x v="2"/>
    <n v="7"/>
    <x v="6"/>
    <x v="1"/>
    <x v="12"/>
    <x v="3"/>
    <s v="New"/>
    <x v="0"/>
    <s v="Compact Repair Kit"/>
    <n v="2"/>
    <n v="40.93"/>
    <n v="0.05"/>
    <n v="16.89"/>
    <n v="77.766999999999996"/>
    <n v="33.78"/>
    <n v="43.986999999999995"/>
    <n v="0.56562552239381736"/>
    <n v="2026"/>
    <s v="Q3"/>
    <n v="7"/>
    <s v="Jul"/>
  </r>
  <r>
    <n v="3102"/>
    <d v="2026-07-18T00:00:00"/>
    <n v="2026"/>
    <x v="2"/>
    <n v="7"/>
    <x v="6"/>
    <x v="3"/>
    <x v="13"/>
    <x v="3"/>
    <s v="Returning"/>
    <x v="1"/>
    <s v="Hiking Daypack 20L"/>
    <n v="1"/>
    <n v="90.02"/>
    <n v="0.05"/>
    <n v="45.83"/>
    <n v="85.518999999999991"/>
    <n v="45.83"/>
    <n v="39.688999999999993"/>
    <n v="0.46409569803201622"/>
    <n v="2026"/>
    <s v="Q3"/>
    <n v="7"/>
    <s v="Jul"/>
  </r>
  <r>
    <n v="3156"/>
    <d v="2026-07-18T00:00:00"/>
    <n v="2026"/>
    <x v="2"/>
    <n v="7"/>
    <x v="6"/>
    <x v="0"/>
    <x v="0"/>
    <x v="2"/>
    <s v="Returning"/>
    <x v="4"/>
    <s v="Training Mat"/>
    <n v="2"/>
    <n v="50.73"/>
    <n v="0"/>
    <n v="21.87"/>
    <n v="101.46"/>
    <n v="43.74"/>
    <n v="57.719999999999992"/>
    <n v="0.56889414547604966"/>
    <n v="2026"/>
    <s v="Q3"/>
    <n v="7"/>
    <s v="Jul"/>
  </r>
  <r>
    <n v="3308"/>
    <d v="2026-07-18T00:00:00"/>
    <n v="2026"/>
    <x v="2"/>
    <n v="7"/>
    <x v="6"/>
    <x v="3"/>
    <x v="13"/>
    <x v="2"/>
    <s v="New"/>
    <x v="4"/>
    <s v="Weighted Vest"/>
    <n v="3"/>
    <n v="121.05"/>
    <n v="0.05"/>
    <n v="68.56"/>
    <n v="344.99249999999995"/>
    <n v="205.68"/>
    <n v="139.31249999999994"/>
    <n v="0.40381312637231231"/>
    <n v="2026"/>
    <s v="Q3"/>
    <n v="7"/>
    <s v="Jul"/>
  </r>
  <r>
    <n v="3329"/>
    <d v="2026-07-18T00:00:00"/>
    <n v="2026"/>
    <x v="2"/>
    <n v="7"/>
    <x v="6"/>
    <x v="1"/>
    <x v="11"/>
    <x v="0"/>
    <s v="New"/>
    <x v="0"/>
    <s v="Commuter Helmet"/>
    <n v="2"/>
    <n v="81.739999999999995"/>
    <n v="0"/>
    <n v="42.75"/>
    <n v="163.47999999999999"/>
    <n v="85.5"/>
    <n v="77.97999999999999"/>
    <n v="0.47700024467824809"/>
    <n v="2026"/>
    <s v="Q3"/>
    <n v="7"/>
    <s v="Jul"/>
  </r>
  <r>
    <n v="4102"/>
    <d v="2026-07-18T00:00:00"/>
    <n v="2026"/>
    <x v="2"/>
    <n v="7"/>
    <x v="6"/>
    <x v="1"/>
    <x v="12"/>
    <x v="0"/>
    <s v="Returning"/>
    <x v="1"/>
    <s v="Summit Backpack 45L"/>
    <n v="3"/>
    <n v="154.01"/>
    <n v="0.1"/>
    <n v="78.78"/>
    <n v="415.827"/>
    <n v="236.34"/>
    <n v="179.48699999999999"/>
    <n v="0.43163863818366771"/>
    <n v="2026"/>
    <s v="Q3"/>
    <n v="7"/>
    <s v="Jul"/>
  </r>
  <r>
    <n v="4109"/>
    <d v="2026-07-18T00:00:00"/>
    <n v="2026"/>
    <x v="2"/>
    <n v="7"/>
    <x v="6"/>
    <x v="1"/>
    <x v="12"/>
    <x v="3"/>
    <s v="New"/>
    <x v="0"/>
    <s v="Cycling Pack 12L"/>
    <n v="4"/>
    <n v="101.61"/>
    <n v="0"/>
    <n v="51.68"/>
    <n v="406.44"/>
    <n v="206.72"/>
    <n v="199.72"/>
    <n v="0.49138864285011319"/>
    <n v="2026"/>
    <s v="Q3"/>
    <n v="7"/>
    <s v="Jul"/>
  </r>
  <r>
    <n v="4813"/>
    <d v="2026-07-18T00:00:00"/>
    <n v="2026"/>
    <x v="2"/>
    <n v="7"/>
    <x v="6"/>
    <x v="2"/>
    <x v="10"/>
    <x v="2"/>
    <s v="Returning"/>
    <x v="4"/>
    <s v="Recovery Roller"/>
    <n v="2"/>
    <n v="36.869999999999997"/>
    <n v="0.15"/>
    <n v="13.94"/>
    <n v="62.678999999999995"/>
    <n v="27.88"/>
    <n v="34.798999999999992"/>
    <n v="0.55519392459994565"/>
    <n v="2026"/>
    <s v="Q3"/>
    <n v="7"/>
    <s v="Jul"/>
  </r>
  <r>
    <n v="5054"/>
    <d v="2026-07-18T00:00:00"/>
    <n v="2026"/>
    <x v="2"/>
    <n v="7"/>
    <x v="6"/>
    <x v="3"/>
    <x v="8"/>
    <x v="0"/>
    <s v="New"/>
    <x v="3"/>
    <s v="Compact Sleeping Bag"/>
    <n v="2"/>
    <n v="121.06"/>
    <n v="0"/>
    <n v="59.62"/>
    <n v="242.12"/>
    <n v="119.24"/>
    <n v="122.88000000000001"/>
    <n v="0.50751693375185858"/>
    <n v="2026"/>
    <s v="Q3"/>
    <n v="7"/>
    <s v="Jul"/>
  </r>
  <r>
    <n v="138"/>
    <d v="2026-07-19T00:00:00"/>
    <n v="2026"/>
    <x v="2"/>
    <n v="7"/>
    <x v="6"/>
    <x v="1"/>
    <x v="12"/>
    <x v="0"/>
    <s v="New"/>
    <x v="1"/>
    <s v="Trekking Poles"/>
    <n v="2"/>
    <n v="71.81"/>
    <n v="0"/>
    <n v="32.35"/>
    <n v="143.62"/>
    <n v="64.7"/>
    <n v="78.92"/>
    <n v="0.54950563988302459"/>
    <n v="2026"/>
    <s v="Q3"/>
    <n v="7"/>
    <s v="Jul"/>
  </r>
  <r>
    <n v="433"/>
    <d v="2026-07-19T00:00:00"/>
    <n v="2026"/>
    <x v="2"/>
    <n v="7"/>
    <x v="6"/>
    <x v="1"/>
    <x v="12"/>
    <x v="0"/>
    <s v="New"/>
    <x v="1"/>
    <s v="Trail Boots"/>
    <n v="4"/>
    <n v="145.18"/>
    <n v="0"/>
    <n v="79.540000000000006"/>
    <n v="580.72"/>
    <n v="318.16000000000003"/>
    <n v="262.56"/>
    <n v="0.45212839234054275"/>
    <n v="2026"/>
    <s v="Q3"/>
    <n v="7"/>
    <s v="Jul"/>
  </r>
  <r>
    <n v="484"/>
    <d v="2026-07-19T00:00:00"/>
    <n v="2026"/>
    <x v="2"/>
    <n v="7"/>
    <x v="6"/>
    <x v="1"/>
    <x v="12"/>
    <x v="0"/>
    <s v="New"/>
    <x v="4"/>
    <s v="Recovery Roller"/>
    <n v="2"/>
    <n v="36.07"/>
    <n v="0"/>
    <n v="13.6"/>
    <n v="72.14"/>
    <n v="27.2"/>
    <n v="44.94"/>
    <n v="0.62295536456889378"/>
    <n v="2026"/>
    <s v="Q3"/>
    <n v="7"/>
    <s v="Jul"/>
  </r>
  <r>
    <n v="492"/>
    <d v="2026-07-19T00:00:00"/>
    <n v="2026"/>
    <x v="2"/>
    <n v="7"/>
    <x v="6"/>
    <x v="1"/>
    <x v="14"/>
    <x v="2"/>
    <s v="New"/>
    <x v="1"/>
    <s v="Trekking Poles"/>
    <n v="3"/>
    <n v="72.23"/>
    <n v="0.1"/>
    <n v="31.67"/>
    <n v="195.02100000000002"/>
    <n v="95.01"/>
    <n v="100.01100000000001"/>
    <n v="0.5128216961250327"/>
    <n v="2026"/>
    <s v="Q3"/>
    <n v="7"/>
    <s v="Jul"/>
  </r>
  <r>
    <n v="626"/>
    <d v="2026-07-19T00:00:00"/>
    <n v="2026"/>
    <x v="2"/>
    <n v="7"/>
    <x v="6"/>
    <x v="1"/>
    <x v="14"/>
    <x v="2"/>
    <s v="Returning"/>
    <x v="2"/>
    <s v="Insulated Bottle"/>
    <n v="1"/>
    <n v="36.549999999999997"/>
    <n v="0.1"/>
    <n v="13.2"/>
    <n v="32.894999999999996"/>
    <n v="13.2"/>
    <n v="19.694999999999997"/>
    <n v="0.59872321021431829"/>
    <n v="2026"/>
    <s v="Q3"/>
    <n v="7"/>
    <s v="Jul"/>
  </r>
  <r>
    <n v="1409"/>
    <d v="2026-07-19T00:00:00"/>
    <n v="2026"/>
    <x v="2"/>
    <n v="7"/>
    <x v="6"/>
    <x v="1"/>
    <x v="14"/>
    <x v="0"/>
    <s v="New"/>
    <x v="3"/>
    <s v="Compact Sleeping Bag"/>
    <n v="5"/>
    <n v="124.68"/>
    <n v="0.05"/>
    <n v="60.61"/>
    <n v="592.23"/>
    <n v="303.05"/>
    <n v="289.18"/>
    <n v="0.48829002245749115"/>
    <n v="2026"/>
    <s v="Q3"/>
    <n v="7"/>
    <s v="Jul"/>
  </r>
  <r>
    <n v="1486"/>
    <d v="2026-07-19T00:00:00"/>
    <n v="2026"/>
    <x v="2"/>
    <n v="7"/>
    <x v="6"/>
    <x v="3"/>
    <x v="8"/>
    <x v="0"/>
    <s v="Returning"/>
    <x v="0"/>
    <s v="Cycling Pack 12L"/>
    <n v="1"/>
    <n v="101.7"/>
    <n v="0.05"/>
    <n v="49.92"/>
    <n v="96.614999999999995"/>
    <n v="49.92"/>
    <n v="46.694999999999993"/>
    <n v="0.48331004502406455"/>
    <n v="2026"/>
    <s v="Q3"/>
    <n v="7"/>
    <s v="Jul"/>
  </r>
  <r>
    <n v="1940"/>
    <d v="2026-07-19T00:00:00"/>
    <n v="2026"/>
    <x v="2"/>
    <n v="7"/>
    <x v="6"/>
    <x v="2"/>
    <x v="16"/>
    <x v="0"/>
    <s v="New"/>
    <x v="4"/>
    <s v="Training Mat"/>
    <n v="2"/>
    <n v="50.24"/>
    <n v="0.05"/>
    <n v="21.88"/>
    <n v="95.456000000000003"/>
    <n v="43.76"/>
    <n v="51.696000000000005"/>
    <n v="0.54156889037881328"/>
    <n v="2026"/>
    <s v="Q3"/>
    <n v="7"/>
    <s v="Jul"/>
  </r>
  <r>
    <n v="2215"/>
    <d v="2026-07-19T00:00:00"/>
    <n v="2026"/>
    <x v="2"/>
    <n v="7"/>
    <x v="6"/>
    <x v="3"/>
    <x v="13"/>
    <x v="2"/>
    <s v="Returning"/>
    <x v="4"/>
    <s v="Recovery Roller"/>
    <n v="3"/>
    <n v="35.53"/>
    <n v="0"/>
    <n v="14"/>
    <n v="106.59"/>
    <n v="42"/>
    <n v="64.59"/>
    <n v="0.60596678862932729"/>
    <n v="2026"/>
    <s v="Q3"/>
    <n v="7"/>
    <s v="Jul"/>
  </r>
  <r>
    <n v="2555"/>
    <d v="2026-07-19T00:00:00"/>
    <n v="2026"/>
    <x v="2"/>
    <n v="7"/>
    <x v="6"/>
    <x v="2"/>
    <x v="2"/>
    <x v="3"/>
    <s v="New"/>
    <x v="2"/>
    <s v="Packing Cube Set"/>
    <n v="2"/>
    <n v="46.89"/>
    <n v="0.1"/>
    <n v="18.53"/>
    <n v="84.402000000000001"/>
    <n v="37.06"/>
    <n v="47.341999999999999"/>
    <n v="0.56091087888912583"/>
    <n v="2026"/>
    <s v="Q3"/>
    <n v="7"/>
    <s v="Jul"/>
  </r>
  <r>
    <n v="4710"/>
    <d v="2026-07-19T00:00:00"/>
    <n v="2026"/>
    <x v="2"/>
    <n v="7"/>
    <x v="6"/>
    <x v="0"/>
    <x v="0"/>
    <x v="2"/>
    <s v="Returning"/>
    <x v="3"/>
    <s v="Trail Tent 2P"/>
    <n v="1"/>
    <n v="197.29"/>
    <n v="0.1"/>
    <n v="104.7"/>
    <n v="177.56100000000001"/>
    <n v="104.7"/>
    <n v="72.861000000000004"/>
    <n v="0.4103434875901803"/>
    <n v="2026"/>
    <s v="Q3"/>
    <n v="7"/>
    <s v="Jul"/>
  </r>
  <r>
    <n v="4974"/>
    <d v="2026-07-19T00:00:00"/>
    <n v="2026"/>
    <x v="2"/>
    <n v="7"/>
    <x v="6"/>
    <x v="0"/>
    <x v="9"/>
    <x v="2"/>
    <s v="Business"/>
    <x v="1"/>
    <s v="Trekking Poles"/>
    <n v="1"/>
    <n v="70.52"/>
    <n v="0.1"/>
    <n v="33.28"/>
    <n v="63.467999999999996"/>
    <n v="33.28"/>
    <n v="30.187999999999995"/>
    <n v="0.47564126804058732"/>
    <n v="2026"/>
    <s v="Q3"/>
    <n v="7"/>
    <s v="Jul"/>
  </r>
  <r>
    <n v="5048"/>
    <d v="2026-07-19T00:00:00"/>
    <n v="2026"/>
    <x v="2"/>
    <n v="7"/>
    <x v="6"/>
    <x v="1"/>
    <x v="12"/>
    <x v="3"/>
    <s v="New"/>
    <x v="4"/>
    <s v="Training Mat"/>
    <n v="3"/>
    <n v="49.9"/>
    <n v="0.05"/>
    <n v="22.27"/>
    <n v="142.21499999999997"/>
    <n v="66.81"/>
    <n v="75.404999999999973"/>
    <n v="0.53021833139964125"/>
    <n v="2026"/>
    <s v="Q3"/>
    <n v="7"/>
    <s v="Jul"/>
  </r>
  <r>
    <n v="1"/>
    <d v="2026-07-20T00:00:00"/>
    <n v="2026"/>
    <x v="2"/>
    <n v="7"/>
    <x v="6"/>
    <x v="3"/>
    <x v="7"/>
    <x v="2"/>
    <s v="New"/>
    <x v="1"/>
    <s v="Summit Backpack 45L"/>
    <n v="3"/>
    <n v="156.25"/>
    <n v="0"/>
    <n v="79.900000000000006"/>
    <n v="468.75"/>
    <n v="239.70000000000002"/>
    <n v="229.04999999999998"/>
    <n v="0.48863999999999996"/>
    <n v="2026"/>
    <s v="Q3"/>
    <n v="7"/>
    <s v="Jul"/>
  </r>
  <r>
    <n v="270"/>
    <d v="2026-07-20T00:00:00"/>
    <n v="2026"/>
    <x v="2"/>
    <n v="7"/>
    <x v="6"/>
    <x v="2"/>
    <x v="2"/>
    <x v="3"/>
    <s v="Returning"/>
    <x v="3"/>
    <s v="Compact Sleeping Bag"/>
    <n v="3"/>
    <n v="120.14"/>
    <n v="0"/>
    <n v="58.9"/>
    <n v="360.42"/>
    <n v="176.7"/>
    <n v="183.72000000000003"/>
    <n v="0.5097386382553688"/>
    <n v="2026"/>
    <s v="Q3"/>
    <n v="7"/>
    <s v="Jul"/>
  </r>
  <r>
    <n v="2130"/>
    <d v="2026-07-20T00:00:00"/>
    <n v="2026"/>
    <x v="2"/>
    <n v="7"/>
    <x v="6"/>
    <x v="1"/>
    <x v="14"/>
    <x v="2"/>
    <s v="Returning"/>
    <x v="1"/>
    <s v="Trail Boots"/>
    <n v="1"/>
    <n v="145.21"/>
    <n v="0"/>
    <n v="80.52"/>
    <n v="145.21"/>
    <n v="80.52"/>
    <n v="64.690000000000012"/>
    <n v="0.44549273466014744"/>
    <n v="2026"/>
    <s v="Q3"/>
    <n v="7"/>
    <s v="Jul"/>
  </r>
  <r>
    <n v="2474"/>
    <d v="2026-07-20T00:00:00"/>
    <n v="2026"/>
    <x v="2"/>
    <n v="7"/>
    <x v="6"/>
    <x v="2"/>
    <x v="2"/>
    <x v="2"/>
    <s v="Returning"/>
    <x v="0"/>
    <s v="Compact Repair Kit"/>
    <n v="2"/>
    <n v="39.78"/>
    <n v="0.1"/>
    <n v="16.260000000000002"/>
    <n v="71.603999999999999"/>
    <n v="32.520000000000003"/>
    <n v="39.083999999999996"/>
    <n v="0.54583542818836928"/>
    <n v="2026"/>
    <s v="Q3"/>
    <n v="7"/>
    <s v="Jul"/>
  </r>
  <r>
    <n v="2514"/>
    <d v="2026-07-20T00:00:00"/>
    <n v="2026"/>
    <x v="2"/>
    <n v="7"/>
    <x v="6"/>
    <x v="1"/>
    <x v="6"/>
    <x v="0"/>
    <s v="New"/>
    <x v="2"/>
    <s v="Travel Backpack 35L"/>
    <n v="2"/>
    <n v="161.97"/>
    <n v="0.1"/>
    <n v="88.57"/>
    <n v="291.54599999999999"/>
    <n v="177.14"/>
    <n v="114.40600000000001"/>
    <n v="0.39241148909606033"/>
    <n v="2026"/>
    <s v="Q3"/>
    <n v="7"/>
    <s v="Jul"/>
  </r>
  <r>
    <n v="2616"/>
    <d v="2026-07-20T00:00:00"/>
    <n v="2026"/>
    <x v="2"/>
    <n v="7"/>
    <x v="6"/>
    <x v="2"/>
    <x v="3"/>
    <x v="2"/>
    <s v="New"/>
    <x v="4"/>
    <s v="Weighted Vest"/>
    <n v="2"/>
    <n v="125.37"/>
    <n v="0"/>
    <n v="68.040000000000006"/>
    <n v="250.74"/>
    <n v="136.08000000000001"/>
    <n v="114.66"/>
    <n v="0.457286432160804"/>
    <n v="2026"/>
    <s v="Q3"/>
    <n v="7"/>
    <s v="Jul"/>
  </r>
  <r>
    <n v="2632"/>
    <d v="2026-07-20T00:00:00"/>
    <n v="2026"/>
    <x v="2"/>
    <n v="7"/>
    <x v="6"/>
    <x v="0"/>
    <x v="15"/>
    <x v="0"/>
    <s v="New"/>
    <x v="3"/>
    <s v="Trail Tent 2P"/>
    <n v="1"/>
    <n v="196.57"/>
    <n v="0"/>
    <n v="104.78"/>
    <n v="196.57"/>
    <n v="104.78"/>
    <n v="91.789999999999992"/>
    <n v="0.46695833545301924"/>
    <n v="2026"/>
    <s v="Q3"/>
    <n v="7"/>
    <s v="Jul"/>
  </r>
  <r>
    <n v="3725"/>
    <d v="2026-07-20T00:00:00"/>
    <n v="2026"/>
    <x v="2"/>
    <n v="7"/>
    <x v="6"/>
    <x v="2"/>
    <x v="16"/>
    <x v="0"/>
    <s v="Returning"/>
    <x v="3"/>
    <s v="Trail Tent 2P"/>
    <n v="2"/>
    <n v="195.74"/>
    <n v="0.05"/>
    <n v="107.17"/>
    <n v="371.90600000000001"/>
    <n v="214.34"/>
    <n v="157.566"/>
    <n v="0.4236715729243411"/>
    <n v="2026"/>
    <s v="Q3"/>
    <n v="7"/>
    <s v="Jul"/>
  </r>
  <r>
    <n v="3834"/>
    <d v="2026-07-20T00:00:00"/>
    <n v="2026"/>
    <x v="2"/>
    <n v="7"/>
    <x v="6"/>
    <x v="1"/>
    <x v="14"/>
    <x v="2"/>
    <s v="New"/>
    <x v="3"/>
    <s v="Trail Tent 2P"/>
    <n v="3"/>
    <n v="192.28"/>
    <n v="0"/>
    <n v="104.3"/>
    <n v="576.84"/>
    <n v="312.89999999999998"/>
    <n v="263.94000000000005"/>
    <n v="0.45756188891200339"/>
    <n v="2026"/>
    <s v="Q3"/>
    <n v="7"/>
    <s v="Jul"/>
  </r>
  <r>
    <n v="159"/>
    <d v="2026-07-21T00:00:00"/>
    <n v="2026"/>
    <x v="2"/>
    <n v="7"/>
    <x v="6"/>
    <x v="1"/>
    <x v="1"/>
    <x v="0"/>
    <s v="Returning"/>
    <x v="1"/>
    <s v="Trekking Poles"/>
    <n v="2"/>
    <n v="70.150000000000006"/>
    <n v="0.05"/>
    <n v="32.950000000000003"/>
    <n v="133.285"/>
    <n v="65.900000000000006"/>
    <n v="67.384999999999991"/>
    <n v="0.50557076940390888"/>
    <n v="2026"/>
    <s v="Q3"/>
    <n v="7"/>
    <s v="Jul"/>
  </r>
  <r>
    <n v="435"/>
    <d v="2026-07-21T00:00:00"/>
    <n v="2026"/>
    <x v="2"/>
    <n v="7"/>
    <x v="6"/>
    <x v="2"/>
    <x v="2"/>
    <x v="0"/>
    <s v="Returning"/>
    <x v="3"/>
    <s v="Alpine Tent 4P"/>
    <n v="2"/>
    <n v="342.38"/>
    <n v="0.05"/>
    <n v="192.01"/>
    <n v="650.52199999999993"/>
    <n v="384.02"/>
    <n v="266.50199999999995"/>
    <n v="0.40967407712575438"/>
    <n v="2026"/>
    <s v="Q3"/>
    <n v="7"/>
    <s v="Jul"/>
  </r>
  <r>
    <n v="1467"/>
    <d v="2026-07-21T00:00:00"/>
    <n v="2026"/>
    <x v="2"/>
    <n v="7"/>
    <x v="6"/>
    <x v="1"/>
    <x v="14"/>
    <x v="3"/>
    <s v="New"/>
    <x v="4"/>
    <s v="Training Mat"/>
    <n v="1"/>
    <n v="50.59"/>
    <n v="0.05"/>
    <n v="22.04"/>
    <n v="48.060499999999998"/>
    <n v="22.04"/>
    <n v="26.020499999999998"/>
    <n v="0.54141134611583319"/>
    <n v="2026"/>
    <s v="Q3"/>
    <n v="7"/>
    <s v="Jul"/>
  </r>
  <r>
    <n v="1552"/>
    <d v="2026-07-21T00:00:00"/>
    <n v="2026"/>
    <x v="2"/>
    <n v="7"/>
    <x v="6"/>
    <x v="3"/>
    <x v="4"/>
    <x v="2"/>
    <s v="New"/>
    <x v="2"/>
    <s v="Packing Cube Set"/>
    <n v="2"/>
    <n v="46.34"/>
    <n v="0.1"/>
    <n v="18.41"/>
    <n v="83.412000000000006"/>
    <n v="36.82"/>
    <n v="46.592000000000006"/>
    <n v="0.55857670359180933"/>
    <n v="2026"/>
    <s v="Q3"/>
    <n v="7"/>
    <s v="Jul"/>
  </r>
  <r>
    <n v="1745"/>
    <d v="2026-07-21T00:00:00"/>
    <n v="2026"/>
    <x v="2"/>
    <n v="7"/>
    <x v="6"/>
    <x v="1"/>
    <x v="6"/>
    <x v="3"/>
    <s v="New"/>
    <x v="1"/>
    <s v="Hiking Daypack 20L"/>
    <n v="1"/>
    <n v="91.45"/>
    <n v="0"/>
    <n v="44.16"/>
    <n v="91.45"/>
    <n v="44.16"/>
    <n v="47.290000000000006"/>
    <n v="0.51711317659923461"/>
    <n v="2026"/>
    <s v="Q3"/>
    <n v="7"/>
    <s v="Jul"/>
  </r>
  <r>
    <n v="2174"/>
    <d v="2026-07-21T00:00:00"/>
    <n v="2026"/>
    <x v="2"/>
    <n v="7"/>
    <x v="6"/>
    <x v="3"/>
    <x v="8"/>
    <x v="3"/>
    <s v="Returning"/>
    <x v="0"/>
    <s v="Compact Repair Kit"/>
    <n v="3"/>
    <n v="40.28"/>
    <n v="0"/>
    <n v="17.12"/>
    <n v="120.84"/>
    <n v="51.36"/>
    <n v="69.48"/>
    <n v="0.57497517378351537"/>
    <n v="2026"/>
    <s v="Q3"/>
    <n v="7"/>
    <s v="Jul"/>
  </r>
  <r>
    <n v="3444"/>
    <d v="2026-07-21T00:00:00"/>
    <n v="2026"/>
    <x v="2"/>
    <n v="7"/>
    <x v="6"/>
    <x v="1"/>
    <x v="14"/>
    <x v="0"/>
    <s v="Returning"/>
    <x v="4"/>
    <s v="Recovery Roller"/>
    <n v="2"/>
    <n v="36.93"/>
    <n v="0"/>
    <n v="13.63"/>
    <n v="73.86"/>
    <n v="27.26"/>
    <n v="46.599999999999994"/>
    <n v="0.63092336853506625"/>
    <n v="2026"/>
    <s v="Q3"/>
    <n v="7"/>
    <s v="Jul"/>
  </r>
  <r>
    <n v="3646"/>
    <d v="2026-07-21T00:00:00"/>
    <n v="2026"/>
    <x v="2"/>
    <n v="7"/>
    <x v="6"/>
    <x v="2"/>
    <x v="2"/>
    <x v="3"/>
    <s v="Returning"/>
    <x v="1"/>
    <s v="Trail Boots"/>
    <n v="1"/>
    <n v="143.69"/>
    <n v="0"/>
    <n v="80.87"/>
    <n v="143.69"/>
    <n v="80.87"/>
    <n v="62.819999999999993"/>
    <n v="0.43719117544714309"/>
    <n v="2026"/>
    <s v="Q3"/>
    <n v="7"/>
    <s v="Jul"/>
  </r>
  <r>
    <n v="4558"/>
    <d v="2026-07-21T00:00:00"/>
    <n v="2026"/>
    <x v="2"/>
    <n v="7"/>
    <x v="6"/>
    <x v="1"/>
    <x v="14"/>
    <x v="3"/>
    <s v="New"/>
    <x v="1"/>
    <s v="Trail Boots"/>
    <n v="2"/>
    <n v="147.09"/>
    <n v="0"/>
    <n v="81.58"/>
    <n v="294.18"/>
    <n v="163.16"/>
    <n v="131.02000000000001"/>
    <n v="0.44537358080087025"/>
    <n v="2026"/>
    <s v="Q3"/>
    <n v="7"/>
    <s v="Jul"/>
  </r>
  <r>
    <n v="4564"/>
    <d v="2026-07-21T00:00:00"/>
    <n v="2026"/>
    <x v="2"/>
    <n v="7"/>
    <x v="6"/>
    <x v="2"/>
    <x v="5"/>
    <x v="0"/>
    <s v="New"/>
    <x v="1"/>
    <s v="Summit Backpack 45L"/>
    <n v="1"/>
    <n v="153.88"/>
    <n v="0"/>
    <n v="80.98"/>
    <n v="153.88"/>
    <n v="80.98"/>
    <n v="72.899999999999991"/>
    <n v="0.47374577592929551"/>
    <n v="2026"/>
    <s v="Q3"/>
    <n v="7"/>
    <s v="Jul"/>
  </r>
  <r>
    <n v="4616"/>
    <d v="2026-07-21T00:00:00"/>
    <n v="2026"/>
    <x v="2"/>
    <n v="7"/>
    <x v="6"/>
    <x v="3"/>
    <x v="13"/>
    <x v="3"/>
    <s v="New"/>
    <x v="1"/>
    <s v="Trekking Poles"/>
    <n v="3"/>
    <n v="72.2"/>
    <n v="0"/>
    <n v="31.45"/>
    <n v="216.60000000000002"/>
    <n v="94.35"/>
    <n v="122.25000000000003"/>
    <n v="0.5644044321329641"/>
    <n v="2026"/>
    <s v="Q3"/>
    <n v="7"/>
    <s v="Jul"/>
  </r>
  <r>
    <n v="536"/>
    <d v="2026-07-22T00:00:00"/>
    <n v="2026"/>
    <x v="2"/>
    <n v="7"/>
    <x v="6"/>
    <x v="3"/>
    <x v="13"/>
    <x v="2"/>
    <s v="Business"/>
    <x v="4"/>
    <s v="Resistance Band Set"/>
    <n v="1"/>
    <n v="40.67"/>
    <n v="0"/>
    <n v="14.28"/>
    <n v="40.67"/>
    <n v="14.28"/>
    <n v="26.39"/>
    <n v="0.64888123924268504"/>
    <n v="2026"/>
    <s v="Q3"/>
    <n v="7"/>
    <s v="Jul"/>
  </r>
  <r>
    <n v="571"/>
    <d v="2026-07-22T00:00:00"/>
    <n v="2026"/>
    <x v="2"/>
    <n v="7"/>
    <x v="6"/>
    <x v="0"/>
    <x v="0"/>
    <x v="0"/>
    <s v="New"/>
    <x v="1"/>
    <s v="Summit Backpack 45L"/>
    <n v="3"/>
    <n v="152.53"/>
    <n v="0"/>
    <n v="80.88"/>
    <n v="457.59000000000003"/>
    <n v="242.64"/>
    <n v="214.95000000000005"/>
    <n v="0.46974365698551113"/>
    <n v="2026"/>
    <s v="Q3"/>
    <n v="7"/>
    <s v="Jul"/>
  </r>
  <r>
    <n v="965"/>
    <d v="2026-07-22T00:00:00"/>
    <n v="2026"/>
    <x v="2"/>
    <n v="7"/>
    <x v="6"/>
    <x v="1"/>
    <x v="11"/>
    <x v="2"/>
    <s v="Returning"/>
    <x v="2"/>
    <s v="Insulated Bottle"/>
    <n v="2"/>
    <n v="35.39"/>
    <n v="0.05"/>
    <n v="13.39"/>
    <n v="67.241"/>
    <n v="26.78"/>
    <n v="40.460999999999999"/>
    <n v="0.60173108668818132"/>
    <n v="2026"/>
    <s v="Q3"/>
    <n v="7"/>
    <s v="Jul"/>
  </r>
  <r>
    <n v="1504"/>
    <d v="2026-07-22T00:00:00"/>
    <n v="2026"/>
    <x v="2"/>
    <n v="7"/>
    <x v="6"/>
    <x v="3"/>
    <x v="4"/>
    <x v="0"/>
    <s v="Returning"/>
    <x v="1"/>
    <s v="Hiking Daypack 20L"/>
    <n v="5"/>
    <n v="93.35"/>
    <n v="0"/>
    <n v="46.31"/>
    <n v="466.75"/>
    <n v="231.55"/>
    <n v="235.2"/>
    <n v="0.50391001606855912"/>
    <n v="2026"/>
    <s v="Q3"/>
    <n v="7"/>
    <s v="Jul"/>
  </r>
  <r>
    <n v="2560"/>
    <d v="2026-07-22T00:00:00"/>
    <n v="2026"/>
    <x v="2"/>
    <n v="7"/>
    <x v="6"/>
    <x v="1"/>
    <x v="12"/>
    <x v="0"/>
    <s v="Returning"/>
    <x v="0"/>
    <s v="Trail Bike Light"/>
    <n v="2"/>
    <n v="51.71"/>
    <n v="0"/>
    <n v="22.75"/>
    <n v="103.42"/>
    <n v="45.5"/>
    <n v="57.92"/>
    <n v="0.5600464126861342"/>
    <n v="2026"/>
    <s v="Q3"/>
    <n v="7"/>
    <s v="Jul"/>
  </r>
  <r>
    <n v="2758"/>
    <d v="2026-07-22T00:00:00"/>
    <n v="2026"/>
    <x v="2"/>
    <n v="7"/>
    <x v="6"/>
    <x v="0"/>
    <x v="0"/>
    <x v="0"/>
    <s v="New"/>
    <x v="0"/>
    <s v="Compact Repair Kit"/>
    <n v="1"/>
    <n v="39.86"/>
    <n v="0"/>
    <n v="16.53"/>
    <n v="39.86"/>
    <n v="16.53"/>
    <n v="23.33"/>
    <n v="0.58529854490717503"/>
    <n v="2026"/>
    <s v="Q3"/>
    <n v="7"/>
    <s v="Jul"/>
  </r>
  <r>
    <n v="4030"/>
    <d v="2026-07-22T00:00:00"/>
    <n v="2026"/>
    <x v="2"/>
    <n v="7"/>
    <x v="6"/>
    <x v="3"/>
    <x v="8"/>
    <x v="0"/>
    <s v="New"/>
    <x v="3"/>
    <s v="Portable Camp Stove"/>
    <n v="2"/>
    <n v="83.71"/>
    <n v="0"/>
    <n v="39.29"/>
    <n v="167.42"/>
    <n v="78.58"/>
    <n v="88.839999999999989"/>
    <n v="0.53064150041811009"/>
    <n v="2026"/>
    <s v="Q3"/>
    <n v="7"/>
    <s v="Jul"/>
  </r>
  <r>
    <n v="4337"/>
    <d v="2026-07-22T00:00:00"/>
    <n v="2026"/>
    <x v="2"/>
    <n v="7"/>
    <x v="6"/>
    <x v="1"/>
    <x v="14"/>
    <x v="2"/>
    <s v="New"/>
    <x v="2"/>
    <s v="Packing Cube Set"/>
    <n v="1"/>
    <n v="47.62"/>
    <n v="0"/>
    <n v="17.82"/>
    <n v="47.62"/>
    <n v="17.82"/>
    <n v="29.799999999999997"/>
    <n v="0.62578748425031494"/>
    <n v="2026"/>
    <s v="Q3"/>
    <n v="7"/>
    <s v="Jul"/>
  </r>
  <r>
    <n v="5129"/>
    <d v="2026-07-22T00:00:00"/>
    <n v="2026"/>
    <x v="2"/>
    <n v="7"/>
    <x v="6"/>
    <x v="1"/>
    <x v="12"/>
    <x v="0"/>
    <s v="Returning"/>
    <x v="0"/>
    <s v="Commuter Helmet"/>
    <n v="1"/>
    <n v="80.05"/>
    <n v="0.05"/>
    <n v="43.81"/>
    <n v="76.047499999999999"/>
    <n v="43.81"/>
    <n v="32.237499999999997"/>
    <n v="0.42391268615010352"/>
    <n v="2026"/>
    <s v="Q3"/>
    <n v="7"/>
    <s v="Jul"/>
  </r>
  <r>
    <n v="81"/>
    <d v="2026-07-23T00:00:00"/>
    <n v="2026"/>
    <x v="2"/>
    <n v="7"/>
    <x v="6"/>
    <x v="3"/>
    <x v="8"/>
    <x v="2"/>
    <s v="Returning"/>
    <x v="4"/>
    <s v="Training Mat"/>
    <n v="1"/>
    <n v="51.82"/>
    <n v="0"/>
    <n v="21.43"/>
    <n v="51.82"/>
    <n v="21.43"/>
    <n v="30.39"/>
    <n v="0.58645310690852959"/>
    <n v="2026"/>
    <s v="Q3"/>
    <n v="7"/>
    <s v="Jul"/>
  </r>
  <r>
    <n v="493"/>
    <d v="2026-07-23T00:00:00"/>
    <n v="2026"/>
    <x v="2"/>
    <n v="7"/>
    <x v="6"/>
    <x v="1"/>
    <x v="11"/>
    <x v="0"/>
    <s v="Business"/>
    <x v="2"/>
    <s v="Travel Backpack 35L"/>
    <n v="4"/>
    <n v="161.28"/>
    <n v="0.15"/>
    <n v="89.2"/>
    <n v="548.35199999999998"/>
    <n v="356.8"/>
    <n v="191.55199999999996"/>
    <n v="0.3493230625583566"/>
    <n v="2026"/>
    <s v="Q3"/>
    <n v="7"/>
    <s v="Jul"/>
  </r>
  <r>
    <n v="613"/>
    <d v="2026-07-23T00:00:00"/>
    <n v="2026"/>
    <x v="2"/>
    <n v="7"/>
    <x v="6"/>
    <x v="0"/>
    <x v="0"/>
    <x v="0"/>
    <s v="New"/>
    <x v="0"/>
    <s v="Compact Repair Kit"/>
    <n v="1"/>
    <n v="39.86"/>
    <n v="0.05"/>
    <n v="16.989999999999998"/>
    <n v="37.866999999999997"/>
    <n v="16.989999999999998"/>
    <n v="20.876999999999999"/>
    <n v="0.55132437214461139"/>
    <n v="2026"/>
    <s v="Q3"/>
    <n v="7"/>
    <s v="Jul"/>
  </r>
  <r>
    <n v="958"/>
    <d v="2026-07-23T00:00:00"/>
    <n v="2026"/>
    <x v="2"/>
    <n v="7"/>
    <x v="6"/>
    <x v="3"/>
    <x v="8"/>
    <x v="3"/>
    <s v="New"/>
    <x v="0"/>
    <s v="Cycling Pack 12L"/>
    <n v="6"/>
    <n v="102.96"/>
    <n v="0.05"/>
    <n v="51.74"/>
    <n v="586.87199999999996"/>
    <n v="310.44"/>
    <n v="276.43199999999996"/>
    <n v="0.47102604997341835"/>
    <n v="2026"/>
    <s v="Q3"/>
    <n v="7"/>
    <s v="Jul"/>
  </r>
  <r>
    <n v="1270"/>
    <d v="2026-07-23T00:00:00"/>
    <n v="2026"/>
    <x v="2"/>
    <n v="7"/>
    <x v="6"/>
    <x v="1"/>
    <x v="12"/>
    <x v="3"/>
    <s v="Returning"/>
    <x v="1"/>
    <s v="Hiking Daypack 20L"/>
    <n v="1"/>
    <n v="94.04"/>
    <n v="0"/>
    <n v="44.88"/>
    <n v="94.04"/>
    <n v="44.88"/>
    <n v="49.160000000000004"/>
    <n v="0.52275627392598889"/>
    <n v="2026"/>
    <s v="Q3"/>
    <n v="7"/>
    <s v="Jul"/>
  </r>
  <r>
    <n v="1513"/>
    <d v="2026-07-23T00:00:00"/>
    <n v="2026"/>
    <x v="2"/>
    <n v="7"/>
    <x v="6"/>
    <x v="3"/>
    <x v="8"/>
    <x v="0"/>
    <s v="New"/>
    <x v="1"/>
    <s v="Trekking Poles"/>
    <n v="2"/>
    <n v="70.790000000000006"/>
    <n v="0"/>
    <n v="32.44"/>
    <n v="141.58000000000001"/>
    <n v="64.88"/>
    <n v="76.700000000000017"/>
    <n v="0.541743184065546"/>
    <n v="2026"/>
    <s v="Q3"/>
    <n v="7"/>
    <s v="Jul"/>
  </r>
  <r>
    <n v="2009"/>
    <d v="2026-07-23T00:00:00"/>
    <n v="2026"/>
    <x v="2"/>
    <n v="7"/>
    <x v="6"/>
    <x v="2"/>
    <x v="10"/>
    <x v="0"/>
    <s v="New"/>
    <x v="2"/>
    <s v="Packing Cube Set"/>
    <n v="2"/>
    <n v="46.41"/>
    <n v="0"/>
    <n v="18.600000000000001"/>
    <n v="92.82"/>
    <n v="37.200000000000003"/>
    <n v="55.61999999999999"/>
    <n v="0.59922430510665803"/>
    <n v="2026"/>
    <s v="Q3"/>
    <n v="7"/>
    <s v="Jul"/>
  </r>
  <r>
    <n v="2838"/>
    <d v="2026-07-23T00:00:00"/>
    <n v="2026"/>
    <x v="2"/>
    <n v="7"/>
    <x v="6"/>
    <x v="3"/>
    <x v="13"/>
    <x v="3"/>
    <s v="New"/>
    <x v="1"/>
    <s v="Trekking Poles"/>
    <n v="1"/>
    <n v="69.75"/>
    <n v="0"/>
    <n v="33.299999999999997"/>
    <n v="69.75"/>
    <n v="33.299999999999997"/>
    <n v="36.450000000000003"/>
    <n v="0.52258064516129032"/>
    <n v="2026"/>
    <s v="Q3"/>
    <n v="7"/>
    <s v="Jul"/>
  </r>
  <r>
    <n v="3730"/>
    <d v="2026-07-23T00:00:00"/>
    <n v="2026"/>
    <x v="2"/>
    <n v="7"/>
    <x v="6"/>
    <x v="0"/>
    <x v="15"/>
    <x v="2"/>
    <s v="Business"/>
    <x v="0"/>
    <s v="Compact Repair Kit"/>
    <n v="3"/>
    <n v="40.81"/>
    <n v="0"/>
    <n v="16.86"/>
    <n v="122.43"/>
    <n v="50.58"/>
    <n v="71.850000000000009"/>
    <n v="0.58686596422445481"/>
    <n v="2026"/>
    <s v="Q3"/>
    <n v="7"/>
    <s v="Jul"/>
  </r>
  <r>
    <n v="4287"/>
    <d v="2026-07-23T00:00:00"/>
    <n v="2026"/>
    <x v="2"/>
    <n v="7"/>
    <x v="6"/>
    <x v="3"/>
    <x v="8"/>
    <x v="3"/>
    <s v="Returning"/>
    <x v="1"/>
    <s v="Summit Backpack 45L"/>
    <n v="5"/>
    <n v="156.69"/>
    <n v="0"/>
    <n v="80.489999999999995"/>
    <n v="783.45"/>
    <n v="402.45"/>
    <n v="381.00000000000006"/>
    <n v="0.48631054949262881"/>
    <n v="2026"/>
    <s v="Q3"/>
    <n v="7"/>
    <s v="Jul"/>
  </r>
  <r>
    <n v="4297"/>
    <d v="2026-07-23T00:00:00"/>
    <n v="2026"/>
    <x v="2"/>
    <n v="7"/>
    <x v="6"/>
    <x v="1"/>
    <x v="6"/>
    <x v="3"/>
    <s v="Returning"/>
    <x v="2"/>
    <s v="Travel Backpack 35L"/>
    <n v="1"/>
    <n v="168.59"/>
    <n v="0.1"/>
    <n v="88.8"/>
    <n v="151.73099999999999"/>
    <n v="88.8"/>
    <n v="62.930999999999997"/>
    <n v="0.41475374181940405"/>
    <n v="2026"/>
    <s v="Q3"/>
    <n v="7"/>
    <s v="Jul"/>
  </r>
  <r>
    <n v="5118"/>
    <d v="2026-07-23T00:00:00"/>
    <n v="2026"/>
    <x v="2"/>
    <n v="7"/>
    <x v="6"/>
    <x v="1"/>
    <x v="12"/>
    <x v="0"/>
    <s v="Business"/>
    <x v="2"/>
    <s v="Insulated Bottle"/>
    <n v="5"/>
    <n v="36.880000000000003"/>
    <n v="0.1"/>
    <n v="13.76"/>
    <n v="165.96"/>
    <n v="68.8"/>
    <n v="97.160000000000011"/>
    <n v="0.58544227524704751"/>
    <n v="2026"/>
    <s v="Q3"/>
    <n v="7"/>
    <s v="Jul"/>
  </r>
  <r>
    <n v="363"/>
    <d v="2026-07-24T00:00:00"/>
    <n v="2026"/>
    <x v="2"/>
    <n v="7"/>
    <x v="6"/>
    <x v="0"/>
    <x v="0"/>
    <x v="1"/>
    <s v="Business"/>
    <x v="2"/>
    <s v="Carry-On Duffel"/>
    <n v="8"/>
    <n v="136.13"/>
    <n v="0.1"/>
    <n v="66.55"/>
    <n v="980.13599999999997"/>
    <n v="532.4"/>
    <n v="447.73599999999999"/>
    <n v="0.45681007533648393"/>
    <n v="2026"/>
    <s v="Q3"/>
    <n v="7"/>
    <s v="Jul"/>
  </r>
  <r>
    <n v="4243"/>
    <d v="2026-07-24T00:00:00"/>
    <n v="2026"/>
    <x v="2"/>
    <n v="7"/>
    <x v="6"/>
    <x v="1"/>
    <x v="14"/>
    <x v="3"/>
    <s v="Returning"/>
    <x v="0"/>
    <s v="Compact Repair Kit"/>
    <n v="2"/>
    <n v="40.479999999999997"/>
    <n v="0.05"/>
    <n v="16.93"/>
    <n v="76.911999999999992"/>
    <n v="33.86"/>
    <n v="43.051999999999992"/>
    <n v="0.5597566049511129"/>
    <n v="2026"/>
    <s v="Q3"/>
    <n v="7"/>
    <s v="Jul"/>
  </r>
  <r>
    <n v="4348"/>
    <d v="2026-07-24T00:00:00"/>
    <n v="2026"/>
    <x v="2"/>
    <n v="7"/>
    <x v="6"/>
    <x v="0"/>
    <x v="0"/>
    <x v="0"/>
    <s v="New"/>
    <x v="0"/>
    <s v="Trail Bike Light"/>
    <n v="4"/>
    <n v="50.09"/>
    <n v="0"/>
    <n v="22.11"/>
    <n v="200.36"/>
    <n v="88.44"/>
    <n v="111.92000000000002"/>
    <n v="0.55859452984627678"/>
    <n v="2026"/>
    <s v="Q3"/>
    <n v="7"/>
    <s v="Jul"/>
  </r>
  <r>
    <n v="4405"/>
    <d v="2026-07-24T00:00:00"/>
    <n v="2026"/>
    <x v="2"/>
    <n v="7"/>
    <x v="6"/>
    <x v="3"/>
    <x v="8"/>
    <x v="0"/>
    <s v="Returning"/>
    <x v="1"/>
    <s v="Summit Backpack 45L"/>
    <n v="1"/>
    <n v="156.54"/>
    <n v="0.1"/>
    <n v="77.38"/>
    <n v="140.886"/>
    <n v="77.38"/>
    <n v="63.506"/>
    <n v="0.4507616086765186"/>
    <n v="2026"/>
    <s v="Q3"/>
    <n v="7"/>
    <s v="Jul"/>
  </r>
  <r>
    <n v="4857"/>
    <d v="2026-07-24T00:00:00"/>
    <n v="2026"/>
    <x v="2"/>
    <n v="7"/>
    <x v="6"/>
    <x v="1"/>
    <x v="6"/>
    <x v="2"/>
    <s v="Returning"/>
    <x v="1"/>
    <s v="Summit Backpack 45L"/>
    <n v="1"/>
    <n v="152.1"/>
    <n v="0.1"/>
    <n v="80.459999999999994"/>
    <n v="136.88999999999999"/>
    <n v="80.459999999999994"/>
    <n v="56.429999999999993"/>
    <n v="0.41222879684418146"/>
    <n v="2026"/>
    <s v="Q3"/>
    <n v="7"/>
    <s v="Jul"/>
  </r>
  <r>
    <n v="87"/>
    <d v="2026-07-25T00:00:00"/>
    <n v="2026"/>
    <x v="2"/>
    <n v="7"/>
    <x v="6"/>
    <x v="1"/>
    <x v="11"/>
    <x v="0"/>
    <s v="Returning"/>
    <x v="1"/>
    <s v="Summit Backpack 45L"/>
    <n v="1"/>
    <n v="155.35"/>
    <n v="0"/>
    <n v="80.47"/>
    <n v="155.35"/>
    <n v="80.47"/>
    <n v="74.88"/>
    <n v="0.48200836820083681"/>
    <n v="2026"/>
    <s v="Q3"/>
    <n v="7"/>
    <s v="Jul"/>
  </r>
  <r>
    <n v="315"/>
    <d v="2026-07-25T00:00:00"/>
    <n v="2026"/>
    <x v="2"/>
    <n v="7"/>
    <x v="6"/>
    <x v="2"/>
    <x v="3"/>
    <x v="3"/>
    <s v="New"/>
    <x v="0"/>
    <s v="Commuter Helmet"/>
    <n v="1"/>
    <n v="81.13"/>
    <n v="0.05"/>
    <n v="42.41"/>
    <n v="77.073499999999996"/>
    <n v="42.41"/>
    <n v="34.663499999999999"/>
    <n v="0.44974602165465433"/>
    <n v="2026"/>
    <s v="Q3"/>
    <n v="7"/>
    <s v="Jul"/>
  </r>
  <r>
    <n v="970"/>
    <d v="2026-07-25T00:00:00"/>
    <n v="2026"/>
    <x v="2"/>
    <n v="7"/>
    <x v="6"/>
    <x v="1"/>
    <x v="11"/>
    <x v="0"/>
    <s v="New"/>
    <x v="1"/>
    <s v="Trail Boots"/>
    <n v="1"/>
    <n v="145.87"/>
    <n v="0"/>
    <n v="81.430000000000007"/>
    <n v="145.87"/>
    <n v="81.430000000000007"/>
    <n v="64.44"/>
    <n v="0.44176321382052508"/>
    <n v="2026"/>
    <s v="Q3"/>
    <n v="7"/>
    <s v="Jul"/>
  </r>
  <r>
    <n v="1891"/>
    <d v="2026-07-25T00:00:00"/>
    <n v="2026"/>
    <x v="2"/>
    <n v="7"/>
    <x v="6"/>
    <x v="1"/>
    <x v="12"/>
    <x v="0"/>
    <s v="New"/>
    <x v="1"/>
    <s v="Summit Backpack 45L"/>
    <n v="6"/>
    <n v="151.88999999999999"/>
    <n v="0.15"/>
    <n v="76.83"/>
    <n v="774.6389999999999"/>
    <n v="460.98"/>
    <n v="313.65899999999988"/>
    <n v="0.40490989996630677"/>
    <n v="2026"/>
    <s v="Q3"/>
    <n v="7"/>
    <s v="Jul"/>
  </r>
  <r>
    <n v="2148"/>
    <d v="2026-07-25T00:00:00"/>
    <n v="2026"/>
    <x v="2"/>
    <n v="7"/>
    <x v="6"/>
    <x v="2"/>
    <x v="10"/>
    <x v="0"/>
    <s v="New"/>
    <x v="4"/>
    <s v="Resistance Band Set"/>
    <n v="2"/>
    <n v="41.14"/>
    <n v="0.1"/>
    <n v="14.84"/>
    <n v="74.052000000000007"/>
    <n v="29.68"/>
    <n v="44.372000000000007"/>
    <n v="0.59920056176740677"/>
    <n v="2026"/>
    <s v="Q3"/>
    <n v="7"/>
    <s v="Jul"/>
  </r>
  <r>
    <n v="2467"/>
    <d v="2026-07-25T00:00:00"/>
    <n v="2026"/>
    <x v="2"/>
    <n v="7"/>
    <x v="6"/>
    <x v="3"/>
    <x v="4"/>
    <x v="2"/>
    <s v="Returning"/>
    <x v="0"/>
    <s v="Trail Bike Light"/>
    <n v="1"/>
    <n v="49.5"/>
    <n v="0"/>
    <n v="21.83"/>
    <n v="49.5"/>
    <n v="21.83"/>
    <n v="27.67"/>
    <n v="0.55898989898989904"/>
    <n v="2026"/>
    <s v="Q3"/>
    <n v="7"/>
    <s v="Jul"/>
  </r>
  <r>
    <n v="3710"/>
    <d v="2026-07-25T00:00:00"/>
    <n v="2026"/>
    <x v="2"/>
    <n v="7"/>
    <x v="6"/>
    <x v="3"/>
    <x v="7"/>
    <x v="0"/>
    <s v="New"/>
    <x v="2"/>
    <s v="Packing Cube Set"/>
    <n v="2"/>
    <n v="46.48"/>
    <n v="0.05"/>
    <n v="18.760000000000002"/>
    <n v="88.311999999999983"/>
    <n v="37.520000000000003"/>
    <n v="50.79199999999998"/>
    <n v="0.57514267596702584"/>
    <n v="2026"/>
    <s v="Q3"/>
    <n v="7"/>
    <s v="Jul"/>
  </r>
  <r>
    <n v="3714"/>
    <d v="2026-07-25T00:00:00"/>
    <n v="2026"/>
    <x v="2"/>
    <n v="7"/>
    <x v="6"/>
    <x v="2"/>
    <x v="2"/>
    <x v="3"/>
    <s v="Returning"/>
    <x v="2"/>
    <s v="Insulated Bottle"/>
    <n v="1"/>
    <n v="36.909999999999997"/>
    <n v="0"/>
    <n v="13.56"/>
    <n v="36.909999999999997"/>
    <n v="13.56"/>
    <n v="23.349999999999994"/>
    <n v="0.63261988620969922"/>
    <n v="2026"/>
    <s v="Q3"/>
    <n v="7"/>
    <s v="Jul"/>
  </r>
  <r>
    <n v="3893"/>
    <d v="2026-07-25T00:00:00"/>
    <n v="2026"/>
    <x v="2"/>
    <n v="7"/>
    <x v="6"/>
    <x v="0"/>
    <x v="0"/>
    <x v="0"/>
    <s v="Returning"/>
    <x v="2"/>
    <s v="Insulated Bottle"/>
    <n v="1"/>
    <n v="35.6"/>
    <n v="0"/>
    <n v="13.91"/>
    <n v="35.6"/>
    <n v="13.91"/>
    <n v="21.69"/>
    <n v="0.60926966292134832"/>
    <n v="2026"/>
    <s v="Q3"/>
    <n v="7"/>
    <s v="Jul"/>
  </r>
  <r>
    <n v="4136"/>
    <d v="2026-07-25T00:00:00"/>
    <n v="2026"/>
    <x v="2"/>
    <n v="7"/>
    <x v="6"/>
    <x v="1"/>
    <x v="11"/>
    <x v="2"/>
    <s v="New"/>
    <x v="0"/>
    <s v="Commuter Helmet"/>
    <n v="2"/>
    <n v="80.25"/>
    <n v="0.05"/>
    <n v="42.39"/>
    <n v="152.47499999999999"/>
    <n v="84.78"/>
    <n v="67.694999999999993"/>
    <n v="0.44397442203639936"/>
    <n v="2026"/>
    <s v="Q3"/>
    <n v="7"/>
    <s v="Jul"/>
  </r>
  <r>
    <n v="4212"/>
    <d v="2026-07-25T00:00:00"/>
    <n v="2026"/>
    <x v="2"/>
    <n v="7"/>
    <x v="6"/>
    <x v="0"/>
    <x v="0"/>
    <x v="3"/>
    <s v="Returning"/>
    <x v="2"/>
    <s v="Packing Cube Set"/>
    <n v="2"/>
    <n v="47.52"/>
    <n v="0.1"/>
    <n v="17.86"/>
    <n v="85.536000000000001"/>
    <n v="35.72"/>
    <n v="49.816000000000003"/>
    <n v="0.58239805462027683"/>
    <n v="2026"/>
    <s v="Q3"/>
    <n v="7"/>
    <s v="Jul"/>
  </r>
  <r>
    <n v="4332"/>
    <d v="2026-07-25T00:00:00"/>
    <n v="2026"/>
    <x v="2"/>
    <n v="7"/>
    <x v="6"/>
    <x v="3"/>
    <x v="13"/>
    <x v="0"/>
    <s v="New"/>
    <x v="2"/>
    <s v="Travel Backpack 35L"/>
    <n v="2"/>
    <n v="164.58"/>
    <n v="0.1"/>
    <n v="86.55"/>
    <n v="296.24400000000003"/>
    <n v="173.1"/>
    <n v="123.14400000000003"/>
    <n v="0.41568436829100341"/>
    <n v="2026"/>
    <s v="Q3"/>
    <n v="7"/>
    <s v="Jul"/>
  </r>
  <r>
    <n v="702"/>
    <d v="2026-07-26T00:00:00"/>
    <n v="2026"/>
    <x v="2"/>
    <n v="7"/>
    <x v="6"/>
    <x v="0"/>
    <x v="9"/>
    <x v="0"/>
    <s v="New"/>
    <x v="0"/>
    <s v="Compact Repair Kit"/>
    <n v="1"/>
    <n v="39.99"/>
    <n v="0.05"/>
    <n v="16.739999999999998"/>
    <n v="37.990499999999997"/>
    <n v="16.739999999999998"/>
    <n v="21.250499999999999"/>
    <n v="0.55936352509179932"/>
    <n v="2026"/>
    <s v="Q3"/>
    <n v="7"/>
    <s v="Jul"/>
  </r>
  <r>
    <n v="1223"/>
    <d v="2026-07-26T00:00:00"/>
    <n v="2026"/>
    <x v="2"/>
    <n v="7"/>
    <x v="6"/>
    <x v="1"/>
    <x v="12"/>
    <x v="2"/>
    <s v="New"/>
    <x v="1"/>
    <s v="Trail Boots"/>
    <n v="1"/>
    <n v="140.44"/>
    <n v="0"/>
    <n v="77.08"/>
    <n v="140.44"/>
    <n v="77.08"/>
    <n v="63.36"/>
    <n v="0.45115351751637711"/>
    <n v="2026"/>
    <s v="Q3"/>
    <n v="7"/>
    <s v="Jul"/>
  </r>
  <r>
    <n v="1370"/>
    <d v="2026-07-26T00:00:00"/>
    <n v="2026"/>
    <x v="2"/>
    <n v="7"/>
    <x v="6"/>
    <x v="2"/>
    <x v="10"/>
    <x v="3"/>
    <s v="New"/>
    <x v="4"/>
    <s v="Weighted Vest"/>
    <n v="2"/>
    <n v="123.73"/>
    <n v="0.05"/>
    <n v="68.22"/>
    <n v="235.08699999999999"/>
    <n v="136.44"/>
    <n v="98.646999999999991"/>
    <n v="0.41961911973014243"/>
    <n v="2026"/>
    <s v="Q3"/>
    <n v="7"/>
    <s v="Jul"/>
  </r>
  <r>
    <n v="3476"/>
    <d v="2026-07-26T00:00:00"/>
    <n v="2026"/>
    <x v="2"/>
    <n v="7"/>
    <x v="6"/>
    <x v="3"/>
    <x v="13"/>
    <x v="1"/>
    <s v="New"/>
    <x v="2"/>
    <s v="Carry-On Duffel"/>
    <n v="3"/>
    <n v="132.68"/>
    <n v="0.15"/>
    <n v="67.38"/>
    <n v="338.334"/>
    <n v="202.14"/>
    <n v="136.19400000000002"/>
    <n v="0.40254304917625783"/>
    <n v="2026"/>
    <s v="Q3"/>
    <n v="7"/>
    <s v="Jul"/>
  </r>
  <r>
    <n v="4066"/>
    <d v="2026-07-26T00:00:00"/>
    <n v="2026"/>
    <x v="2"/>
    <n v="7"/>
    <x v="6"/>
    <x v="3"/>
    <x v="7"/>
    <x v="2"/>
    <s v="New"/>
    <x v="4"/>
    <s v="Recovery Roller"/>
    <n v="1"/>
    <n v="35.479999999999997"/>
    <n v="0.05"/>
    <n v="14.15"/>
    <n v="33.705999999999996"/>
    <n v="14.15"/>
    <n v="19.555999999999997"/>
    <n v="0.58019343737020113"/>
    <n v="2026"/>
    <s v="Q3"/>
    <n v="7"/>
    <s v="Jul"/>
  </r>
  <r>
    <n v="4153"/>
    <d v="2026-07-26T00:00:00"/>
    <n v="2026"/>
    <x v="2"/>
    <n v="7"/>
    <x v="6"/>
    <x v="3"/>
    <x v="7"/>
    <x v="0"/>
    <s v="Business"/>
    <x v="2"/>
    <s v="Carry-On Duffel"/>
    <n v="3"/>
    <n v="134.63"/>
    <n v="0"/>
    <n v="67.2"/>
    <n v="403.89"/>
    <n v="201.60000000000002"/>
    <n v="202.28999999999996"/>
    <n v="0.50085419297333422"/>
    <n v="2026"/>
    <s v="Q3"/>
    <n v="7"/>
    <s v="Jul"/>
  </r>
  <r>
    <n v="379"/>
    <d v="2026-07-27T00:00:00"/>
    <n v="2026"/>
    <x v="2"/>
    <n v="7"/>
    <x v="6"/>
    <x v="0"/>
    <x v="9"/>
    <x v="3"/>
    <s v="New"/>
    <x v="1"/>
    <s v="Trekking Poles"/>
    <n v="3"/>
    <n v="72.03"/>
    <n v="0"/>
    <n v="32.46"/>
    <n v="216.09"/>
    <n v="97.38"/>
    <n v="118.71000000000001"/>
    <n v="0.54935443565181175"/>
    <n v="2026"/>
    <s v="Q3"/>
    <n v="7"/>
    <s v="Jul"/>
  </r>
  <r>
    <n v="820"/>
    <d v="2026-07-27T00:00:00"/>
    <n v="2026"/>
    <x v="2"/>
    <n v="7"/>
    <x v="6"/>
    <x v="3"/>
    <x v="7"/>
    <x v="3"/>
    <s v="Returning"/>
    <x v="4"/>
    <s v="Resistance Band Set"/>
    <n v="1"/>
    <n v="40.24"/>
    <n v="0"/>
    <n v="15.05"/>
    <n v="40.24"/>
    <n v="15.05"/>
    <n v="25.19"/>
    <n v="0.62599403578528823"/>
    <n v="2026"/>
    <s v="Q3"/>
    <n v="7"/>
    <s v="Jul"/>
  </r>
  <r>
    <n v="2003"/>
    <d v="2026-07-27T00:00:00"/>
    <n v="2026"/>
    <x v="2"/>
    <n v="7"/>
    <x v="6"/>
    <x v="2"/>
    <x v="5"/>
    <x v="2"/>
    <s v="Returning"/>
    <x v="2"/>
    <s v="Insulated Bottle"/>
    <n v="1"/>
    <n v="36.14"/>
    <n v="0"/>
    <n v="13.52"/>
    <n v="36.14"/>
    <n v="13.52"/>
    <n v="22.62"/>
    <n v="0.62589928057553956"/>
    <n v="2026"/>
    <s v="Q3"/>
    <n v="7"/>
    <s v="Jul"/>
  </r>
  <r>
    <n v="2682"/>
    <d v="2026-07-27T00:00:00"/>
    <n v="2026"/>
    <x v="2"/>
    <n v="7"/>
    <x v="6"/>
    <x v="1"/>
    <x v="11"/>
    <x v="0"/>
    <s v="New"/>
    <x v="4"/>
    <s v="Resistance Band Set"/>
    <n v="2"/>
    <n v="40.22"/>
    <n v="0.05"/>
    <n v="14.72"/>
    <n v="76.417999999999992"/>
    <n v="29.44"/>
    <n v="46.977999999999994"/>
    <n v="0.61475045146431473"/>
    <n v="2026"/>
    <s v="Q3"/>
    <n v="7"/>
    <s v="Jul"/>
  </r>
  <r>
    <n v="3860"/>
    <d v="2026-07-27T00:00:00"/>
    <n v="2026"/>
    <x v="2"/>
    <n v="7"/>
    <x v="6"/>
    <x v="3"/>
    <x v="7"/>
    <x v="0"/>
    <s v="Returning"/>
    <x v="4"/>
    <s v="Recovery Roller"/>
    <n v="3"/>
    <n v="37.130000000000003"/>
    <n v="0.05"/>
    <n v="14.29"/>
    <n v="105.82050000000001"/>
    <n v="42.87"/>
    <n v="62.950500000000012"/>
    <n v="0.59488000907196625"/>
    <n v="2026"/>
    <s v="Q3"/>
    <n v="7"/>
    <s v="Jul"/>
  </r>
  <r>
    <n v="4063"/>
    <d v="2026-07-27T00:00:00"/>
    <n v="2026"/>
    <x v="2"/>
    <n v="7"/>
    <x v="6"/>
    <x v="0"/>
    <x v="9"/>
    <x v="0"/>
    <s v="New"/>
    <x v="3"/>
    <s v="Compact Sleeping Bag"/>
    <n v="4"/>
    <n v="125.07"/>
    <n v="0.05"/>
    <n v="60"/>
    <n v="475.26599999999996"/>
    <n v="240"/>
    <n v="235.26599999999996"/>
    <n v="0.4950196311118405"/>
    <n v="2026"/>
    <s v="Q3"/>
    <n v="7"/>
    <s v="Jul"/>
  </r>
  <r>
    <n v="4474"/>
    <d v="2026-07-27T00:00:00"/>
    <n v="2026"/>
    <x v="2"/>
    <n v="7"/>
    <x v="6"/>
    <x v="3"/>
    <x v="13"/>
    <x v="1"/>
    <s v="Returning"/>
    <x v="4"/>
    <s v="Weighted Vest"/>
    <n v="5"/>
    <n v="122.14"/>
    <n v="0.05"/>
    <n v="70.64"/>
    <n v="580.16499999999996"/>
    <n v="353.2"/>
    <n v="226.96499999999997"/>
    <n v="0.39120767367903958"/>
    <n v="2026"/>
    <s v="Q3"/>
    <n v="7"/>
    <s v="Jul"/>
  </r>
  <r>
    <n v="21"/>
    <d v="2026-07-28T00:00:00"/>
    <n v="2026"/>
    <x v="2"/>
    <n v="7"/>
    <x v="6"/>
    <x v="1"/>
    <x v="11"/>
    <x v="0"/>
    <s v="Business"/>
    <x v="3"/>
    <s v="Compact Sleeping Bag"/>
    <n v="1"/>
    <n v="120.09"/>
    <n v="0"/>
    <n v="62.18"/>
    <n v="120.09"/>
    <n v="62.18"/>
    <n v="57.910000000000004"/>
    <n v="0.48222166708302111"/>
    <n v="2026"/>
    <s v="Q3"/>
    <n v="7"/>
    <s v="Jul"/>
  </r>
  <r>
    <n v="368"/>
    <d v="2026-07-28T00:00:00"/>
    <n v="2026"/>
    <x v="2"/>
    <n v="7"/>
    <x v="6"/>
    <x v="3"/>
    <x v="4"/>
    <x v="3"/>
    <s v="Returning"/>
    <x v="0"/>
    <s v="Cycling Pack 12L"/>
    <n v="6"/>
    <n v="102.75"/>
    <n v="0"/>
    <n v="51.55"/>
    <n v="616.5"/>
    <n v="309.29999999999995"/>
    <n v="307.20000000000005"/>
    <n v="0.49829683698296845"/>
    <n v="2026"/>
    <s v="Q3"/>
    <n v="7"/>
    <s v="Jul"/>
  </r>
  <r>
    <n v="457"/>
    <d v="2026-07-28T00:00:00"/>
    <n v="2026"/>
    <x v="2"/>
    <n v="7"/>
    <x v="6"/>
    <x v="2"/>
    <x v="2"/>
    <x v="0"/>
    <s v="Returning"/>
    <x v="3"/>
    <s v="Trail Tent 2P"/>
    <n v="4"/>
    <n v="191.15"/>
    <n v="0"/>
    <n v="105.01"/>
    <n v="764.6"/>
    <n v="420.04"/>
    <n v="344.56"/>
    <n v="0.45064085796494896"/>
    <n v="2026"/>
    <s v="Q3"/>
    <n v="7"/>
    <s v="Jul"/>
  </r>
  <r>
    <n v="1516"/>
    <d v="2026-07-28T00:00:00"/>
    <n v="2026"/>
    <x v="2"/>
    <n v="7"/>
    <x v="6"/>
    <x v="0"/>
    <x v="9"/>
    <x v="0"/>
    <s v="Business"/>
    <x v="4"/>
    <s v="Resistance Band Set"/>
    <n v="2"/>
    <n v="40.15"/>
    <n v="0.1"/>
    <n v="14.86"/>
    <n v="72.27"/>
    <n v="29.72"/>
    <n v="42.55"/>
    <n v="0.58876435588764353"/>
    <n v="2026"/>
    <s v="Q3"/>
    <n v="7"/>
    <s v="Jul"/>
  </r>
  <r>
    <n v="2266"/>
    <d v="2026-07-28T00:00:00"/>
    <n v="2026"/>
    <x v="2"/>
    <n v="7"/>
    <x v="6"/>
    <x v="1"/>
    <x v="11"/>
    <x v="3"/>
    <s v="Business"/>
    <x v="3"/>
    <s v="Portable Camp Stove"/>
    <n v="1"/>
    <n v="83.05"/>
    <n v="0"/>
    <n v="38.86"/>
    <n v="83.05"/>
    <n v="38.86"/>
    <n v="44.19"/>
    <n v="0.53208910295003009"/>
    <n v="2026"/>
    <s v="Q3"/>
    <n v="7"/>
    <s v="Jul"/>
  </r>
  <r>
    <n v="2802"/>
    <d v="2026-07-28T00:00:00"/>
    <n v="2026"/>
    <x v="2"/>
    <n v="7"/>
    <x v="6"/>
    <x v="0"/>
    <x v="9"/>
    <x v="0"/>
    <s v="Returning"/>
    <x v="1"/>
    <s v="Trail Boots"/>
    <n v="2"/>
    <n v="146.22999999999999"/>
    <n v="0"/>
    <n v="79.040000000000006"/>
    <n v="292.45999999999998"/>
    <n v="158.08000000000001"/>
    <n v="134.37999999999997"/>
    <n v="0.45948163851466861"/>
    <n v="2026"/>
    <s v="Q3"/>
    <n v="7"/>
    <s v="Jul"/>
  </r>
  <r>
    <n v="3604"/>
    <d v="2026-07-28T00:00:00"/>
    <n v="2026"/>
    <x v="2"/>
    <n v="7"/>
    <x v="6"/>
    <x v="1"/>
    <x v="14"/>
    <x v="0"/>
    <s v="Returning"/>
    <x v="1"/>
    <s v="Trail Boots"/>
    <n v="2"/>
    <n v="144.09"/>
    <n v="0"/>
    <n v="77.67"/>
    <n v="288.18"/>
    <n v="155.34"/>
    <n v="132.84"/>
    <n v="0.46096189881324173"/>
    <n v="2026"/>
    <s v="Q3"/>
    <n v="7"/>
    <s v="Jul"/>
  </r>
  <r>
    <n v="3644"/>
    <d v="2026-07-28T00:00:00"/>
    <n v="2026"/>
    <x v="2"/>
    <n v="7"/>
    <x v="6"/>
    <x v="2"/>
    <x v="10"/>
    <x v="2"/>
    <s v="Business"/>
    <x v="1"/>
    <s v="Hiking Daypack 20L"/>
    <n v="3"/>
    <n v="93.01"/>
    <n v="0.15"/>
    <n v="46.68"/>
    <n v="237.17550000000003"/>
    <n v="140.04"/>
    <n v="97.135500000000036"/>
    <n v="0.4095511551572571"/>
    <n v="2026"/>
    <s v="Q3"/>
    <n v="7"/>
    <s v="Jul"/>
  </r>
  <r>
    <n v="4271"/>
    <d v="2026-07-28T00:00:00"/>
    <n v="2026"/>
    <x v="2"/>
    <n v="7"/>
    <x v="6"/>
    <x v="0"/>
    <x v="0"/>
    <x v="2"/>
    <s v="New"/>
    <x v="3"/>
    <s v="Compact Sleeping Bag"/>
    <n v="1"/>
    <n v="121.61"/>
    <n v="0.1"/>
    <n v="60.58"/>
    <n v="109.449"/>
    <n v="60.58"/>
    <n v="48.869"/>
    <n v="0.4465001964385239"/>
    <n v="2026"/>
    <s v="Q3"/>
    <n v="7"/>
    <s v="Jul"/>
  </r>
  <r>
    <n v="272"/>
    <d v="2026-07-29T00:00:00"/>
    <n v="2026"/>
    <x v="2"/>
    <n v="7"/>
    <x v="6"/>
    <x v="3"/>
    <x v="4"/>
    <x v="0"/>
    <s v="Business"/>
    <x v="3"/>
    <s v="Trail Tent 2P"/>
    <n v="2"/>
    <n v="195.09"/>
    <n v="0"/>
    <n v="106.82"/>
    <n v="390.18"/>
    <n v="213.64"/>
    <n v="176.54000000000002"/>
    <n v="0.45245783997129535"/>
    <n v="2026"/>
    <s v="Q3"/>
    <n v="7"/>
    <s v="Jul"/>
  </r>
  <r>
    <n v="1469"/>
    <d v="2026-07-29T00:00:00"/>
    <n v="2026"/>
    <x v="2"/>
    <n v="7"/>
    <x v="6"/>
    <x v="2"/>
    <x v="10"/>
    <x v="2"/>
    <s v="Returning"/>
    <x v="2"/>
    <s v="Travel Backpack 35L"/>
    <n v="3"/>
    <n v="167.52"/>
    <n v="0"/>
    <n v="87.26"/>
    <n v="502.56000000000006"/>
    <n v="261.78000000000003"/>
    <n v="240.78000000000003"/>
    <n v="0.4791069723018147"/>
    <n v="2026"/>
    <s v="Q3"/>
    <n v="7"/>
    <s v="Jul"/>
  </r>
  <r>
    <n v="2253"/>
    <d v="2026-07-29T00:00:00"/>
    <n v="2026"/>
    <x v="2"/>
    <n v="7"/>
    <x v="6"/>
    <x v="1"/>
    <x v="14"/>
    <x v="3"/>
    <s v="New"/>
    <x v="0"/>
    <s v="Trail Bike Light"/>
    <n v="3"/>
    <n v="50.98"/>
    <n v="0"/>
    <n v="22.63"/>
    <n v="152.94"/>
    <n v="67.89"/>
    <n v="85.05"/>
    <n v="0.55610043154178113"/>
    <n v="2026"/>
    <s v="Q3"/>
    <n v="7"/>
    <s v="Jul"/>
  </r>
  <r>
    <n v="2554"/>
    <d v="2026-07-29T00:00:00"/>
    <n v="2026"/>
    <x v="2"/>
    <n v="7"/>
    <x v="6"/>
    <x v="1"/>
    <x v="11"/>
    <x v="3"/>
    <s v="New"/>
    <x v="4"/>
    <s v="Training Mat"/>
    <n v="2"/>
    <n v="49.98"/>
    <n v="0.1"/>
    <n v="21.91"/>
    <n v="89.963999999999999"/>
    <n v="43.82"/>
    <n v="46.143999999999998"/>
    <n v="0.51291627762215997"/>
    <n v="2026"/>
    <s v="Q3"/>
    <n v="7"/>
    <s v="Jul"/>
  </r>
  <r>
    <n v="2624"/>
    <d v="2026-07-29T00:00:00"/>
    <n v="2026"/>
    <x v="2"/>
    <n v="7"/>
    <x v="6"/>
    <x v="3"/>
    <x v="4"/>
    <x v="1"/>
    <s v="Business"/>
    <x v="2"/>
    <s v="Insulated Bottle"/>
    <n v="4"/>
    <n v="36.44"/>
    <n v="0.15"/>
    <n v="13.32"/>
    <n v="123.89599999999999"/>
    <n v="53.28"/>
    <n v="70.615999999999985"/>
    <n v="0.5699619035319945"/>
    <n v="2026"/>
    <s v="Q3"/>
    <n v="7"/>
    <s v="Jul"/>
  </r>
  <r>
    <n v="3338"/>
    <d v="2026-07-29T00:00:00"/>
    <n v="2026"/>
    <x v="2"/>
    <n v="7"/>
    <x v="6"/>
    <x v="0"/>
    <x v="0"/>
    <x v="0"/>
    <s v="Returning"/>
    <x v="3"/>
    <s v="Trail Tent 2P"/>
    <n v="1"/>
    <n v="195.34"/>
    <n v="0.05"/>
    <n v="106.6"/>
    <n v="185.57300000000001"/>
    <n v="106.6"/>
    <n v="78.973000000000013"/>
    <n v="0.42556298599472991"/>
    <n v="2026"/>
    <s v="Q3"/>
    <n v="7"/>
    <s v="Jul"/>
  </r>
  <r>
    <n v="4575"/>
    <d v="2026-07-29T00:00:00"/>
    <n v="2026"/>
    <x v="2"/>
    <n v="7"/>
    <x v="6"/>
    <x v="2"/>
    <x v="5"/>
    <x v="0"/>
    <s v="Business"/>
    <x v="0"/>
    <s v="Cycling Pack 12L"/>
    <n v="1"/>
    <n v="103.31"/>
    <n v="0"/>
    <n v="50.93"/>
    <n v="103.31"/>
    <n v="50.93"/>
    <n v="52.38"/>
    <n v="0.50701771367728199"/>
    <n v="2026"/>
    <s v="Q3"/>
    <n v="7"/>
    <s v="Jul"/>
  </r>
  <r>
    <n v="4871"/>
    <d v="2026-07-29T00:00:00"/>
    <n v="2026"/>
    <x v="2"/>
    <n v="7"/>
    <x v="6"/>
    <x v="0"/>
    <x v="0"/>
    <x v="0"/>
    <s v="New"/>
    <x v="3"/>
    <s v="Compact Sleeping Bag"/>
    <n v="3"/>
    <n v="123.31"/>
    <n v="0"/>
    <n v="59.16"/>
    <n v="369.93"/>
    <n v="177.48"/>
    <n v="192.45000000000002"/>
    <n v="0.52023355770010549"/>
    <n v="2026"/>
    <s v="Q3"/>
    <n v="7"/>
    <s v="Jul"/>
  </r>
  <r>
    <n v="4931"/>
    <d v="2026-07-29T00:00:00"/>
    <n v="2026"/>
    <x v="2"/>
    <n v="7"/>
    <x v="6"/>
    <x v="0"/>
    <x v="15"/>
    <x v="0"/>
    <s v="New"/>
    <x v="4"/>
    <s v="Resistance Band Set"/>
    <n v="1"/>
    <n v="40.36"/>
    <n v="0.1"/>
    <n v="14.82"/>
    <n v="36.323999999999998"/>
    <n v="14.82"/>
    <n v="21.503999999999998"/>
    <n v="0.59200528576148004"/>
    <n v="2026"/>
    <s v="Q3"/>
    <n v="7"/>
    <s v="Jul"/>
  </r>
  <r>
    <n v="4962"/>
    <d v="2026-07-29T00:00:00"/>
    <n v="2026"/>
    <x v="2"/>
    <n v="7"/>
    <x v="6"/>
    <x v="0"/>
    <x v="15"/>
    <x v="2"/>
    <s v="New"/>
    <x v="3"/>
    <s v="Portable Camp Stove"/>
    <n v="2"/>
    <n v="83.06"/>
    <n v="0"/>
    <n v="38.74"/>
    <n v="166.12"/>
    <n v="77.48"/>
    <n v="88.64"/>
    <n v="0.5335901757765471"/>
    <n v="2026"/>
    <s v="Q3"/>
    <n v="7"/>
    <s v="Jul"/>
  </r>
  <r>
    <n v="5006"/>
    <d v="2026-07-29T00:00:00"/>
    <n v="2026"/>
    <x v="2"/>
    <n v="7"/>
    <x v="6"/>
    <x v="2"/>
    <x v="3"/>
    <x v="0"/>
    <s v="Returning"/>
    <x v="1"/>
    <s v="Summit Backpack 45L"/>
    <n v="2"/>
    <n v="151.72999999999999"/>
    <n v="0"/>
    <n v="81.209999999999994"/>
    <n v="303.45999999999998"/>
    <n v="162.41999999999999"/>
    <n v="141.04"/>
    <n v="0.46477295195412904"/>
    <n v="2026"/>
    <s v="Q3"/>
    <n v="7"/>
    <s v="Jul"/>
  </r>
  <r>
    <n v="5033"/>
    <d v="2026-07-29T00:00:00"/>
    <n v="2026"/>
    <x v="2"/>
    <n v="7"/>
    <x v="6"/>
    <x v="3"/>
    <x v="8"/>
    <x v="0"/>
    <s v="New"/>
    <x v="1"/>
    <s v="Trekking Poles"/>
    <n v="4"/>
    <n v="72.010000000000005"/>
    <n v="0.05"/>
    <n v="32.36"/>
    <n v="273.63800000000003"/>
    <n v="129.44"/>
    <n v="144.19800000000004"/>
    <n v="0.52696628392255473"/>
    <n v="2026"/>
    <s v="Q3"/>
    <n v="7"/>
    <s v="Jul"/>
  </r>
  <r>
    <n v="5117"/>
    <d v="2026-07-29T00:00:00"/>
    <n v="2026"/>
    <x v="2"/>
    <n v="7"/>
    <x v="6"/>
    <x v="1"/>
    <x v="11"/>
    <x v="0"/>
    <s v="Business"/>
    <x v="1"/>
    <s v="Summit Backpack 45L"/>
    <n v="1"/>
    <n v="154.87"/>
    <n v="0"/>
    <n v="80.459999999999994"/>
    <n v="154.87"/>
    <n v="80.459999999999994"/>
    <n v="74.410000000000011"/>
    <n v="0.48046748886162594"/>
    <n v="2026"/>
    <s v="Q3"/>
    <n v="7"/>
    <s v="Jul"/>
  </r>
  <r>
    <n v="954"/>
    <d v="2026-07-30T00:00:00"/>
    <n v="2026"/>
    <x v="2"/>
    <n v="7"/>
    <x v="6"/>
    <x v="1"/>
    <x v="1"/>
    <x v="0"/>
    <s v="New"/>
    <x v="2"/>
    <s v="Carry-On Duffel"/>
    <n v="3"/>
    <n v="134.61000000000001"/>
    <n v="0.1"/>
    <n v="65.77"/>
    <n v="363.44700000000006"/>
    <n v="197.31"/>
    <n v="166.13700000000006"/>
    <n v="0.45711479252820914"/>
    <n v="2026"/>
    <s v="Q3"/>
    <n v="7"/>
    <s v="Jul"/>
  </r>
  <r>
    <n v="1644"/>
    <d v="2026-07-30T00:00:00"/>
    <n v="2026"/>
    <x v="2"/>
    <n v="7"/>
    <x v="6"/>
    <x v="3"/>
    <x v="13"/>
    <x v="0"/>
    <s v="Returning"/>
    <x v="0"/>
    <s v="Commuter Helmet"/>
    <n v="3"/>
    <n v="81.5"/>
    <n v="0.05"/>
    <n v="43.85"/>
    <n v="232.27499999999998"/>
    <n v="131.55000000000001"/>
    <n v="100.72499999999997"/>
    <n v="0.43364546335163051"/>
    <n v="2026"/>
    <s v="Q3"/>
    <n v="7"/>
    <s v="Jul"/>
  </r>
  <r>
    <n v="2030"/>
    <d v="2026-07-30T00:00:00"/>
    <n v="2026"/>
    <x v="2"/>
    <n v="7"/>
    <x v="6"/>
    <x v="0"/>
    <x v="0"/>
    <x v="3"/>
    <s v="Business"/>
    <x v="2"/>
    <s v="Carry-On Duffel"/>
    <n v="2"/>
    <n v="135.63"/>
    <n v="0"/>
    <n v="66.63"/>
    <n v="271.26"/>
    <n v="133.26"/>
    <n v="138"/>
    <n v="0.50873700508737008"/>
    <n v="2026"/>
    <s v="Q3"/>
    <n v="7"/>
    <s v="Jul"/>
  </r>
  <r>
    <n v="2595"/>
    <d v="2026-07-30T00:00:00"/>
    <n v="2026"/>
    <x v="2"/>
    <n v="7"/>
    <x v="6"/>
    <x v="0"/>
    <x v="9"/>
    <x v="1"/>
    <s v="Business"/>
    <x v="2"/>
    <s v="Carry-On Duffel"/>
    <n v="15"/>
    <n v="133.44999999999999"/>
    <n v="0.2"/>
    <n v="65.819999999999993"/>
    <n v="1601.3999999999999"/>
    <n v="987.3"/>
    <n v="614.09999999999991"/>
    <n v="0.3834769576620457"/>
    <n v="2026"/>
    <s v="Q3"/>
    <n v="7"/>
    <s v="Jul"/>
  </r>
  <r>
    <n v="2763"/>
    <d v="2026-07-30T00:00:00"/>
    <n v="2026"/>
    <x v="2"/>
    <n v="7"/>
    <x v="6"/>
    <x v="0"/>
    <x v="15"/>
    <x v="0"/>
    <s v="Business"/>
    <x v="3"/>
    <s v="Compact Sleeping Bag"/>
    <n v="1"/>
    <n v="120.94"/>
    <n v="0"/>
    <n v="62.24"/>
    <n v="120.94"/>
    <n v="62.24"/>
    <n v="58.699999999999996"/>
    <n v="0.48536464362493797"/>
    <n v="2026"/>
    <s v="Q3"/>
    <n v="7"/>
    <s v="Jul"/>
  </r>
  <r>
    <n v="3537"/>
    <d v="2026-07-30T00:00:00"/>
    <n v="2026"/>
    <x v="2"/>
    <n v="7"/>
    <x v="6"/>
    <x v="1"/>
    <x v="11"/>
    <x v="0"/>
    <s v="Returning"/>
    <x v="3"/>
    <s v="Alpine Tent 4P"/>
    <n v="2"/>
    <n v="332.99"/>
    <n v="0.15"/>
    <n v="199.09"/>
    <n v="566.08299999999997"/>
    <n v="398.18"/>
    <n v="167.90299999999996"/>
    <n v="0.29660491482697759"/>
    <n v="2026"/>
    <s v="Q3"/>
    <n v="7"/>
    <s v="Jul"/>
  </r>
  <r>
    <n v="3550"/>
    <d v="2026-07-30T00:00:00"/>
    <n v="2026"/>
    <x v="2"/>
    <n v="7"/>
    <x v="6"/>
    <x v="0"/>
    <x v="15"/>
    <x v="0"/>
    <s v="Returning"/>
    <x v="3"/>
    <s v="Compact Sleeping Bag"/>
    <n v="3"/>
    <n v="120.88"/>
    <n v="0"/>
    <n v="60.97"/>
    <n v="362.64"/>
    <n v="182.91"/>
    <n v="179.73"/>
    <n v="0.49561548643282594"/>
    <n v="2026"/>
    <s v="Q3"/>
    <n v="7"/>
    <s v="Jul"/>
  </r>
  <r>
    <n v="3875"/>
    <d v="2026-07-30T00:00:00"/>
    <n v="2026"/>
    <x v="2"/>
    <n v="7"/>
    <x v="6"/>
    <x v="3"/>
    <x v="8"/>
    <x v="0"/>
    <s v="Returning"/>
    <x v="0"/>
    <s v="Cycling Pack 12L"/>
    <n v="1"/>
    <n v="101.73"/>
    <n v="0.05"/>
    <n v="51.63"/>
    <n v="96.643500000000003"/>
    <n v="51.63"/>
    <n v="45.013500000000001"/>
    <n v="0.46576852038678235"/>
    <n v="2026"/>
    <s v="Q3"/>
    <n v="7"/>
    <s v="Jul"/>
  </r>
  <r>
    <n v="4467"/>
    <d v="2026-07-30T00:00:00"/>
    <n v="2026"/>
    <x v="2"/>
    <n v="7"/>
    <x v="6"/>
    <x v="3"/>
    <x v="7"/>
    <x v="0"/>
    <s v="Returning"/>
    <x v="2"/>
    <s v="Insulated Bottle"/>
    <n v="2"/>
    <n v="36.21"/>
    <n v="0"/>
    <n v="13.5"/>
    <n v="72.42"/>
    <n v="27"/>
    <n v="45.42"/>
    <n v="0.62717481358740679"/>
    <n v="2026"/>
    <s v="Q3"/>
    <n v="7"/>
    <s v="Jul"/>
  </r>
  <r>
    <n v="739"/>
    <d v="2026-07-31T00:00:00"/>
    <n v="2026"/>
    <x v="2"/>
    <n v="7"/>
    <x v="6"/>
    <x v="3"/>
    <x v="7"/>
    <x v="0"/>
    <s v="Business"/>
    <x v="0"/>
    <s v="Cycling Pack 12L"/>
    <n v="5"/>
    <n v="104.65"/>
    <n v="0"/>
    <n v="49.2"/>
    <n v="523.25"/>
    <n v="246"/>
    <n v="277.25"/>
    <n v="0.52986144290492121"/>
    <n v="2026"/>
    <s v="Q3"/>
    <n v="7"/>
    <s v="Jul"/>
  </r>
  <r>
    <n v="2376"/>
    <d v="2026-07-31T00:00:00"/>
    <n v="2026"/>
    <x v="2"/>
    <n v="7"/>
    <x v="6"/>
    <x v="2"/>
    <x v="5"/>
    <x v="1"/>
    <s v="Returning"/>
    <x v="3"/>
    <s v="Trail Tent 2P"/>
    <n v="5"/>
    <n v="198.35"/>
    <n v="0.05"/>
    <n v="104.96"/>
    <n v="942.16249999999991"/>
    <n v="524.79999999999995"/>
    <n v="417.36249999999995"/>
    <n v="0.44298356175288234"/>
    <n v="2026"/>
    <s v="Q3"/>
    <n v="7"/>
    <s v="Jul"/>
  </r>
  <r>
    <n v="3109"/>
    <d v="2026-07-31T00:00:00"/>
    <n v="2026"/>
    <x v="2"/>
    <n v="7"/>
    <x v="6"/>
    <x v="0"/>
    <x v="0"/>
    <x v="3"/>
    <s v="Returning"/>
    <x v="4"/>
    <s v="Recovery Roller"/>
    <n v="2"/>
    <n v="36.56"/>
    <n v="0.05"/>
    <n v="13.76"/>
    <n v="69.463999999999999"/>
    <n v="27.52"/>
    <n v="41.944000000000003"/>
    <n v="0.60382356328457909"/>
    <n v="2026"/>
    <s v="Q3"/>
    <n v="7"/>
    <s v="Jul"/>
  </r>
  <r>
    <n v="4362"/>
    <d v="2026-07-31T00:00:00"/>
    <n v="2026"/>
    <x v="2"/>
    <n v="7"/>
    <x v="6"/>
    <x v="1"/>
    <x v="14"/>
    <x v="0"/>
    <s v="Returning"/>
    <x v="1"/>
    <s v="Hiking Daypack 20L"/>
    <n v="5"/>
    <n v="92.41"/>
    <n v="0"/>
    <n v="44.29"/>
    <n v="462.04999999999995"/>
    <n v="221.45"/>
    <n v="240.59999999999997"/>
    <n v="0.52072286549074775"/>
    <n v="2026"/>
    <s v="Q3"/>
    <n v="7"/>
    <s v="Jul"/>
  </r>
  <r>
    <n v="777"/>
    <d v="2026-08-01T00:00:00"/>
    <n v="2026"/>
    <x v="2"/>
    <n v="8"/>
    <x v="7"/>
    <x v="3"/>
    <x v="13"/>
    <x v="0"/>
    <s v="Returning"/>
    <x v="3"/>
    <s v="Compact Sleeping Bag"/>
    <n v="4"/>
    <n v="121.87"/>
    <n v="0"/>
    <n v="59.89"/>
    <n v="487.48"/>
    <n v="239.56"/>
    <n v="247.92000000000002"/>
    <n v="0.50857471075736438"/>
    <n v="2026"/>
    <s v="Q3"/>
    <n v="8"/>
    <s v="Aug"/>
  </r>
  <r>
    <n v="831"/>
    <d v="2026-08-01T00:00:00"/>
    <n v="2026"/>
    <x v="2"/>
    <n v="8"/>
    <x v="7"/>
    <x v="3"/>
    <x v="8"/>
    <x v="0"/>
    <s v="Returning"/>
    <x v="2"/>
    <s v="Carry-On Duffel"/>
    <n v="2"/>
    <n v="130.9"/>
    <n v="0.05"/>
    <n v="67.959999999999994"/>
    <n v="248.71"/>
    <n v="135.91999999999999"/>
    <n v="112.79000000000002"/>
    <n v="0.45350006031120588"/>
    <n v="2026"/>
    <s v="Q3"/>
    <n v="8"/>
    <s v="Aug"/>
  </r>
  <r>
    <n v="2059"/>
    <d v="2026-08-01T00:00:00"/>
    <n v="2026"/>
    <x v="2"/>
    <n v="8"/>
    <x v="7"/>
    <x v="2"/>
    <x v="2"/>
    <x v="2"/>
    <s v="New"/>
    <x v="0"/>
    <s v="Trail Bike Light"/>
    <n v="1"/>
    <n v="50.98"/>
    <n v="0"/>
    <n v="22.92"/>
    <n v="50.98"/>
    <n v="22.92"/>
    <n v="28.059999999999995"/>
    <n v="0.55041192624558644"/>
    <n v="2026"/>
    <s v="Q3"/>
    <n v="8"/>
    <s v="Aug"/>
  </r>
  <r>
    <n v="2519"/>
    <d v="2026-08-01T00:00:00"/>
    <n v="2026"/>
    <x v="2"/>
    <n v="8"/>
    <x v="7"/>
    <x v="2"/>
    <x v="2"/>
    <x v="0"/>
    <s v="Returning"/>
    <x v="1"/>
    <s v="Hiking Daypack 20L"/>
    <n v="2"/>
    <n v="91.11"/>
    <n v="0"/>
    <n v="44.19"/>
    <n v="182.22"/>
    <n v="88.38"/>
    <n v="93.84"/>
    <n v="0.51498189002304906"/>
    <n v="2026"/>
    <s v="Q3"/>
    <n v="8"/>
    <s v="Aug"/>
  </r>
  <r>
    <n v="2644"/>
    <d v="2026-08-01T00:00:00"/>
    <n v="2026"/>
    <x v="2"/>
    <n v="8"/>
    <x v="7"/>
    <x v="0"/>
    <x v="0"/>
    <x v="3"/>
    <s v="Returning"/>
    <x v="2"/>
    <s v="Insulated Bottle"/>
    <n v="3"/>
    <n v="35.619999999999997"/>
    <n v="0.05"/>
    <n v="13.47"/>
    <n v="101.51699999999998"/>
    <n v="40.410000000000004"/>
    <n v="61.106999999999978"/>
    <n v="0.60193859156594454"/>
    <n v="2026"/>
    <s v="Q3"/>
    <n v="8"/>
    <s v="Aug"/>
  </r>
  <r>
    <n v="4141"/>
    <d v="2026-08-01T00:00:00"/>
    <n v="2026"/>
    <x v="2"/>
    <n v="8"/>
    <x v="7"/>
    <x v="3"/>
    <x v="13"/>
    <x v="0"/>
    <s v="New"/>
    <x v="1"/>
    <s v="Hiking Daypack 20L"/>
    <n v="1"/>
    <n v="91.95"/>
    <n v="0.05"/>
    <n v="46.47"/>
    <n v="87.352499999999992"/>
    <n v="46.47"/>
    <n v="40.882499999999993"/>
    <n v="0.46801751523997592"/>
    <n v="2026"/>
    <s v="Q3"/>
    <n v="8"/>
    <s v="Aug"/>
  </r>
  <r>
    <n v="4804"/>
    <d v="2026-08-01T00:00:00"/>
    <n v="2026"/>
    <x v="2"/>
    <n v="8"/>
    <x v="7"/>
    <x v="0"/>
    <x v="9"/>
    <x v="0"/>
    <s v="Returning"/>
    <x v="4"/>
    <s v="Training Mat"/>
    <n v="1"/>
    <n v="49.46"/>
    <n v="0"/>
    <n v="21.47"/>
    <n v="49.46"/>
    <n v="21.47"/>
    <n v="27.990000000000002"/>
    <n v="0.5659118479579458"/>
    <n v="2026"/>
    <s v="Q3"/>
    <n v="8"/>
    <s v="Aug"/>
  </r>
  <r>
    <n v="5161"/>
    <d v="2026-08-01T00:00:00"/>
    <n v="2026"/>
    <x v="2"/>
    <n v="8"/>
    <x v="7"/>
    <x v="0"/>
    <x v="15"/>
    <x v="0"/>
    <s v="New"/>
    <x v="0"/>
    <s v="Compact Repair Kit"/>
    <n v="1"/>
    <n v="41.25"/>
    <n v="0.05"/>
    <n v="16.98"/>
    <n v="39.1875"/>
    <n v="16.98"/>
    <n v="22.2075"/>
    <n v="0.56669856459330148"/>
    <n v="2026"/>
    <s v="Q3"/>
    <n v="8"/>
    <s v="Aug"/>
  </r>
  <r>
    <n v="590"/>
    <d v="2026-08-02T00:00:00"/>
    <n v="2026"/>
    <x v="2"/>
    <n v="8"/>
    <x v="7"/>
    <x v="2"/>
    <x v="5"/>
    <x v="0"/>
    <s v="Returning"/>
    <x v="2"/>
    <s v="Carry-On Duffel"/>
    <n v="4"/>
    <n v="133.65"/>
    <n v="0"/>
    <n v="66"/>
    <n v="534.6"/>
    <n v="264"/>
    <n v="270.60000000000002"/>
    <n v="0.50617283950617287"/>
    <n v="2026"/>
    <s v="Q3"/>
    <n v="8"/>
    <s v="Aug"/>
  </r>
  <r>
    <n v="1599"/>
    <d v="2026-08-02T00:00:00"/>
    <n v="2026"/>
    <x v="2"/>
    <n v="8"/>
    <x v="7"/>
    <x v="3"/>
    <x v="4"/>
    <x v="0"/>
    <s v="Returning"/>
    <x v="3"/>
    <s v="Trail Tent 2P"/>
    <n v="2"/>
    <n v="200.45"/>
    <n v="0.05"/>
    <n v="105.42"/>
    <n v="380.85499999999996"/>
    <n v="210.84"/>
    <n v="170.01499999999996"/>
    <n v="0.44640348689133652"/>
    <n v="2026"/>
    <s v="Q3"/>
    <n v="8"/>
    <s v="Aug"/>
  </r>
  <r>
    <n v="1665"/>
    <d v="2026-08-02T00:00:00"/>
    <n v="2026"/>
    <x v="2"/>
    <n v="8"/>
    <x v="7"/>
    <x v="0"/>
    <x v="0"/>
    <x v="3"/>
    <s v="Returning"/>
    <x v="0"/>
    <s v="Trail Bike Light"/>
    <n v="2"/>
    <n v="51.87"/>
    <n v="0.05"/>
    <n v="21.98"/>
    <n v="98.552999999999997"/>
    <n v="43.96"/>
    <n v="54.592999999999996"/>
    <n v="0.55394559272675614"/>
    <n v="2026"/>
    <s v="Q3"/>
    <n v="8"/>
    <s v="Aug"/>
  </r>
  <r>
    <n v="2409"/>
    <d v="2026-08-02T00:00:00"/>
    <n v="2026"/>
    <x v="2"/>
    <n v="8"/>
    <x v="7"/>
    <x v="3"/>
    <x v="13"/>
    <x v="0"/>
    <s v="Returning"/>
    <x v="3"/>
    <s v="Portable Camp Stove"/>
    <n v="1"/>
    <n v="83.6"/>
    <n v="0.05"/>
    <n v="38.51"/>
    <n v="79.419999999999987"/>
    <n v="38.51"/>
    <n v="40.909999999999989"/>
    <n v="0.51510954419541677"/>
    <n v="2026"/>
    <s v="Q3"/>
    <n v="8"/>
    <s v="Aug"/>
  </r>
  <r>
    <n v="2936"/>
    <d v="2026-08-02T00:00:00"/>
    <n v="2026"/>
    <x v="2"/>
    <n v="8"/>
    <x v="7"/>
    <x v="2"/>
    <x v="16"/>
    <x v="0"/>
    <s v="New"/>
    <x v="2"/>
    <s v="Insulated Bottle"/>
    <n v="1"/>
    <n v="35.74"/>
    <n v="0"/>
    <n v="13.49"/>
    <n v="35.74"/>
    <n v="13.49"/>
    <n v="22.25"/>
    <n v="0.62255176273083379"/>
    <n v="2026"/>
    <s v="Q3"/>
    <n v="8"/>
    <s v="Aug"/>
  </r>
  <r>
    <n v="3397"/>
    <d v="2026-08-02T00:00:00"/>
    <n v="2026"/>
    <x v="2"/>
    <n v="8"/>
    <x v="7"/>
    <x v="3"/>
    <x v="4"/>
    <x v="0"/>
    <s v="Returning"/>
    <x v="0"/>
    <s v="Commuter Helmet"/>
    <n v="1"/>
    <n v="79.849999999999994"/>
    <n v="0.1"/>
    <n v="43.11"/>
    <n v="71.864999999999995"/>
    <n v="43.11"/>
    <n v="28.754999999999995"/>
    <n v="0.40012523481527862"/>
    <n v="2026"/>
    <s v="Q3"/>
    <n v="8"/>
    <s v="Aug"/>
  </r>
  <r>
    <n v="4556"/>
    <d v="2026-08-02T00:00:00"/>
    <n v="2026"/>
    <x v="2"/>
    <n v="8"/>
    <x v="7"/>
    <x v="0"/>
    <x v="15"/>
    <x v="0"/>
    <s v="Returning"/>
    <x v="2"/>
    <s v="Packing Cube Set"/>
    <n v="2"/>
    <n v="46.44"/>
    <n v="0"/>
    <n v="18.489999999999998"/>
    <n v="92.88"/>
    <n v="36.979999999999997"/>
    <n v="55.9"/>
    <n v="0.60185185185185186"/>
    <n v="2026"/>
    <s v="Q3"/>
    <n v="8"/>
    <s v="Aug"/>
  </r>
  <r>
    <n v="4614"/>
    <d v="2026-08-02T00:00:00"/>
    <n v="2026"/>
    <x v="2"/>
    <n v="8"/>
    <x v="7"/>
    <x v="3"/>
    <x v="8"/>
    <x v="2"/>
    <s v="Returning"/>
    <x v="0"/>
    <s v="Trail Bike Light"/>
    <n v="2"/>
    <n v="50.44"/>
    <n v="0"/>
    <n v="22.99"/>
    <n v="100.88"/>
    <n v="45.98"/>
    <n v="54.9"/>
    <n v="0.54421094369547984"/>
    <n v="2026"/>
    <s v="Q3"/>
    <n v="8"/>
    <s v="Aug"/>
  </r>
  <r>
    <n v="4999"/>
    <d v="2026-08-02T00:00:00"/>
    <n v="2026"/>
    <x v="2"/>
    <n v="8"/>
    <x v="7"/>
    <x v="3"/>
    <x v="8"/>
    <x v="0"/>
    <s v="Returning"/>
    <x v="0"/>
    <s v="Commuter Helmet"/>
    <n v="2"/>
    <n v="81.38"/>
    <n v="0"/>
    <n v="42.19"/>
    <n v="162.76"/>
    <n v="84.38"/>
    <n v="78.38"/>
    <n v="0.4815679528139592"/>
    <n v="2026"/>
    <s v="Q3"/>
    <n v="8"/>
    <s v="Aug"/>
  </r>
  <r>
    <n v="207"/>
    <d v="2026-08-03T00:00:00"/>
    <n v="2026"/>
    <x v="2"/>
    <n v="8"/>
    <x v="7"/>
    <x v="2"/>
    <x v="16"/>
    <x v="0"/>
    <s v="Returning"/>
    <x v="4"/>
    <s v="Resistance Band Set"/>
    <n v="1"/>
    <n v="41.3"/>
    <n v="0"/>
    <n v="14.52"/>
    <n v="41.3"/>
    <n v="14.52"/>
    <n v="26.779999999999998"/>
    <n v="0.64842615012106541"/>
    <n v="2026"/>
    <s v="Q3"/>
    <n v="8"/>
    <s v="Aug"/>
  </r>
  <r>
    <n v="295"/>
    <d v="2026-08-03T00:00:00"/>
    <n v="2026"/>
    <x v="2"/>
    <n v="8"/>
    <x v="7"/>
    <x v="3"/>
    <x v="8"/>
    <x v="3"/>
    <s v="Returning"/>
    <x v="2"/>
    <s v="Insulated Bottle"/>
    <n v="2"/>
    <n v="36.15"/>
    <n v="0.1"/>
    <n v="13.19"/>
    <n v="65.069999999999993"/>
    <n v="26.38"/>
    <n v="38.69"/>
    <n v="0.59459044106347014"/>
    <n v="2026"/>
    <s v="Q3"/>
    <n v="8"/>
    <s v="Aug"/>
  </r>
  <r>
    <n v="657"/>
    <d v="2026-08-03T00:00:00"/>
    <n v="2026"/>
    <x v="2"/>
    <n v="8"/>
    <x v="7"/>
    <x v="1"/>
    <x v="12"/>
    <x v="0"/>
    <s v="Returning"/>
    <x v="2"/>
    <s v="Carry-On Duffel"/>
    <n v="3"/>
    <n v="132.59"/>
    <n v="0.1"/>
    <n v="66.040000000000006"/>
    <n v="357.99299999999999"/>
    <n v="198.12"/>
    <n v="159.87299999999999"/>
    <n v="0.44658135773604507"/>
    <n v="2026"/>
    <s v="Q3"/>
    <n v="8"/>
    <s v="Aug"/>
  </r>
  <r>
    <n v="694"/>
    <d v="2026-08-03T00:00:00"/>
    <n v="2026"/>
    <x v="2"/>
    <n v="8"/>
    <x v="7"/>
    <x v="2"/>
    <x v="3"/>
    <x v="0"/>
    <s v="New"/>
    <x v="1"/>
    <s v="Trail Boots"/>
    <n v="3"/>
    <n v="144"/>
    <n v="0"/>
    <n v="78.89"/>
    <n v="432"/>
    <n v="236.67000000000002"/>
    <n v="195.32999999999998"/>
    <n v="0.45215277777777774"/>
    <n v="2026"/>
    <s v="Q3"/>
    <n v="8"/>
    <s v="Aug"/>
  </r>
  <r>
    <n v="1187"/>
    <d v="2026-08-03T00:00:00"/>
    <n v="2026"/>
    <x v="2"/>
    <n v="8"/>
    <x v="7"/>
    <x v="0"/>
    <x v="0"/>
    <x v="0"/>
    <s v="Returning"/>
    <x v="2"/>
    <s v="Packing Cube Set"/>
    <n v="2"/>
    <n v="45.45"/>
    <n v="0.05"/>
    <n v="18.829999999999998"/>
    <n v="86.355000000000004"/>
    <n v="37.659999999999997"/>
    <n v="48.695000000000007"/>
    <n v="0.56389323142840608"/>
    <n v="2026"/>
    <s v="Q3"/>
    <n v="8"/>
    <s v="Aug"/>
  </r>
  <r>
    <n v="1915"/>
    <d v="2026-08-03T00:00:00"/>
    <n v="2026"/>
    <x v="2"/>
    <n v="8"/>
    <x v="7"/>
    <x v="1"/>
    <x v="6"/>
    <x v="0"/>
    <s v="Returning"/>
    <x v="0"/>
    <s v="Compact Repair Kit"/>
    <n v="1"/>
    <n v="41.16"/>
    <n v="0.05"/>
    <n v="16.66"/>
    <n v="39.101999999999997"/>
    <n v="16.66"/>
    <n v="22.441999999999997"/>
    <n v="0.57393483709273174"/>
    <n v="2026"/>
    <s v="Q3"/>
    <n v="8"/>
    <s v="Aug"/>
  </r>
  <r>
    <n v="2156"/>
    <d v="2026-08-03T00:00:00"/>
    <n v="2026"/>
    <x v="2"/>
    <n v="8"/>
    <x v="7"/>
    <x v="0"/>
    <x v="0"/>
    <x v="2"/>
    <s v="Returning"/>
    <x v="2"/>
    <s v="Travel Backpack 35L"/>
    <n v="1"/>
    <n v="162.78"/>
    <n v="0"/>
    <n v="85.08"/>
    <n v="162.78"/>
    <n v="85.08"/>
    <n v="77.7"/>
    <n v="0.47733136748986366"/>
    <n v="2026"/>
    <s v="Q3"/>
    <n v="8"/>
    <s v="Aug"/>
  </r>
  <r>
    <n v="2539"/>
    <d v="2026-08-03T00:00:00"/>
    <n v="2026"/>
    <x v="2"/>
    <n v="8"/>
    <x v="7"/>
    <x v="2"/>
    <x v="16"/>
    <x v="2"/>
    <s v="New"/>
    <x v="0"/>
    <s v="Commuter Helmet"/>
    <n v="1"/>
    <n v="80.040000000000006"/>
    <n v="0.1"/>
    <n v="41.88"/>
    <n v="72.036000000000001"/>
    <n v="41.88"/>
    <n v="30.155999999999999"/>
    <n v="0.41862402132267196"/>
    <n v="2026"/>
    <s v="Q3"/>
    <n v="8"/>
    <s v="Aug"/>
  </r>
  <r>
    <n v="3803"/>
    <d v="2026-08-03T00:00:00"/>
    <n v="2026"/>
    <x v="2"/>
    <n v="8"/>
    <x v="7"/>
    <x v="2"/>
    <x v="5"/>
    <x v="0"/>
    <s v="New"/>
    <x v="1"/>
    <s v="Hiking Daypack 20L"/>
    <n v="1"/>
    <n v="90.21"/>
    <n v="0"/>
    <n v="46.31"/>
    <n v="90.21"/>
    <n v="46.31"/>
    <n v="43.899999999999991"/>
    <n v="0.48664227912648261"/>
    <n v="2026"/>
    <s v="Q3"/>
    <n v="8"/>
    <s v="Aug"/>
  </r>
  <r>
    <n v="100"/>
    <d v="2026-08-04T00:00:00"/>
    <n v="2026"/>
    <x v="2"/>
    <n v="8"/>
    <x v="7"/>
    <x v="0"/>
    <x v="9"/>
    <x v="2"/>
    <s v="Business"/>
    <x v="2"/>
    <s v="Carry-On Duffel"/>
    <n v="1"/>
    <n v="133.6"/>
    <n v="0.1"/>
    <n v="67.3"/>
    <n v="120.24"/>
    <n v="67.3"/>
    <n v="52.94"/>
    <n v="0.44028609447771122"/>
    <n v="2026"/>
    <s v="Q3"/>
    <n v="8"/>
    <s v="Aug"/>
  </r>
  <r>
    <n v="118"/>
    <d v="2026-08-04T00:00:00"/>
    <n v="2026"/>
    <x v="2"/>
    <n v="8"/>
    <x v="7"/>
    <x v="3"/>
    <x v="4"/>
    <x v="0"/>
    <s v="Returning"/>
    <x v="2"/>
    <s v="Packing Cube Set"/>
    <n v="1"/>
    <n v="47.53"/>
    <n v="0"/>
    <n v="18.04"/>
    <n v="47.53"/>
    <n v="18.04"/>
    <n v="29.490000000000002"/>
    <n v="0.62045024195245113"/>
    <n v="2026"/>
    <s v="Q3"/>
    <n v="8"/>
    <s v="Aug"/>
  </r>
  <r>
    <n v="220"/>
    <d v="2026-08-04T00:00:00"/>
    <n v="2026"/>
    <x v="2"/>
    <n v="8"/>
    <x v="7"/>
    <x v="0"/>
    <x v="15"/>
    <x v="0"/>
    <s v="Returning"/>
    <x v="2"/>
    <s v="Packing Cube Set"/>
    <n v="2"/>
    <n v="46.71"/>
    <n v="0"/>
    <n v="18.41"/>
    <n v="93.42"/>
    <n v="36.82"/>
    <n v="56.6"/>
    <n v="0.60586598158852489"/>
    <n v="2026"/>
    <s v="Q3"/>
    <n v="8"/>
    <s v="Aug"/>
  </r>
  <r>
    <n v="1145"/>
    <d v="2026-08-04T00:00:00"/>
    <n v="2026"/>
    <x v="2"/>
    <n v="8"/>
    <x v="7"/>
    <x v="2"/>
    <x v="16"/>
    <x v="3"/>
    <s v="New"/>
    <x v="3"/>
    <s v="Trail Tent 2P"/>
    <n v="1"/>
    <n v="197.26"/>
    <n v="0"/>
    <n v="104.09"/>
    <n v="197.26"/>
    <n v="104.09"/>
    <n v="93.169999999999987"/>
    <n v="0.47232079488999285"/>
    <n v="2026"/>
    <s v="Q3"/>
    <n v="8"/>
    <s v="Aug"/>
  </r>
  <r>
    <n v="1289"/>
    <d v="2026-08-04T00:00:00"/>
    <n v="2026"/>
    <x v="2"/>
    <n v="8"/>
    <x v="7"/>
    <x v="2"/>
    <x v="16"/>
    <x v="3"/>
    <s v="New"/>
    <x v="1"/>
    <s v="Trekking Poles"/>
    <n v="1"/>
    <n v="70.56"/>
    <n v="0"/>
    <n v="32.11"/>
    <n v="70.56"/>
    <n v="32.11"/>
    <n v="38.450000000000003"/>
    <n v="0.54492630385487528"/>
    <n v="2026"/>
    <s v="Q3"/>
    <n v="8"/>
    <s v="Aug"/>
  </r>
  <r>
    <n v="1411"/>
    <d v="2026-08-04T00:00:00"/>
    <n v="2026"/>
    <x v="2"/>
    <n v="8"/>
    <x v="7"/>
    <x v="1"/>
    <x v="12"/>
    <x v="0"/>
    <s v="Business"/>
    <x v="4"/>
    <s v="Recovery Roller"/>
    <n v="1"/>
    <n v="36.58"/>
    <n v="0"/>
    <n v="13.98"/>
    <n v="36.58"/>
    <n v="13.98"/>
    <n v="22.599999999999998"/>
    <n v="0.61782394751230174"/>
    <n v="2026"/>
    <s v="Q3"/>
    <n v="8"/>
    <s v="Aug"/>
  </r>
  <r>
    <n v="1799"/>
    <d v="2026-08-04T00:00:00"/>
    <n v="2026"/>
    <x v="2"/>
    <n v="8"/>
    <x v="7"/>
    <x v="3"/>
    <x v="13"/>
    <x v="1"/>
    <s v="Business"/>
    <x v="0"/>
    <s v="Commuter Helmet"/>
    <n v="4"/>
    <n v="82.98"/>
    <n v="0.05"/>
    <n v="43.79"/>
    <n v="315.32400000000001"/>
    <n v="175.16"/>
    <n v="140.16400000000002"/>
    <n v="0.44450787126891711"/>
    <n v="2026"/>
    <s v="Q3"/>
    <n v="8"/>
    <s v="Aug"/>
  </r>
  <r>
    <n v="1871"/>
    <d v="2026-08-04T00:00:00"/>
    <n v="2026"/>
    <x v="2"/>
    <n v="8"/>
    <x v="7"/>
    <x v="0"/>
    <x v="0"/>
    <x v="0"/>
    <s v="New"/>
    <x v="0"/>
    <s v="Compact Repair Kit"/>
    <n v="1"/>
    <n v="41.25"/>
    <n v="0"/>
    <n v="17.02"/>
    <n v="41.25"/>
    <n v="17.02"/>
    <n v="24.23"/>
    <n v="0.58739393939393936"/>
    <n v="2026"/>
    <s v="Q3"/>
    <n v="8"/>
    <s v="Aug"/>
  </r>
  <r>
    <n v="4180"/>
    <d v="2026-08-04T00:00:00"/>
    <n v="2026"/>
    <x v="2"/>
    <n v="8"/>
    <x v="7"/>
    <x v="2"/>
    <x v="3"/>
    <x v="0"/>
    <s v="Returning"/>
    <x v="0"/>
    <s v="Cycling Pack 12L"/>
    <n v="1"/>
    <n v="101.37"/>
    <n v="0"/>
    <n v="51.56"/>
    <n v="101.37"/>
    <n v="51.56"/>
    <n v="49.81"/>
    <n v="0.49136825490776365"/>
    <n v="2026"/>
    <s v="Q3"/>
    <n v="8"/>
    <s v="Aug"/>
  </r>
  <r>
    <n v="4338"/>
    <d v="2026-08-04T00:00:00"/>
    <n v="2026"/>
    <x v="2"/>
    <n v="8"/>
    <x v="7"/>
    <x v="2"/>
    <x v="16"/>
    <x v="0"/>
    <s v="Returning"/>
    <x v="3"/>
    <s v="Alpine Tent 4P"/>
    <n v="1"/>
    <n v="340.66"/>
    <n v="0.05"/>
    <n v="194.13"/>
    <n v="323.62700000000001"/>
    <n v="194.13"/>
    <n v="129.49700000000001"/>
    <n v="0.40014275693931595"/>
    <n v="2026"/>
    <s v="Q3"/>
    <n v="8"/>
    <s v="Aug"/>
  </r>
  <r>
    <n v="4463"/>
    <d v="2026-08-04T00:00:00"/>
    <n v="2026"/>
    <x v="2"/>
    <n v="8"/>
    <x v="7"/>
    <x v="2"/>
    <x v="2"/>
    <x v="3"/>
    <s v="Business"/>
    <x v="0"/>
    <s v="Trail Bike Light"/>
    <n v="1"/>
    <n v="50.43"/>
    <n v="0.15"/>
    <n v="22.94"/>
    <n v="42.865499999999997"/>
    <n v="22.94"/>
    <n v="19.925499999999996"/>
    <n v="0.46483768998378644"/>
    <n v="2026"/>
    <s v="Q3"/>
    <n v="8"/>
    <s v="Aug"/>
  </r>
  <r>
    <n v="382"/>
    <d v="2026-08-05T00:00:00"/>
    <n v="2026"/>
    <x v="2"/>
    <n v="8"/>
    <x v="7"/>
    <x v="3"/>
    <x v="8"/>
    <x v="0"/>
    <s v="New"/>
    <x v="4"/>
    <s v="Resistance Band Set"/>
    <n v="1"/>
    <n v="40.42"/>
    <n v="0.05"/>
    <n v="14.33"/>
    <n v="38.399000000000001"/>
    <n v="14.33"/>
    <n v="24.069000000000003"/>
    <n v="0.62681319826037141"/>
    <n v="2026"/>
    <s v="Q3"/>
    <n v="8"/>
    <s v="Aug"/>
  </r>
  <r>
    <n v="1011"/>
    <d v="2026-08-05T00:00:00"/>
    <n v="2026"/>
    <x v="2"/>
    <n v="8"/>
    <x v="7"/>
    <x v="0"/>
    <x v="0"/>
    <x v="0"/>
    <s v="New"/>
    <x v="0"/>
    <s v="Trail Bike Light"/>
    <n v="1"/>
    <n v="51.81"/>
    <n v="0.05"/>
    <n v="22.28"/>
    <n v="49.219499999999996"/>
    <n v="22.28"/>
    <n v="26.939499999999995"/>
    <n v="0.54733388189640275"/>
    <n v="2026"/>
    <s v="Q3"/>
    <n v="8"/>
    <s v="Aug"/>
  </r>
  <r>
    <n v="1148"/>
    <d v="2026-08-05T00:00:00"/>
    <n v="2026"/>
    <x v="2"/>
    <n v="8"/>
    <x v="7"/>
    <x v="2"/>
    <x v="2"/>
    <x v="2"/>
    <s v="New"/>
    <x v="4"/>
    <s v="Recovery Roller"/>
    <n v="3"/>
    <n v="35.9"/>
    <n v="0"/>
    <n v="14.11"/>
    <n v="107.69999999999999"/>
    <n v="42.33"/>
    <n v="65.36999999999999"/>
    <n v="0.60696378830083564"/>
    <n v="2026"/>
    <s v="Q3"/>
    <n v="8"/>
    <s v="Aug"/>
  </r>
  <r>
    <n v="1397"/>
    <d v="2026-08-05T00:00:00"/>
    <n v="2026"/>
    <x v="2"/>
    <n v="8"/>
    <x v="7"/>
    <x v="1"/>
    <x v="14"/>
    <x v="2"/>
    <s v="Business"/>
    <x v="1"/>
    <s v="Hiking Daypack 20L"/>
    <n v="2"/>
    <n v="90.27"/>
    <n v="0.05"/>
    <n v="46.38"/>
    <n v="171.51299999999998"/>
    <n v="92.76"/>
    <n v="78.752999999999972"/>
    <n v="0.45916636056742044"/>
    <n v="2026"/>
    <s v="Q3"/>
    <n v="8"/>
    <s v="Aug"/>
  </r>
  <r>
    <n v="2252"/>
    <d v="2026-08-05T00:00:00"/>
    <n v="2026"/>
    <x v="2"/>
    <n v="8"/>
    <x v="7"/>
    <x v="1"/>
    <x v="11"/>
    <x v="0"/>
    <s v="New"/>
    <x v="0"/>
    <s v="Trail Bike Light"/>
    <n v="1"/>
    <n v="49.68"/>
    <n v="0.05"/>
    <n v="22.02"/>
    <n v="47.195999999999998"/>
    <n v="22.02"/>
    <n v="25.175999999999998"/>
    <n v="0.53343503686753113"/>
    <n v="2026"/>
    <s v="Q3"/>
    <n v="8"/>
    <s v="Aug"/>
  </r>
  <r>
    <n v="2415"/>
    <d v="2026-08-05T00:00:00"/>
    <n v="2026"/>
    <x v="2"/>
    <n v="8"/>
    <x v="7"/>
    <x v="1"/>
    <x v="12"/>
    <x v="0"/>
    <s v="New"/>
    <x v="2"/>
    <s v="Carry-On Duffel"/>
    <n v="2"/>
    <n v="131.25"/>
    <n v="0.05"/>
    <n v="65.42"/>
    <n v="249.375"/>
    <n v="130.84"/>
    <n v="118.535"/>
    <n v="0.47532832080200499"/>
    <n v="2026"/>
    <s v="Q3"/>
    <n v="8"/>
    <s v="Aug"/>
  </r>
  <r>
    <n v="2525"/>
    <d v="2026-08-05T00:00:00"/>
    <n v="2026"/>
    <x v="2"/>
    <n v="8"/>
    <x v="7"/>
    <x v="3"/>
    <x v="4"/>
    <x v="2"/>
    <s v="New"/>
    <x v="4"/>
    <s v="Recovery Roller"/>
    <n v="2"/>
    <n v="36.78"/>
    <n v="0.05"/>
    <n v="13.85"/>
    <n v="69.882000000000005"/>
    <n v="27.7"/>
    <n v="42.182000000000002"/>
    <n v="0.60361752668784519"/>
    <n v="2026"/>
    <s v="Q3"/>
    <n v="8"/>
    <s v="Aug"/>
  </r>
  <r>
    <n v="2652"/>
    <d v="2026-08-05T00:00:00"/>
    <n v="2026"/>
    <x v="2"/>
    <n v="8"/>
    <x v="7"/>
    <x v="2"/>
    <x v="2"/>
    <x v="2"/>
    <s v="Returning"/>
    <x v="0"/>
    <s v="Commuter Helmet"/>
    <n v="1"/>
    <n v="80.790000000000006"/>
    <n v="0.1"/>
    <n v="43.65"/>
    <n v="72.711000000000013"/>
    <n v="43.65"/>
    <n v="29.061000000000014"/>
    <n v="0.39967817799232591"/>
    <n v="2026"/>
    <s v="Q3"/>
    <n v="8"/>
    <s v="Aug"/>
  </r>
  <r>
    <n v="4035"/>
    <d v="2026-08-05T00:00:00"/>
    <n v="2026"/>
    <x v="2"/>
    <n v="8"/>
    <x v="7"/>
    <x v="0"/>
    <x v="9"/>
    <x v="0"/>
    <s v="Returning"/>
    <x v="0"/>
    <s v="Compact Repair Kit"/>
    <n v="2"/>
    <n v="40.53"/>
    <n v="0.05"/>
    <n v="17.100000000000001"/>
    <n v="77.007000000000005"/>
    <n v="34.200000000000003"/>
    <n v="42.807000000000002"/>
    <n v="0.55588452997779425"/>
    <n v="2026"/>
    <s v="Q3"/>
    <n v="8"/>
    <s v="Aug"/>
  </r>
  <r>
    <n v="4377"/>
    <d v="2026-08-05T00:00:00"/>
    <n v="2026"/>
    <x v="2"/>
    <n v="8"/>
    <x v="7"/>
    <x v="2"/>
    <x v="2"/>
    <x v="3"/>
    <s v="New"/>
    <x v="0"/>
    <s v="Commuter Helmet"/>
    <n v="2"/>
    <n v="81.66"/>
    <n v="0"/>
    <n v="42.11"/>
    <n v="163.32"/>
    <n v="84.22"/>
    <n v="79.099999999999994"/>
    <n v="0.48432525104090129"/>
    <n v="2026"/>
    <s v="Q3"/>
    <n v="8"/>
    <s v="Aug"/>
  </r>
  <r>
    <n v="4734"/>
    <d v="2026-08-05T00:00:00"/>
    <n v="2026"/>
    <x v="2"/>
    <n v="8"/>
    <x v="7"/>
    <x v="1"/>
    <x v="12"/>
    <x v="3"/>
    <s v="Returning"/>
    <x v="1"/>
    <s v="Trail Boots"/>
    <n v="1"/>
    <n v="146.55000000000001"/>
    <n v="0"/>
    <n v="78.8"/>
    <n v="146.55000000000001"/>
    <n v="78.8"/>
    <n v="67.750000000000014"/>
    <n v="0.46229955646537024"/>
    <n v="2026"/>
    <s v="Q3"/>
    <n v="8"/>
    <s v="Aug"/>
  </r>
  <r>
    <n v="4892"/>
    <d v="2026-08-05T00:00:00"/>
    <n v="2026"/>
    <x v="2"/>
    <n v="8"/>
    <x v="7"/>
    <x v="1"/>
    <x v="1"/>
    <x v="2"/>
    <s v="Returning"/>
    <x v="2"/>
    <s v="Travel Backpack 35L"/>
    <n v="2"/>
    <n v="161.75"/>
    <n v="0.1"/>
    <n v="85.85"/>
    <n v="291.15000000000003"/>
    <n v="171.7"/>
    <n v="119.45000000000005"/>
    <n v="0.41026962047054794"/>
    <n v="2026"/>
    <s v="Q3"/>
    <n v="8"/>
    <s v="Aug"/>
  </r>
  <r>
    <n v="5059"/>
    <d v="2026-08-05T00:00:00"/>
    <n v="2026"/>
    <x v="2"/>
    <n v="8"/>
    <x v="7"/>
    <x v="1"/>
    <x v="1"/>
    <x v="3"/>
    <s v="Returning"/>
    <x v="3"/>
    <s v="Compact Sleeping Bag"/>
    <n v="2"/>
    <n v="122.47"/>
    <n v="0"/>
    <n v="59.73"/>
    <n v="244.94"/>
    <n v="119.46"/>
    <n v="125.48"/>
    <n v="0.5122887237690863"/>
    <n v="2026"/>
    <s v="Q3"/>
    <n v="8"/>
    <s v="Aug"/>
  </r>
  <r>
    <n v="835"/>
    <d v="2026-08-06T00:00:00"/>
    <n v="2026"/>
    <x v="2"/>
    <n v="8"/>
    <x v="7"/>
    <x v="3"/>
    <x v="7"/>
    <x v="3"/>
    <s v="Returning"/>
    <x v="1"/>
    <s v="Trekking Poles"/>
    <n v="3"/>
    <n v="70.930000000000007"/>
    <n v="0"/>
    <n v="32.9"/>
    <n v="212.79000000000002"/>
    <n v="98.699999999999989"/>
    <n v="114.09000000000003"/>
    <n v="0.53616241364725792"/>
    <n v="2026"/>
    <s v="Q3"/>
    <n v="8"/>
    <s v="Aug"/>
  </r>
  <r>
    <n v="1104"/>
    <d v="2026-08-06T00:00:00"/>
    <n v="2026"/>
    <x v="2"/>
    <n v="8"/>
    <x v="7"/>
    <x v="0"/>
    <x v="15"/>
    <x v="0"/>
    <s v="Returning"/>
    <x v="3"/>
    <s v="Trail Tent 2P"/>
    <n v="1"/>
    <n v="191.44"/>
    <n v="0"/>
    <n v="102.13"/>
    <n v="191.44"/>
    <n v="102.13"/>
    <n v="89.31"/>
    <n v="0.46651692436272463"/>
    <n v="2026"/>
    <s v="Q3"/>
    <n v="8"/>
    <s v="Aug"/>
  </r>
  <r>
    <n v="1976"/>
    <d v="2026-08-06T00:00:00"/>
    <n v="2026"/>
    <x v="2"/>
    <n v="8"/>
    <x v="7"/>
    <x v="3"/>
    <x v="8"/>
    <x v="0"/>
    <s v="Returning"/>
    <x v="0"/>
    <s v="Commuter Helmet"/>
    <n v="2"/>
    <n v="82.92"/>
    <n v="0"/>
    <n v="41.64"/>
    <n v="165.84"/>
    <n v="83.28"/>
    <n v="82.56"/>
    <n v="0.49782923299565845"/>
    <n v="2026"/>
    <s v="Q3"/>
    <n v="8"/>
    <s v="Aug"/>
  </r>
  <r>
    <n v="2596"/>
    <d v="2026-08-06T00:00:00"/>
    <n v="2026"/>
    <x v="2"/>
    <n v="8"/>
    <x v="7"/>
    <x v="2"/>
    <x v="3"/>
    <x v="2"/>
    <s v="Returning"/>
    <x v="3"/>
    <s v="Portable Camp Stove"/>
    <n v="1"/>
    <n v="82.82"/>
    <n v="0"/>
    <n v="38.83"/>
    <n v="82.82"/>
    <n v="38.83"/>
    <n v="43.989999999999995"/>
    <n v="0.53115189567737264"/>
    <n v="2026"/>
    <s v="Q3"/>
    <n v="8"/>
    <s v="Aug"/>
  </r>
  <r>
    <n v="2693"/>
    <d v="2026-08-06T00:00:00"/>
    <n v="2026"/>
    <x v="2"/>
    <n v="8"/>
    <x v="7"/>
    <x v="3"/>
    <x v="8"/>
    <x v="0"/>
    <s v="New"/>
    <x v="3"/>
    <s v="Alpine Tent 4P"/>
    <n v="1"/>
    <n v="335.26"/>
    <n v="0.05"/>
    <n v="193.73"/>
    <n v="318.49699999999996"/>
    <n v="193.73"/>
    <n v="124.76699999999997"/>
    <n v="0.39173681384754011"/>
    <n v="2026"/>
    <s v="Q3"/>
    <n v="8"/>
    <s v="Aug"/>
  </r>
  <r>
    <n v="3045"/>
    <d v="2026-08-06T00:00:00"/>
    <n v="2026"/>
    <x v="2"/>
    <n v="8"/>
    <x v="7"/>
    <x v="2"/>
    <x v="16"/>
    <x v="3"/>
    <s v="Business"/>
    <x v="2"/>
    <s v="Packing Cube Set"/>
    <n v="1"/>
    <n v="47.19"/>
    <n v="0.05"/>
    <n v="18.11"/>
    <n v="44.830499999999994"/>
    <n v="18.11"/>
    <n v="26.720499999999994"/>
    <n v="0.59603395010093574"/>
    <n v="2026"/>
    <s v="Q3"/>
    <n v="8"/>
    <s v="Aug"/>
  </r>
  <r>
    <n v="3340"/>
    <d v="2026-08-06T00:00:00"/>
    <n v="2026"/>
    <x v="2"/>
    <n v="8"/>
    <x v="7"/>
    <x v="2"/>
    <x v="16"/>
    <x v="3"/>
    <s v="Returning"/>
    <x v="1"/>
    <s v="Hiking Daypack 20L"/>
    <n v="3"/>
    <n v="91.57"/>
    <n v="0"/>
    <n v="44.52"/>
    <n v="274.70999999999998"/>
    <n v="133.56"/>
    <n v="141.14999999999998"/>
    <n v="0.51381456808998571"/>
    <n v="2026"/>
    <s v="Q3"/>
    <n v="8"/>
    <s v="Aug"/>
  </r>
  <r>
    <n v="3553"/>
    <d v="2026-08-06T00:00:00"/>
    <n v="2026"/>
    <x v="2"/>
    <n v="8"/>
    <x v="7"/>
    <x v="3"/>
    <x v="13"/>
    <x v="0"/>
    <s v="New"/>
    <x v="1"/>
    <s v="Summit Backpack 45L"/>
    <n v="4"/>
    <n v="154.41999999999999"/>
    <n v="0"/>
    <n v="77.86"/>
    <n v="617.67999999999995"/>
    <n v="311.44"/>
    <n v="306.23999999999995"/>
    <n v="0.49579070068643954"/>
    <n v="2026"/>
    <s v="Q3"/>
    <n v="8"/>
    <s v="Aug"/>
  </r>
  <r>
    <n v="3807"/>
    <d v="2026-08-06T00:00:00"/>
    <n v="2026"/>
    <x v="2"/>
    <n v="8"/>
    <x v="7"/>
    <x v="0"/>
    <x v="0"/>
    <x v="3"/>
    <s v="Returning"/>
    <x v="0"/>
    <s v="Trail Bike Light"/>
    <n v="2"/>
    <n v="49.91"/>
    <n v="0.05"/>
    <n v="21.86"/>
    <n v="94.828999999999994"/>
    <n v="43.72"/>
    <n v="51.108999999999995"/>
    <n v="0.53895960096594919"/>
    <n v="2026"/>
    <s v="Q3"/>
    <n v="8"/>
    <s v="Aug"/>
  </r>
  <r>
    <n v="4061"/>
    <d v="2026-08-06T00:00:00"/>
    <n v="2026"/>
    <x v="2"/>
    <n v="8"/>
    <x v="7"/>
    <x v="3"/>
    <x v="8"/>
    <x v="3"/>
    <s v="Returning"/>
    <x v="1"/>
    <s v="Hiking Daypack 20L"/>
    <n v="1"/>
    <n v="91.58"/>
    <n v="0.1"/>
    <n v="44.87"/>
    <n v="82.421999999999997"/>
    <n v="44.87"/>
    <n v="37.552"/>
    <n v="0.45560651282424597"/>
    <n v="2026"/>
    <s v="Q3"/>
    <n v="8"/>
    <s v="Aug"/>
  </r>
  <r>
    <n v="4645"/>
    <d v="2026-08-06T00:00:00"/>
    <n v="2026"/>
    <x v="2"/>
    <n v="8"/>
    <x v="7"/>
    <x v="2"/>
    <x v="10"/>
    <x v="0"/>
    <s v="New"/>
    <x v="4"/>
    <s v="Resistance Band Set"/>
    <n v="3"/>
    <n v="41.11"/>
    <n v="0"/>
    <n v="14.49"/>
    <n v="123.33"/>
    <n v="43.47"/>
    <n v="79.86"/>
    <n v="0.64753101435173921"/>
    <n v="2026"/>
    <s v="Q3"/>
    <n v="8"/>
    <s v="Aug"/>
  </r>
  <r>
    <n v="5104"/>
    <d v="2026-08-06T00:00:00"/>
    <n v="2026"/>
    <x v="2"/>
    <n v="8"/>
    <x v="7"/>
    <x v="1"/>
    <x v="12"/>
    <x v="0"/>
    <s v="Returning"/>
    <x v="2"/>
    <s v="Insulated Bottle"/>
    <n v="4"/>
    <n v="35.9"/>
    <n v="0"/>
    <n v="13.49"/>
    <n v="143.6"/>
    <n v="53.96"/>
    <n v="89.639999999999986"/>
    <n v="0.62423398328690805"/>
    <n v="2026"/>
    <s v="Q3"/>
    <n v="8"/>
    <s v="Aug"/>
  </r>
  <r>
    <n v="813"/>
    <d v="2026-08-07T00:00:00"/>
    <n v="2026"/>
    <x v="2"/>
    <n v="8"/>
    <x v="7"/>
    <x v="2"/>
    <x v="16"/>
    <x v="0"/>
    <s v="Returning"/>
    <x v="4"/>
    <s v="Recovery Roller"/>
    <n v="1"/>
    <n v="36.33"/>
    <n v="0.05"/>
    <n v="13.78"/>
    <n v="34.513499999999993"/>
    <n v="13.78"/>
    <n v="20.733499999999992"/>
    <n v="0.60073594390600771"/>
    <n v="2026"/>
    <s v="Q3"/>
    <n v="8"/>
    <s v="Aug"/>
  </r>
  <r>
    <n v="836"/>
    <d v="2026-08-07T00:00:00"/>
    <n v="2026"/>
    <x v="2"/>
    <n v="8"/>
    <x v="7"/>
    <x v="1"/>
    <x v="14"/>
    <x v="3"/>
    <s v="New"/>
    <x v="2"/>
    <s v="Packing Cube Set"/>
    <n v="5"/>
    <n v="45.94"/>
    <n v="0.05"/>
    <n v="18.059999999999999"/>
    <n v="218.21499999999997"/>
    <n v="90.3"/>
    <n v="127.91499999999998"/>
    <n v="0.5861879339183832"/>
    <n v="2026"/>
    <s v="Q3"/>
    <n v="8"/>
    <s v="Aug"/>
  </r>
  <r>
    <n v="1266"/>
    <d v="2026-08-07T00:00:00"/>
    <n v="2026"/>
    <x v="2"/>
    <n v="8"/>
    <x v="7"/>
    <x v="0"/>
    <x v="15"/>
    <x v="2"/>
    <s v="Returning"/>
    <x v="4"/>
    <s v="Recovery Roller"/>
    <n v="1"/>
    <n v="36.630000000000003"/>
    <n v="0"/>
    <n v="13.7"/>
    <n v="36.630000000000003"/>
    <n v="13.7"/>
    <n v="22.930000000000003"/>
    <n v="0.62598962598962604"/>
    <n v="2026"/>
    <s v="Q3"/>
    <n v="8"/>
    <s v="Aug"/>
  </r>
  <r>
    <n v="2201"/>
    <d v="2026-08-07T00:00:00"/>
    <n v="2026"/>
    <x v="2"/>
    <n v="8"/>
    <x v="7"/>
    <x v="1"/>
    <x v="1"/>
    <x v="0"/>
    <s v="Returning"/>
    <x v="1"/>
    <s v="Trail Boots"/>
    <n v="1"/>
    <n v="141.38"/>
    <n v="0.05"/>
    <n v="77.14"/>
    <n v="134.31099999999998"/>
    <n v="77.14"/>
    <n v="57.170999999999978"/>
    <n v="0.42566133823737434"/>
    <n v="2026"/>
    <s v="Q3"/>
    <n v="8"/>
    <s v="Aug"/>
  </r>
  <r>
    <n v="2382"/>
    <d v="2026-08-07T00:00:00"/>
    <n v="2026"/>
    <x v="2"/>
    <n v="8"/>
    <x v="7"/>
    <x v="1"/>
    <x v="14"/>
    <x v="2"/>
    <s v="Returning"/>
    <x v="3"/>
    <s v="Alpine Tent 4P"/>
    <n v="3"/>
    <n v="343.45"/>
    <n v="0.05"/>
    <n v="195.73"/>
    <n v="978.83249999999987"/>
    <n v="587.18999999999994"/>
    <n v="391.64249999999993"/>
    <n v="0.40011186796515236"/>
    <n v="2026"/>
    <s v="Q3"/>
    <n v="8"/>
    <s v="Aug"/>
  </r>
  <r>
    <n v="1227"/>
    <d v="2026-08-08T00:00:00"/>
    <n v="2026"/>
    <x v="2"/>
    <n v="8"/>
    <x v="7"/>
    <x v="3"/>
    <x v="8"/>
    <x v="0"/>
    <s v="Returning"/>
    <x v="0"/>
    <s v="Cycling Pack 12L"/>
    <n v="1"/>
    <n v="104.69"/>
    <n v="0"/>
    <n v="49.06"/>
    <n v="104.69"/>
    <n v="49.06"/>
    <n v="55.629999999999995"/>
    <n v="0.53137835514375775"/>
    <n v="2026"/>
    <s v="Q3"/>
    <n v="8"/>
    <s v="Aug"/>
  </r>
  <r>
    <n v="1843"/>
    <d v="2026-08-08T00:00:00"/>
    <n v="2026"/>
    <x v="2"/>
    <n v="8"/>
    <x v="7"/>
    <x v="3"/>
    <x v="8"/>
    <x v="0"/>
    <s v="New"/>
    <x v="3"/>
    <s v="Alpine Tent 4P"/>
    <n v="2"/>
    <n v="341.23"/>
    <n v="0.05"/>
    <n v="192.5"/>
    <n v="648.33699999999999"/>
    <n v="385"/>
    <n v="263.33699999999999"/>
    <n v="0.40617302421425894"/>
    <n v="2026"/>
    <s v="Q3"/>
    <n v="8"/>
    <s v="Aug"/>
  </r>
  <r>
    <n v="2369"/>
    <d v="2026-08-08T00:00:00"/>
    <n v="2026"/>
    <x v="2"/>
    <n v="8"/>
    <x v="7"/>
    <x v="3"/>
    <x v="8"/>
    <x v="2"/>
    <s v="New"/>
    <x v="3"/>
    <s v="Compact Sleeping Bag"/>
    <n v="1"/>
    <n v="125.95"/>
    <n v="0.05"/>
    <n v="61.9"/>
    <n v="119.6525"/>
    <n v="61.9"/>
    <n v="57.752500000000005"/>
    <n v="0.48266856104134892"/>
    <n v="2026"/>
    <s v="Q3"/>
    <n v="8"/>
    <s v="Aug"/>
  </r>
  <r>
    <n v="2386"/>
    <d v="2026-08-08T00:00:00"/>
    <n v="2026"/>
    <x v="2"/>
    <n v="8"/>
    <x v="7"/>
    <x v="1"/>
    <x v="1"/>
    <x v="0"/>
    <s v="Returning"/>
    <x v="1"/>
    <s v="Hiking Daypack 20L"/>
    <n v="6"/>
    <n v="91.9"/>
    <n v="0.05"/>
    <n v="44.69"/>
    <n v="523.83000000000004"/>
    <n v="268.14"/>
    <n v="255.69000000000005"/>
    <n v="0.48811637363266713"/>
    <n v="2026"/>
    <s v="Q3"/>
    <n v="8"/>
    <s v="Aug"/>
  </r>
  <r>
    <n v="2579"/>
    <d v="2026-08-08T00:00:00"/>
    <n v="2026"/>
    <x v="2"/>
    <n v="8"/>
    <x v="7"/>
    <x v="3"/>
    <x v="8"/>
    <x v="2"/>
    <s v="Returning"/>
    <x v="3"/>
    <s v="Portable Camp Stove"/>
    <n v="1"/>
    <n v="81.22"/>
    <n v="0"/>
    <n v="39.18"/>
    <n v="81.22"/>
    <n v="39.18"/>
    <n v="42.04"/>
    <n v="0.51760650086185667"/>
    <n v="2026"/>
    <s v="Q3"/>
    <n v="8"/>
    <s v="Aug"/>
  </r>
  <r>
    <n v="3075"/>
    <d v="2026-08-08T00:00:00"/>
    <n v="2026"/>
    <x v="2"/>
    <n v="8"/>
    <x v="7"/>
    <x v="0"/>
    <x v="0"/>
    <x v="0"/>
    <s v="Business"/>
    <x v="1"/>
    <s v="Trekking Poles"/>
    <n v="2"/>
    <n v="72.31"/>
    <n v="0"/>
    <n v="31.75"/>
    <n v="144.62"/>
    <n v="63.5"/>
    <n v="81.12"/>
    <n v="0.56091826856589688"/>
    <n v="2026"/>
    <s v="Q3"/>
    <n v="8"/>
    <s v="Aug"/>
  </r>
  <r>
    <n v="3982"/>
    <d v="2026-08-08T00:00:00"/>
    <n v="2026"/>
    <x v="2"/>
    <n v="8"/>
    <x v="7"/>
    <x v="2"/>
    <x v="2"/>
    <x v="2"/>
    <s v="Returning"/>
    <x v="3"/>
    <s v="Portable Camp Stove"/>
    <n v="1"/>
    <n v="79.989999999999995"/>
    <n v="0.05"/>
    <n v="40.25"/>
    <n v="75.990499999999997"/>
    <n v="40.25"/>
    <n v="35.740499999999997"/>
    <n v="0.47032852790809376"/>
    <n v="2026"/>
    <s v="Q3"/>
    <n v="8"/>
    <s v="Aug"/>
  </r>
  <r>
    <n v="4530"/>
    <d v="2026-08-08T00:00:00"/>
    <n v="2026"/>
    <x v="2"/>
    <n v="8"/>
    <x v="7"/>
    <x v="3"/>
    <x v="13"/>
    <x v="0"/>
    <s v="New"/>
    <x v="1"/>
    <s v="Summit Backpack 45L"/>
    <n v="1"/>
    <n v="151.87"/>
    <n v="0.1"/>
    <n v="76.97"/>
    <n v="136.68300000000002"/>
    <n v="76.97"/>
    <n v="59.713000000000022"/>
    <n v="0.4368721786908395"/>
    <n v="2026"/>
    <s v="Q3"/>
    <n v="8"/>
    <s v="Aug"/>
  </r>
  <r>
    <n v="4641"/>
    <d v="2026-08-08T00:00:00"/>
    <n v="2026"/>
    <x v="2"/>
    <n v="8"/>
    <x v="7"/>
    <x v="3"/>
    <x v="8"/>
    <x v="3"/>
    <s v="New"/>
    <x v="1"/>
    <s v="Summit Backpack 45L"/>
    <n v="1"/>
    <n v="156.55000000000001"/>
    <n v="0"/>
    <n v="80.430000000000007"/>
    <n v="156.55000000000001"/>
    <n v="80.430000000000007"/>
    <n v="76.12"/>
    <n v="0.48623442989460236"/>
    <n v="2026"/>
    <s v="Q3"/>
    <n v="8"/>
    <s v="Aug"/>
  </r>
  <r>
    <n v="4778"/>
    <d v="2026-08-08T00:00:00"/>
    <n v="2026"/>
    <x v="2"/>
    <n v="8"/>
    <x v="7"/>
    <x v="1"/>
    <x v="12"/>
    <x v="2"/>
    <s v="New"/>
    <x v="1"/>
    <s v="Summit Backpack 45L"/>
    <n v="1"/>
    <n v="152.72"/>
    <n v="0"/>
    <n v="77.73"/>
    <n v="152.72"/>
    <n v="77.73"/>
    <n v="74.989999999999995"/>
    <n v="0.4910293347302252"/>
    <n v="2026"/>
    <s v="Q3"/>
    <n v="8"/>
    <s v="Aug"/>
  </r>
  <r>
    <n v="5132"/>
    <d v="2026-08-08T00:00:00"/>
    <n v="2026"/>
    <x v="2"/>
    <n v="8"/>
    <x v="7"/>
    <x v="1"/>
    <x v="12"/>
    <x v="0"/>
    <s v="Business"/>
    <x v="0"/>
    <s v="Compact Repair Kit"/>
    <n v="1"/>
    <n v="40.51"/>
    <n v="0.05"/>
    <n v="16.29"/>
    <n v="38.484499999999997"/>
    <n v="16.29"/>
    <n v="22.194499999999998"/>
    <n v="0.57671270251659756"/>
    <n v="2026"/>
    <s v="Q3"/>
    <n v="8"/>
    <s v="Aug"/>
  </r>
  <r>
    <n v="227"/>
    <d v="2026-08-09T00:00:00"/>
    <n v="2026"/>
    <x v="2"/>
    <n v="8"/>
    <x v="7"/>
    <x v="3"/>
    <x v="7"/>
    <x v="3"/>
    <s v="Returning"/>
    <x v="4"/>
    <s v="Resistance Band Set"/>
    <n v="3"/>
    <n v="40.61"/>
    <n v="0"/>
    <n v="14.72"/>
    <n v="121.83"/>
    <n v="44.160000000000004"/>
    <n v="77.669999999999987"/>
    <n v="0.63752770253632096"/>
    <n v="2026"/>
    <s v="Q3"/>
    <n v="8"/>
    <s v="Aug"/>
  </r>
  <r>
    <n v="390"/>
    <d v="2026-08-09T00:00:00"/>
    <n v="2026"/>
    <x v="2"/>
    <n v="8"/>
    <x v="7"/>
    <x v="2"/>
    <x v="5"/>
    <x v="2"/>
    <s v="New"/>
    <x v="1"/>
    <s v="Hiking Daypack 20L"/>
    <n v="1"/>
    <n v="93.41"/>
    <n v="0.05"/>
    <n v="44.7"/>
    <n v="88.739499999999992"/>
    <n v="44.7"/>
    <n v="44.03949999999999"/>
    <n v="0.49627843294136198"/>
    <n v="2026"/>
    <s v="Q3"/>
    <n v="8"/>
    <s v="Aug"/>
  </r>
  <r>
    <n v="859"/>
    <d v="2026-08-09T00:00:00"/>
    <n v="2026"/>
    <x v="2"/>
    <n v="8"/>
    <x v="7"/>
    <x v="0"/>
    <x v="0"/>
    <x v="2"/>
    <s v="New"/>
    <x v="1"/>
    <s v="Hiking Daypack 20L"/>
    <n v="2"/>
    <n v="90.23"/>
    <n v="0"/>
    <n v="44.22"/>
    <n v="180.46"/>
    <n v="88.44"/>
    <n v="92.02000000000001"/>
    <n v="0.50991909564446414"/>
    <n v="2026"/>
    <s v="Q3"/>
    <n v="8"/>
    <s v="Aug"/>
  </r>
  <r>
    <n v="1468"/>
    <d v="2026-08-09T00:00:00"/>
    <n v="2026"/>
    <x v="2"/>
    <n v="8"/>
    <x v="7"/>
    <x v="1"/>
    <x v="11"/>
    <x v="2"/>
    <s v="Returning"/>
    <x v="0"/>
    <s v="Trail Bike Light"/>
    <n v="1"/>
    <n v="51.75"/>
    <n v="0"/>
    <n v="22.36"/>
    <n v="51.75"/>
    <n v="22.36"/>
    <n v="29.39"/>
    <n v="0.56792270531400968"/>
    <n v="2026"/>
    <s v="Q3"/>
    <n v="8"/>
    <s v="Aug"/>
  </r>
  <r>
    <n v="2356"/>
    <d v="2026-08-09T00:00:00"/>
    <n v="2026"/>
    <x v="2"/>
    <n v="8"/>
    <x v="7"/>
    <x v="3"/>
    <x v="13"/>
    <x v="2"/>
    <s v="New"/>
    <x v="0"/>
    <s v="Cycling Pack 12L"/>
    <n v="3"/>
    <n v="102.91"/>
    <n v="0.1"/>
    <n v="50.23"/>
    <n v="277.85700000000003"/>
    <n v="150.69"/>
    <n v="127.16700000000003"/>
    <n v="0.45767067232425318"/>
    <n v="2026"/>
    <s v="Q3"/>
    <n v="8"/>
    <s v="Aug"/>
  </r>
  <r>
    <n v="3556"/>
    <d v="2026-08-09T00:00:00"/>
    <n v="2026"/>
    <x v="2"/>
    <n v="8"/>
    <x v="7"/>
    <x v="2"/>
    <x v="16"/>
    <x v="0"/>
    <s v="New"/>
    <x v="0"/>
    <s v="Commuter Helmet"/>
    <n v="4"/>
    <n v="82.63"/>
    <n v="0.1"/>
    <n v="43.78"/>
    <n v="297.46800000000002"/>
    <n v="175.12"/>
    <n v="122.34800000000001"/>
    <n v="0.41129802197211129"/>
    <n v="2026"/>
    <s v="Q3"/>
    <n v="8"/>
    <s v="Aug"/>
  </r>
  <r>
    <n v="925"/>
    <d v="2026-08-10T00:00:00"/>
    <n v="2026"/>
    <x v="2"/>
    <n v="8"/>
    <x v="7"/>
    <x v="0"/>
    <x v="0"/>
    <x v="2"/>
    <s v="Returning"/>
    <x v="3"/>
    <s v="Trail Tent 2P"/>
    <n v="1"/>
    <n v="196.39"/>
    <n v="0"/>
    <n v="102.92"/>
    <n v="196.39"/>
    <n v="102.92"/>
    <n v="93.469999999999985"/>
    <n v="0.47594073017974436"/>
    <n v="2026"/>
    <s v="Q3"/>
    <n v="8"/>
    <s v="Aug"/>
  </r>
  <r>
    <n v="1563"/>
    <d v="2026-08-10T00:00:00"/>
    <n v="2026"/>
    <x v="2"/>
    <n v="8"/>
    <x v="7"/>
    <x v="2"/>
    <x v="10"/>
    <x v="3"/>
    <s v="Business"/>
    <x v="2"/>
    <s v="Insulated Bottle"/>
    <n v="2"/>
    <n v="36.25"/>
    <n v="0"/>
    <n v="13.77"/>
    <n v="72.5"/>
    <n v="27.54"/>
    <n v="44.96"/>
    <n v="0.62013793103448278"/>
    <n v="2026"/>
    <s v="Q3"/>
    <n v="8"/>
    <s v="Aug"/>
  </r>
  <r>
    <n v="1634"/>
    <d v="2026-08-10T00:00:00"/>
    <n v="2026"/>
    <x v="2"/>
    <n v="8"/>
    <x v="7"/>
    <x v="1"/>
    <x v="1"/>
    <x v="2"/>
    <s v="Returning"/>
    <x v="3"/>
    <s v="Trail Tent 2P"/>
    <n v="2"/>
    <n v="199.85"/>
    <n v="0.05"/>
    <n v="104.34"/>
    <n v="379.71499999999997"/>
    <n v="208.68"/>
    <n v="171.03499999999997"/>
    <n v="0.45042992770893953"/>
    <n v="2026"/>
    <s v="Q3"/>
    <n v="8"/>
    <s v="Aug"/>
  </r>
  <r>
    <n v="2187"/>
    <d v="2026-08-10T00:00:00"/>
    <n v="2026"/>
    <x v="2"/>
    <n v="8"/>
    <x v="7"/>
    <x v="2"/>
    <x v="2"/>
    <x v="2"/>
    <s v="New"/>
    <x v="2"/>
    <s v="Packing Cube Set"/>
    <n v="1"/>
    <n v="46.32"/>
    <n v="0.05"/>
    <n v="18.34"/>
    <n v="44.003999999999998"/>
    <n v="18.34"/>
    <n v="25.663999999999998"/>
    <n v="0.58321970729933637"/>
    <n v="2026"/>
    <s v="Q3"/>
    <n v="8"/>
    <s v="Aug"/>
  </r>
  <r>
    <n v="2773"/>
    <d v="2026-08-10T00:00:00"/>
    <n v="2026"/>
    <x v="2"/>
    <n v="8"/>
    <x v="7"/>
    <x v="1"/>
    <x v="14"/>
    <x v="0"/>
    <s v="New"/>
    <x v="1"/>
    <s v="Summit Backpack 45L"/>
    <n v="4"/>
    <n v="151.06"/>
    <n v="0"/>
    <n v="77.67"/>
    <n v="604.24"/>
    <n v="310.68"/>
    <n v="293.56"/>
    <n v="0.48583344366476894"/>
    <n v="2026"/>
    <s v="Q3"/>
    <n v="8"/>
    <s v="Aug"/>
  </r>
  <r>
    <n v="5040"/>
    <d v="2026-08-10T00:00:00"/>
    <n v="2026"/>
    <x v="2"/>
    <n v="8"/>
    <x v="7"/>
    <x v="3"/>
    <x v="7"/>
    <x v="0"/>
    <s v="Returning"/>
    <x v="1"/>
    <s v="Trekking Poles"/>
    <n v="1"/>
    <n v="72.39"/>
    <n v="0.1"/>
    <n v="31.64"/>
    <n v="65.150999999999996"/>
    <n v="31.64"/>
    <n v="33.510999999999996"/>
    <n v="0.51435895074519189"/>
    <n v="2026"/>
    <s v="Q3"/>
    <n v="8"/>
    <s v="Aug"/>
  </r>
  <r>
    <n v="415"/>
    <d v="2026-08-11T00:00:00"/>
    <n v="2026"/>
    <x v="2"/>
    <n v="8"/>
    <x v="7"/>
    <x v="0"/>
    <x v="9"/>
    <x v="2"/>
    <s v="Returning"/>
    <x v="1"/>
    <s v="Trekking Poles"/>
    <n v="1"/>
    <n v="72.650000000000006"/>
    <n v="0"/>
    <n v="31.72"/>
    <n v="72.650000000000006"/>
    <n v="31.72"/>
    <n v="40.930000000000007"/>
    <n v="0.56338609772883697"/>
    <n v="2026"/>
    <s v="Q3"/>
    <n v="8"/>
    <s v="Aug"/>
  </r>
  <r>
    <n v="1111"/>
    <d v="2026-08-11T00:00:00"/>
    <n v="2026"/>
    <x v="2"/>
    <n v="8"/>
    <x v="7"/>
    <x v="3"/>
    <x v="13"/>
    <x v="0"/>
    <s v="New"/>
    <x v="3"/>
    <s v="Trail Tent 2P"/>
    <n v="1"/>
    <n v="198.44"/>
    <n v="0"/>
    <n v="106.79"/>
    <n v="198.44"/>
    <n v="106.79"/>
    <n v="91.649999999999991"/>
    <n v="0.46185244910300338"/>
    <n v="2026"/>
    <s v="Q3"/>
    <n v="8"/>
    <s v="Aug"/>
  </r>
  <r>
    <n v="1243"/>
    <d v="2026-08-11T00:00:00"/>
    <n v="2026"/>
    <x v="2"/>
    <n v="8"/>
    <x v="7"/>
    <x v="2"/>
    <x v="16"/>
    <x v="0"/>
    <s v="Returning"/>
    <x v="3"/>
    <s v="Trail Tent 2P"/>
    <n v="1"/>
    <n v="193.67"/>
    <n v="0"/>
    <n v="103.79"/>
    <n v="193.67"/>
    <n v="103.79"/>
    <n v="89.879999999999981"/>
    <n v="0.46408839779005517"/>
    <n v="2026"/>
    <s v="Q3"/>
    <n v="8"/>
    <s v="Aug"/>
  </r>
  <r>
    <n v="1326"/>
    <d v="2026-08-11T00:00:00"/>
    <n v="2026"/>
    <x v="2"/>
    <n v="8"/>
    <x v="7"/>
    <x v="3"/>
    <x v="8"/>
    <x v="0"/>
    <s v="Returning"/>
    <x v="2"/>
    <s v="Travel Backpack 35L"/>
    <n v="5"/>
    <n v="166.03"/>
    <n v="0"/>
    <n v="87.46"/>
    <n v="830.15"/>
    <n v="437.29999999999995"/>
    <n v="392.85"/>
    <n v="0.47322772992832624"/>
    <n v="2026"/>
    <s v="Q3"/>
    <n v="8"/>
    <s v="Aug"/>
  </r>
  <r>
    <n v="1682"/>
    <d v="2026-08-11T00:00:00"/>
    <n v="2026"/>
    <x v="2"/>
    <n v="8"/>
    <x v="7"/>
    <x v="0"/>
    <x v="0"/>
    <x v="0"/>
    <s v="Business"/>
    <x v="3"/>
    <s v="Portable Camp Stove"/>
    <n v="2"/>
    <n v="81.569999999999993"/>
    <n v="0"/>
    <n v="40.36"/>
    <n v="163.13999999999999"/>
    <n v="80.72"/>
    <n v="82.419999999999987"/>
    <n v="0.50521024886600463"/>
    <n v="2026"/>
    <s v="Q3"/>
    <n v="8"/>
    <s v="Aug"/>
  </r>
  <r>
    <n v="2618"/>
    <d v="2026-08-11T00:00:00"/>
    <n v="2026"/>
    <x v="2"/>
    <n v="8"/>
    <x v="7"/>
    <x v="0"/>
    <x v="15"/>
    <x v="2"/>
    <s v="Business"/>
    <x v="1"/>
    <s v="Trail Boots"/>
    <n v="2"/>
    <n v="143.86000000000001"/>
    <n v="0"/>
    <n v="81.23"/>
    <n v="287.72000000000003"/>
    <n v="162.46"/>
    <n v="125.26000000000002"/>
    <n v="0.43535381621020441"/>
    <n v="2026"/>
    <s v="Q3"/>
    <n v="8"/>
    <s v="Aug"/>
  </r>
  <r>
    <n v="3319"/>
    <d v="2026-08-11T00:00:00"/>
    <n v="2026"/>
    <x v="2"/>
    <n v="8"/>
    <x v="7"/>
    <x v="1"/>
    <x v="14"/>
    <x v="0"/>
    <s v="Returning"/>
    <x v="1"/>
    <s v="Hiking Daypack 20L"/>
    <n v="3"/>
    <n v="93.53"/>
    <n v="0"/>
    <n v="46.19"/>
    <n v="280.59000000000003"/>
    <n v="138.57"/>
    <n v="142.02000000000004"/>
    <n v="0.5061477600769807"/>
    <n v="2026"/>
    <s v="Q3"/>
    <n v="8"/>
    <s v="Aug"/>
  </r>
  <r>
    <n v="4600"/>
    <d v="2026-08-11T00:00:00"/>
    <n v="2026"/>
    <x v="2"/>
    <n v="8"/>
    <x v="7"/>
    <x v="3"/>
    <x v="4"/>
    <x v="1"/>
    <s v="Business"/>
    <x v="2"/>
    <s v="Travel Backpack 35L"/>
    <n v="10"/>
    <n v="162.38"/>
    <n v="0.05"/>
    <n v="85.82"/>
    <n v="1542.61"/>
    <n v="858.19999999999993"/>
    <n v="684.41"/>
    <n v="0.44367014345816508"/>
    <n v="2026"/>
    <s v="Q3"/>
    <n v="8"/>
    <s v="Aug"/>
  </r>
  <r>
    <n v="5168"/>
    <d v="2026-08-11T00:00:00"/>
    <n v="2026"/>
    <x v="2"/>
    <n v="8"/>
    <x v="7"/>
    <x v="0"/>
    <x v="15"/>
    <x v="3"/>
    <s v="Business"/>
    <x v="4"/>
    <s v="Weighted Vest"/>
    <n v="1"/>
    <n v="122.52"/>
    <n v="0.05"/>
    <n v="69.66"/>
    <n v="116.39399999999999"/>
    <n v="69.66"/>
    <n v="46.733999999999995"/>
    <n v="0.40151554203824935"/>
    <n v="2026"/>
    <s v="Q3"/>
    <n v="8"/>
    <s v="Aug"/>
  </r>
  <r>
    <n v="245"/>
    <d v="2026-08-12T00:00:00"/>
    <n v="2026"/>
    <x v="2"/>
    <n v="8"/>
    <x v="7"/>
    <x v="3"/>
    <x v="13"/>
    <x v="3"/>
    <s v="Returning"/>
    <x v="1"/>
    <s v="Trail Boots"/>
    <n v="1"/>
    <n v="142.84"/>
    <n v="0"/>
    <n v="77.7"/>
    <n v="142.84"/>
    <n v="77.7"/>
    <n v="65.14"/>
    <n v="0.4560347241669"/>
    <n v="2026"/>
    <s v="Q3"/>
    <n v="8"/>
    <s v="Aug"/>
  </r>
  <r>
    <n v="322"/>
    <d v="2026-08-12T00:00:00"/>
    <n v="2026"/>
    <x v="2"/>
    <n v="8"/>
    <x v="7"/>
    <x v="1"/>
    <x v="14"/>
    <x v="2"/>
    <s v="Returning"/>
    <x v="1"/>
    <s v="Trekking Poles"/>
    <n v="3"/>
    <n v="72.349999999999994"/>
    <n v="0"/>
    <n v="32.119999999999997"/>
    <n v="217.04999999999998"/>
    <n v="96.359999999999985"/>
    <n v="120.69"/>
    <n v="0.55604699378023503"/>
    <n v="2026"/>
    <s v="Q3"/>
    <n v="8"/>
    <s v="Aug"/>
  </r>
  <r>
    <n v="1101"/>
    <d v="2026-08-12T00:00:00"/>
    <n v="2026"/>
    <x v="2"/>
    <n v="8"/>
    <x v="7"/>
    <x v="3"/>
    <x v="4"/>
    <x v="0"/>
    <s v="New"/>
    <x v="4"/>
    <s v="Resistance Band Set"/>
    <n v="3"/>
    <n v="40.14"/>
    <n v="0.05"/>
    <n v="14.53"/>
    <n v="114.399"/>
    <n v="43.589999999999996"/>
    <n v="70.808999999999997"/>
    <n v="0.61896520074476169"/>
    <n v="2026"/>
    <s v="Q3"/>
    <n v="8"/>
    <s v="Aug"/>
  </r>
  <r>
    <n v="1564"/>
    <d v="2026-08-12T00:00:00"/>
    <n v="2026"/>
    <x v="2"/>
    <n v="8"/>
    <x v="7"/>
    <x v="3"/>
    <x v="13"/>
    <x v="0"/>
    <s v="New"/>
    <x v="4"/>
    <s v="Training Mat"/>
    <n v="2"/>
    <n v="51.84"/>
    <n v="0"/>
    <n v="21.62"/>
    <n v="103.68"/>
    <n v="43.24"/>
    <n v="60.440000000000005"/>
    <n v="0.58294753086419759"/>
    <n v="2026"/>
    <s v="Q3"/>
    <n v="8"/>
    <s v="Aug"/>
  </r>
  <r>
    <n v="3712"/>
    <d v="2026-08-12T00:00:00"/>
    <n v="2026"/>
    <x v="2"/>
    <n v="8"/>
    <x v="7"/>
    <x v="3"/>
    <x v="8"/>
    <x v="0"/>
    <s v="New"/>
    <x v="0"/>
    <s v="Commuter Helmet"/>
    <n v="3"/>
    <n v="82.32"/>
    <n v="0.15"/>
    <n v="41.95"/>
    <n v="209.91599999999997"/>
    <n v="125.85000000000001"/>
    <n v="84.06599999999996"/>
    <n v="0.40047447550448739"/>
    <n v="2026"/>
    <s v="Q3"/>
    <n v="8"/>
    <s v="Aug"/>
  </r>
  <r>
    <n v="771"/>
    <d v="2026-08-13T00:00:00"/>
    <n v="2026"/>
    <x v="2"/>
    <n v="8"/>
    <x v="7"/>
    <x v="2"/>
    <x v="5"/>
    <x v="0"/>
    <s v="Returning"/>
    <x v="1"/>
    <s v="Hiking Daypack 20L"/>
    <n v="1"/>
    <n v="91.78"/>
    <n v="0"/>
    <n v="46.15"/>
    <n v="91.78"/>
    <n v="46.15"/>
    <n v="45.63"/>
    <n v="0.49716713881019831"/>
    <n v="2026"/>
    <s v="Q3"/>
    <n v="8"/>
    <s v="Aug"/>
  </r>
  <r>
    <n v="2749"/>
    <d v="2026-08-13T00:00:00"/>
    <n v="2026"/>
    <x v="2"/>
    <n v="8"/>
    <x v="7"/>
    <x v="1"/>
    <x v="14"/>
    <x v="0"/>
    <s v="Business"/>
    <x v="1"/>
    <s v="Hiking Daypack 20L"/>
    <n v="2"/>
    <n v="93.13"/>
    <n v="0"/>
    <n v="45.68"/>
    <n v="186.26"/>
    <n v="91.36"/>
    <n v="94.899999999999991"/>
    <n v="0.50950284548480618"/>
    <n v="2026"/>
    <s v="Q3"/>
    <n v="8"/>
    <s v="Aug"/>
  </r>
  <r>
    <n v="4252"/>
    <d v="2026-08-13T00:00:00"/>
    <n v="2026"/>
    <x v="2"/>
    <n v="8"/>
    <x v="7"/>
    <x v="1"/>
    <x v="12"/>
    <x v="0"/>
    <s v="Returning"/>
    <x v="2"/>
    <s v="Insulated Bottle"/>
    <n v="1"/>
    <n v="36.67"/>
    <n v="0.1"/>
    <n v="13.18"/>
    <n v="33.003"/>
    <n v="13.18"/>
    <n v="19.823"/>
    <n v="0.60064236584552921"/>
    <n v="2026"/>
    <s v="Q3"/>
    <n v="8"/>
    <s v="Aug"/>
  </r>
  <r>
    <n v="4665"/>
    <d v="2026-08-13T00:00:00"/>
    <n v="2026"/>
    <x v="2"/>
    <n v="8"/>
    <x v="7"/>
    <x v="3"/>
    <x v="8"/>
    <x v="1"/>
    <s v="Returning"/>
    <x v="4"/>
    <s v="Training Mat"/>
    <n v="4"/>
    <n v="51.25"/>
    <n v="0.1"/>
    <n v="21.77"/>
    <n v="184.5"/>
    <n v="87.08"/>
    <n v="97.42"/>
    <n v="0.52802168021680218"/>
    <n v="2026"/>
    <s v="Q3"/>
    <n v="8"/>
    <s v="Aug"/>
  </r>
  <r>
    <n v="4767"/>
    <d v="2026-08-13T00:00:00"/>
    <n v="2026"/>
    <x v="2"/>
    <n v="8"/>
    <x v="7"/>
    <x v="3"/>
    <x v="8"/>
    <x v="3"/>
    <s v="Business"/>
    <x v="4"/>
    <s v="Resistance Band Set"/>
    <n v="1"/>
    <n v="39.61"/>
    <n v="0.1"/>
    <n v="14.85"/>
    <n v="35.649000000000001"/>
    <n v="14.85"/>
    <n v="20.798999999999999"/>
    <n v="0.58343852562484222"/>
    <n v="2026"/>
    <s v="Q3"/>
    <n v="8"/>
    <s v="Aug"/>
  </r>
  <r>
    <n v="4832"/>
    <d v="2026-08-13T00:00:00"/>
    <n v="2026"/>
    <x v="2"/>
    <n v="8"/>
    <x v="7"/>
    <x v="0"/>
    <x v="15"/>
    <x v="3"/>
    <s v="Returning"/>
    <x v="0"/>
    <s v="Commuter Helmet"/>
    <n v="2"/>
    <n v="81.59"/>
    <n v="0.15"/>
    <n v="43.9"/>
    <n v="138.703"/>
    <n v="87.8"/>
    <n v="50.903000000000006"/>
    <n v="0.3669927831409559"/>
    <n v="2026"/>
    <s v="Q3"/>
    <n v="8"/>
    <s v="Aug"/>
  </r>
  <r>
    <n v="747"/>
    <d v="2026-08-14T00:00:00"/>
    <n v="2026"/>
    <x v="2"/>
    <n v="8"/>
    <x v="7"/>
    <x v="1"/>
    <x v="1"/>
    <x v="2"/>
    <s v="New"/>
    <x v="4"/>
    <s v="Weighted Vest"/>
    <n v="3"/>
    <n v="122.96"/>
    <n v="0.1"/>
    <n v="67.62"/>
    <n v="331.99200000000002"/>
    <n v="202.86"/>
    <n v="129.13200000000001"/>
    <n v="0.38896117978746475"/>
    <n v="2026"/>
    <s v="Q3"/>
    <n v="8"/>
    <s v="Aug"/>
  </r>
  <r>
    <n v="2281"/>
    <d v="2026-08-14T00:00:00"/>
    <n v="2026"/>
    <x v="2"/>
    <n v="8"/>
    <x v="7"/>
    <x v="1"/>
    <x v="11"/>
    <x v="2"/>
    <s v="Returning"/>
    <x v="1"/>
    <s v="Trekking Poles"/>
    <n v="1"/>
    <n v="70.91"/>
    <n v="0"/>
    <n v="33.11"/>
    <n v="70.91"/>
    <n v="33.11"/>
    <n v="37.799999999999997"/>
    <n v="0.53307008884501483"/>
    <n v="2026"/>
    <s v="Q3"/>
    <n v="8"/>
    <s v="Aug"/>
  </r>
  <r>
    <n v="2414"/>
    <d v="2026-08-14T00:00:00"/>
    <n v="2026"/>
    <x v="2"/>
    <n v="8"/>
    <x v="7"/>
    <x v="1"/>
    <x v="6"/>
    <x v="1"/>
    <s v="Business"/>
    <x v="0"/>
    <s v="Trail Bike Light"/>
    <n v="6"/>
    <n v="50.94"/>
    <n v="0.1"/>
    <n v="22.76"/>
    <n v="275.07600000000002"/>
    <n v="136.56"/>
    <n v="138.51600000000002"/>
    <n v="0.50355538105832576"/>
    <n v="2026"/>
    <s v="Q3"/>
    <n v="8"/>
    <s v="Aug"/>
  </r>
  <r>
    <n v="3162"/>
    <d v="2026-08-14T00:00:00"/>
    <n v="2026"/>
    <x v="2"/>
    <n v="8"/>
    <x v="7"/>
    <x v="1"/>
    <x v="1"/>
    <x v="0"/>
    <s v="New"/>
    <x v="1"/>
    <s v="Trail Boots"/>
    <n v="1"/>
    <n v="144.96"/>
    <n v="0.05"/>
    <n v="77.959999999999994"/>
    <n v="137.71199999999999"/>
    <n v="77.959999999999994"/>
    <n v="59.751999999999995"/>
    <n v="0.43389101893807364"/>
    <n v="2026"/>
    <s v="Q3"/>
    <n v="8"/>
    <s v="Aug"/>
  </r>
  <r>
    <n v="3200"/>
    <d v="2026-08-14T00:00:00"/>
    <n v="2026"/>
    <x v="2"/>
    <n v="8"/>
    <x v="7"/>
    <x v="3"/>
    <x v="8"/>
    <x v="2"/>
    <s v="New"/>
    <x v="1"/>
    <s v="Summit Backpack 45L"/>
    <n v="1"/>
    <n v="152.97"/>
    <n v="0"/>
    <n v="79.66"/>
    <n v="152.97"/>
    <n v="79.66"/>
    <n v="73.31"/>
    <n v="0.47924429626724196"/>
    <n v="2026"/>
    <s v="Q3"/>
    <n v="8"/>
    <s v="Aug"/>
  </r>
  <r>
    <n v="3521"/>
    <d v="2026-08-14T00:00:00"/>
    <n v="2026"/>
    <x v="2"/>
    <n v="8"/>
    <x v="7"/>
    <x v="2"/>
    <x v="16"/>
    <x v="0"/>
    <s v="Business"/>
    <x v="2"/>
    <s v="Packing Cube Set"/>
    <n v="2"/>
    <n v="45.79"/>
    <n v="0"/>
    <n v="18.23"/>
    <n v="91.58"/>
    <n v="36.46"/>
    <n v="55.12"/>
    <n v="0.60187813933173184"/>
    <n v="2026"/>
    <s v="Q3"/>
    <n v="8"/>
    <s v="Aug"/>
  </r>
  <r>
    <n v="4447"/>
    <d v="2026-08-14T00:00:00"/>
    <n v="2026"/>
    <x v="2"/>
    <n v="8"/>
    <x v="7"/>
    <x v="1"/>
    <x v="6"/>
    <x v="0"/>
    <s v="New"/>
    <x v="2"/>
    <s v="Travel Backpack 35L"/>
    <n v="1"/>
    <n v="161.31"/>
    <n v="0"/>
    <n v="87.81"/>
    <n v="161.31"/>
    <n v="87.81"/>
    <n v="73.5"/>
    <n v="0.45564441138181139"/>
    <n v="2026"/>
    <s v="Q3"/>
    <n v="8"/>
    <s v="Aug"/>
  </r>
  <r>
    <n v="421"/>
    <d v="2026-08-15T00:00:00"/>
    <n v="2026"/>
    <x v="2"/>
    <n v="8"/>
    <x v="7"/>
    <x v="3"/>
    <x v="7"/>
    <x v="0"/>
    <s v="New"/>
    <x v="4"/>
    <s v="Recovery Roller"/>
    <n v="2"/>
    <n v="35.97"/>
    <n v="0.05"/>
    <n v="14.28"/>
    <n v="68.342999999999989"/>
    <n v="28.56"/>
    <n v="39.782999999999987"/>
    <n v="0.58210789693165343"/>
    <n v="2026"/>
    <s v="Q3"/>
    <n v="8"/>
    <s v="Aug"/>
  </r>
  <r>
    <n v="962"/>
    <d v="2026-08-15T00:00:00"/>
    <n v="2026"/>
    <x v="2"/>
    <n v="8"/>
    <x v="7"/>
    <x v="0"/>
    <x v="0"/>
    <x v="2"/>
    <s v="New"/>
    <x v="4"/>
    <s v="Resistance Band Set"/>
    <n v="2"/>
    <n v="39.729999999999997"/>
    <n v="0"/>
    <n v="14.95"/>
    <n v="79.459999999999994"/>
    <n v="29.9"/>
    <n v="49.559999999999995"/>
    <n v="0.62371004278882458"/>
    <n v="2026"/>
    <s v="Q3"/>
    <n v="8"/>
    <s v="Aug"/>
  </r>
  <r>
    <n v="1386"/>
    <d v="2026-08-15T00:00:00"/>
    <n v="2026"/>
    <x v="2"/>
    <n v="8"/>
    <x v="7"/>
    <x v="1"/>
    <x v="12"/>
    <x v="0"/>
    <s v="Business"/>
    <x v="2"/>
    <s v="Insulated Bottle"/>
    <n v="2"/>
    <n v="36.049999999999997"/>
    <n v="0"/>
    <n v="13.8"/>
    <n v="72.099999999999994"/>
    <n v="27.6"/>
    <n v="44.499999999999993"/>
    <n v="0.61719833564493753"/>
    <n v="2026"/>
    <s v="Q3"/>
    <n v="8"/>
    <s v="Aug"/>
  </r>
  <r>
    <n v="3083"/>
    <d v="2026-08-15T00:00:00"/>
    <n v="2026"/>
    <x v="2"/>
    <n v="8"/>
    <x v="7"/>
    <x v="3"/>
    <x v="7"/>
    <x v="0"/>
    <s v="New"/>
    <x v="3"/>
    <s v="Trail Tent 2P"/>
    <n v="1"/>
    <n v="194.36"/>
    <n v="0"/>
    <n v="106.01"/>
    <n v="194.36"/>
    <n v="106.01"/>
    <n v="88.350000000000009"/>
    <n v="0.45456884132537562"/>
    <n v="2026"/>
    <s v="Q3"/>
    <n v="8"/>
    <s v="Aug"/>
  </r>
  <r>
    <n v="3174"/>
    <d v="2026-08-15T00:00:00"/>
    <n v="2026"/>
    <x v="2"/>
    <n v="8"/>
    <x v="7"/>
    <x v="3"/>
    <x v="4"/>
    <x v="2"/>
    <s v="Returning"/>
    <x v="3"/>
    <s v="Trail Tent 2P"/>
    <n v="1"/>
    <n v="192.67"/>
    <n v="0.05"/>
    <n v="103.37"/>
    <n v="183.03649999999999"/>
    <n v="103.37"/>
    <n v="79.666499999999985"/>
    <n v="0.43524925356417976"/>
    <n v="2026"/>
    <s v="Q3"/>
    <n v="8"/>
    <s v="Aug"/>
  </r>
  <r>
    <n v="4045"/>
    <d v="2026-08-15T00:00:00"/>
    <n v="2026"/>
    <x v="2"/>
    <n v="8"/>
    <x v="7"/>
    <x v="2"/>
    <x v="16"/>
    <x v="0"/>
    <s v="New"/>
    <x v="1"/>
    <s v="Hiking Daypack 20L"/>
    <n v="3"/>
    <n v="92.12"/>
    <n v="0.1"/>
    <n v="44.1"/>
    <n v="248.72400000000002"/>
    <n v="132.30000000000001"/>
    <n v="116.42400000000001"/>
    <n v="0.46808510638297873"/>
    <n v="2026"/>
    <s v="Q3"/>
    <n v="8"/>
    <s v="Aug"/>
  </r>
  <r>
    <n v="4850"/>
    <d v="2026-08-15T00:00:00"/>
    <n v="2026"/>
    <x v="2"/>
    <n v="8"/>
    <x v="7"/>
    <x v="1"/>
    <x v="1"/>
    <x v="2"/>
    <s v="Business"/>
    <x v="3"/>
    <s v="Trail Tent 2P"/>
    <n v="1"/>
    <n v="192.82"/>
    <n v="0"/>
    <n v="104.98"/>
    <n v="192.82"/>
    <n v="104.98"/>
    <n v="87.839999999999989"/>
    <n v="0.45555440307022088"/>
    <n v="2026"/>
    <s v="Q3"/>
    <n v="8"/>
    <s v="Aug"/>
  </r>
  <r>
    <n v="71"/>
    <d v="2026-08-16T00:00:00"/>
    <n v="2026"/>
    <x v="2"/>
    <n v="8"/>
    <x v="7"/>
    <x v="2"/>
    <x v="16"/>
    <x v="0"/>
    <s v="New"/>
    <x v="0"/>
    <s v="Commuter Helmet"/>
    <n v="3"/>
    <n v="80.099999999999994"/>
    <n v="0"/>
    <n v="42.41"/>
    <n v="240.29999999999998"/>
    <n v="127.22999999999999"/>
    <n v="113.07"/>
    <n v="0.47053682896379528"/>
    <n v="2026"/>
    <s v="Q3"/>
    <n v="8"/>
    <s v="Aug"/>
  </r>
  <r>
    <n v="627"/>
    <d v="2026-08-16T00:00:00"/>
    <n v="2026"/>
    <x v="2"/>
    <n v="8"/>
    <x v="7"/>
    <x v="3"/>
    <x v="7"/>
    <x v="3"/>
    <s v="New"/>
    <x v="0"/>
    <s v="Commuter Helmet"/>
    <n v="6"/>
    <n v="83.26"/>
    <n v="0"/>
    <n v="43.8"/>
    <n v="499.56000000000006"/>
    <n v="262.79999999999995"/>
    <n v="236.7600000000001"/>
    <n v="0.47393706461686297"/>
    <n v="2026"/>
    <s v="Q3"/>
    <n v="8"/>
    <s v="Aug"/>
  </r>
  <r>
    <n v="959"/>
    <d v="2026-08-16T00:00:00"/>
    <n v="2026"/>
    <x v="2"/>
    <n v="8"/>
    <x v="7"/>
    <x v="1"/>
    <x v="1"/>
    <x v="2"/>
    <s v="Returning"/>
    <x v="4"/>
    <s v="Resistance Band Set"/>
    <n v="4"/>
    <n v="40.46"/>
    <n v="0"/>
    <n v="15.12"/>
    <n v="161.84"/>
    <n v="60.48"/>
    <n v="101.36000000000001"/>
    <n v="0.62629757785467133"/>
    <n v="2026"/>
    <s v="Q3"/>
    <n v="8"/>
    <s v="Aug"/>
  </r>
  <r>
    <n v="967"/>
    <d v="2026-08-16T00:00:00"/>
    <n v="2026"/>
    <x v="2"/>
    <n v="8"/>
    <x v="7"/>
    <x v="2"/>
    <x v="16"/>
    <x v="1"/>
    <s v="Returning"/>
    <x v="0"/>
    <s v="Commuter Helmet"/>
    <n v="5"/>
    <n v="81.55"/>
    <n v="0.2"/>
    <n v="42.09"/>
    <n v="326.20000000000005"/>
    <n v="210.45000000000002"/>
    <n v="115.75000000000003"/>
    <n v="0.3548436541998774"/>
    <n v="2026"/>
    <s v="Q3"/>
    <n v="8"/>
    <s v="Aug"/>
  </r>
  <r>
    <n v="1267"/>
    <d v="2026-08-16T00:00:00"/>
    <n v="2026"/>
    <x v="2"/>
    <n v="8"/>
    <x v="7"/>
    <x v="1"/>
    <x v="12"/>
    <x v="2"/>
    <s v="New"/>
    <x v="3"/>
    <s v="Portable Camp Stove"/>
    <n v="2"/>
    <n v="83.56"/>
    <n v="0"/>
    <n v="39.119999999999997"/>
    <n v="167.12"/>
    <n v="78.239999999999995"/>
    <n v="88.88000000000001"/>
    <n v="0.53183341311632359"/>
    <n v="2026"/>
    <s v="Q3"/>
    <n v="8"/>
    <s v="Aug"/>
  </r>
  <r>
    <n v="1394"/>
    <d v="2026-08-16T00:00:00"/>
    <n v="2026"/>
    <x v="2"/>
    <n v="8"/>
    <x v="7"/>
    <x v="2"/>
    <x v="10"/>
    <x v="0"/>
    <s v="Returning"/>
    <x v="3"/>
    <s v="Compact Sleeping Bag"/>
    <n v="3"/>
    <n v="125.75"/>
    <n v="0"/>
    <n v="62.05"/>
    <n v="377.25"/>
    <n v="186.14999999999998"/>
    <n v="191.10000000000002"/>
    <n v="0.50656063618290259"/>
    <n v="2026"/>
    <s v="Q3"/>
    <n v="8"/>
    <s v="Aug"/>
  </r>
  <r>
    <n v="1652"/>
    <d v="2026-08-16T00:00:00"/>
    <n v="2026"/>
    <x v="2"/>
    <n v="8"/>
    <x v="7"/>
    <x v="0"/>
    <x v="0"/>
    <x v="0"/>
    <s v="Returning"/>
    <x v="2"/>
    <s v="Insulated Bottle"/>
    <n v="1"/>
    <n v="35.619999999999997"/>
    <n v="0.1"/>
    <n v="13.55"/>
    <n v="32.058"/>
    <n v="13.55"/>
    <n v="18.507999999999999"/>
    <n v="0.57732859192713204"/>
    <n v="2026"/>
    <s v="Q3"/>
    <n v="8"/>
    <s v="Aug"/>
  </r>
  <r>
    <n v="2126"/>
    <d v="2026-08-16T00:00:00"/>
    <n v="2026"/>
    <x v="2"/>
    <n v="8"/>
    <x v="7"/>
    <x v="1"/>
    <x v="14"/>
    <x v="0"/>
    <s v="Business"/>
    <x v="0"/>
    <s v="Cycling Pack 12L"/>
    <n v="2"/>
    <n v="104.02"/>
    <n v="0"/>
    <n v="50.26"/>
    <n v="208.04"/>
    <n v="100.52"/>
    <n v="107.52"/>
    <n v="0.51682368775235532"/>
    <n v="2026"/>
    <s v="Q3"/>
    <n v="8"/>
    <s v="Aug"/>
  </r>
  <r>
    <n v="2282"/>
    <d v="2026-08-16T00:00:00"/>
    <n v="2026"/>
    <x v="2"/>
    <n v="8"/>
    <x v="7"/>
    <x v="1"/>
    <x v="6"/>
    <x v="1"/>
    <s v="Business"/>
    <x v="1"/>
    <s v="Hiking Daypack 20L"/>
    <n v="8"/>
    <n v="92.71"/>
    <n v="0.1"/>
    <n v="44.83"/>
    <n v="667.51199999999994"/>
    <n v="358.64"/>
    <n v="308.87199999999996"/>
    <n v="0.46272126943036229"/>
    <n v="2026"/>
    <s v="Q3"/>
    <n v="8"/>
    <s v="Aug"/>
  </r>
  <r>
    <n v="2426"/>
    <d v="2026-08-16T00:00:00"/>
    <n v="2026"/>
    <x v="2"/>
    <n v="8"/>
    <x v="7"/>
    <x v="1"/>
    <x v="12"/>
    <x v="0"/>
    <s v="New"/>
    <x v="1"/>
    <s v="Hiking Daypack 20L"/>
    <n v="1"/>
    <n v="90.58"/>
    <n v="0"/>
    <n v="44.53"/>
    <n v="90.58"/>
    <n v="44.53"/>
    <n v="46.05"/>
    <n v="0.50839037315080593"/>
    <n v="2026"/>
    <s v="Q3"/>
    <n v="8"/>
    <s v="Aug"/>
  </r>
  <r>
    <n v="2534"/>
    <d v="2026-08-16T00:00:00"/>
    <n v="2026"/>
    <x v="2"/>
    <n v="8"/>
    <x v="7"/>
    <x v="1"/>
    <x v="14"/>
    <x v="0"/>
    <s v="New"/>
    <x v="3"/>
    <s v="Compact Sleeping Bag"/>
    <n v="1"/>
    <n v="120.22"/>
    <n v="0"/>
    <n v="62.31"/>
    <n v="120.22"/>
    <n v="62.31"/>
    <n v="57.91"/>
    <n v="0.48170021627017134"/>
    <n v="2026"/>
    <s v="Q3"/>
    <n v="8"/>
    <s v="Aug"/>
  </r>
  <r>
    <n v="2948"/>
    <d v="2026-08-16T00:00:00"/>
    <n v="2026"/>
    <x v="2"/>
    <n v="8"/>
    <x v="7"/>
    <x v="2"/>
    <x v="2"/>
    <x v="2"/>
    <s v="New"/>
    <x v="2"/>
    <s v="Insulated Bottle"/>
    <n v="3"/>
    <n v="36.35"/>
    <n v="0"/>
    <n v="13.42"/>
    <n v="109.05000000000001"/>
    <n v="40.26"/>
    <n v="68.79000000000002"/>
    <n v="0.63081155433287495"/>
    <n v="2026"/>
    <s v="Q3"/>
    <n v="8"/>
    <s v="Aug"/>
  </r>
  <r>
    <n v="3141"/>
    <d v="2026-08-16T00:00:00"/>
    <n v="2026"/>
    <x v="2"/>
    <n v="8"/>
    <x v="7"/>
    <x v="1"/>
    <x v="12"/>
    <x v="3"/>
    <s v="Returning"/>
    <x v="3"/>
    <s v="Trail Tent 2P"/>
    <n v="2"/>
    <n v="195.28"/>
    <n v="0"/>
    <n v="102.24"/>
    <n v="390.56"/>
    <n v="204.48"/>
    <n v="186.08"/>
    <n v="0.4764440802949611"/>
    <n v="2026"/>
    <s v="Q3"/>
    <n v="8"/>
    <s v="Aug"/>
  </r>
  <r>
    <n v="3935"/>
    <d v="2026-08-16T00:00:00"/>
    <n v="2026"/>
    <x v="2"/>
    <n v="8"/>
    <x v="7"/>
    <x v="2"/>
    <x v="16"/>
    <x v="3"/>
    <s v="Returning"/>
    <x v="2"/>
    <s v="Packing Cube Set"/>
    <n v="4"/>
    <n v="46.05"/>
    <n v="0"/>
    <n v="18.75"/>
    <n v="184.2"/>
    <n v="75"/>
    <n v="109.19999999999999"/>
    <n v="0.5928338762214983"/>
    <n v="2026"/>
    <s v="Q3"/>
    <n v="8"/>
    <s v="Aug"/>
  </r>
  <r>
    <n v="4636"/>
    <d v="2026-08-16T00:00:00"/>
    <n v="2026"/>
    <x v="2"/>
    <n v="8"/>
    <x v="7"/>
    <x v="0"/>
    <x v="0"/>
    <x v="2"/>
    <s v="Returning"/>
    <x v="3"/>
    <s v="Portable Camp Stove"/>
    <n v="1"/>
    <n v="81.040000000000006"/>
    <n v="0.1"/>
    <n v="39.29"/>
    <n v="72.936000000000007"/>
    <n v="39.29"/>
    <n v="33.646000000000008"/>
    <n v="0.46130854447735009"/>
    <n v="2026"/>
    <s v="Q3"/>
    <n v="8"/>
    <s v="Aug"/>
  </r>
  <r>
    <n v="4895"/>
    <d v="2026-08-16T00:00:00"/>
    <n v="2026"/>
    <x v="2"/>
    <n v="8"/>
    <x v="7"/>
    <x v="0"/>
    <x v="15"/>
    <x v="2"/>
    <s v="Business"/>
    <x v="3"/>
    <s v="Trail Tent 2P"/>
    <n v="1"/>
    <n v="191.12"/>
    <n v="0.05"/>
    <n v="106.14"/>
    <n v="181.56399999999999"/>
    <n v="106.14"/>
    <n v="75.423999999999992"/>
    <n v="0.41541274702033443"/>
    <n v="2026"/>
    <s v="Q3"/>
    <n v="8"/>
    <s v="Aug"/>
  </r>
  <r>
    <n v="5029"/>
    <d v="2026-08-16T00:00:00"/>
    <n v="2026"/>
    <x v="2"/>
    <n v="8"/>
    <x v="7"/>
    <x v="0"/>
    <x v="15"/>
    <x v="0"/>
    <s v="New"/>
    <x v="1"/>
    <s v="Summit Backpack 45L"/>
    <n v="1"/>
    <n v="156.19"/>
    <n v="0"/>
    <n v="79.239999999999995"/>
    <n v="156.19"/>
    <n v="79.239999999999995"/>
    <n v="76.95"/>
    <n v="0.49266918496702738"/>
    <n v="2026"/>
    <s v="Q3"/>
    <n v="8"/>
    <s v="Aug"/>
  </r>
  <r>
    <n v="1965"/>
    <d v="2026-08-17T00:00:00"/>
    <n v="2026"/>
    <x v="2"/>
    <n v="8"/>
    <x v="7"/>
    <x v="1"/>
    <x v="11"/>
    <x v="0"/>
    <s v="Returning"/>
    <x v="2"/>
    <s v="Insulated Bottle"/>
    <n v="4"/>
    <n v="36.93"/>
    <n v="0"/>
    <n v="13.36"/>
    <n v="147.72"/>
    <n v="53.44"/>
    <n v="94.28"/>
    <n v="0.63823449769834828"/>
    <n v="2026"/>
    <s v="Q3"/>
    <n v="8"/>
    <s v="Aug"/>
  </r>
  <r>
    <n v="3647"/>
    <d v="2026-08-17T00:00:00"/>
    <n v="2026"/>
    <x v="2"/>
    <n v="8"/>
    <x v="7"/>
    <x v="1"/>
    <x v="12"/>
    <x v="2"/>
    <s v="Returning"/>
    <x v="0"/>
    <s v="Cycling Pack 12L"/>
    <n v="3"/>
    <n v="104.96"/>
    <n v="0.05"/>
    <n v="51.66"/>
    <n v="299.13599999999997"/>
    <n v="154.97999999999999"/>
    <n v="144.15599999999998"/>
    <n v="0.48190789473684209"/>
    <n v="2026"/>
    <s v="Q3"/>
    <n v="8"/>
    <s v="Aug"/>
  </r>
  <r>
    <n v="3918"/>
    <d v="2026-08-17T00:00:00"/>
    <n v="2026"/>
    <x v="2"/>
    <n v="8"/>
    <x v="7"/>
    <x v="1"/>
    <x v="1"/>
    <x v="3"/>
    <s v="New"/>
    <x v="2"/>
    <s v="Travel Backpack 35L"/>
    <n v="3"/>
    <n v="168.51"/>
    <n v="0"/>
    <n v="85.34"/>
    <n v="505.53"/>
    <n v="256.02"/>
    <n v="249.51"/>
    <n v="0.49356121298439265"/>
    <n v="2026"/>
    <s v="Q3"/>
    <n v="8"/>
    <s v="Aug"/>
  </r>
  <r>
    <n v="4256"/>
    <d v="2026-08-17T00:00:00"/>
    <n v="2026"/>
    <x v="2"/>
    <n v="8"/>
    <x v="7"/>
    <x v="1"/>
    <x v="12"/>
    <x v="2"/>
    <s v="New"/>
    <x v="2"/>
    <s v="Packing Cube Set"/>
    <n v="1"/>
    <n v="46.44"/>
    <n v="0.05"/>
    <n v="18.59"/>
    <n v="44.117999999999995"/>
    <n v="18.59"/>
    <n v="25.527999999999995"/>
    <n v="0.57863003762636556"/>
    <n v="2026"/>
    <s v="Q3"/>
    <n v="8"/>
    <s v="Aug"/>
  </r>
  <r>
    <n v="5087"/>
    <d v="2026-08-17T00:00:00"/>
    <n v="2026"/>
    <x v="2"/>
    <n v="8"/>
    <x v="7"/>
    <x v="0"/>
    <x v="0"/>
    <x v="0"/>
    <s v="New"/>
    <x v="1"/>
    <s v="Trekking Poles"/>
    <n v="1"/>
    <n v="69.900000000000006"/>
    <n v="0.1"/>
    <n v="31.43"/>
    <n v="62.910000000000004"/>
    <n v="31.43"/>
    <n v="31.480000000000004"/>
    <n v="0.50039739310125575"/>
    <n v="2026"/>
    <s v="Q3"/>
    <n v="8"/>
    <s v="Aug"/>
  </r>
  <r>
    <n v="1921"/>
    <d v="2026-08-18T00:00:00"/>
    <n v="2026"/>
    <x v="2"/>
    <n v="8"/>
    <x v="7"/>
    <x v="3"/>
    <x v="13"/>
    <x v="0"/>
    <s v="New"/>
    <x v="0"/>
    <s v="Compact Repair Kit"/>
    <n v="2"/>
    <n v="39.83"/>
    <n v="0"/>
    <n v="17.18"/>
    <n v="79.66"/>
    <n v="34.36"/>
    <n v="45.3"/>
    <n v="0.56866683404468987"/>
    <n v="2026"/>
    <s v="Q3"/>
    <n v="8"/>
    <s v="Aug"/>
  </r>
  <r>
    <n v="1966"/>
    <d v="2026-08-18T00:00:00"/>
    <n v="2026"/>
    <x v="2"/>
    <n v="8"/>
    <x v="7"/>
    <x v="0"/>
    <x v="9"/>
    <x v="0"/>
    <s v="New"/>
    <x v="2"/>
    <s v="Insulated Bottle"/>
    <n v="2"/>
    <n v="36.020000000000003"/>
    <n v="0"/>
    <n v="13.87"/>
    <n v="72.040000000000006"/>
    <n v="27.74"/>
    <n v="44.300000000000011"/>
    <n v="0.61493614658523055"/>
    <n v="2026"/>
    <s v="Q3"/>
    <n v="8"/>
    <s v="Aug"/>
  </r>
  <r>
    <n v="2431"/>
    <d v="2026-08-18T00:00:00"/>
    <n v="2026"/>
    <x v="2"/>
    <n v="8"/>
    <x v="7"/>
    <x v="0"/>
    <x v="15"/>
    <x v="3"/>
    <s v="Business"/>
    <x v="4"/>
    <s v="Weighted Vest"/>
    <n v="3"/>
    <n v="125.31"/>
    <n v="0"/>
    <n v="67.64"/>
    <n v="375.93"/>
    <n v="202.92000000000002"/>
    <n v="173.01"/>
    <n v="0.46021865772883247"/>
    <n v="2026"/>
    <s v="Q3"/>
    <n v="8"/>
    <s v="Aug"/>
  </r>
  <r>
    <n v="3676"/>
    <d v="2026-08-18T00:00:00"/>
    <n v="2026"/>
    <x v="2"/>
    <n v="8"/>
    <x v="7"/>
    <x v="1"/>
    <x v="12"/>
    <x v="0"/>
    <s v="Returning"/>
    <x v="1"/>
    <s v="Hiking Daypack 20L"/>
    <n v="3"/>
    <n v="92.5"/>
    <n v="0.1"/>
    <n v="46.38"/>
    <n v="249.75"/>
    <n v="139.14000000000001"/>
    <n v="110.60999999999999"/>
    <n v="0.4428828828828828"/>
    <n v="2026"/>
    <s v="Q3"/>
    <n v="8"/>
    <s v="Aug"/>
  </r>
  <r>
    <n v="3972"/>
    <d v="2026-08-18T00:00:00"/>
    <n v="2026"/>
    <x v="2"/>
    <n v="8"/>
    <x v="7"/>
    <x v="1"/>
    <x v="1"/>
    <x v="1"/>
    <s v="Business"/>
    <x v="0"/>
    <s v="Cycling Pack 12L"/>
    <n v="5"/>
    <n v="100.48"/>
    <n v="0.1"/>
    <n v="49.67"/>
    <n v="452.16"/>
    <n v="248.35000000000002"/>
    <n v="203.81"/>
    <n v="0.45074752300070769"/>
    <n v="2026"/>
    <s v="Q3"/>
    <n v="8"/>
    <s v="Aug"/>
  </r>
  <r>
    <n v="4056"/>
    <d v="2026-08-18T00:00:00"/>
    <n v="2026"/>
    <x v="2"/>
    <n v="8"/>
    <x v="7"/>
    <x v="0"/>
    <x v="15"/>
    <x v="3"/>
    <s v="New"/>
    <x v="3"/>
    <s v="Portable Camp Stove"/>
    <n v="2"/>
    <n v="79.78"/>
    <n v="0"/>
    <n v="38.770000000000003"/>
    <n v="159.56"/>
    <n v="77.540000000000006"/>
    <n v="82.02"/>
    <n v="0.51403860616695907"/>
    <n v="2026"/>
    <s v="Q3"/>
    <n v="8"/>
    <s v="Aug"/>
  </r>
  <r>
    <n v="4471"/>
    <d v="2026-08-18T00:00:00"/>
    <n v="2026"/>
    <x v="2"/>
    <n v="8"/>
    <x v="7"/>
    <x v="2"/>
    <x v="10"/>
    <x v="1"/>
    <s v="Business"/>
    <x v="1"/>
    <s v="Trail Boots"/>
    <n v="4"/>
    <n v="144.44"/>
    <n v="0.1"/>
    <n v="77.66"/>
    <n v="519.98400000000004"/>
    <n v="310.64"/>
    <n v="209.34400000000005"/>
    <n v="0.4025970029847073"/>
    <n v="2026"/>
    <s v="Q3"/>
    <n v="8"/>
    <s v="Aug"/>
  </r>
  <r>
    <n v="1054"/>
    <d v="2026-08-19T00:00:00"/>
    <n v="2026"/>
    <x v="2"/>
    <n v="8"/>
    <x v="7"/>
    <x v="1"/>
    <x v="1"/>
    <x v="0"/>
    <s v="Returning"/>
    <x v="1"/>
    <s v="Summit Backpack 45L"/>
    <n v="3"/>
    <n v="157.41999999999999"/>
    <n v="0"/>
    <n v="77.989999999999995"/>
    <n v="472.26"/>
    <n v="233.96999999999997"/>
    <n v="238.29000000000002"/>
    <n v="0.5045737517469191"/>
    <n v="2026"/>
    <s v="Q3"/>
    <n v="8"/>
    <s v="Aug"/>
  </r>
  <r>
    <n v="1854"/>
    <d v="2026-08-19T00:00:00"/>
    <n v="2026"/>
    <x v="2"/>
    <n v="8"/>
    <x v="7"/>
    <x v="1"/>
    <x v="14"/>
    <x v="3"/>
    <s v="Business"/>
    <x v="1"/>
    <s v="Hiking Daypack 20L"/>
    <n v="1"/>
    <n v="90.37"/>
    <n v="0.05"/>
    <n v="45.89"/>
    <n v="85.851500000000001"/>
    <n v="45.89"/>
    <n v="39.961500000000001"/>
    <n v="0.46547235633623174"/>
    <n v="2026"/>
    <s v="Q3"/>
    <n v="8"/>
    <s v="Aug"/>
  </r>
  <r>
    <n v="2140"/>
    <d v="2026-08-19T00:00:00"/>
    <n v="2026"/>
    <x v="2"/>
    <n v="8"/>
    <x v="7"/>
    <x v="1"/>
    <x v="6"/>
    <x v="1"/>
    <s v="Business"/>
    <x v="0"/>
    <s v="Cycling Pack 12L"/>
    <n v="15"/>
    <n v="104.79"/>
    <n v="0.15"/>
    <n v="49.67"/>
    <n v="1336.0725"/>
    <n v="745.05000000000007"/>
    <n v="591.02249999999992"/>
    <n v="0.44235810556687599"/>
    <n v="2026"/>
    <s v="Q3"/>
    <n v="8"/>
    <s v="Aug"/>
  </r>
  <r>
    <n v="2328"/>
    <d v="2026-08-19T00:00:00"/>
    <n v="2026"/>
    <x v="2"/>
    <n v="8"/>
    <x v="7"/>
    <x v="2"/>
    <x v="2"/>
    <x v="0"/>
    <s v="Returning"/>
    <x v="2"/>
    <s v="Carry-On Duffel"/>
    <n v="1"/>
    <n v="130.94"/>
    <n v="0"/>
    <n v="66.06"/>
    <n v="130.94"/>
    <n v="66.06"/>
    <n v="64.88"/>
    <n v="0.49549411944402011"/>
    <n v="2026"/>
    <s v="Q3"/>
    <n v="8"/>
    <s v="Aug"/>
  </r>
  <r>
    <n v="4215"/>
    <d v="2026-08-19T00:00:00"/>
    <n v="2026"/>
    <x v="2"/>
    <n v="8"/>
    <x v="7"/>
    <x v="1"/>
    <x v="6"/>
    <x v="0"/>
    <s v="Returning"/>
    <x v="0"/>
    <s v="Compact Repair Kit"/>
    <n v="1"/>
    <n v="40.42"/>
    <n v="0.05"/>
    <n v="16.62"/>
    <n v="38.399000000000001"/>
    <n v="16.62"/>
    <n v="21.779"/>
    <n v="0.5671762285476184"/>
    <n v="2026"/>
    <s v="Q3"/>
    <n v="8"/>
    <s v="Aug"/>
  </r>
  <r>
    <n v="4563"/>
    <d v="2026-08-19T00:00:00"/>
    <n v="2026"/>
    <x v="2"/>
    <n v="8"/>
    <x v="7"/>
    <x v="1"/>
    <x v="11"/>
    <x v="3"/>
    <s v="Returning"/>
    <x v="3"/>
    <s v="Alpine Tent 4P"/>
    <n v="1"/>
    <n v="338.45"/>
    <n v="0.15"/>
    <n v="197.2"/>
    <n v="287.6825"/>
    <n v="197.2"/>
    <n v="90.482500000000016"/>
    <n v="0.31452208598020392"/>
    <n v="2026"/>
    <s v="Q3"/>
    <n v="8"/>
    <s v="Aug"/>
  </r>
  <r>
    <n v="4775"/>
    <d v="2026-08-19T00:00:00"/>
    <n v="2026"/>
    <x v="2"/>
    <n v="8"/>
    <x v="7"/>
    <x v="2"/>
    <x v="10"/>
    <x v="3"/>
    <s v="Returning"/>
    <x v="0"/>
    <s v="Cycling Pack 12L"/>
    <n v="1"/>
    <n v="103.92"/>
    <n v="0.05"/>
    <n v="50.71"/>
    <n v="98.724000000000004"/>
    <n v="50.71"/>
    <n v="48.014000000000003"/>
    <n v="0.48634577205137558"/>
    <n v="2026"/>
    <s v="Q3"/>
    <n v="8"/>
    <s v="Aug"/>
  </r>
  <r>
    <n v="247"/>
    <d v="2026-08-20T00:00:00"/>
    <n v="2026"/>
    <x v="2"/>
    <n v="8"/>
    <x v="7"/>
    <x v="0"/>
    <x v="9"/>
    <x v="0"/>
    <s v="New"/>
    <x v="0"/>
    <s v="Trail Bike Light"/>
    <n v="6"/>
    <n v="51.67"/>
    <n v="0.1"/>
    <n v="23.1"/>
    <n v="279.01799999999997"/>
    <n v="138.60000000000002"/>
    <n v="140.41799999999995"/>
    <n v="0.50325785433197845"/>
    <n v="2026"/>
    <s v="Q3"/>
    <n v="8"/>
    <s v="Aug"/>
  </r>
  <r>
    <n v="827"/>
    <d v="2026-08-20T00:00:00"/>
    <n v="2026"/>
    <x v="2"/>
    <n v="8"/>
    <x v="7"/>
    <x v="1"/>
    <x v="12"/>
    <x v="1"/>
    <s v="Returning"/>
    <x v="2"/>
    <s v="Travel Backpack 35L"/>
    <n v="4"/>
    <n v="166.02"/>
    <n v="0.1"/>
    <n v="87.99"/>
    <n v="597.67200000000003"/>
    <n v="351.96"/>
    <n v="245.71200000000005"/>
    <n v="0.4111151266915633"/>
    <n v="2026"/>
    <s v="Q3"/>
    <n v="8"/>
    <s v="Aug"/>
  </r>
  <r>
    <n v="1156"/>
    <d v="2026-08-20T00:00:00"/>
    <n v="2026"/>
    <x v="2"/>
    <n v="8"/>
    <x v="7"/>
    <x v="2"/>
    <x v="5"/>
    <x v="2"/>
    <s v="New"/>
    <x v="0"/>
    <s v="Trail Bike Light"/>
    <n v="2"/>
    <n v="50.59"/>
    <n v="0.1"/>
    <n v="22.68"/>
    <n v="91.062000000000012"/>
    <n v="45.36"/>
    <n v="45.702000000000012"/>
    <n v="0.5018778414706464"/>
    <n v="2026"/>
    <s v="Q3"/>
    <n v="8"/>
    <s v="Aug"/>
  </r>
  <r>
    <n v="1543"/>
    <d v="2026-08-20T00:00:00"/>
    <n v="2026"/>
    <x v="2"/>
    <n v="8"/>
    <x v="7"/>
    <x v="3"/>
    <x v="7"/>
    <x v="2"/>
    <s v="Returning"/>
    <x v="1"/>
    <s v="Summit Backpack 45L"/>
    <n v="1"/>
    <n v="155.83000000000001"/>
    <n v="0"/>
    <n v="77.260000000000005"/>
    <n v="155.83000000000001"/>
    <n v="77.260000000000005"/>
    <n v="78.570000000000007"/>
    <n v="0.50420329846627732"/>
    <n v="2026"/>
    <s v="Q3"/>
    <n v="8"/>
    <s v="Aug"/>
  </r>
  <r>
    <n v="2613"/>
    <d v="2026-08-20T00:00:00"/>
    <n v="2026"/>
    <x v="2"/>
    <n v="8"/>
    <x v="7"/>
    <x v="3"/>
    <x v="4"/>
    <x v="0"/>
    <s v="New"/>
    <x v="4"/>
    <s v="Recovery Roller"/>
    <n v="1"/>
    <n v="36.380000000000003"/>
    <n v="0.05"/>
    <n v="14.2"/>
    <n v="34.561"/>
    <n v="14.2"/>
    <n v="20.361000000000001"/>
    <n v="0.58913225890454557"/>
    <n v="2026"/>
    <s v="Q3"/>
    <n v="8"/>
    <s v="Aug"/>
  </r>
  <r>
    <n v="3002"/>
    <d v="2026-08-20T00:00:00"/>
    <n v="2026"/>
    <x v="2"/>
    <n v="8"/>
    <x v="7"/>
    <x v="1"/>
    <x v="12"/>
    <x v="2"/>
    <s v="New"/>
    <x v="3"/>
    <s v="Compact Sleeping Bag"/>
    <n v="2"/>
    <n v="124.09"/>
    <n v="0"/>
    <n v="60.39"/>
    <n v="248.18"/>
    <n v="120.78"/>
    <n v="127.4"/>
    <n v="0.513337094044645"/>
    <n v="2026"/>
    <s v="Q3"/>
    <n v="8"/>
    <s v="Aug"/>
  </r>
  <r>
    <n v="3103"/>
    <d v="2026-08-20T00:00:00"/>
    <n v="2026"/>
    <x v="2"/>
    <n v="8"/>
    <x v="7"/>
    <x v="3"/>
    <x v="8"/>
    <x v="0"/>
    <s v="New"/>
    <x v="1"/>
    <s v="Trail Boots"/>
    <n v="1"/>
    <n v="141.97999999999999"/>
    <n v="0.05"/>
    <n v="79.510000000000005"/>
    <n v="134.88099999999997"/>
    <n v="79.510000000000005"/>
    <n v="55.370999999999967"/>
    <n v="0.41051741905828082"/>
    <n v="2026"/>
    <s v="Q3"/>
    <n v="8"/>
    <s v="Aug"/>
  </r>
  <r>
    <n v="3234"/>
    <d v="2026-08-20T00:00:00"/>
    <n v="2026"/>
    <x v="2"/>
    <n v="8"/>
    <x v="7"/>
    <x v="3"/>
    <x v="13"/>
    <x v="2"/>
    <s v="New"/>
    <x v="3"/>
    <s v="Compact Sleeping Bag"/>
    <n v="5"/>
    <n v="121.93"/>
    <n v="0.15"/>
    <n v="62.28"/>
    <n v="518.2025000000001"/>
    <n v="311.39999999999998"/>
    <n v="206.80250000000012"/>
    <n v="0.39907661580173792"/>
    <n v="2026"/>
    <s v="Q3"/>
    <n v="8"/>
    <s v="Aug"/>
  </r>
  <r>
    <n v="3281"/>
    <d v="2026-08-20T00:00:00"/>
    <n v="2026"/>
    <x v="2"/>
    <n v="8"/>
    <x v="7"/>
    <x v="3"/>
    <x v="4"/>
    <x v="0"/>
    <s v="New"/>
    <x v="2"/>
    <s v="Insulated Bottle"/>
    <n v="1"/>
    <n v="35.58"/>
    <n v="0.15"/>
    <n v="13.94"/>
    <n v="30.242999999999999"/>
    <n v="13.94"/>
    <n v="16.302999999999997"/>
    <n v="0.53906689151208542"/>
    <n v="2026"/>
    <s v="Q3"/>
    <n v="8"/>
    <s v="Aug"/>
  </r>
  <r>
    <n v="3870"/>
    <d v="2026-08-20T00:00:00"/>
    <n v="2026"/>
    <x v="2"/>
    <n v="8"/>
    <x v="7"/>
    <x v="2"/>
    <x v="5"/>
    <x v="3"/>
    <s v="Returning"/>
    <x v="1"/>
    <s v="Summit Backpack 45L"/>
    <n v="1"/>
    <n v="157.84"/>
    <n v="0"/>
    <n v="77.87"/>
    <n v="157.84"/>
    <n v="77.87"/>
    <n v="79.97"/>
    <n v="0.50665230613279266"/>
    <n v="2026"/>
    <s v="Q3"/>
    <n v="8"/>
    <s v="Aug"/>
  </r>
  <r>
    <n v="3938"/>
    <d v="2026-08-20T00:00:00"/>
    <n v="2026"/>
    <x v="2"/>
    <n v="8"/>
    <x v="7"/>
    <x v="1"/>
    <x v="12"/>
    <x v="0"/>
    <s v="New"/>
    <x v="3"/>
    <s v="Alpine Tent 4P"/>
    <n v="1"/>
    <n v="336.35"/>
    <n v="0"/>
    <n v="195.07"/>
    <n v="336.35"/>
    <n v="195.07"/>
    <n v="141.28000000000003"/>
    <n v="0.42003865021554931"/>
    <n v="2026"/>
    <s v="Q3"/>
    <n v="8"/>
    <s v="Aug"/>
  </r>
  <r>
    <n v="4237"/>
    <d v="2026-08-20T00:00:00"/>
    <n v="2026"/>
    <x v="2"/>
    <n v="8"/>
    <x v="7"/>
    <x v="3"/>
    <x v="13"/>
    <x v="1"/>
    <s v="Returning"/>
    <x v="1"/>
    <s v="Summit Backpack 45L"/>
    <n v="3"/>
    <n v="153.03"/>
    <n v="0.15"/>
    <n v="78.239999999999995"/>
    <n v="390.22650000000004"/>
    <n v="234.71999999999997"/>
    <n v="155.50650000000007"/>
    <n v="0.39850317700104954"/>
    <n v="2026"/>
    <s v="Q3"/>
    <n v="8"/>
    <s v="Aug"/>
  </r>
  <r>
    <n v="4970"/>
    <d v="2026-08-20T00:00:00"/>
    <n v="2026"/>
    <x v="2"/>
    <n v="8"/>
    <x v="7"/>
    <x v="1"/>
    <x v="14"/>
    <x v="0"/>
    <s v="Returning"/>
    <x v="0"/>
    <s v="Cycling Pack 12L"/>
    <n v="2"/>
    <n v="105.01"/>
    <n v="0.15"/>
    <n v="50.56"/>
    <n v="178.517"/>
    <n v="101.12"/>
    <n v="77.396999999999991"/>
    <n v="0.43355534766996978"/>
    <n v="2026"/>
    <s v="Q3"/>
    <n v="8"/>
    <s v="Aug"/>
  </r>
  <r>
    <n v="515"/>
    <d v="2026-08-21T00:00:00"/>
    <n v="2026"/>
    <x v="2"/>
    <n v="8"/>
    <x v="7"/>
    <x v="0"/>
    <x v="0"/>
    <x v="2"/>
    <s v="Returning"/>
    <x v="2"/>
    <s v="Packing Cube Set"/>
    <n v="2"/>
    <n v="45.47"/>
    <n v="0"/>
    <n v="18.27"/>
    <n v="90.94"/>
    <n v="36.54"/>
    <n v="54.4"/>
    <n v="0.5981966131515285"/>
    <n v="2026"/>
    <s v="Q3"/>
    <n v="8"/>
    <s v="Aug"/>
  </r>
  <r>
    <n v="661"/>
    <d v="2026-08-21T00:00:00"/>
    <n v="2026"/>
    <x v="2"/>
    <n v="8"/>
    <x v="7"/>
    <x v="0"/>
    <x v="15"/>
    <x v="2"/>
    <s v="New"/>
    <x v="2"/>
    <s v="Packing Cube Set"/>
    <n v="2"/>
    <n v="47.58"/>
    <n v="0.1"/>
    <n v="18.47"/>
    <n v="85.644000000000005"/>
    <n v="36.94"/>
    <n v="48.704000000000008"/>
    <n v="0.56867965064686377"/>
    <n v="2026"/>
    <s v="Q3"/>
    <n v="8"/>
    <s v="Aug"/>
  </r>
  <r>
    <n v="1443"/>
    <d v="2026-08-21T00:00:00"/>
    <n v="2026"/>
    <x v="2"/>
    <n v="8"/>
    <x v="7"/>
    <x v="3"/>
    <x v="4"/>
    <x v="0"/>
    <s v="New"/>
    <x v="1"/>
    <s v="Summit Backpack 45L"/>
    <n v="5"/>
    <n v="155.65"/>
    <n v="0"/>
    <n v="79.13"/>
    <n v="778.25"/>
    <n v="395.65"/>
    <n v="382.6"/>
    <n v="0.49161580469000965"/>
    <n v="2026"/>
    <s v="Q3"/>
    <n v="8"/>
    <s v="Aug"/>
  </r>
  <r>
    <n v="1446"/>
    <d v="2026-08-21T00:00:00"/>
    <n v="2026"/>
    <x v="2"/>
    <n v="8"/>
    <x v="7"/>
    <x v="3"/>
    <x v="13"/>
    <x v="2"/>
    <s v="Returning"/>
    <x v="3"/>
    <s v="Trail Tent 2P"/>
    <n v="1"/>
    <n v="195.15"/>
    <n v="0"/>
    <n v="101.99"/>
    <n v="195.15"/>
    <n v="101.99"/>
    <n v="93.160000000000011"/>
    <n v="0.47737637714578535"/>
    <n v="2026"/>
    <s v="Q3"/>
    <n v="8"/>
    <s v="Aug"/>
  </r>
  <r>
    <n v="1524"/>
    <d v="2026-08-21T00:00:00"/>
    <n v="2026"/>
    <x v="2"/>
    <n v="8"/>
    <x v="7"/>
    <x v="1"/>
    <x v="6"/>
    <x v="3"/>
    <s v="New"/>
    <x v="0"/>
    <s v="Commuter Helmet"/>
    <n v="1"/>
    <n v="81.569999999999993"/>
    <n v="0"/>
    <n v="43.79"/>
    <n v="81.569999999999993"/>
    <n v="43.79"/>
    <n v="37.779999999999994"/>
    <n v="0.4631604756650729"/>
    <n v="2026"/>
    <s v="Q3"/>
    <n v="8"/>
    <s v="Aug"/>
  </r>
  <r>
    <n v="1946"/>
    <d v="2026-08-21T00:00:00"/>
    <n v="2026"/>
    <x v="2"/>
    <n v="8"/>
    <x v="7"/>
    <x v="0"/>
    <x v="15"/>
    <x v="2"/>
    <s v="New"/>
    <x v="3"/>
    <s v="Compact Sleeping Bag"/>
    <n v="5"/>
    <n v="125.44"/>
    <n v="0"/>
    <n v="59.58"/>
    <n v="627.20000000000005"/>
    <n v="297.89999999999998"/>
    <n v="329.30000000000007"/>
    <n v="0.52503188775510212"/>
    <n v="2026"/>
    <s v="Q3"/>
    <n v="8"/>
    <s v="Aug"/>
  </r>
  <r>
    <n v="2285"/>
    <d v="2026-08-21T00:00:00"/>
    <n v="2026"/>
    <x v="2"/>
    <n v="8"/>
    <x v="7"/>
    <x v="1"/>
    <x v="11"/>
    <x v="0"/>
    <s v="Business"/>
    <x v="1"/>
    <s v="Summit Backpack 45L"/>
    <n v="2"/>
    <n v="155.11000000000001"/>
    <n v="0.05"/>
    <n v="80.13"/>
    <n v="294.709"/>
    <n v="160.26"/>
    <n v="134.44900000000001"/>
    <n v="0.45620934548995795"/>
    <n v="2026"/>
    <s v="Q3"/>
    <n v="8"/>
    <s v="Aug"/>
  </r>
  <r>
    <n v="2978"/>
    <d v="2026-08-21T00:00:00"/>
    <n v="2026"/>
    <x v="2"/>
    <n v="8"/>
    <x v="7"/>
    <x v="2"/>
    <x v="10"/>
    <x v="2"/>
    <s v="New"/>
    <x v="0"/>
    <s v="Commuter Helmet"/>
    <n v="1"/>
    <n v="80.7"/>
    <n v="0"/>
    <n v="41.98"/>
    <n v="80.7"/>
    <n v="41.98"/>
    <n v="38.720000000000006"/>
    <n v="0.47980173482032223"/>
    <n v="2026"/>
    <s v="Q3"/>
    <n v="8"/>
    <s v="Aug"/>
  </r>
  <r>
    <n v="3842"/>
    <d v="2026-08-21T00:00:00"/>
    <n v="2026"/>
    <x v="2"/>
    <n v="8"/>
    <x v="7"/>
    <x v="3"/>
    <x v="8"/>
    <x v="1"/>
    <s v="Returning"/>
    <x v="1"/>
    <s v="Summit Backpack 45L"/>
    <n v="10"/>
    <n v="156.72"/>
    <n v="0.15"/>
    <n v="78.12"/>
    <n v="1332.12"/>
    <n v="781.2"/>
    <n v="550.91999999999985"/>
    <n v="0.41356634537429054"/>
    <n v="2026"/>
    <s v="Q3"/>
    <n v="8"/>
    <s v="Aug"/>
  </r>
  <r>
    <n v="4220"/>
    <d v="2026-08-21T00:00:00"/>
    <n v="2026"/>
    <x v="2"/>
    <n v="8"/>
    <x v="7"/>
    <x v="1"/>
    <x v="14"/>
    <x v="1"/>
    <s v="Business"/>
    <x v="2"/>
    <s v="Travel Backpack 35L"/>
    <n v="5"/>
    <n v="162.76"/>
    <n v="0.15"/>
    <n v="85.32"/>
    <n v="691.7299999999999"/>
    <n v="426.59999999999997"/>
    <n v="265.12999999999994"/>
    <n v="0.38328538591647027"/>
    <n v="2026"/>
    <s v="Q3"/>
    <n v="8"/>
    <s v="Aug"/>
  </r>
  <r>
    <n v="478"/>
    <d v="2026-08-22T00:00:00"/>
    <n v="2026"/>
    <x v="2"/>
    <n v="8"/>
    <x v="7"/>
    <x v="3"/>
    <x v="8"/>
    <x v="2"/>
    <s v="Business"/>
    <x v="4"/>
    <s v="Resistance Band Set"/>
    <n v="2"/>
    <n v="40.22"/>
    <n v="0"/>
    <n v="14.45"/>
    <n v="80.44"/>
    <n v="28.9"/>
    <n v="51.54"/>
    <n v="0.64072600696171056"/>
    <n v="2026"/>
    <s v="Q3"/>
    <n v="8"/>
    <s v="Aug"/>
  </r>
  <r>
    <n v="491"/>
    <d v="2026-08-22T00:00:00"/>
    <n v="2026"/>
    <x v="2"/>
    <n v="8"/>
    <x v="7"/>
    <x v="0"/>
    <x v="9"/>
    <x v="3"/>
    <s v="New"/>
    <x v="2"/>
    <s v="Packing Cube Set"/>
    <n v="1"/>
    <n v="45.42"/>
    <n v="0.15"/>
    <n v="18.079999999999998"/>
    <n v="38.606999999999999"/>
    <n v="18.079999999999998"/>
    <n v="20.527000000000001"/>
    <n v="0.53169114409304019"/>
    <n v="2026"/>
    <s v="Q3"/>
    <n v="8"/>
    <s v="Aug"/>
  </r>
  <r>
    <n v="862"/>
    <d v="2026-08-22T00:00:00"/>
    <n v="2026"/>
    <x v="2"/>
    <n v="8"/>
    <x v="7"/>
    <x v="0"/>
    <x v="9"/>
    <x v="0"/>
    <s v="Returning"/>
    <x v="1"/>
    <s v="Hiking Daypack 20L"/>
    <n v="1"/>
    <n v="93.55"/>
    <n v="0"/>
    <n v="44.89"/>
    <n v="93.55"/>
    <n v="44.89"/>
    <n v="48.66"/>
    <n v="0.5201496525921967"/>
    <n v="2026"/>
    <s v="Q3"/>
    <n v="8"/>
    <s v="Aug"/>
  </r>
  <r>
    <n v="957"/>
    <d v="2026-08-22T00:00:00"/>
    <n v="2026"/>
    <x v="2"/>
    <n v="8"/>
    <x v="7"/>
    <x v="2"/>
    <x v="2"/>
    <x v="0"/>
    <s v="Returning"/>
    <x v="1"/>
    <s v="Trail Boots"/>
    <n v="2"/>
    <n v="146.85"/>
    <n v="0"/>
    <n v="81.010000000000005"/>
    <n v="293.7"/>
    <n v="162.02000000000001"/>
    <n v="131.67999999999998"/>
    <n v="0.44834865509022809"/>
    <n v="2026"/>
    <s v="Q3"/>
    <n v="8"/>
    <s v="Aug"/>
  </r>
  <r>
    <n v="1728"/>
    <d v="2026-08-22T00:00:00"/>
    <n v="2026"/>
    <x v="2"/>
    <n v="8"/>
    <x v="7"/>
    <x v="0"/>
    <x v="9"/>
    <x v="1"/>
    <s v="Business"/>
    <x v="0"/>
    <s v="Cycling Pack 12L"/>
    <n v="6"/>
    <n v="101.54"/>
    <n v="0.1"/>
    <n v="50"/>
    <n v="548.31600000000003"/>
    <n v="300"/>
    <n v="248.31600000000003"/>
    <n v="0.45287024270676035"/>
    <n v="2026"/>
    <s v="Q3"/>
    <n v="8"/>
    <s v="Aug"/>
  </r>
  <r>
    <n v="2743"/>
    <d v="2026-08-22T00:00:00"/>
    <n v="2026"/>
    <x v="2"/>
    <n v="8"/>
    <x v="7"/>
    <x v="3"/>
    <x v="7"/>
    <x v="0"/>
    <s v="Business"/>
    <x v="4"/>
    <s v="Weighted Vest"/>
    <n v="1"/>
    <n v="125.14"/>
    <n v="0"/>
    <n v="69.44"/>
    <n v="125.14"/>
    <n v="69.44"/>
    <n v="55.7"/>
    <n v="0.4451014863353045"/>
    <n v="2026"/>
    <s v="Q3"/>
    <n v="8"/>
    <s v="Aug"/>
  </r>
  <r>
    <n v="3098"/>
    <d v="2026-08-22T00:00:00"/>
    <n v="2026"/>
    <x v="2"/>
    <n v="8"/>
    <x v="7"/>
    <x v="1"/>
    <x v="6"/>
    <x v="0"/>
    <s v="New"/>
    <x v="0"/>
    <s v="Commuter Helmet"/>
    <n v="2"/>
    <n v="80.239999999999995"/>
    <n v="0.1"/>
    <n v="42.09"/>
    <n v="144.43199999999999"/>
    <n v="84.18"/>
    <n v="60.251999999999981"/>
    <n v="0.41716517115320695"/>
    <n v="2026"/>
    <s v="Q3"/>
    <n v="8"/>
    <s v="Aug"/>
  </r>
  <r>
    <n v="3606"/>
    <d v="2026-08-22T00:00:00"/>
    <n v="2026"/>
    <x v="2"/>
    <n v="8"/>
    <x v="7"/>
    <x v="3"/>
    <x v="4"/>
    <x v="0"/>
    <s v="Business"/>
    <x v="1"/>
    <s v="Trail Boots"/>
    <n v="1"/>
    <n v="147.24"/>
    <n v="0"/>
    <n v="79.11"/>
    <n v="147.24"/>
    <n v="79.11"/>
    <n v="68.13000000000001"/>
    <n v="0.46271393643031788"/>
    <n v="2026"/>
    <s v="Q3"/>
    <n v="8"/>
    <s v="Aug"/>
  </r>
  <r>
    <n v="3815"/>
    <d v="2026-08-22T00:00:00"/>
    <n v="2026"/>
    <x v="2"/>
    <n v="8"/>
    <x v="7"/>
    <x v="2"/>
    <x v="2"/>
    <x v="0"/>
    <s v="Returning"/>
    <x v="3"/>
    <s v="Trail Tent 2P"/>
    <n v="2"/>
    <n v="199.53"/>
    <n v="0.05"/>
    <n v="105.87"/>
    <n v="379.10699999999997"/>
    <n v="211.74"/>
    <n v="167.36699999999996"/>
    <n v="0.44147694450379438"/>
    <n v="2026"/>
    <s v="Q3"/>
    <n v="8"/>
    <s v="Aug"/>
  </r>
  <r>
    <n v="3979"/>
    <d v="2026-08-22T00:00:00"/>
    <n v="2026"/>
    <x v="2"/>
    <n v="8"/>
    <x v="7"/>
    <x v="2"/>
    <x v="5"/>
    <x v="0"/>
    <s v="Business"/>
    <x v="4"/>
    <s v="Resistance Band Set"/>
    <n v="1"/>
    <n v="40.19"/>
    <n v="0.05"/>
    <n v="14.73"/>
    <n v="38.180499999999995"/>
    <n v="14.73"/>
    <n v="23.450499999999995"/>
    <n v="0.61420096646193734"/>
    <n v="2026"/>
    <s v="Q3"/>
    <n v="8"/>
    <s v="Aug"/>
  </r>
  <r>
    <n v="4160"/>
    <d v="2026-08-22T00:00:00"/>
    <n v="2026"/>
    <x v="2"/>
    <n v="8"/>
    <x v="7"/>
    <x v="3"/>
    <x v="7"/>
    <x v="3"/>
    <s v="Business"/>
    <x v="4"/>
    <s v="Weighted Vest"/>
    <n v="4"/>
    <n v="123.31"/>
    <n v="0"/>
    <n v="69.02"/>
    <n v="493.24"/>
    <n v="276.08"/>
    <n v="217.16000000000003"/>
    <n v="0.44027248398345636"/>
    <n v="2026"/>
    <s v="Q3"/>
    <n v="8"/>
    <s v="Aug"/>
  </r>
  <r>
    <n v="4172"/>
    <d v="2026-08-22T00:00:00"/>
    <n v="2026"/>
    <x v="2"/>
    <n v="8"/>
    <x v="7"/>
    <x v="3"/>
    <x v="8"/>
    <x v="3"/>
    <s v="New"/>
    <x v="0"/>
    <s v="Compact Repair Kit"/>
    <n v="1"/>
    <n v="40.19"/>
    <n v="0.05"/>
    <n v="16.78"/>
    <n v="38.180499999999995"/>
    <n v="16.78"/>
    <n v="21.400499999999994"/>
    <n v="0.56050863660769235"/>
    <n v="2026"/>
    <s v="Q3"/>
    <n v="8"/>
    <s v="Aug"/>
  </r>
  <r>
    <n v="4265"/>
    <d v="2026-08-22T00:00:00"/>
    <n v="2026"/>
    <x v="2"/>
    <n v="8"/>
    <x v="7"/>
    <x v="2"/>
    <x v="16"/>
    <x v="0"/>
    <s v="Returning"/>
    <x v="0"/>
    <s v="Compact Repair Kit"/>
    <n v="1"/>
    <n v="40.98"/>
    <n v="0.05"/>
    <n v="16.600000000000001"/>
    <n v="38.930999999999997"/>
    <n v="16.600000000000001"/>
    <n v="22.330999999999996"/>
    <n v="0.57360458246641488"/>
    <n v="2026"/>
    <s v="Q3"/>
    <n v="8"/>
    <s v="Aug"/>
  </r>
  <r>
    <n v="4321"/>
    <d v="2026-08-22T00:00:00"/>
    <n v="2026"/>
    <x v="2"/>
    <n v="8"/>
    <x v="7"/>
    <x v="3"/>
    <x v="13"/>
    <x v="0"/>
    <s v="New"/>
    <x v="2"/>
    <s v="Insulated Bottle"/>
    <n v="3"/>
    <n v="35.380000000000003"/>
    <n v="0"/>
    <n v="13.91"/>
    <n v="106.14000000000001"/>
    <n v="41.730000000000004"/>
    <n v="64.410000000000011"/>
    <n v="0.60684002261164505"/>
    <n v="2026"/>
    <s v="Q3"/>
    <n v="8"/>
    <s v="Aug"/>
  </r>
  <r>
    <n v="4975"/>
    <d v="2026-08-22T00:00:00"/>
    <n v="2026"/>
    <x v="2"/>
    <n v="8"/>
    <x v="7"/>
    <x v="2"/>
    <x v="10"/>
    <x v="2"/>
    <s v="New"/>
    <x v="2"/>
    <s v="Carry-On Duffel"/>
    <n v="4"/>
    <n v="134.49"/>
    <n v="0"/>
    <n v="68.17"/>
    <n v="537.96"/>
    <n v="272.68"/>
    <n v="265.28000000000003"/>
    <n v="0.49312216521674473"/>
    <n v="2026"/>
    <s v="Q3"/>
    <n v="8"/>
    <s v="Aug"/>
  </r>
  <r>
    <n v="991"/>
    <d v="2026-08-23T00:00:00"/>
    <n v="2026"/>
    <x v="2"/>
    <n v="8"/>
    <x v="7"/>
    <x v="2"/>
    <x v="3"/>
    <x v="1"/>
    <s v="Business"/>
    <x v="1"/>
    <s v="Trail Boots"/>
    <n v="4"/>
    <n v="145.30000000000001"/>
    <n v="0.15"/>
    <n v="77.040000000000006"/>
    <n v="494.02000000000004"/>
    <n v="308.16000000000003"/>
    <n v="185.86"/>
    <n v="0.37621958625156876"/>
    <n v="2026"/>
    <s v="Q3"/>
    <n v="8"/>
    <s v="Aug"/>
  </r>
  <r>
    <n v="1008"/>
    <d v="2026-08-23T00:00:00"/>
    <n v="2026"/>
    <x v="2"/>
    <n v="8"/>
    <x v="7"/>
    <x v="3"/>
    <x v="4"/>
    <x v="1"/>
    <s v="Business"/>
    <x v="2"/>
    <s v="Travel Backpack 35L"/>
    <n v="10"/>
    <n v="164.55"/>
    <n v="0.1"/>
    <n v="88.23"/>
    <n v="1480.95"/>
    <n v="882.30000000000007"/>
    <n v="598.65"/>
    <n v="0.40423376886458012"/>
    <n v="2026"/>
    <s v="Q3"/>
    <n v="8"/>
    <s v="Aug"/>
  </r>
  <r>
    <n v="1083"/>
    <d v="2026-08-23T00:00:00"/>
    <n v="2026"/>
    <x v="2"/>
    <n v="8"/>
    <x v="7"/>
    <x v="0"/>
    <x v="15"/>
    <x v="2"/>
    <s v="New"/>
    <x v="0"/>
    <s v="Compact Repair Kit"/>
    <n v="1"/>
    <n v="39.590000000000003"/>
    <n v="0"/>
    <n v="16.899999999999999"/>
    <n v="39.590000000000003"/>
    <n v="16.899999999999999"/>
    <n v="22.690000000000005"/>
    <n v="0.57312452639555456"/>
    <n v="2026"/>
    <s v="Q3"/>
    <n v="8"/>
    <s v="Aug"/>
  </r>
  <r>
    <n v="1553"/>
    <d v="2026-08-23T00:00:00"/>
    <n v="2026"/>
    <x v="2"/>
    <n v="8"/>
    <x v="7"/>
    <x v="2"/>
    <x v="2"/>
    <x v="1"/>
    <s v="Business"/>
    <x v="4"/>
    <s v="Training Mat"/>
    <n v="5"/>
    <n v="51.62"/>
    <n v="0.15"/>
    <n v="22.6"/>
    <n v="219.38499999999996"/>
    <n v="113"/>
    <n v="106.38499999999996"/>
    <n v="0.48492376415889865"/>
    <n v="2026"/>
    <s v="Q3"/>
    <n v="8"/>
    <s v="Aug"/>
  </r>
  <r>
    <n v="1579"/>
    <d v="2026-08-23T00:00:00"/>
    <n v="2026"/>
    <x v="2"/>
    <n v="8"/>
    <x v="7"/>
    <x v="3"/>
    <x v="7"/>
    <x v="2"/>
    <s v="Returning"/>
    <x v="1"/>
    <s v="Hiking Daypack 20L"/>
    <n v="3"/>
    <n v="90.71"/>
    <n v="0"/>
    <n v="45.57"/>
    <n v="272.13"/>
    <n v="136.71"/>
    <n v="135.41999999999999"/>
    <n v="0.49762980928232825"/>
    <n v="2026"/>
    <s v="Q3"/>
    <n v="8"/>
    <s v="Aug"/>
  </r>
  <r>
    <n v="1732"/>
    <d v="2026-08-23T00:00:00"/>
    <n v="2026"/>
    <x v="2"/>
    <n v="8"/>
    <x v="7"/>
    <x v="1"/>
    <x v="1"/>
    <x v="2"/>
    <s v="New"/>
    <x v="0"/>
    <s v="Compact Repair Kit"/>
    <n v="4"/>
    <n v="41.09"/>
    <n v="0"/>
    <n v="17"/>
    <n v="164.36"/>
    <n v="68"/>
    <n v="96.360000000000014"/>
    <n v="0.58627403261134103"/>
    <n v="2026"/>
    <s v="Q3"/>
    <n v="8"/>
    <s v="Aug"/>
  </r>
  <r>
    <n v="2083"/>
    <d v="2026-08-23T00:00:00"/>
    <n v="2026"/>
    <x v="2"/>
    <n v="8"/>
    <x v="7"/>
    <x v="1"/>
    <x v="14"/>
    <x v="0"/>
    <s v="New"/>
    <x v="1"/>
    <s v="Hiking Daypack 20L"/>
    <n v="1"/>
    <n v="91.37"/>
    <n v="0"/>
    <n v="46.73"/>
    <n v="91.37"/>
    <n v="46.73"/>
    <n v="44.640000000000008"/>
    <n v="0.48856298566269024"/>
    <n v="2026"/>
    <s v="Q3"/>
    <n v="8"/>
    <s v="Aug"/>
  </r>
  <r>
    <n v="2176"/>
    <d v="2026-08-23T00:00:00"/>
    <n v="2026"/>
    <x v="2"/>
    <n v="8"/>
    <x v="7"/>
    <x v="1"/>
    <x v="11"/>
    <x v="0"/>
    <s v="New"/>
    <x v="2"/>
    <s v="Packing Cube Set"/>
    <n v="1"/>
    <n v="46.92"/>
    <n v="0"/>
    <n v="18.3"/>
    <n v="46.92"/>
    <n v="18.3"/>
    <n v="28.62"/>
    <n v="0.60997442455242967"/>
    <n v="2026"/>
    <s v="Q3"/>
    <n v="8"/>
    <s v="Aug"/>
  </r>
  <r>
    <n v="2723"/>
    <d v="2026-08-23T00:00:00"/>
    <n v="2026"/>
    <x v="2"/>
    <n v="8"/>
    <x v="7"/>
    <x v="0"/>
    <x v="0"/>
    <x v="0"/>
    <s v="New"/>
    <x v="0"/>
    <s v="Cycling Pack 12L"/>
    <n v="1"/>
    <n v="100.29"/>
    <n v="0.05"/>
    <n v="49.82"/>
    <n v="95.275500000000008"/>
    <n v="49.82"/>
    <n v="45.455500000000008"/>
    <n v="0.47709537079312103"/>
    <n v="2026"/>
    <s v="Q3"/>
    <n v="8"/>
    <s v="Aug"/>
  </r>
  <r>
    <n v="3299"/>
    <d v="2026-08-23T00:00:00"/>
    <n v="2026"/>
    <x v="2"/>
    <n v="8"/>
    <x v="7"/>
    <x v="0"/>
    <x v="9"/>
    <x v="0"/>
    <s v="New"/>
    <x v="1"/>
    <s v="Trail Boots"/>
    <n v="1"/>
    <n v="147.11000000000001"/>
    <n v="0.15"/>
    <n v="79.599999999999994"/>
    <n v="125.04350000000001"/>
    <n v="79.599999999999994"/>
    <n v="45.443500000000014"/>
    <n v="0.36342152930780097"/>
    <n v="2026"/>
    <s v="Q3"/>
    <n v="8"/>
    <s v="Aug"/>
  </r>
  <r>
    <n v="3398"/>
    <d v="2026-08-23T00:00:00"/>
    <n v="2026"/>
    <x v="2"/>
    <n v="8"/>
    <x v="7"/>
    <x v="1"/>
    <x v="12"/>
    <x v="0"/>
    <s v="New"/>
    <x v="1"/>
    <s v="Summit Backpack 45L"/>
    <n v="2"/>
    <n v="156.44999999999999"/>
    <n v="0"/>
    <n v="80.13"/>
    <n v="312.89999999999998"/>
    <n v="160.26"/>
    <n v="152.63999999999999"/>
    <n v="0.487823585810163"/>
    <n v="2026"/>
    <s v="Q3"/>
    <n v="8"/>
    <s v="Aug"/>
  </r>
  <r>
    <n v="4012"/>
    <d v="2026-08-23T00:00:00"/>
    <n v="2026"/>
    <x v="2"/>
    <n v="8"/>
    <x v="7"/>
    <x v="1"/>
    <x v="14"/>
    <x v="0"/>
    <s v="New"/>
    <x v="1"/>
    <s v="Trekking Poles"/>
    <n v="2"/>
    <n v="72.97"/>
    <n v="0"/>
    <n v="33.25"/>
    <n v="145.94"/>
    <n v="66.5"/>
    <n v="79.44"/>
    <n v="0.54433328765245992"/>
    <n v="2026"/>
    <s v="Q3"/>
    <n v="8"/>
    <s v="Aug"/>
  </r>
  <r>
    <n v="4064"/>
    <d v="2026-08-23T00:00:00"/>
    <n v="2026"/>
    <x v="2"/>
    <n v="8"/>
    <x v="7"/>
    <x v="3"/>
    <x v="7"/>
    <x v="3"/>
    <s v="Returning"/>
    <x v="4"/>
    <s v="Training Mat"/>
    <n v="2"/>
    <n v="51.63"/>
    <n v="0"/>
    <n v="21.39"/>
    <n v="103.26"/>
    <n v="42.78"/>
    <n v="60.480000000000004"/>
    <n v="0.58570598489250436"/>
    <n v="2026"/>
    <s v="Q3"/>
    <n v="8"/>
    <s v="Aug"/>
  </r>
  <r>
    <n v="4671"/>
    <d v="2026-08-23T00:00:00"/>
    <n v="2026"/>
    <x v="2"/>
    <n v="8"/>
    <x v="7"/>
    <x v="1"/>
    <x v="12"/>
    <x v="1"/>
    <s v="Returning"/>
    <x v="0"/>
    <s v="Cycling Pack 12L"/>
    <n v="8"/>
    <n v="100.06"/>
    <n v="0.05"/>
    <n v="49.39"/>
    <n v="760.45600000000002"/>
    <n v="395.12"/>
    <n v="365.33600000000001"/>
    <n v="0.48041701295012468"/>
    <n v="2026"/>
    <s v="Q3"/>
    <n v="8"/>
    <s v="Aug"/>
  </r>
  <r>
    <n v="1914"/>
    <d v="2026-08-24T00:00:00"/>
    <n v="2026"/>
    <x v="2"/>
    <n v="8"/>
    <x v="7"/>
    <x v="3"/>
    <x v="8"/>
    <x v="2"/>
    <s v="Returning"/>
    <x v="3"/>
    <s v="Portable Camp Stove"/>
    <n v="4"/>
    <n v="83.2"/>
    <n v="0"/>
    <n v="39.99"/>
    <n v="332.8"/>
    <n v="159.96"/>
    <n v="172.84"/>
    <n v="0.5193509615384615"/>
    <n v="2026"/>
    <s v="Q3"/>
    <n v="8"/>
    <s v="Aug"/>
  </r>
  <r>
    <n v="1973"/>
    <d v="2026-08-24T00:00:00"/>
    <n v="2026"/>
    <x v="2"/>
    <n v="8"/>
    <x v="7"/>
    <x v="0"/>
    <x v="0"/>
    <x v="0"/>
    <s v="New"/>
    <x v="4"/>
    <s v="Training Mat"/>
    <n v="3"/>
    <n v="51.29"/>
    <n v="0"/>
    <n v="22.08"/>
    <n v="153.87"/>
    <n v="66.239999999999995"/>
    <n v="87.63000000000001"/>
    <n v="0.56950672645739919"/>
    <n v="2026"/>
    <s v="Q3"/>
    <n v="8"/>
    <s v="Aug"/>
  </r>
  <r>
    <n v="2564"/>
    <d v="2026-08-24T00:00:00"/>
    <n v="2026"/>
    <x v="2"/>
    <n v="8"/>
    <x v="7"/>
    <x v="2"/>
    <x v="3"/>
    <x v="0"/>
    <s v="Returning"/>
    <x v="3"/>
    <s v="Trail Tent 2P"/>
    <n v="1"/>
    <n v="200.2"/>
    <n v="0"/>
    <n v="103.38"/>
    <n v="200.2"/>
    <n v="103.38"/>
    <n v="96.82"/>
    <n v="0.48361638361638359"/>
    <n v="2026"/>
    <s v="Q3"/>
    <n v="8"/>
    <s v="Aug"/>
  </r>
  <r>
    <n v="2791"/>
    <d v="2026-08-24T00:00:00"/>
    <n v="2026"/>
    <x v="2"/>
    <n v="8"/>
    <x v="7"/>
    <x v="0"/>
    <x v="15"/>
    <x v="2"/>
    <s v="Business"/>
    <x v="4"/>
    <s v="Recovery Roller"/>
    <n v="2"/>
    <n v="36.869999999999997"/>
    <n v="0"/>
    <n v="13.71"/>
    <n v="73.739999999999995"/>
    <n v="27.42"/>
    <n v="46.319999999999993"/>
    <n v="0.62815296989422287"/>
    <n v="2026"/>
    <s v="Q3"/>
    <n v="8"/>
    <s v="Aug"/>
  </r>
  <r>
    <n v="3559"/>
    <d v="2026-08-24T00:00:00"/>
    <n v="2026"/>
    <x v="2"/>
    <n v="8"/>
    <x v="7"/>
    <x v="3"/>
    <x v="8"/>
    <x v="0"/>
    <s v="Returning"/>
    <x v="4"/>
    <s v="Recovery Roller"/>
    <n v="1"/>
    <n v="36.28"/>
    <n v="0.1"/>
    <n v="14.16"/>
    <n v="32.652000000000001"/>
    <n v="14.16"/>
    <n v="18.492000000000001"/>
    <n v="0.56633590591694227"/>
    <n v="2026"/>
    <s v="Q3"/>
    <n v="8"/>
    <s v="Aug"/>
  </r>
  <r>
    <n v="3839"/>
    <d v="2026-08-24T00:00:00"/>
    <n v="2026"/>
    <x v="2"/>
    <n v="8"/>
    <x v="7"/>
    <x v="0"/>
    <x v="15"/>
    <x v="3"/>
    <s v="Returning"/>
    <x v="1"/>
    <s v="Hiking Daypack 20L"/>
    <n v="2"/>
    <n v="93.88"/>
    <n v="0.05"/>
    <n v="46.57"/>
    <n v="178.37199999999999"/>
    <n v="93.14"/>
    <n v="85.231999999999985"/>
    <n v="0.47783284371986628"/>
    <n v="2026"/>
    <s v="Q3"/>
    <n v="8"/>
    <s v="Aug"/>
  </r>
  <r>
    <n v="4133"/>
    <d v="2026-08-24T00:00:00"/>
    <n v="2026"/>
    <x v="2"/>
    <n v="8"/>
    <x v="7"/>
    <x v="3"/>
    <x v="4"/>
    <x v="0"/>
    <s v="New"/>
    <x v="3"/>
    <s v="Trail Tent 2P"/>
    <n v="1"/>
    <n v="192.67"/>
    <n v="0.05"/>
    <n v="101.04"/>
    <n v="183.03649999999999"/>
    <n v="101.04"/>
    <n v="81.996499999999983"/>
    <n v="0.44797895501716867"/>
    <n v="2026"/>
    <s v="Q3"/>
    <n v="8"/>
    <s v="Aug"/>
  </r>
  <r>
    <n v="4765"/>
    <d v="2026-08-24T00:00:00"/>
    <n v="2026"/>
    <x v="2"/>
    <n v="8"/>
    <x v="7"/>
    <x v="0"/>
    <x v="15"/>
    <x v="0"/>
    <s v="New"/>
    <x v="0"/>
    <s v="Commuter Helmet"/>
    <n v="1"/>
    <n v="80.099999999999994"/>
    <n v="0.05"/>
    <n v="43.49"/>
    <n v="76.094999999999985"/>
    <n v="43.49"/>
    <n v="32.604999999999983"/>
    <n v="0.42847756094355727"/>
    <n v="2026"/>
    <s v="Q3"/>
    <n v="8"/>
    <s v="Aug"/>
  </r>
  <r>
    <n v="1868"/>
    <d v="2026-08-25T00:00:00"/>
    <n v="2026"/>
    <x v="2"/>
    <n v="8"/>
    <x v="7"/>
    <x v="3"/>
    <x v="8"/>
    <x v="3"/>
    <s v="Returning"/>
    <x v="1"/>
    <s v="Trail Boots"/>
    <n v="1"/>
    <n v="145.02000000000001"/>
    <n v="0"/>
    <n v="78.959999999999994"/>
    <n v="145.02000000000001"/>
    <n v="78.959999999999994"/>
    <n v="66.060000000000016"/>
    <n v="0.4555233760860572"/>
    <n v="2026"/>
    <s v="Q3"/>
    <n v="8"/>
    <s v="Aug"/>
  </r>
  <r>
    <n v="987"/>
    <d v="2026-08-26T00:00:00"/>
    <n v="2026"/>
    <x v="2"/>
    <n v="8"/>
    <x v="7"/>
    <x v="1"/>
    <x v="11"/>
    <x v="3"/>
    <s v="Returning"/>
    <x v="2"/>
    <s v="Insulated Bottle"/>
    <n v="1"/>
    <n v="37"/>
    <n v="0.15"/>
    <n v="13.68"/>
    <n v="31.45"/>
    <n v="13.68"/>
    <n v="17.77"/>
    <n v="0.56502384737678857"/>
    <n v="2026"/>
    <s v="Q3"/>
    <n v="8"/>
    <s v="Aug"/>
  </r>
  <r>
    <n v="2503"/>
    <d v="2026-08-26T00:00:00"/>
    <n v="2026"/>
    <x v="2"/>
    <n v="8"/>
    <x v="7"/>
    <x v="1"/>
    <x v="6"/>
    <x v="0"/>
    <s v="Returning"/>
    <x v="0"/>
    <s v="Trail Bike Light"/>
    <n v="2"/>
    <n v="50.02"/>
    <n v="0"/>
    <n v="21.99"/>
    <n v="100.04"/>
    <n v="43.98"/>
    <n v="56.060000000000009"/>
    <n v="0.56037584966013598"/>
    <n v="2026"/>
    <s v="Q3"/>
    <n v="8"/>
    <s v="Aug"/>
  </r>
  <r>
    <n v="4928"/>
    <d v="2026-08-26T00:00:00"/>
    <n v="2026"/>
    <x v="2"/>
    <n v="8"/>
    <x v="7"/>
    <x v="1"/>
    <x v="11"/>
    <x v="2"/>
    <s v="Returning"/>
    <x v="4"/>
    <s v="Recovery Roller"/>
    <n v="2"/>
    <n v="35.950000000000003"/>
    <n v="0.05"/>
    <n v="13.93"/>
    <n v="68.305000000000007"/>
    <n v="27.86"/>
    <n v="40.445000000000007"/>
    <n v="0.59212356342873884"/>
    <n v="2026"/>
    <s v="Q3"/>
    <n v="8"/>
    <s v="Aug"/>
  </r>
  <r>
    <n v="852"/>
    <d v="2026-08-27T00:00:00"/>
    <n v="2026"/>
    <x v="2"/>
    <n v="8"/>
    <x v="7"/>
    <x v="0"/>
    <x v="9"/>
    <x v="0"/>
    <s v="New"/>
    <x v="2"/>
    <s v="Packing Cube Set"/>
    <n v="3"/>
    <n v="45.84"/>
    <n v="0.15"/>
    <n v="17.899999999999999"/>
    <n v="116.89200000000001"/>
    <n v="53.699999999999996"/>
    <n v="63.192000000000014"/>
    <n v="0.54060158094651478"/>
    <n v="2026"/>
    <s v="Q3"/>
    <n v="8"/>
    <s v="Aug"/>
  </r>
  <r>
    <n v="2188"/>
    <d v="2026-08-27T00:00:00"/>
    <n v="2026"/>
    <x v="2"/>
    <n v="8"/>
    <x v="7"/>
    <x v="1"/>
    <x v="6"/>
    <x v="0"/>
    <s v="New"/>
    <x v="3"/>
    <s v="Portable Camp Stove"/>
    <n v="1"/>
    <n v="83.23"/>
    <n v="0.1"/>
    <n v="40.229999999999997"/>
    <n v="74.907000000000011"/>
    <n v="40.229999999999997"/>
    <n v="34.677000000000014"/>
    <n v="0.46293403820737727"/>
    <n v="2026"/>
    <s v="Q3"/>
    <n v="8"/>
    <s v="Aug"/>
  </r>
  <r>
    <n v="2574"/>
    <d v="2026-08-27T00:00:00"/>
    <n v="2026"/>
    <x v="2"/>
    <n v="8"/>
    <x v="7"/>
    <x v="0"/>
    <x v="9"/>
    <x v="2"/>
    <s v="New"/>
    <x v="0"/>
    <s v="Cycling Pack 12L"/>
    <n v="1"/>
    <n v="104.33"/>
    <n v="0.1"/>
    <n v="49.86"/>
    <n v="93.897000000000006"/>
    <n v="49.86"/>
    <n v="44.037000000000006"/>
    <n v="0.46899261957251032"/>
    <n v="2026"/>
    <s v="Q3"/>
    <n v="8"/>
    <s v="Aug"/>
  </r>
  <r>
    <n v="2942"/>
    <d v="2026-08-27T00:00:00"/>
    <n v="2026"/>
    <x v="2"/>
    <n v="8"/>
    <x v="7"/>
    <x v="1"/>
    <x v="6"/>
    <x v="0"/>
    <s v="New"/>
    <x v="1"/>
    <s v="Summit Backpack 45L"/>
    <n v="1"/>
    <n v="156.94999999999999"/>
    <n v="0"/>
    <n v="80.41"/>
    <n v="156.94999999999999"/>
    <n v="80.41"/>
    <n v="76.539999999999992"/>
    <n v="0.48767123287671232"/>
    <n v="2026"/>
    <s v="Q3"/>
    <n v="8"/>
    <s v="Aug"/>
  </r>
  <r>
    <n v="3211"/>
    <d v="2026-08-27T00:00:00"/>
    <n v="2026"/>
    <x v="2"/>
    <n v="8"/>
    <x v="7"/>
    <x v="1"/>
    <x v="14"/>
    <x v="2"/>
    <s v="Business"/>
    <x v="0"/>
    <s v="Compact Repair Kit"/>
    <n v="3"/>
    <n v="41.33"/>
    <n v="0.05"/>
    <n v="17"/>
    <n v="117.79049999999999"/>
    <n v="51"/>
    <n v="66.790499999999994"/>
    <n v="0.56702790123142355"/>
    <n v="2026"/>
    <s v="Q3"/>
    <n v="8"/>
    <s v="Aug"/>
  </r>
  <r>
    <n v="3306"/>
    <d v="2026-08-27T00:00:00"/>
    <n v="2026"/>
    <x v="2"/>
    <n v="8"/>
    <x v="7"/>
    <x v="0"/>
    <x v="15"/>
    <x v="0"/>
    <s v="Business"/>
    <x v="2"/>
    <s v="Insulated Bottle"/>
    <n v="1"/>
    <n v="35.590000000000003"/>
    <n v="0"/>
    <n v="13.66"/>
    <n v="35.590000000000003"/>
    <n v="13.66"/>
    <n v="21.930000000000003"/>
    <n v="0.61618432143860635"/>
    <n v="2026"/>
    <s v="Q3"/>
    <n v="8"/>
    <s v="Aug"/>
  </r>
  <r>
    <n v="3837"/>
    <d v="2026-08-27T00:00:00"/>
    <n v="2026"/>
    <x v="2"/>
    <n v="8"/>
    <x v="7"/>
    <x v="3"/>
    <x v="8"/>
    <x v="0"/>
    <s v="Returning"/>
    <x v="3"/>
    <s v="Alpine Tent 4P"/>
    <n v="2"/>
    <n v="335.87"/>
    <n v="0.1"/>
    <n v="196.54"/>
    <n v="604.56600000000003"/>
    <n v="393.08"/>
    <n v="211.48600000000005"/>
    <n v="0.34981457773014035"/>
    <n v="2026"/>
    <s v="Q3"/>
    <n v="8"/>
    <s v="Aug"/>
  </r>
  <r>
    <n v="4169"/>
    <d v="2026-08-27T00:00:00"/>
    <n v="2026"/>
    <x v="2"/>
    <n v="8"/>
    <x v="7"/>
    <x v="3"/>
    <x v="13"/>
    <x v="0"/>
    <s v="New"/>
    <x v="4"/>
    <s v="Training Mat"/>
    <n v="1"/>
    <n v="50.7"/>
    <n v="0.05"/>
    <n v="21.65"/>
    <n v="48.164999999999999"/>
    <n v="21.65"/>
    <n v="26.515000000000001"/>
    <n v="0.55050347762898377"/>
    <n v="2026"/>
    <s v="Q3"/>
    <n v="8"/>
    <s v="Aug"/>
  </r>
  <r>
    <n v="4452"/>
    <d v="2026-08-27T00:00:00"/>
    <n v="2026"/>
    <x v="2"/>
    <n v="8"/>
    <x v="7"/>
    <x v="2"/>
    <x v="2"/>
    <x v="3"/>
    <s v="New"/>
    <x v="1"/>
    <s v="Summit Backpack 45L"/>
    <n v="3"/>
    <n v="152.76"/>
    <n v="0.1"/>
    <n v="77.36"/>
    <n v="412.452"/>
    <n v="232.07999999999998"/>
    <n v="180.37200000000001"/>
    <n v="0.43731634226528182"/>
    <n v="2026"/>
    <s v="Q3"/>
    <n v="8"/>
    <s v="Aug"/>
  </r>
  <r>
    <n v="4740"/>
    <d v="2026-08-27T00:00:00"/>
    <n v="2026"/>
    <x v="2"/>
    <n v="8"/>
    <x v="7"/>
    <x v="0"/>
    <x v="15"/>
    <x v="1"/>
    <s v="Returning"/>
    <x v="1"/>
    <s v="Trekking Poles"/>
    <n v="5"/>
    <n v="72.78"/>
    <n v="0.1"/>
    <n v="33.25"/>
    <n v="327.51"/>
    <n v="166.25"/>
    <n v="161.26"/>
    <n v="0.49238191200268694"/>
    <n v="2026"/>
    <s v="Q3"/>
    <n v="8"/>
    <s v="Aug"/>
  </r>
  <r>
    <n v="5000"/>
    <d v="2026-08-27T00:00:00"/>
    <n v="2026"/>
    <x v="2"/>
    <n v="8"/>
    <x v="7"/>
    <x v="1"/>
    <x v="12"/>
    <x v="3"/>
    <s v="New"/>
    <x v="2"/>
    <s v="Insulated Bottle"/>
    <n v="2"/>
    <n v="37"/>
    <n v="0"/>
    <n v="13.83"/>
    <n v="74"/>
    <n v="27.66"/>
    <n v="46.34"/>
    <n v="0.62621621621621626"/>
    <n v="2026"/>
    <s v="Q3"/>
    <n v="8"/>
    <s v="Aug"/>
  </r>
  <r>
    <n v="5058"/>
    <d v="2026-08-27T00:00:00"/>
    <n v="2026"/>
    <x v="2"/>
    <n v="8"/>
    <x v="7"/>
    <x v="1"/>
    <x v="11"/>
    <x v="1"/>
    <s v="Business"/>
    <x v="0"/>
    <s v="Compact Repair Kit"/>
    <n v="6"/>
    <n v="41.33"/>
    <n v="0.2"/>
    <n v="17.02"/>
    <n v="198.38400000000001"/>
    <n v="102.12"/>
    <n v="96.26400000000001"/>
    <n v="0.48524074522138883"/>
    <n v="2026"/>
    <s v="Q3"/>
    <n v="8"/>
    <s v="Aug"/>
  </r>
  <r>
    <n v="496"/>
    <d v="2026-08-28T00:00:00"/>
    <n v="2026"/>
    <x v="2"/>
    <n v="8"/>
    <x v="7"/>
    <x v="0"/>
    <x v="15"/>
    <x v="2"/>
    <s v="Returning"/>
    <x v="4"/>
    <s v="Recovery Roller"/>
    <n v="1"/>
    <n v="37.020000000000003"/>
    <n v="0"/>
    <n v="13.64"/>
    <n v="37.020000000000003"/>
    <n v="13.64"/>
    <n v="23.380000000000003"/>
    <n v="0.63155051323608857"/>
    <n v="2026"/>
    <s v="Q3"/>
    <n v="8"/>
    <s v="Aug"/>
  </r>
  <r>
    <n v="1343"/>
    <d v="2026-08-28T00:00:00"/>
    <n v="2026"/>
    <x v="2"/>
    <n v="8"/>
    <x v="7"/>
    <x v="3"/>
    <x v="8"/>
    <x v="0"/>
    <s v="New"/>
    <x v="3"/>
    <s v="Portable Camp Stove"/>
    <n v="1"/>
    <n v="81.06"/>
    <n v="0"/>
    <n v="38.43"/>
    <n v="81.06"/>
    <n v="38.43"/>
    <n v="42.63"/>
    <n v="0.52590673575129532"/>
    <n v="2026"/>
    <s v="Q3"/>
    <n v="8"/>
    <s v="Aug"/>
  </r>
  <r>
    <n v="1455"/>
    <d v="2026-08-28T00:00:00"/>
    <n v="2026"/>
    <x v="2"/>
    <n v="8"/>
    <x v="7"/>
    <x v="2"/>
    <x v="2"/>
    <x v="0"/>
    <s v="New"/>
    <x v="0"/>
    <s v="Trail Bike Light"/>
    <n v="2"/>
    <n v="51.91"/>
    <n v="0"/>
    <n v="21.94"/>
    <n v="103.82"/>
    <n v="43.88"/>
    <n v="59.939999999999991"/>
    <n v="0.57734540550953573"/>
    <n v="2026"/>
    <s v="Q3"/>
    <n v="8"/>
    <s v="Aug"/>
  </r>
  <r>
    <n v="1632"/>
    <d v="2026-08-28T00:00:00"/>
    <n v="2026"/>
    <x v="2"/>
    <n v="8"/>
    <x v="7"/>
    <x v="3"/>
    <x v="7"/>
    <x v="3"/>
    <s v="New"/>
    <x v="2"/>
    <s v="Insulated Bottle"/>
    <n v="1"/>
    <n v="35.700000000000003"/>
    <n v="0.05"/>
    <n v="13.45"/>
    <n v="33.914999999999999"/>
    <n v="13.45"/>
    <n v="20.465"/>
    <n v="0.60342031549461894"/>
    <n v="2026"/>
    <s v="Q3"/>
    <n v="8"/>
    <s v="Aug"/>
  </r>
  <r>
    <n v="1817"/>
    <d v="2026-08-28T00:00:00"/>
    <n v="2026"/>
    <x v="2"/>
    <n v="8"/>
    <x v="7"/>
    <x v="0"/>
    <x v="9"/>
    <x v="2"/>
    <s v="New"/>
    <x v="4"/>
    <s v="Recovery Roller"/>
    <n v="1"/>
    <n v="36.590000000000003"/>
    <n v="0.05"/>
    <n v="14.15"/>
    <n v="34.7605"/>
    <n v="14.15"/>
    <n v="20.610500000000002"/>
    <n v="0.59292875534011313"/>
    <n v="2026"/>
    <s v="Q3"/>
    <n v="8"/>
    <s v="Aug"/>
  </r>
  <r>
    <n v="2993"/>
    <d v="2026-08-28T00:00:00"/>
    <n v="2026"/>
    <x v="2"/>
    <n v="8"/>
    <x v="7"/>
    <x v="1"/>
    <x v="12"/>
    <x v="1"/>
    <s v="Business"/>
    <x v="2"/>
    <s v="Insulated Bottle"/>
    <n v="3"/>
    <n v="35.520000000000003"/>
    <n v="0.1"/>
    <n v="13.78"/>
    <n v="95.904000000000011"/>
    <n v="41.339999999999996"/>
    <n v="54.564000000000014"/>
    <n v="0.56894394394394399"/>
    <n v="2026"/>
    <s v="Q3"/>
    <n v="8"/>
    <s v="Aug"/>
  </r>
  <r>
    <n v="4676"/>
    <d v="2026-08-28T00:00:00"/>
    <n v="2026"/>
    <x v="2"/>
    <n v="8"/>
    <x v="7"/>
    <x v="3"/>
    <x v="13"/>
    <x v="2"/>
    <s v="New"/>
    <x v="0"/>
    <s v="Commuter Helmet"/>
    <n v="2"/>
    <n v="81.88"/>
    <n v="0.1"/>
    <n v="42.87"/>
    <n v="147.38399999999999"/>
    <n v="85.74"/>
    <n v="61.643999999999991"/>
    <n v="0.41825435596808336"/>
    <n v="2026"/>
    <s v="Q3"/>
    <n v="8"/>
    <s v="Aug"/>
  </r>
  <r>
    <n v="5105"/>
    <d v="2026-08-28T00:00:00"/>
    <n v="2026"/>
    <x v="2"/>
    <n v="8"/>
    <x v="7"/>
    <x v="3"/>
    <x v="7"/>
    <x v="0"/>
    <s v="Business"/>
    <x v="2"/>
    <s v="Packing Cube Set"/>
    <n v="4"/>
    <n v="46.54"/>
    <n v="0"/>
    <n v="18.86"/>
    <n v="186.16"/>
    <n v="75.44"/>
    <n v="110.72"/>
    <n v="0.5947571981091534"/>
    <n v="2026"/>
    <s v="Q3"/>
    <n v="8"/>
    <s v="Aug"/>
  </r>
  <r>
    <n v="223"/>
    <d v="2026-08-29T00:00:00"/>
    <n v="2026"/>
    <x v="2"/>
    <n v="8"/>
    <x v="7"/>
    <x v="2"/>
    <x v="2"/>
    <x v="2"/>
    <s v="Returning"/>
    <x v="4"/>
    <s v="Training Mat"/>
    <n v="1"/>
    <n v="49.79"/>
    <n v="0"/>
    <n v="21.43"/>
    <n v="49.79"/>
    <n v="21.43"/>
    <n v="28.36"/>
    <n v="0.56959228760795344"/>
    <n v="2026"/>
    <s v="Q3"/>
    <n v="8"/>
    <s v="Aug"/>
  </r>
  <r>
    <n v="1023"/>
    <d v="2026-08-29T00:00:00"/>
    <n v="2026"/>
    <x v="2"/>
    <n v="8"/>
    <x v="7"/>
    <x v="2"/>
    <x v="3"/>
    <x v="0"/>
    <s v="New"/>
    <x v="1"/>
    <s v="Hiking Daypack 20L"/>
    <n v="6"/>
    <n v="90.19"/>
    <n v="0"/>
    <n v="45.61"/>
    <n v="541.14"/>
    <n v="273.65999999999997"/>
    <n v="267.48"/>
    <n v="0.4942898325756736"/>
    <n v="2026"/>
    <s v="Q3"/>
    <n v="8"/>
    <s v="Aug"/>
  </r>
  <r>
    <n v="1694"/>
    <d v="2026-08-29T00:00:00"/>
    <n v="2026"/>
    <x v="2"/>
    <n v="8"/>
    <x v="7"/>
    <x v="1"/>
    <x v="12"/>
    <x v="0"/>
    <s v="New"/>
    <x v="1"/>
    <s v="Trekking Poles"/>
    <n v="1"/>
    <n v="70.38"/>
    <n v="0.15"/>
    <n v="32.64"/>
    <n v="59.822999999999993"/>
    <n v="32.64"/>
    <n v="27.182999999999993"/>
    <n v="0.45439045183290699"/>
    <n v="2026"/>
    <s v="Q3"/>
    <n v="8"/>
    <s v="Aug"/>
  </r>
  <r>
    <n v="2006"/>
    <d v="2026-08-29T00:00:00"/>
    <n v="2026"/>
    <x v="2"/>
    <n v="8"/>
    <x v="7"/>
    <x v="3"/>
    <x v="13"/>
    <x v="0"/>
    <s v="New"/>
    <x v="2"/>
    <s v="Packing Cube Set"/>
    <n v="1"/>
    <n v="46.43"/>
    <n v="0"/>
    <n v="18.2"/>
    <n v="46.43"/>
    <n v="18.2"/>
    <n v="28.23"/>
    <n v="0.60801206116734874"/>
    <n v="2026"/>
    <s v="Q3"/>
    <n v="8"/>
    <s v="Aug"/>
  </r>
  <r>
    <n v="3026"/>
    <d v="2026-08-29T00:00:00"/>
    <n v="2026"/>
    <x v="2"/>
    <n v="8"/>
    <x v="7"/>
    <x v="0"/>
    <x v="0"/>
    <x v="0"/>
    <s v="New"/>
    <x v="3"/>
    <s v="Trail Tent 2P"/>
    <n v="1"/>
    <n v="194.75"/>
    <n v="0.05"/>
    <n v="105.94"/>
    <n v="185.01249999999999"/>
    <n v="105.94"/>
    <n v="79.072499999999991"/>
    <n v="0.42739004121343149"/>
    <n v="2026"/>
    <s v="Q3"/>
    <n v="8"/>
    <s v="Aug"/>
  </r>
  <r>
    <n v="3057"/>
    <d v="2026-08-29T00:00:00"/>
    <n v="2026"/>
    <x v="2"/>
    <n v="8"/>
    <x v="7"/>
    <x v="1"/>
    <x v="14"/>
    <x v="2"/>
    <s v="Returning"/>
    <x v="1"/>
    <s v="Trail Boots"/>
    <n v="2"/>
    <n v="142.16"/>
    <n v="0"/>
    <n v="79.36"/>
    <n v="284.32"/>
    <n v="158.72"/>
    <n v="125.6"/>
    <n v="0.44175576814856499"/>
    <n v="2026"/>
    <s v="Q3"/>
    <n v="8"/>
    <s v="Aug"/>
  </r>
  <r>
    <n v="3112"/>
    <d v="2026-08-29T00:00:00"/>
    <n v="2026"/>
    <x v="2"/>
    <n v="8"/>
    <x v="7"/>
    <x v="3"/>
    <x v="8"/>
    <x v="0"/>
    <s v="Business"/>
    <x v="2"/>
    <s v="Packing Cube Set"/>
    <n v="2"/>
    <n v="47.69"/>
    <n v="0.05"/>
    <n v="18.8"/>
    <n v="90.61099999999999"/>
    <n v="37.6"/>
    <n v="53.010999999999989"/>
    <n v="0.58503934400900548"/>
    <n v="2026"/>
    <s v="Q3"/>
    <n v="8"/>
    <s v="Aug"/>
  </r>
  <r>
    <n v="3137"/>
    <d v="2026-08-29T00:00:00"/>
    <n v="2026"/>
    <x v="2"/>
    <n v="8"/>
    <x v="7"/>
    <x v="2"/>
    <x v="5"/>
    <x v="2"/>
    <s v="New"/>
    <x v="2"/>
    <s v="Travel Backpack 35L"/>
    <n v="3"/>
    <n v="164.51"/>
    <n v="0"/>
    <n v="86.76"/>
    <n v="493.53"/>
    <n v="260.28000000000003"/>
    <n v="233.24999999999994"/>
    <n v="0.47261564646526039"/>
    <n v="2026"/>
    <s v="Q3"/>
    <n v="8"/>
    <s v="Aug"/>
  </r>
  <r>
    <n v="3983"/>
    <d v="2026-08-29T00:00:00"/>
    <n v="2026"/>
    <x v="2"/>
    <n v="8"/>
    <x v="7"/>
    <x v="2"/>
    <x v="2"/>
    <x v="3"/>
    <s v="Business"/>
    <x v="3"/>
    <s v="Trail Tent 2P"/>
    <n v="2"/>
    <n v="194.71"/>
    <n v="0.1"/>
    <n v="105.57"/>
    <n v="350.47800000000001"/>
    <n v="211.14"/>
    <n v="139.33800000000002"/>
    <n v="0.39756561039494637"/>
    <n v="2026"/>
    <s v="Q3"/>
    <n v="8"/>
    <s v="Aug"/>
  </r>
  <r>
    <n v="4016"/>
    <d v="2026-08-29T00:00:00"/>
    <n v="2026"/>
    <x v="2"/>
    <n v="8"/>
    <x v="7"/>
    <x v="3"/>
    <x v="13"/>
    <x v="1"/>
    <s v="Business"/>
    <x v="1"/>
    <s v="Trail Boots"/>
    <n v="5"/>
    <n v="145.24"/>
    <n v="0.15"/>
    <n v="77.69"/>
    <n v="617.27"/>
    <n v="388.45"/>
    <n v="228.82"/>
    <n v="0.37069677774717708"/>
    <n v="2026"/>
    <s v="Q3"/>
    <n v="8"/>
    <s v="Aug"/>
  </r>
  <r>
    <n v="4340"/>
    <d v="2026-08-29T00:00:00"/>
    <n v="2026"/>
    <x v="2"/>
    <n v="8"/>
    <x v="7"/>
    <x v="3"/>
    <x v="8"/>
    <x v="0"/>
    <s v="New"/>
    <x v="2"/>
    <s v="Insulated Bottle"/>
    <n v="2"/>
    <n v="35.6"/>
    <n v="0.15"/>
    <n v="13.67"/>
    <n v="60.52"/>
    <n v="27.34"/>
    <n v="33.180000000000007"/>
    <n v="0.54824851288830145"/>
    <n v="2026"/>
    <s v="Q3"/>
    <n v="8"/>
    <s v="Aug"/>
  </r>
  <r>
    <n v="4640"/>
    <d v="2026-08-29T00:00:00"/>
    <n v="2026"/>
    <x v="2"/>
    <n v="8"/>
    <x v="7"/>
    <x v="0"/>
    <x v="15"/>
    <x v="0"/>
    <s v="New"/>
    <x v="4"/>
    <s v="Resistance Band Set"/>
    <n v="2"/>
    <n v="41.05"/>
    <n v="0.05"/>
    <n v="14.47"/>
    <n v="77.99499999999999"/>
    <n v="28.94"/>
    <n v="49.054999999999993"/>
    <n v="0.62895057375472785"/>
    <n v="2026"/>
    <s v="Q3"/>
    <n v="8"/>
    <s v="Aug"/>
  </r>
  <r>
    <n v="4733"/>
    <d v="2026-08-29T00:00:00"/>
    <n v="2026"/>
    <x v="2"/>
    <n v="8"/>
    <x v="7"/>
    <x v="2"/>
    <x v="2"/>
    <x v="0"/>
    <s v="New"/>
    <x v="1"/>
    <s v="Summit Backpack 45L"/>
    <n v="2"/>
    <n v="153.63999999999999"/>
    <n v="0.05"/>
    <n v="77.709999999999994"/>
    <n v="291.91599999999994"/>
    <n v="155.41999999999999"/>
    <n v="136.49599999999995"/>
    <n v="0.46758656599843784"/>
    <n v="2026"/>
    <s v="Q3"/>
    <n v="8"/>
    <s v="Aug"/>
  </r>
  <r>
    <n v="4827"/>
    <d v="2026-08-29T00:00:00"/>
    <n v="2026"/>
    <x v="2"/>
    <n v="8"/>
    <x v="7"/>
    <x v="2"/>
    <x v="2"/>
    <x v="0"/>
    <s v="Returning"/>
    <x v="2"/>
    <s v="Insulated Bottle"/>
    <n v="5"/>
    <n v="36.700000000000003"/>
    <n v="0"/>
    <n v="13.45"/>
    <n v="183.5"/>
    <n v="67.25"/>
    <n v="116.25"/>
    <n v="0.63351498637602177"/>
    <n v="2026"/>
    <s v="Q3"/>
    <n v="8"/>
    <s v="Aug"/>
  </r>
  <r>
    <n v="5180"/>
    <d v="2026-08-29T00:00:00"/>
    <n v="2026"/>
    <x v="2"/>
    <n v="8"/>
    <x v="7"/>
    <x v="0"/>
    <x v="15"/>
    <x v="1"/>
    <s v="Business"/>
    <x v="3"/>
    <s v="Compact Sleeping Bag"/>
    <n v="8"/>
    <n v="124"/>
    <n v="0.1"/>
    <n v="61.85"/>
    <n v="892.80000000000007"/>
    <n v="494.8"/>
    <n v="398.00000000000006"/>
    <n v="0.44578853046594985"/>
    <n v="2026"/>
    <s v="Q3"/>
    <n v="8"/>
    <s v="Aug"/>
  </r>
  <r>
    <n v="121"/>
    <d v="2026-08-30T00:00:00"/>
    <n v="2026"/>
    <x v="2"/>
    <n v="8"/>
    <x v="7"/>
    <x v="1"/>
    <x v="1"/>
    <x v="3"/>
    <s v="New"/>
    <x v="0"/>
    <s v="Commuter Helmet"/>
    <n v="1"/>
    <n v="81.23"/>
    <n v="0.1"/>
    <n v="42.65"/>
    <n v="73.106999999999999"/>
    <n v="42.65"/>
    <n v="30.457000000000001"/>
    <n v="0.41660853269864723"/>
    <n v="2026"/>
    <s v="Q3"/>
    <n v="8"/>
    <s v="Aug"/>
  </r>
  <r>
    <n v="618"/>
    <d v="2026-08-30T00:00:00"/>
    <n v="2026"/>
    <x v="2"/>
    <n v="8"/>
    <x v="7"/>
    <x v="1"/>
    <x v="12"/>
    <x v="0"/>
    <s v="Business"/>
    <x v="0"/>
    <s v="Compact Repair Kit"/>
    <n v="2"/>
    <n v="41.06"/>
    <n v="0.05"/>
    <n v="16.559999999999999"/>
    <n v="78.013999999999996"/>
    <n v="33.119999999999997"/>
    <n v="44.893999999999998"/>
    <n v="0.5754608147255621"/>
    <n v="2026"/>
    <s v="Q3"/>
    <n v="8"/>
    <s v="Aug"/>
  </r>
  <r>
    <n v="2860"/>
    <d v="2026-08-30T00:00:00"/>
    <n v="2026"/>
    <x v="2"/>
    <n v="8"/>
    <x v="7"/>
    <x v="3"/>
    <x v="7"/>
    <x v="3"/>
    <s v="Returning"/>
    <x v="1"/>
    <s v="Trail Boots"/>
    <n v="1"/>
    <n v="143.49"/>
    <n v="0.1"/>
    <n v="80.72"/>
    <n v="129.14100000000002"/>
    <n v="80.72"/>
    <n v="48.421000000000021"/>
    <n v="0.3749467636149636"/>
    <n v="2026"/>
    <s v="Q3"/>
    <n v="8"/>
    <s v="Aug"/>
  </r>
  <r>
    <n v="3768"/>
    <d v="2026-08-30T00:00:00"/>
    <n v="2026"/>
    <x v="2"/>
    <n v="8"/>
    <x v="7"/>
    <x v="2"/>
    <x v="3"/>
    <x v="2"/>
    <s v="New"/>
    <x v="1"/>
    <s v="Trail Boots"/>
    <n v="1"/>
    <n v="143.38"/>
    <n v="0"/>
    <n v="78.37"/>
    <n v="143.38"/>
    <n v="78.37"/>
    <n v="65.009999999999991"/>
    <n v="0.45341051750592826"/>
    <n v="2026"/>
    <s v="Q3"/>
    <n v="8"/>
    <s v="Aug"/>
  </r>
  <r>
    <n v="3987"/>
    <d v="2026-08-30T00:00:00"/>
    <n v="2026"/>
    <x v="2"/>
    <n v="8"/>
    <x v="7"/>
    <x v="1"/>
    <x v="12"/>
    <x v="3"/>
    <s v="Business"/>
    <x v="1"/>
    <s v="Trail Boots"/>
    <n v="1"/>
    <n v="144.54"/>
    <n v="0"/>
    <n v="78.77"/>
    <n v="144.54"/>
    <n v="78.77"/>
    <n v="65.77"/>
    <n v="0.45502974955029751"/>
    <n v="2026"/>
    <s v="Q3"/>
    <n v="8"/>
    <s v="Aug"/>
  </r>
  <r>
    <n v="4990"/>
    <d v="2026-08-30T00:00:00"/>
    <n v="2026"/>
    <x v="2"/>
    <n v="8"/>
    <x v="7"/>
    <x v="3"/>
    <x v="8"/>
    <x v="3"/>
    <s v="Returning"/>
    <x v="4"/>
    <s v="Resistance Band Set"/>
    <n v="1"/>
    <n v="40.92"/>
    <n v="0.1"/>
    <n v="14.94"/>
    <n v="36.828000000000003"/>
    <n v="14.94"/>
    <n v="21.888000000000005"/>
    <n v="0.59433040078201382"/>
    <n v="2026"/>
    <s v="Q3"/>
    <n v="8"/>
    <s v="Aug"/>
  </r>
  <r>
    <n v="348"/>
    <d v="2026-08-31T00:00:00"/>
    <n v="2026"/>
    <x v="2"/>
    <n v="8"/>
    <x v="7"/>
    <x v="1"/>
    <x v="12"/>
    <x v="1"/>
    <s v="Business"/>
    <x v="1"/>
    <s v="Summit Backpack 45L"/>
    <n v="5"/>
    <n v="151.21"/>
    <n v="0.15"/>
    <n v="77.12"/>
    <n v="642.64250000000004"/>
    <n v="385.6"/>
    <n v="257.04250000000002"/>
    <n v="0.39997743691087967"/>
    <n v="2026"/>
    <s v="Q3"/>
    <n v="8"/>
    <s v="Aug"/>
  </r>
  <r>
    <n v="1642"/>
    <d v="2026-08-31T00:00:00"/>
    <n v="2026"/>
    <x v="2"/>
    <n v="8"/>
    <x v="7"/>
    <x v="3"/>
    <x v="8"/>
    <x v="3"/>
    <s v="New"/>
    <x v="4"/>
    <s v="Resistance Band Set"/>
    <n v="1"/>
    <n v="40.770000000000003"/>
    <n v="0"/>
    <n v="15.13"/>
    <n v="40.770000000000003"/>
    <n v="15.13"/>
    <n v="25.64"/>
    <n v="0.62889379445670834"/>
    <n v="2026"/>
    <s v="Q3"/>
    <n v="8"/>
    <s v="Aug"/>
  </r>
  <r>
    <n v="2146"/>
    <d v="2026-08-31T00:00:00"/>
    <n v="2026"/>
    <x v="2"/>
    <n v="8"/>
    <x v="7"/>
    <x v="0"/>
    <x v="0"/>
    <x v="3"/>
    <s v="New"/>
    <x v="4"/>
    <s v="Recovery Roller"/>
    <n v="1"/>
    <n v="35.47"/>
    <n v="0.05"/>
    <n v="14.1"/>
    <n v="33.6965"/>
    <n v="14.1"/>
    <n v="19.596499999999999"/>
    <n v="0.58155891561438122"/>
    <n v="2026"/>
    <s v="Q3"/>
    <n v="8"/>
    <s v="Aug"/>
  </r>
  <r>
    <n v="2629"/>
    <d v="2026-08-31T00:00:00"/>
    <n v="2026"/>
    <x v="2"/>
    <n v="8"/>
    <x v="7"/>
    <x v="3"/>
    <x v="8"/>
    <x v="0"/>
    <s v="Returning"/>
    <x v="0"/>
    <s v="Commuter Helmet"/>
    <n v="1"/>
    <n v="81.72"/>
    <n v="0"/>
    <n v="42.38"/>
    <n v="81.72"/>
    <n v="42.38"/>
    <n v="39.339999999999996"/>
    <n v="0.48139990210474787"/>
    <n v="2026"/>
    <s v="Q3"/>
    <n v="8"/>
    <s v="Aug"/>
  </r>
  <r>
    <n v="2870"/>
    <d v="2026-08-31T00:00:00"/>
    <n v="2026"/>
    <x v="2"/>
    <n v="8"/>
    <x v="7"/>
    <x v="3"/>
    <x v="7"/>
    <x v="0"/>
    <s v="New"/>
    <x v="2"/>
    <s v="Packing Cube Set"/>
    <n v="1"/>
    <n v="45.84"/>
    <n v="0"/>
    <n v="17.84"/>
    <n v="45.84"/>
    <n v="17.84"/>
    <n v="28.000000000000004"/>
    <n v="0.61082024432809778"/>
    <n v="2026"/>
    <s v="Q3"/>
    <n v="8"/>
    <s v="Aug"/>
  </r>
  <r>
    <n v="2975"/>
    <d v="2026-08-31T00:00:00"/>
    <n v="2026"/>
    <x v="2"/>
    <n v="8"/>
    <x v="7"/>
    <x v="1"/>
    <x v="12"/>
    <x v="0"/>
    <s v="New"/>
    <x v="2"/>
    <s v="Packing Cube Set"/>
    <n v="1"/>
    <n v="46.59"/>
    <n v="0"/>
    <n v="18.47"/>
    <n v="46.59"/>
    <n v="18.47"/>
    <n v="28.120000000000005"/>
    <n v="0.60356299635114841"/>
    <n v="2026"/>
    <s v="Q3"/>
    <n v="8"/>
    <s v="Aug"/>
  </r>
  <r>
    <n v="3163"/>
    <d v="2026-08-31T00:00:00"/>
    <n v="2026"/>
    <x v="2"/>
    <n v="8"/>
    <x v="7"/>
    <x v="0"/>
    <x v="15"/>
    <x v="2"/>
    <s v="Business"/>
    <x v="1"/>
    <s v="Trekking Poles"/>
    <n v="1"/>
    <n v="69.959999999999994"/>
    <n v="0"/>
    <n v="32.340000000000003"/>
    <n v="69.959999999999994"/>
    <n v="32.340000000000003"/>
    <n v="37.61999999999999"/>
    <n v="0.53773584905660365"/>
    <n v="2026"/>
    <s v="Q3"/>
    <n v="8"/>
    <s v="Aug"/>
  </r>
  <r>
    <n v="94"/>
    <d v="2026-09-01T00:00:00"/>
    <n v="2026"/>
    <x v="2"/>
    <n v="9"/>
    <x v="8"/>
    <x v="1"/>
    <x v="6"/>
    <x v="2"/>
    <s v="Returning"/>
    <x v="0"/>
    <s v="Trail Bike Light"/>
    <n v="5"/>
    <n v="50.76"/>
    <n v="0"/>
    <n v="22.89"/>
    <n v="253.79999999999998"/>
    <n v="114.45"/>
    <n v="139.34999999999997"/>
    <n v="0.54905437352245856"/>
    <n v="2026"/>
    <s v="Q3"/>
    <n v="9"/>
    <s v="Sep"/>
  </r>
  <r>
    <n v="271"/>
    <d v="2026-09-01T00:00:00"/>
    <n v="2026"/>
    <x v="2"/>
    <n v="9"/>
    <x v="8"/>
    <x v="1"/>
    <x v="12"/>
    <x v="3"/>
    <s v="Returning"/>
    <x v="1"/>
    <s v="Hiking Daypack 20L"/>
    <n v="1"/>
    <n v="94.29"/>
    <n v="0.1"/>
    <n v="45.12"/>
    <n v="84.861000000000004"/>
    <n v="45.12"/>
    <n v="39.741000000000007"/>
    <n v="0.46830699614663984"/>
    <n v="2026"/>
    <s v="Q3"/>
    <n v="9"/>
    <s v="Sep"/>
  </r>
  <r>
    <n v="1481"/>
    <d v="2026-09-01T00:00:00"/>
    <n v="2026"/>
    <x v="2"/>
    <n v="9"/>
    <x v="8"/>
    <x v="1"/>
    <x v="12"/>
    <x v="1"/>
    <s v="Business"/>
    <x v="0"/>
    <s v="Commuter Helmet"/>
    <n v="6"/>
    <n v="81.430000000000007"/>
    <n v="0.05"/>
    <n v="42.24"/>
    <n v="464.15100000000001"/>
    <n v="253.44"/>
    <n v="210.71100000000001"/>
    <n v="0.45397079829624415"/>
    <n v="2026"/>
    <s v="Q3"/>
    <n v="9"/>
    <s v="Sep"/>
  </r>
  <r>
    <n v="1663"/>
    <d v="2026-09-01T00:00:00"/>
    <n v="2026"/>
    <x v="2"/>
    <n v="9"/>
    <x v="8"/>
    <x v="2"/>
    <x v="5"/>
    <x v="0"/>
    <s v="Returning"/>
    <x v="2"/>
    <s v="Packing Cube Set"/>
    <n v="1"/>
    <n v="45.54"/>
    <n v="0.1"/>
    <n v="18.440000000000001"/>
    <n v="40.985999999999997"/>
    <n v="18.440000000000001"/>
    <n v="22.545999999999996"/>
    <n v="0.5500902747279558"/>
    <n v="2026"/>
    <s v="Q3"/>
    <n v="9"/>
    <s v="Sep"/>
  </r>
  <r>
    <n v="2866"/>
    <d v="2026-09-01T00:00:00"/>
    <n v="2026"/>
    <x v="2"/>
    <n v="9"/>
    <x v="8"/>
    <x v="0"/>
    <x v="15"/>
    <x v="3"/>
    <s v="Returning"/>
    <x v="1"/>
    <s v="Summit Backpack 45L"/>
    <n v="2"/>
    <n v="156.63999999999999"/>
    <n v="0.1"/>
    <n v="80.09"/>
    <n v="281.952"/>
    <n v="160.18"/>
    <n v="121.77199999999999"/>
    <n v="0.43188911587787987"/>
    <n v="2026"/>
    <s v="Q3"/>
    <n v="9"/>
    <s v="Sep"/>
  </r>
  <r>
    <n v="3288"/>
    <d v="2026-09-01T00:00:00"/>
    <n v="2026"/>
    <x v="2"/>
    <n v="9"/>
    <x v="8"/>
    <x v="3"/>
    <x v="7"/>
    <x v="3"/>
    <s v="Business"/>
    <x v="1"/>
    <s v="Trekking Poles"/>
    <n v="1"/>
    <n v="72.81"/>
    <n v="0"/>
    <n v="32.299999999999997"/>
    <n v="72.81"/>
    <n v="32.299999999999997"/>
    <n v="40.510000000000005"/>
    <n v="0.55637961818431536"/>
    <n v="2026"/>
    <s v="Q3"/>
    <n v="9"/>
    <s v="Sep"/>
  </r>
  <r>
    <n v="3426"/>
    <d v="2026-09-01T00:00:00"/>
    <n v="2026"/>
    <x v="2"/>
    <n v="9"/>
    <x v="8"/>
    <x v="1"/>
    <x v="11"/>
    <x v="2"/>
    <s v="New"/>
    <x v="3"/>
    <s v="Portable Camp Stove"/>
    <n v="6"/>
    <n v="80.319999999999993"/>
    <n v="0"/>
    <n v="38.42"/>
    <n v="481.91999999999996"/>
    <n v="230.52"/>
    <n v="251.39999999999995"/>
    <n v="0.52166334661354574"/>
    <n v="2026"/>
    <s v="Q3"/>
    <n v="9"/>
    <s v="Sep"/>
  </r>
  <r>
    <n v="4826"/>
    <d v="2026-09-01T00:00:00"/>
    <n v="2026"/>
    <x v="2"/>
    <n v="9"/>
    <x v="8"/>
    <x v="3"/>
    <x v="13"/>
    <x v="2"/>
    <s v="Returning"/>
    <x v="2"/>
    <s v="Travel Backpack 35L"/>
    <n v="5"/>
    <n v="166.81"/>
    <n v="0.05"/>
    <n v="89.24"/>
    <n v="792.34749999999997"/>
    <n v="446.2"/>
    <n v="346.14749999999998"/>
    <n v="0.43686324497774021"/>
    <n v="2026"/>
    <s v="Q3"/>
    <n v="9"/>
    <s v="Sep"/>
  </r>
  <r>
    <n v="662"/>
    <d v="2026-09-02T00:00:00"/>
    <n v="2026"/>
    <x v="2"/>
    <n v="9"/>
    <x v="8"/>
    <x v="3"/>
    <x v="13"/>
    <x v="0"/>
    <s v="New"/>
    <x v="4"/>
    <s v="Resistance Band Set"/>
    <n v="1"/>
    <n v="40.56"/>
    <n v="0.15"/>
    <n v="14.28"/>
    <n v="34.475999999999999"/>
    <n v="14.28"/>
    <n v="20.195999999999998"/>
    <n v="0.58579881656804733"/>
    <n v="2026"/>
    <s v="Q3"/>
    <n v="9"/>
    <s v="Sep"/>
  </r>
  <r>
    <n v="1393"/>
    <d v="2026-09-02T00:00:00"/>
    <n v="2026"/>
    <x v="2"/>
    <n v="9"/>
    <x v="8"/>
    <x v="2"/>
    <x v="16"/>
    <x v="0"/>
    <s v="Returning"/>
    <x v="2"/>
    <s v="Travel Backpack 35L"/>
    <n v="2"/>
    <n v="162.4"/>
    <n v="0.1"/>
    <n v="88.04"/>
    <n v="292.32"/>
    <n v="176.08"/>
    <n v="116.23999999999998"/>
    <n v="0.39764641488779412"/>
    <n v="2026"/>
    <s v="Q3"/>
    <n v="9"/>
    <s v="Sep"/>
  </r>
  <r>
    <n v="1568"/>
    <d v="2026-09-02T00:00:00"/>
    <n v="2026"/>
    <x v="2"/>
    <n v="9"/>
    <x v="8"/>
    <x v="0"/>
    <x v="15"/>
    <x v="2"/>
    <s v="Returning"/>
    <x v="4"/>
    <s v="Weighted Vest"/>
    <n v="5"/>
    <n v="123.09"/>
    <n v="0"/>
    <n v="70.3"/>
    <n v="615.45000000000005"/>
    <n v="351.5"/>
    <n v="263.95000000000005"/>
    <n v="0.42887318222438869"/>
    <n v="2026"/>
    <s v="Q3"/>
    <n v="9"/>
    <s v="Sep"/>
  </r>
  <r>
    <n v="2428"/>
    <d v="2026-09-02T00:00:00"/>
    <n v="2026"/>
    <x v="2"/>
    <n v="9"/>
    <x v="8"/>
    <x v="1"/>
    <x v="6"/>
    <x v="3"/>
    <s v="New"/>
    <x v="2"/>
    <s v="Insulated Bottle"/>
    <n v="1"/>
    <n v="36.69"/>
    <n v="0"/>
    <n v="13.92"/>
    <n v="36.69"/>
    <n v="13.92"/>
    <n v="22.769999999999996"/>
    <n v="0.6206050695012264"/>
    <n v="2026"/>
    <s v="Q3"/>
    <n v="9"/>
    <s v="Sep"/>
  </r>
  <r>
    <n v="2890"/>
    <d v="2026-09-02T00:00:00"/>
    <n v="2026"/>
    <x v="2"/>
    <n v="9"/>
    <x v="8"/>
    <x v="2"/>
    <x v="3"/>
    <x v="0"/>
    <s v="Business"/>
    <x v="2"/>
    <s v="Carry-On Duffel"/>
    <n v="4"/>
    <n v="130.43"/>
    <n v="0"/>
    <n v="66.849999999999994"/>
    <n v="521.72"/>
    <n v="267.39999999999998"/>
    <n v="254.32000000000005"/>
    <n v="0.48746454036648018"/>
    <n v="2026"/>
    <s v="Q3"/>
    <n v="9"/>
    <s v="Sep"/>
  </r>
  <r>
    <n v="2108"/>
    <d v="2026-09-03T00:00:00"/>
    <n v="2026"/>
    <x v="2"/>
    <n v="9"/>
    <x v="8"/>
    <x v="1"/>
    <x v="11"/>
    <x v="0"/>
    <s v="Returning"/>
    <x v="1"/>
    <s v="Trail Boots"/>
    <n v="1"/>
    <n v="146.13999999999999"/>
    <n v="0"/>
    <n v="81.040000000000006"/>
    <n v="146.13999999999999"/>
    <n v="81.040000000000006"/>
    <n v="65.09999999999998"/>
    <n v="0.44546325441357593"/>
    <n v="2026"/>
    <s v="Q3"/>
    <n v="9"/>
    <s v="Sep"/>
  </r>
  <r>
    <n v="2340"/>
    <d v="2026-09-03T00:00:00"/>
    <n v="2026"/>
    <x v="2"/>
    <n v="9"/>
    <x v="8"/>
    <x v="1"/>
    <x v="14"/>
    <x v="2"/>
    <s v="New"/>
    <x v="3"/>
    <s v="Alpine Tent 4P"/>
    <n v="4"/>
    <n v="332.93"/>
    <n v="0"/>
    <n v="193.56"/>
    <n v="1331.72"/>
    <n v="774.24"/>
    <n v="557.48"/>
    <n v="0.41861652599645571"/>
    <n v="2026"/>
    <s v="Q3"/>
    <n v="9"/>
    <s v="Sep"/>
  </r>
  <r>
    <n v="3078"/>
    <d v="2026-09-03T00:00:00"/>
    <n v="2026"/>
    <x v="2"/>
    <n v="9"/>
    <x v="8"/>
    <x v="1"/>
    <x v="14"/>
    <x v="2"/>
    <s v="Business"/>
    <x v="3"/>
    <s v="Compact Sleeping Bag"/>
    <n v="4"/>
    <n v="122.43"/>
    <n v="0"/>
    <n v="61.5"/>
    <n v="489.72"/>
    <n v="246"/>
    <n v="243.72000000000003"/>
    <n v="0.49767213918157316"/>
    <n v="2026"/>
    <s v="Q3"/>
    <n v="9"/>
    <s v="Sep"/>
  </r>
  <r>
    <n v="3575"/>
    <d v="2026-09-03T00:00:00"/>
    <n v="2026"/>
    <x v="2"/>
    <n v="9"/>
    <x v="8"/>
    <x v="2"/>
    <x v="2"/>
    <x v="3"/>
    <s v="Returning"/>
    <x v="0"/>
    <s v="Commuter Helmet"/>
    <n v="3"/>
    <n v="81.12"/>
    <n v="0.1"/>
    <n v="41.78"/>
    <n v="219.02400000000003"/>
    <n v="125.34"/>
    <n v="93.684000000000026"/>
    <n v="0.42773394696471628"/>
    <n v="2026"/>
    <s v="Q3"/>
    <n v="9"/>
    <s v="Sep"/>
  </r>
  <r>
    <n v="3700"/>
    <d v="2026-09-03T00:00:00"/>
    <n v="2026"/>
    <x v="2"/>
    <n v="9"/>
    <x v="8"/>
    <x v="1"/>
    <x v="14"/>
    <x v="0"/>
    <s v="Returning"/>
    <x v="2"/>
    <s v="Travel Backpack 35L"/>
    <n v="1"/>
    <n v="168.54"/>
    <n v="0.05"/>
    <n v="87.82"/>
    <n v="160.11299999999997"/>
    <n v="87.82"/>
    <n v="72.292999999999978"/>
    <n v="0.45151236938911887"/>
    <n v="2026"/>
    <s v="Q3"/>
    <n v="9"/>
    <s v="Sep"/>
  </r>
  <r>
    <n v="3762"/>
    <d v="2026-09-03T00:00:00"/>
    <n v="2026"/>
    <x v="2"/>
    <n v="9"/>
    <x v="8"/>
    <x v="0"/>
    <x v="0"/>
    <x v="2"/>
    <s v="New"/>
    <x v="0"/>
    <s v="Compact Repair Kit"/>
    <n v="4"/>
    <n v="39.61"/>
    <n v="0.1"/>
    <n v="16.829999999999998"/>
    <n v="142.596"/>
    <n v="67.319999999999993"/>
    <n v="75.27600000000001"/>
    <n v="0.52789699570815452"/>
    <n v="2026"/>
    <s v="Q3"/>
    <n v="9"/>
    <s v="Sep"/>
  </r>
  <r>
    <n v="2790"/>
    <d v="2026-09-04T00:00:00"/>
    <n v="2026"/>
    <x v="2"/>
    <n v="9"/>
    <x v="8"/>
    <x v="3"/>
    <x v="8"/>
    <x v="0"/>
    <s v="Returning"/>
    <x v="4"/>
    <s v="Resistance Band Set"/>
    <n v="1"/>
    <n v="39.85"/>
    <n v="0.1"/>
    <n v="14.96"/>
    <n v="35.865000000000002"/>
    <n v="14.96"/>
    <n v="20.905000000000001"/>
    <n v="0.58288024536456151"/>
    <n v="2026"/>
    <s v="Q3"/>
    <n v="9"/>
    <s v="Sep"/>
  </r>
  <r>
    <n v="4149"/>
    <d v="2026-09-04T00:00:00"/>
    <n v="2026"/>
    <x v="2"/>
    <n v="9"/>
    <x v="8"/>
    <x v="3"/>
    <x v="8"/>
    <x v="0"/>
    <s v="New"/>
    <x v="4"/>
    <s v="Resistance Band Set"/>
    <n v="1"/>
    <n v="40.51"/>
    <n v="0.05"/>
    <n v="14.7"/>
    <n v="38.484499999999997"/>
    <n v="14.7"/>
    <n v="23.784499999999998"/>
    <n v="0.6180280372617547"/>
    <n v="2026"/>
    <s v="Q3"/>
    <n v="9"/>
    <s v="Sep"/>
  </r>
  <r>
    <n v="1955"/>
    <d v="2026-09-05T00:00:00"/>
    <n v="2026"/>
    <x v="2"/>
    <n v="9"/>
    <x v="8"/>
    <x v="1"/>
    <x v="12"/>
    <x v="0"/>
    <s v="Returning"/>
    <x v="3"/>
    <s v="Compact Sleeping Bag"/>
    <n v="1"/>
    <n v="121.59"/>
    <n v="0"/>
    <n v="62.44"/>
    <n v="121.59"/>
    <n v="62.44"/>
    <n v="59.150000000000006"/>
    <n v="0.4864709268854347"/>
    <n v="2026"/>
    <s v="Q3"/>
    <n v="9"/>
    <s v="Sep"/>
  </r>
  <r>
    <n v="2077"/>
    <d v="2026-09-05T00:00:00"/>
    <n v="2026"/>
    <x v="2"/>
    <n v="9"/>
    <x v="8"/>
    <x v="3"/>
    <x v="8"/>
    <x v="1"/>
    <s v="Business"/>
    <x v="1"/>
    <s v="Summit Backpack 45L"/>
    <n v="4"/>
    <n v="152.99"/>
    <n v="0.15"/>
    <n v="77.12"/>
    <n v="520.16600000000005"/>
    <n v="308.48"/>
    <n v="211.68600000000004"/>
    <n v="0.40695854784818697"/>
    <n v="2026"/>
    <s v="Q3"/>
    <n v="9"/>
    <s v="Sep"/>
  </r>
  <r>
    <n v="2879"/>
    <d v="2026-09-05T00:00:00"/>
    <n v="2026"/>
    <x v="2"/>
    <n v="9"/>
    <x v="8"/>
    <x v="2"/>
    <x v="10"/>
    <x v="0"/>
    <s v="Business"/>
    <x v="2"/>
    <s v="Insulated Bottle"/>
    <n v="3"/>
    <n v="36.19"/>
    <n v="0.1"/>
    <n v="13.97"/>
    <n v="97.712999999999994"/>
    <n v="41.910000000000004"/>
    <n v="55.80299999999999"/>
    <n v="0.57109084768659235"/>
    <n v="2026"/>
    <s v="Q3"/>
    <n v="9"/>
    <s v="Sep"/>
  </r>
  <r>
    <n v="3353"/>
    <d v="2026-09-05T00:00:00"/>
    <n v="2026"/>
    <x v="2"/>
    <n v="9"/>
    <x v="8"/>
    <x v="2"/>
    <x v="16"/>
    <x v="2"/>
    <s v="New"/>
    <x v="1"/>
    <s v="Trail Boots"/>
    <n v="2"/>
    <n v="142.44"/>
    <n v="0"/>
    <n v="77.33"/>
    <n v="284.88"/>
    <n v="154.66"/>
    <n v="130.22"/>
    <n v="0.45710474585790506"/>
    <n v="2026"/>
    <s v="Q3"/>
    <n v="9"/>
    <s v="Sep"/>
  </r>
  <r>
    <n v="3514"/>
    <d v="2026-09-05T00:00:00"/>
    <n v="2026"/>
    <x v="2"/>
    <n v="9"/>
    <x v="8"/>
    <x v="1"/>
    <x v="6"/>
    <x v="0"/>
    <s v="New"/>
    <x v="2"/>
    <s v="Carry-On Duffel"/>
    <n v="2"/>
    <n v="133.81"/>
    <n v="0"/>
    <n v="66.78"/>
    <n v="267.62"/>
    <n v="133.56"/>
    <n v="134.06"/>
    <n v="0.5009341603766535"/>
    <n v="2026"/>
    <s v="Q3"/>
    <n v="9"/>
    <s v="Sep"/>
  </r>
  <r>
    <n v="3964"/>
    <d v="2026-09-05T00:00:00"/>
    <n v="2026"/>
    <x v="2"/>
    <n v="9"/>
    <x v="8"/>
    <x v="1"/>
    <x v="12"/>
    <x v="2"/>
    <s v="New"/>
    <x v="4"/>
    <s v="Resistance Band Set"/>
    <n v="2"/>
    <n v="40.49"/>
    <n v="0.15"/>
    <n v="14.32"/>
    <n v="68.832999999999998"/>
    <n v="28.64"/>
    <n v="40.192999999999998"/>
    <n v="0.58392050324698908"/>
    <n v="2026"/>
    <s v="Q3"/>
    <n v="9"/>
    <s v="Sep"/>
  </r>
  <r>
    <n v="4599"/>
    <d v="2026-09-05T00:00:00"/>
    <n v="2026"/>
    <x v="2"/>
    <n v="9"/>
    <x v="8"/>
    <x v="2"/>
    <x v="2"/>
    <x v="0"/>
    <s v="Business"/>
    <x v="3"/>
    <s v="Trail Tent 2P"/>
    <n v="4"/>
    <n v="198.1"/>
    <n v="0"/>
    <n v="101.61"/>
    <n v="792.4"/>
    <n v="406.44"/>
    <n v="385.96"/>
    <n v="0.48707723372034323"/>
    <n v="2026"/>
    <s v="Q3"/>
    <n v="9"/>
    <s v="Sep"/>
  </r>
  <r>
    <n v="5030"/>
    <d v="2026-09-05T00:00:00"/>
    <n v="2026"/>
    <x v="2"/>
    <n v="9"/>
    <x v="8"/>
    <x v="1"/>
    <x v="12"/>
    <x v="2"/>
    <s v="New"/>
    <x v="0"/>
    <s v="Commuter Helmet"/>
    <n v="1"/>
    <n v="83.73"/>
    <n v="0.15"/>
    <n v="43.34"/>
    <n v="71.170500000000004"/>
    <n v="43.34"/>
    <n v="27.830500000000001"/>
    <n v="0.39103982689457006"/>
    <n v="2026"/>
    <s v="Q3"/>
    <n v="9"/>
    <s v="Sep"/>
  </r>
  <r>
    <n v="1593"/>
    <d v="2026-09-06T00:00:00"/>
    <n v="2026"/>
    <x v="2"/>
    <n v="9"/>
    <x v="8"/>
    <x v="1"/>
    <x v="14"/>
    <x v="2"/>
    <s v="New"/>
    <x v="3"/>
    <s v="Trail Tent 2P"/>
    <n v="2"/>
    <n v="194.92"/>
    <n v="0"/>
    <n v="102.66"/>
    <n v="389.84"/>
    <n v="205.32"/>
    <n v="184.51999999999998"/>
    <n v="0.47332238867227577"/>
    <n v="2026"/>
    <s v="Q3"/>
    <n v="9"/>
    <s v="Sep"/>
  </r>
  <r>
    <n v="1818"/>
    <d v="2026-09-06T00:00:00"/>
    <n v="2026"/>
    <x v="2"/>
    <n v="9"/>
    <x v="8"/>
    <x v="1"/>
    <x v="12"/>
    <x v="2"/>
    <s v="New"/>
    <x v="2"/>
    <s v="Travel Backpack 35L"/>
    <n v="1"/>
    <n v="161.03"/>
    <n v="0"/>
    <n v="89.86"/>
    <n v="161.03"/>
    <n v="89.86"/>
    <n v="71.17"/>
    <n v="0.44196733527914056"/>
    <n v="2026"/>
    <s v="Q3"/>
    <n v="9"/>
    <s v="Sep"/>
  </r>
  <r>
    <n v="2370"/>
    <d v="2026-09-06T00:00:00"/>
    <n v="2026"/>
    <x v="2"/>
    <n v="9"/>
    <x v="8"/>
    <x v="3"/>
    <x v="4"/>
    <x v="3"/>
    <s v="New"/>
    <x v="4"/>
    <s v="Recovery Roller"/>
    <n v="1"/>
    <n v="35.68"/>
    <n v="0.05"/>
    <n v="13.76"/>
    <n v="33.896000000000001"/>
    <n v="13.76"/>
    <n v="20.136000000000003"/>
    <n v="0.59405239556289835"/>
    <n v="2026"/>
    <s v="Q3"/>
    <n v="9"/>
    <s v="Sep"/>
  </r>
  <r>
    <n v="2726"/>
    <d v="2026-09-06T00:00:00"/>
    <n v="2026"/>
    <x v="2"/>
    <n v="9"/>
    <x v="8"/>
    <x v="1"/>
    <x v="6"/>
    <x v="0"/>
    <s v="New"/>
    <x v="0"/>
    <s v="Compact Repair Kit"/>
    <n v="1"/>
    <n v="39.68"/>
    <n v="0.05"/>
    <n v="16.63"/>
    <n v="37.695999999999998"/>
    <n v="16.63"/>
    <n v="21.065999999999999"/>
    <n v="0.55883913412563668"/>
    <n v="2026"/>
    <s v="Q3"/>
    <n v="9"/>
    <s v="Sep"/>
  </r>
  <r>
    <n v="2755"/>
    <d v="2026-09-06T00:00:00"/>
    <n v="2026"/>
    <x v="2"/>
    <n v="9"/>
    <x v="8"/>
    <x v="2"/>
    <x v="10"/>
    <x v="0"/>
    <s v="New"/>
    <x v="1"/>
    <s v="Trail Boots"/>
    <n v="3"/>
    <n v="146.22"/>
    <n v="0"/>
    <n v="80.13"/>
    <n v="438.65999999999997"/>
    <n v="240.39"/>
    <n v="198.26999999999998"/>
    <n v="0.4519901518260156"/>
    <n v="2026"/>
    <s v="Q3"/>
    <n v="9"/>
    <s v="Sep"/>
  </r>
  <r>
    <n v="3187"/>
    <d v="2026-09-06T00:00:00"/>
    <n v="2026"/>
    <x v="2"/>
    <n v="9"/>
    <x v="8"/>
    <x v="3"/>
    <x v="7"/>
    <x v="2"/>
    <s v="Returning"/>
    <x v="1"/>
    <s v="Trekking Poles"/>
    <n v="1"/>
    <n v="71.680000000000007"/>
    <n v="0"/>
    <n v="31.87"/>
    <n v="71.680000000000007"/>
    <n v="31.87"/>
    <n v="39.81"/>
    <n v="0.5553850446428571"/>
    <n v="2026"/>
    <s v="Q3"/>
    <n v="9"/>
    <s v="Sep"/>
  </r>
  <r>
    <n v="3471"/>
    <d v="2026-09-06T00:00:00"/>
    <n v="2026"/>
    <x v="2"/>
    <n v="9"/>
    <x v="8"/>
    <x v="2"/>
    <x v="10"/>
    <x v="3"/>
    <s v="New"/>
    <x v="4"/>
    <s v="Training Mat"/>
    <n v="2"/>
    <n v="51.77"/>
    <n v="0"/>
    <n v="21.46"/>
    <n v="103.54"/>
    <n v="42.92"/>
    <n v="60.620000000000005"/>
    <n v="0.58547421286459345"/>
    <n v="2026"/>
    <s v="Q3"/>
    <n v="9"/>
    <s v="Sep"/>
  </r>
  <r>
    <n v="3529"/>
    <d v="2026-09-06T00:00:00"/>
    <n v="2026"/>
    <x v="2"/>
    <n v="9"/>
    <x v="8"/>
    <x v="2"/>
    <x v="5"/>
    <x v="1"/>
    <s v="Returning"/>
    <x v="4"/>
    <s v="Resistance Band Set"/>
    <n v="4"/>
    <n v="39.4"/>
    <n v="0.15"/>
    <n v="14.95"/>
    <n v="133.95999999999998"/>
    <n v="59.8"/>
    <n v="74.159999999999982"/>
    <n v="0.55359808898178553"/>
    <n v="2026"/>
    <s v="Q3"/>
    <n v="9"/>
    <s v="Sep"/>
  </r>
  <r>
    <n v="3549"/>
    <d v="2026-09-06T00:00:00"/>
    <n v="2026"/>
    <x v="2"/>
    <n v="9"/>
    <x v="8"/>
    <x v="3"/>
    <x v="8"/>
    <x v="0"/>
    <s v="New"/>
    <x v="2"/>
    <s v="Packing Cube Set"/>
    <n v="1"/>
    <n v="47.17"/>
    <n v="0"/>
    <n v="18.64"/>
    <n v="47.17"/>
    <n v="18.64"/>
    <n v="28.53"/>
    <n v="0.60483358066567738"/>
    <n v="2026"/>
    <s v="Q3"/>
    <n v="9"/>
    <s v="Sep"/>
  </r>
  <r>
    <n v="4003"/>
    <d v="2026-09-06T00:00:00"/>
    <n v="2026"/>
    <x v="2"/>
    <n v="9"/>
    <x v="8"/>
    <x v="3"/>
    <x v="4"/>
    <x v="3"/>
    <s v="Returning"/>
    <x v="4"/>
    <s v="Training Mat"/>
    <n v="2"/>
    <n v="50.41"/>
    <n v="0.1"/>
    <n v="22.05"/>
    <n v="90.738"/>
    <n v="44.1"/>
    <n v="46.637999999999998"/>
    <n v="0.51398532037294187"/>
    <n v="2026"/>
    <s v="Q3"/>
    <n v="9"/>
    <s v="Sep"/>
  </r>
  <r>
    <n v="4613"/>
    <d v="2026-09-06T00:00:00"/>
    <n v="2026"/>
    <x v="2"/>
    <n v="9"/>
    <x v="8"/>
    <x v="3"/>
    <x v="13"/>
    <x v="0"/>
    <s v="Business"/>
    <x v="0"/>
    <s v="Commuter Helmet"/>
    <n v="4"/>
    <n v="80.38"/>
    <n v="0.1"/>
    <n v="42.55"/>
    <n v="289.36799999999999"/>
    <n v="170.2"/>
    <n v="119.16800000000001"/>
    <n v="0.41182162505874875"/>
    <n v="2026"/>
    <s v="Q3"/>
    <n v="9"/>
    <s v="Sep"/>
  </r>
  <r>
    <n v="75"/>
    <d v="2026-09-07T00:00:00"/>
    <n v="2026"/>
    <x v="2"/>
    <n v="9"/>
    <x v="8"/>
    <x v="0"/>
    <x v="0"/>
    <x v="0"/>
    <s v="Business"/>
    <x v="4"/>
    <s v="Resistance Band Set"/>
    <n v="2"/>
    <n v="40.78"/>
    <n v="0"/>
    <n v="15.04"/>
    <n v="81.56"/>
    <n v="30.08"/>
    <n v="51.480000000000004"/>
    <n v="0.63119176066699367"/>
    <n v="2026"/>
    <s v="Q3"/>
    <n v="9"/>
    <s v="Sep"/>
  </r>
  <r>
    <n v="601"/>
    <d v="2026-09-07T00:00:00"/>
    <n v="2026"/>
    <x v="2"/>
    <n v="9"/>
    <x v="8"/>
    <x v="1"/>
    <x v="12"/>
    <x v="0"/>
    <s v="Returning"/>
    <x v="1"/>
    <s v="Trail Boots"/>
    <n v="1"/>
    <n v="141.69"/>
    <n v="0"/>
    <n v="80.34"/>
    <n v="141.69"/>
    <n v="80.34"/>
    <n v="61.349999999999994"/>
    <n v="0.43298750793986868"/>
    <n v="2026"/>
    <s v="Q3"/>
    <n v="9"/>
    <s v="Sep"/>
  </r>
  <r>
    <n v="1617"/>
    <d v="2026-09-07T00:00:00"/>
    <n v="2026"/>
    <x v="2"/>
    <n v="9"/>
    <x v="8"/>
    <x v="3"/>
    <x v="8"/>
    <x v="0"/>
    <s v="New"/>
    <x v="3"/>
    <s v="Portable Camp Stove"/>
    <n v="1"/>
    <n v="83.28"/>
    <n v="0.1"/>
    <n v="39.75"/>
    <n v="74.951999999999998"/>
    <n v="39.75"/>
    <n v="35.201999999999998"/>
    <n v="0.46966058277297468"/>
    <n v="2026"/>
    <s v="Q3"/>
    <n v="9"/>
    <s v="Sep"/>
  </r>
  <r>
    <n v="2305"/>
    <d v="2026-09-07T00:00:00"/>
    <n v="2026"/>
    <x v="2"/>
    <n v="9"/>
    <x v="8"/>
    <x v="3"/>
    <x v="7"/>
    <x v="3"/>
    <s v="Returning"/>
    <x v="3"/>
    <s v="Portable Camp Stove"/>
    <n v="2"/>
    <n v="82.43"/>
    <n v="0"/>
    <n v="40.51"/>
    <n v="164.86"/>
    <n v="81.02"/>
    <n v="83.840000000000018"/>
    <n v="0.50855271139148372"/>
    <n v="2026"/>
    <s v="Q3"/>
    <n v="9"/>
    <s v="Sep"/>
  </r>
  <r>
    <n v="2344"/>
    <d v="2026-09-07T00:00:00"/>
    <n v="2026"/>
    <x v="2"/>
    <n v="9"/>
    <x v="8"/>
    <x v="0"/>
    <x v="15"/>
    <x v="3"/>
    <s v="New"/>
    <x v="4"/>
    <s v="Recovery Roller"/>
    <n v="4"/>
    <n v="36.380000000000003"/>
    <n v="0"/>
    <n v="14.16"/>
    <n v="145.52000000000001"/>
    <n v="56.64"/>
    <n v="88.88000000000001"/>
    <n v="0.61077515118196812"/>
    <n v="2026"/>
    <s v="Q3"/>
    <n v="9"/>
    <s v="Sep"/>
  </r>
  <r>
    <n v="2601"/>
    <d v="2026-09-07T00:00:00"/>
    <n v="2026"/>
    <x v="2"/>
    <n v="9"/>
    <x v="8"/>
    <x v="1"/>
    <x v="11"/>
    <x v="0"/>
    <s v="New"/>
    <x v="0"/>
    <s v="Commuter Helmet"/>
    <n v="1"/>
    <n v="82.86"/>
    <n v="0"/>
    <n v="43.33"/>
    <n v="82.86"/>
    <n v="43.33"/>
    <n v="39.53"/>
    <n v="0.47706975621530295"/>
    <n v="2026"/>
    <s v="Q3"/>
    <n v="9"/>
    <s v="Sep"/>
  </r>
  <r>
    <n v="2831"/>
    <d v="2026-09-07T00:00:00"/>
    <n v="2026"/>
    <x v="2"/>
    <n v="9"/>
    <x v="8"/>
    <x v="0"/>
    <x v="9"/>
    <x v="0"/>
    <s v="New"/>
    <x v="2"/>
    <s v="Packing Cube Set"/>
    <n v="1"/>
    <n v="46.44"/>
    <n v="0.05"/>
    <n v="17.88"/>
    <n v="44.117999999999995"/>
    <n v="17.88"/>
    <n v="26.237999999999996"/>
    <n v="0.59472324221406225"/>
    <n v="2026"/>
    <s v="Q3"/>
    <n v="9"/>
    <s v="Sep"/>
  </r>
  <r>
    <n v="2845"/>
    <d v="2026-09-07T00:00:00"/>
    <n v="2026"/>
    <x v="2"/>
    <n v="9"/>
    <x v="8"/>
    <x v="0"/>
    <x v="0"/>
    <x v="1"/>
    <s v="Business"/>
    <x v="2"/>
    <s v="Carry-On Duffel"/>
    <n v="4"/>
    <n v="133.26"/>
    <n v="0.1"/>
    <n v="68.77"/>
    <n v="479.73599999999999"/>
    <n v="275.08"/>
    <n v="204.65600000000001"/>
    <n v="0.42660129738022579"/>
    <n v="2026"/>
    <s v="Q3"/>
    <n v="9"/>
    <s v="Sep"/>
  </r>
  <r>
    <n v="3679"/>
    <d v="2026-09-07T00:00:00"/>
    <n v="2026"/>
    <x v="2"/>
    <n v="9"/>
    <x v="8"/>
    <x v="1"/>
    <x v="12"/>
    <x v="3"/>
    <s v="New"/>
    <x v="1"/>
    <s v="Trail Boots"/>
    <n v="1"/>
    <n v="147.36000000000001"/>
    <n v="0"/>
    <n v="81.599999999999994"/>
    <n v="147.36000000000001"/>
    <n v="81.599999999999994"/>
    <n v="65.760000000000019"/>
    <n v="0.44625407166123787"/>
    <n v="2026"/>
    <s v="Q3"/>
    <n v="9"/>
    <s v="Sep"/>
  </r>
  <r>
    <n v="3828"/>
    <d v="2026-09-07T00:00:00"/>
    <n v="2026"/>
    <x v="2"/>
    <n v="9"/>
    <x v="8"/>
    <x v="0"/>
    <x v="0"/>
    <x v="0"/>
    <s v="New"/>
    <x v="2"/>
    <s v="Travel Backpack 35L"/>
    <n v="2"/>
    <n v="166.13"/>
    <n v="0.15"/>
    <n v="86.71"/>
    <n v="282.42099999999999"/>
    <n v="173.42"/>
    <n v="109.001"/>
    <n v="0.38595217777714835"/>
    <n v="2026"/>
    <s v="Q3"/>
    <n v="9"/>
    <s v="Sep"/>
  </r>
  <r>
    <n v="4226"/>
    <d v="2026-09-07T00:00:00"/>
    <n v="2026"/>
    <x v="2"/>
    <n v="9"/>
    <x v="8"/>
    <x v="2"/>
    <x v="3"/>
    <x v="0"/>
    <s v="New"/>
    <x v="4"/>
    <s v="Training Mat"/>
    <n v="1"/>
    <n v="51.74"/>
    <n v="0"/>
    <n v="22.45"/>
    <n v="51.74"/>
    <n v="22.45"/>
    <n v="29.290000000000003"/>
    <n v="0.56609972941631237"/>
    <n v="2026"/>
    <s v="Q3"/>
    <n v="9"/>
    <s v="Sep"/>
  </r>
  <r>
    <n v="58"/>
    <d v="2026-09-08T00:00:00"/>
    <n v="2026"/>
    <x v="2"/>
    <n v="9"/>
    <x v="8"/>
    <x v="0"/>
    <x v="0"/>
    <x v="2"/>
    <s v="Returning"/>
    <x v="1"/>
    <s v="Trekking Poles"/>
    <n v="1"/>
    <n v="71.7"/>
    <n v="0"/>
    <n v="32"/>
    <n v="71.7"/>
    <n v="32"/>
    <n v="39.700000000000003"/>
    <n v="0.55369595536959559"/>
    <n v="2026"/>
    <s v="Q3"/>
    <n v="9"/>
    <s v="Sep"/>
  </r>
  <r>
    <n v="1224"/>
    <d v="2026-09-08T00:00:00"/>
    <n v="2026"/>
    <x v="2"/>
    <n v="9"/>
    <x v="8"/>
    <x v="2"/>
    <x v="2"/>
    <x v="0"/>
    <s v="Returning"/>
    <x v="0"/>
    <s v="Compact Repair Kit"/>
    <n v="2"/>
    <n v="39.409999999999997"/>
    <n v="0.05"/>
    <n v="17.12"/>
    <n v="74.878999999999991"/>
    <n v="34.24"/>
    <n v="40.638999999999989"/>
    <n v="0.54272893601677363"/>
    <n v="2026"/>
    <s v="Q3"/>
    <n v="9"/>
    <s v="Sep"/>
  </r>
  <r>
    <n v="4345"/>
    <d v="2026-09-08T00:00:00"/>
    <n v="2026"/>
    <x v="2"/>
    <n v="9"/>
    <x v="8"/>
    <x v="0"/>
    <x v="9"/>
    <x v="0"/>
    <s v="New"/>
    <x v="3"/>
    <s v="Alpine Tent 4P"/>
    <n v="2"/>
    <n v="345.33"/>
    <n v="0"/>
    <n v="198.22"/>
    <n v="690.66"/>
    <n v="396.44"/>
    <n v="294.21999999999997"/>
    <n v="0.42599832044710856"/>
    <n v="2026"/>
    <s v="Q3"/>
    <n v="9"/>
    <s v="Sep"/>
  </r>
  <r>
    <n v="1069"/>
    <d v="2026-09-09T00:00:00"/>
    <n v="2026"/>
    <x v="2"/>
    <n v="9"/>
    <x v="8"/>
    <x v="3"/>
    <x v="13"/>
    <x v="0"/>
    <s v="Returning"/>
    <x v="1"/>
    <s v="Trail Boots"/>
    <n v="1"/>
    <n v="145.33000000000001"/>
    <n v="0.1"/>
    <n v="80.97"/>
    <n v="130.79700000000003"/>
    <n v="80.97"/>
    <n v="49.827000000000027"/>
    <n v="0.3809491043372556"/>
    <n v="2026"/>
    <s v="Q3"/>
    <n v="9"/>
    <s v="Sep"/>
  </r>
  <r>
    <n v="1489"/>
    <d v="2026-09-09T00:00:00"/>
    <n v="2026"/>
    <x v="2"/>
    <n v="9"/>
    <x v="8"/>
    <x v="0"/>
    <x v="0"/>
    <x v="0"/>
    <s v="Returning"/>
    <x v="0"/>
    <s v="Trail Bike Light"/>
    <n v="3"/>
    <n v="50.03"/>
    <n v="0.1"/>
    <n v="22.89"/>
    <n v="135.08100000000002"/>
    <n v="68.67"/>
    <n v="66.411000000000016"/>
    <n v="0.49163835032313952"/>
    <n v="2026"/>
    <s v="Q3"/>
    <n v="9"/>
    <s v="Sep"/>
  </r>
  <r>
    <n v="2045"/>
    <d v="2026-09-09T00:00:00"/>
    <n v="2026"/>
    <x v="2"/>
    <n v="9"/>
    <x v="8"/>
    <x v="1"/>
    <x v="1"/>
    <x v="3"/>
    <s v="Returning"/>
    <x v="2"/>
    <s v="Insulated Bottle"/>
    <n v="1"/>
    <n v="35.68"/>
    <n v="0.05"/>
    <n v="13.37"/>
    <n v="33.896000000000001"/>
    <n v="13.37"/>
    <n v="20.526000000000003"/>
    <n v="0.60555817795610112"/>
    <n v="2026"/>
    <s v="Q3"/>
    <n v="9"/>
    <s v="Sep"/>
  </r>
  <r>
    <n v="2610"/>
    <d v="2026-09-09T00:00:00"/>
    <n v="2026"/>
    <x v="2"/>
    <n v="9"/>
    <x v="8"/>
    <x v="3"/>
    <x v="8"/>
    <x v="0"/>
    <s v="Returning"/>
    <x v="3"/>
    <s v="Alpine Tent 4P"/>
    <n v="1"/>
    <n v="341.87"/>
    <n v="0.1"/>
    <n v="190.66"/>
    <n v="307.68299999999999"/>
    <n v="190.66"/>
    <n v="117.023"/>
    <n v="0.38033625517171893"/>
    <n v="2026"/>
    <s v="Q3"/>
    <n v="9"/>
    <s v="Sep"/>
  </r>
  <r>
    <n v="4210"/>
    <d v="2026-09-09T00:00:00"/>
    <n v="2026"/>
    <x v="2"/>
    <n v="9"/>
    <x v="8"/>
    <x v="1"/>
    <x v="6"/>
    <x v="0"/>
    <s v="Returning"/>
    <x v="2"/>
    <s v="Travel Backpack 35L"/>
    <n v="1"/>
    <n v="164.6"/>
    <n v="0"/>
    <n v="87.21"/>
    <n v="164.6"/>
    <n v="87.21"/>
    <n v="77.39"/>
    <n v="0.47017010935601461"/>
    <n v="2026"/>
    <s v="Q3"/>
    <n v="9"/>
    <s v="Sep"/>
  </r>
  <r>
    <n v="4584"/>
    <d v="2026-09-09T00:00:00"/>
    <n v="2026"/>
    <x v="2"/>
    <n v="9"/>
    <x v="8"/>
    <x v="3"/>
    <x v="8"/>
    <x v="0"/>
    <s v="Returning"/>
    <x v="4"/>
    <s v="Resistance Band Set"/>
    <n v="2"/>
    <n v="41.24"/>
    <n v="0"/>
    <n v="14.46"/>
    <n v="82.48"/>
    <n v="28.92"/>
    <n v="53.56"/>
    <n v="0.64936954413191073"/>
    <n v="2026"/>
    <s v="Q3"/>
    <n v="9"/>
    <s v="Sep"/>
  </r>
  <r>
    <n v="44"/>
    <d v="2026-09-10T00:00:00"/>
    <n v="2026"/>
    <x v="2"/>
    <n v="9"/>
    <x v="8"/>
    <x v="2"/>
    <x v="10"/>
    <x v="2"/>
    <s v="New"/>
    <x v="0"/>
    <s v="Compact Repair Kit"/>
    <n v="1"/>
    <n v="40.1"/>
    <n v="0"/>
    <n v="16.920000000000002"/>
    <n v="40.1"/>
    <n v="16.920000000000002"/>
    <n v="23.18"/>
    <n v="0.57805486284289276"/>
    <n v="2026"/>
    <s v="Q3"/>
    <n v="9"/>
    <s v="Sep"/>
  </r>
  <r>
    <n v="97"/>
    <d v="2026-09-10T00:00:00"/>
    <n v="2026"/>
    <x v="2"/>
    <n v="9"/>
    <x v="8"/>
    <x v="1"/>
    <x v="6"/>
    <x v="0"/>
    <s v="New"/>
    <x v="3"/>
    <s v="Portable Camp Stove"/>
    <n v="2"/>
    <n v="80.239999999999995"/>
    <n v="0"/>
    <n v="40.5"/>
    <n v="160.47999999999999"/>
    <n v="81"/>
    <n v="79.47999999999999"/>
    <n v="0.49526420737786636"/>
    <n v="2026"/>
    <s v="Q3"/>
    <n v="9"/>
    <s v="Sep"/>
  </r>
  <r>
    <n v="1015"/>
    <d v="2026-09-10T00:00:00"/>
    <n v="2026"/>
    <x v="2"/>
    <n v="9"/>
    <x v="8"/>
    <x v="2"/>
    <x v="3"/>
    <x v="0"/>
    <s v="New"/>
    <x v="1"/>
    <s v="Summit Backpack 45L"/>
    <n v="4"/>
    <n v="151.01"/>
    <n v="0"/>
    <n v="80.569999999999993"/>
    <n v="604.04"/>
    <n v="322.27999999999997"/>
    <n v="281.76"/>
    <n v="0.46645917488908023"/>
    <n v="2026"/>
    <s v="Q3"/>
    <n v="9"/>
    <s v="Sep"/>
  </r>
  <r>
    <n v="1128"/>
    <d v="2026-09-10T00:00:00"/>
    <n v="2026"/>
    <x v="2"/>
    <n v="9"/>
    <x v="8"/>
    <x v="0"/>
    <x v="15"/>
    <x v="3"/>
    <s v="Returning"/>
    <x v="0"/>
    <s v="Trail Bike Light"/>
    <n v="1"/>
    <n v="51.32"/>
    <n v="0.1"/>
    <n v="22.67"/>
    <n v="46.188000000000002"/>
    <n v="22.67"/>
    <n v="23.518000000000001"/>
    <n v="0.50917987356023209"/>
    <n v="2026"/>
    <s v="Q3"/>
    <n v="9"/>
    <s v="Sep"/>
  </r>
  <r>
    <n v="3548"/>
    <d v="2026-09-10T00:00:00"/>
    <n v="2026"/>
    <x v="2"/>
    <n v="9"/>
    <x v="8"/>
    <x v="3"/>
    <x v="7"/>
    <x v="2"/>
    <s v="Returning"/>
    <x v="1"/>
    <s v="Trekking Poles"/>
    <n v="2"/>
    <n v="72.61"/>
    <n v="0"/>
    <n v="32.68"/>
    <n v="145.22"/>
    <n v="65.36"/>
    <n v="79.86"/>
    <n v="0.54992425285773305"/>
    <n v="2026"/>
    <s v="Q3"/>
    <n v="9"/>
    <s v="Sep"/>
  </r>
  <r>
    <n v="242"/>
    <d v="2026-09-11T00:00:00"/>
    <n v="2026"/>
    <x v="2"/>
    <n v="9"/>
    <x v="8"/>
    <x v="3"/>
    <x v="13"/>
    <x v="3"/>
    <s v="Business"/>
    <x v="4"/>
    <s v="Resistance Band Set"/>
    <n v="5"/>
    <n v="40.94"/>
    <n v="0"/>
    <n v="14.78"/>
    <n v="204.7"/>
    <n v="73.899999999999991"/>
    <n v="130.80000000000001"/>
    <n v="0.6389838788470934"/>
    <n v="2026"/>
    <s v="Q3"/>
    <n v="9"/>
    <s v="Sep"/>
  </r>
  <r>
    <n v="784"/>
    <d v="2026-09-11T00:00:00"/>
    <n v="2026"/>
    <x v="2"/>
    <n v="9"/>
    <x v="8"/>
    <x v="2"/>
    <x v="16"/>
    <x v="3"/>
    <s v="New"/>
    <x v="0"/>
    <s v="Commuter Helmet"/>
    <n v="4"/>
    <n v="81.69"/>
    <n v="0"/>
    <n v="42.23"/>
    <n v="326.76"/>
    <n v="168.92"/>
    <n v="157.84"/>
    <n v="0.48304566042355246"/>
    <n v="2026"/>
    <s v="Q3"/>
    <n v="9"/>
    <s v="Sep"/>
  </r>
  <r>
    <n v="1535"/>
    <d v="2026-09-11T00:00:00"/>
    <n v="2026"/>
    <x v="2"/>
    <n v="9"/>
    <x v="8"/>
    <x v="0"/>
    <x v="15"/>
    <x v="2"/>
    <s v="New"/>
    <x v="0"/>
    <s v="Trail Bike Light"/>
    <n v="1"/>
    <n v="51.25"/>
    <n v="0.05"/>
    <n v="21.99"/>
    <n v="48.6875"/>
    <n v="21.99"/>
    <n v="26.697500000000002"/>
    <n v="0.54834403080872918"/>
    <n v="2026"/>
    <s v="Q3"/>
    <n v="9"/>
    <s v="Sep"/>
  </r>
  <r>
    <n v="1687"/>
    <d v="2026-09-11T00:00:00"/>
    <n v="2026"/>
    <x v="2"/>
    <n v="9"/>
    <x v="8"/>
    <x v="2"/>
    <x v="16"/>
    <x v="0"/>
    <s v="Returning"/>
    <x v="4"/>
    <s v="Training Mat"/>
    <n v="1"/>
    <n v="50.78"/>
    <n v="0.05"/>
    <n v="22.52"/>
    <n v="48.241"/>
    <n v="22.52"/>
    <n v="25.721"/>
    <n v="0.5331771729441761"/>
    <n v="2026"/>
    <s v="Q3"/>
    <n v="9"/>
    <s v="Sep"/>
  </r>
  <r>
    <n v="2162"/>
    <d v="2026-09-11T00:00:00"/>
    <n v="2026"/>
    <x v="2"/>
    <n v="9"/>
    <x v="8"/>
    <x v="1"/>
    <x v="1"/>
    <x v="0"/>
    <s v="New"/>
    <x v="2"/>
    <s v="Carry-On Duffel"/>
    <n v="1"/>
    <n v="133.31"/>
    <n v="0.05"/>
    <n v="67.790000000000006"/>
    <n v="126.64449999999999"/>
    <n v="67.790000000000006"/>
    <n v="58.854499999999987"/>
    <n v="0.46472211584395684"/>
    <n v="2026"/>
    <s v="Q3"/>
    <n v="9"/>
    <s v="Sep"/>
  </r>
  <r>
    <n v="2307"/>
    <d v="2026-09-11T00:00:00"/>
    <n v="2026"/>
    <x v="2"/>
    <n v="9"/>
    <x v="8"/>
    <x v="2"/>
    <x v="2"/>
    <x v="0"/>
    <s v="Returning"/>
    <x v="2"/>
    <s v="Travel Backpack 35L"/>
    <n v="1"/>
    <n v="162.06"/>
    <n v="0"/>
    <n v="86.95"/>
    <n v="162.06"/>
    <n v="86.95"/>
    <n v="75.11"/>
    <n v="0.4634703196347032"/>
    <n v="2026"/>
    <s v="Q3"/>
    <n v="9"/>
    <s v="Sep"/>
  </r>
  <r>
    <n v="3976"/>
    <d v="2026-09-11T00:00:00"/>
    <n v="2026"/>
    <x v="2"/>
    <n v="9"/>
    <x v="8"/>
    <x v="2"/>
    <x v="5"/>
    <x v="2"/>
    <s v="Returning"/>
    <x v="2"/>
    <s v="Insulated Bottle"/>
    <n v="2"/>
    <n v="37.03"/>
    <n v="0.1"/>
    <n v="13.46"/>
    <n v="66.654000000000011"/>
    <n v="26.92"/>
    <n v="39.734000000000009"/>
    <n v="0.59612326342004984"/>
    <n v="2026"/>
    <s v="Q3"/>
    <n v="9"/>
    <s v="Sep"/>
  </r>
  <r>
    <n v="5066"/>
    <d v="2026-09-11T00:00:00"/>
    <n v="2026"/>
    <x v="2"/>
    <n v="9"/>
    <x v="8"/>
    <x v="1"/>
    <x v="11"/>
    <x v="0"/>
    <s v="New"/>
    <x v="3"/>
    <s v="Alpine Tent 4P"/>
    <n v="1"/>
    <n v="338.01"/>
    <n v="0"/>
    <n v="190.89"/>
    <n v="338.01"/>
    <n v="190.89"/>
    <n v="147.12"/>
    <n v="0.43525339486997427"/>
    <n v="2026"/>
    <s v="Q3"/>
    <n v="9"/>
    <s v="Sep"/>
  </r>
  <r>
    <n v="78"/>
    <d v="2026-09-12T00:00:00"/>
    <n v="2026"/>
    <x v="2"/>
    <n v="9"/>
    <x v="8"/>
    <x v="3"/>
    <x v="13"/>
    <x v="0"/>
    <s v="New"/>
    <x v="4"/>
    <s v="Resistance Band Set"/>
    <n v="5"/>
    <n v="40.78"/>
    <n v="0.05"/>
    <n v="14.94"/>
    <n v="193.70499999999998"/>
    <n v="74.7"/>
    <n v="119.00499999999998"/>
    <n v="0.61436204537828132"/>
    <n v="2026"/>
    <s v="Q3"/>
    <n v="9"/>
    <s v="Sep"/>
  </r>
  <r>
    <n v="354"/>
    <d v="2026-09-12T00:00:00"/>
    <n v="2026"/>
    <x v="2"/>
    <n v="9"/>
    <x v="8"/>
    <x v="2"/>
    <x v="16"/>
    <x v="0"/>
    <s v="Returning"/>
    <x v="0"/>
    <s v="Trail Bike Light"/>
    <n v="4"/>
    <n v="51.47"/>
    <n v="0"/>
    <n v="21.9"/>
    <n v="205.88"/>
    <n v="87.6"/>
    <n v="118.28"/>
    <n v="0.57450942296483387"/>
    <n v="2026"/>
    <s v="Q3"/>
    <n v="9"/>
    <s v="Sep"/>
  </r>
  <r>
    <n v="1738"/>
    <d v="2026-09-12T00:00:00"/>
    <n v="2026"/>
    <x v="2"/>
    <n v="9"/>
    <x v="8"/>
    <x v="0"/>
    <x v="15"/>
    <x v="1"/>
    <s v="Business"/>
    <x v="1"/>
    <s v="Trail Boots"/>
    <n v="10"/>
    <n v="144.4"/>
    <n v="0.1"/>
    <n v="81.069999999999993"/>
    <n v="1299.6000000000001"/>
    <n v="810.69999999999993"/>
    <n v="488.9000000000002"/>
    <n v="0.37619267466912909"/>
    <n v="2026"/>
    <s v="Q3"/>
    <n v="9"/>
    <s v="Sep"/>
  </r>
  <r>
    <n v="1900"/>
    <d v="2026-09-12T00:00:00"/>
    <n v="2026"/>
    <x v="2"/>
    <n v="9"/>
    <x v="8"/>
    <x v="1"/>
    <x v="6"/>
    <x v="2"/>
    <s v="New"/>
    <x v="4"/>
    <s v="Training Mat"/>
    <n v="1"/>
    <n v="51.34"/>
    <n v="0.1"/>
    <n v="22.63"/>
    <n v="46.206000000000003"/>
    <n v="22.63"/>
    <n v="23.576000000000004"/>
    <n v="0.51023676578799293"/>
    <n v="2026"/>
    <s v="Q3"/>
    <n v="9"/>
    <s v="Sep"/>
  </r>
  <r>
    <n v="3375"/>
    <d v="2026-09-12T00:00:00"/>
    <n v="2026"/>
    <x v="2"/>
    <n v="9"/>
    <x v="8"/>
    <x v="1"/>
    <x v="1"/>
    <x v="1"/>
    <s v="Returning"/>
    <x v="2"/>
    <s v="Packing Cube Set"/>
    <n v="6"/>
    <n v="47.72"/>
    <n v="0.1"/>
    <n v="18.41"/>
    <n v="257.68799999999999"/>
    <n v="110.46000000000001"/>
    <n v="147.22799999999998"/>
    <n v="0.57134208810654741"/>
    <n v="2026"/>
    <s v="Q3"/>
    <n v="9"/>
    <s v="Sep"/>
  </r>
  <r>
    <n v="3567"/>
    <d v="2026-09-12T00:00:00"/>
    <n v="2026"/>
    <x v="2"/>
    <n v="9"/>
    <x v="8"/>
    <x v="1"/>
    <x v="11"/>
    <x v="0"/>
    <s v="Business"/>
    <x v="3"/>
    <s v="Portable Camp Stove"/>
    <n v="1"/>
    <n v="81.489999999999995"/>
    <n v="0.1"/>
    <n v="38.83"/>
    <n v="73.340999999999994"/>
    <n v="38.83"/>
    <n v="34.510999999999996"/>
    <n v="0.47055535103148305"/>
    <n v="2026"/>
    <s v="Q3"/>
    <n v="9"/>
    <s v="Sep"/>
  </r>
  <r>
    <n v="4106"/>
    <d v="2026-09-12T00:00:00"/>
    <n v="2026"/>
    <x v="2"/>
    <n v="9"/>
    <x v="8"/>
    <x v="1"/>
    <x v="6"/>
    <x v="2"/>
    <s v="Returning"/>
    <x v="0"/>
    <s v="Compact Repair Kit"/>
    <n v="2"/>
    <n v="39.700000000000003"/>
    <n v="0"/>
    <n v="16.32"/>
    <n v="79.400000000000006"/>
    <n v="32.64"/>
    <n v="46.760000000000005"/>
    <n v="0.58891687657430736"/>
    <n v="2026"/>
    <s v="Q3"/>
    <n v="9"/>
    <s v="Sep"/>
  </r>
  <r>
    <n v="4293"/>
    <d v="2026-09-12T00:00:00"/>
    <n v="2026"/>
    <x v="2"/>
    <n v="9"/>
    <x v="8"/>
    <x v="1"/>
    <x v="12"/>
    <x v="1"/>
    <s v="New"/>
    <x v="3"/>
    <s v="Alpine Tent 4P"/>
    <n v="4"/>
    <n v="344.67"/>
    <n v="0.1"/>
    <n v="195.35"/>
    <n v="1240.8120000000001"/>
    <n v="781.4"/>
    <n v="459.41200000000015"/>
    <n v="0.37025109363868186"/>
    <n v="2026"/>
    <s v="Q3"/>
    <n v="9"/>
    <s v="Sep"/>
  </r>
  <r>
    <n v="4859"/>
    <d v="2026-09-12T00:00:00"/>
    <n v="2026"/>
    <x v="2"/>
    <n v="9"/>
    <x v="8"/>
    <x v="0"/>
    <x v="0"/>
    <x v="0"/>
    <s v="Returning"/>
    <x v="0"/>
    <s v="Commuter Helmet"/>
    <n v="1"/>
    <n v="80.39"/>
    <n v="0"/>
    <n v="42.85"/>
    <n v="80.39"/>
    <n v="42.85"/>
    <n v="37.54"/>
    <n v="0.46697350416718497"/>
    <n v="2026"/>
    <s v="Q3"/>
    <n v="9"/>
    <s v="Sep"/>
  </r>
  <r>
    <n v="770"/>
    <d v="2026-09-13T00:00:00"/>
    <n v="2026"/>
    <x v="2"/>
    <n v="9"/>
    <x v="8"/>
    <x v="2"/>
    <x v="3"/>
    <x v="2"/>
    <s v="Returning"/>
    <x v="1"/>
    <s v="Trail Boots"/>
    <n v="1"/>
    <n v="143.66999999999999"/>
    <n v="0.1"/>
    <n v="79.89"/>
    <n v="129.303"/>
    <n v="79.89"/>
    <n v="49.412999999999997"/>
    <n v="0.38214890605786406"/>
    <n v="2026"/>
    <s v="Q3"/>
    <n v="9"/>
    <s v="Sep"/>
  </r>
  <r>
    <n v="1375"/>
    <d v="2026-09-13T00:00:00"/>
    <n v="2026"/>
    <x v="2"/>
    <n v="9"/>
    <x v="8"/>
    <x v="1"/>
    <x v="12"/>
    <x v="2"/>
    <s v="Returning"/>
    <x v="2"/>
    <s v="Insulated Bottle"/>
    <n v="1"/>
    <n v="35.86"/>
    <n v="0"/>
    <n v="13.33"/>
    <n v="35.86"/>
    <n v="13.33"/>
    <n v="22.53"/>
    <n v="0.62827663134411604"/>
    <n v="2026"/>
    <s v="Q3"/>
    <n v="9"/>
    <s v="Sep"/>
  </r>
  <r>
    <n v="2063"/>
    <d v="2026-09-13T00:00:00"/>
    <n v="2026"/>
    <x v="2"/>
    <n v="9"/>
    <x v="8"/>
    <x v="1"/>
    <x v="14"/>
    <x v="2"/>
    <s v="Returning"/>
    <x v="2"/>
    <s v="Carry-On Duffel"/>
    <n v="3"/>
    <n v="130.28"/>
    <n v="0.1"/>
    <n v="65.33"/>
    <n v="351.75600000000003"/>
    <n v="195.99"/>
    <n v="155.76600000000002"/>
    <n v="0.44282400300208102"/>
    <n v="2026"/>
    <s v="Q3"/>
    <n v="9"/>
    <s v="Sep"/>
  </r>
  <r>
    <n v="2563"/>
    <d v="2026-09-13T00:00:00"/>
    <n v="2026"/>
    <x v="2"/>
    <n v="9"/>
    <x v="8"/>
    <x v="1"/>
    <x v="6"/>
    <x v="3"/>
    <s v="Returning"/>
    <x v="1"/>
    <s v="Summit Backpack 45L"/>
    <n v="1"/>
    <n v="157.88999999999999"/>
    <n v="0.1"/>
    <n v="78.209999999999994"/>
    <n v="142.101"/>
    <n v="78.209999999999994"/>
    <n v="63.891000000000005"/>
    <n v="0.44961682183798851"/>
    <n v="2026"/>
    <s v="Q3"/>
    <n v="9"/>
    <s v="Sep"/>
  </r>
  <r>
    <n v="2786"/>
    <d v="2026-09-13T00:00:00"/>
    <n v="2026"/>
    <x v="2"/>
    <n v="9"/>
    <x v="8"/>
    <x v="3"/>
    <x v="8"/>
    <x v="0"/>
    <s v="New"/>
    <x v="4"/>
    <s v="Resistance Band Set"/>
    <n v="2"/>
    <n v="40.83"/>
    <n v="0"/>
    <n v="14.56"/>
    <n v="81.66"/>
    <n v="29.12"/>
    <n v="52.539999999999992"/>
    <n v="0.64339946118050451"/>
    <n v="2026"/>
    <s v="Q3"/>
    <n v="9"/>
    <s v="Sep"/>
  </r>
  <r>
    <n v="3269"/>
    <d v="2026-09-13T00:00:00"/>
    <n v="2026"/>
    <x v="2"/>
    <n v="9"/>
    <x v="8"/>
    <x v="2"/>
    <x v="16"/>
    <x v="2"/>
    <s v="New"/>
    <x v="4"/>
    <s v="Recovery Roller"/>
    <n v="2"/>
    <n v="37.119999999999997"/>
    <n v="0"/>
    <n v="14.26"/>
    <n v="74.239999999999995"/>
    <n v="28.52"/>
    <n v="45.72"/>
    <n v="0.61584051724137934"/>
    <n v="2026"/>
    <s v="Q3"/>
    <n v="9"/>
    <s v="Sep"/>
  </r>
  <r>
    <n v="3346"/>
    <d v="2026-09-13T00:00:00"/>
    <n v="2026"/>
    <x v="2"/>
    <n v="9"/>
    <x v="8"/>
    <x v="3"/>
    <x v="8"/>
    <x v="0"/>
    <s v="Returning"/>
    <x v="3"/>
    <s v="Compact Sleeping Bag"/>
    <n v="2"/>
    <n v="124.04"/>
    <n v="0.05"/>
    <n v="59.29"/>
    <n v="235.67599999999999"/>
    <n v="118.58"/>
    <n v="117.09599999999999"/>
    <n v="0.49685160983723414"/>
    <n v="2026"/>
    <s v="Q3"/>
    <n v="9"/>
    <s v="Sep"/>
  </r>
  <r>
    <n v="4097"/>
    <d v="2026-09-13T00:00:00"/>
    <n v="2026"/>
    <x v="2"/>
    <n v="9"/>
    <x v="8"/>
    <x v="1"/>
    <x v="12"/>
    <x v="0"/>
    <s v="Returning"/>
    <x v="1"/>
    <s v="Trail Boots"/>
    <n v="1"/>
    <n v="142.36000000000001"/>
    <n v="0"/>
    <n v="78.3"/>
    <n v="142.36000000000001"/>
    <n v="78.3"/>
    <n v="64.060000000000016"/>
    <n v="0.44998595110986239"/>
    <n v="2026"/>
    <s v="Q3"/>
    <n v="9"/>
    <s v="Sep"/>
  </r>
  <r>
    <n v="4208"/>
    <d v="2026-09-13T00:00:00"/>
    <n v="2026"/>
    <x v="2"/>
    <n v="9"/>
    <x v="8"/>
    <x v="1"/>
    <x v="12"/>
    <x v="1"/>
    <s v="Business"/>
    <x v="0"/>
    <s v="Cycling Pack 12L"/>
    <n v="6"/>
    <n v="104.11"/>
    <n v="0.1"/>
    <n v="49"/>
    <n v="562.19399999999996"/>
    <n v="294"/>
    <n v="268.19399999999996"/>
    <n v="0.47704884790659446"/>
    <n v="2026"/>
    <s v="Q3"/>
    <n v="9"/>
    <s v="Sep"/>
  </r>
  <r>
    <n v="4606"/>
    <d v="2026-09-13T00:00:00"/>
    <n v="2026"/>
    <x v="2"/>
    <n v="9"/>
    <x v="8"/>
    <x v="3"/>
    <x v="8"/>
    <x v="0"/>
    <s v="Business"/>
    <x v="3"/>
    <s v="Alpine Tent 4P"/>
    <n v="1"/>
    <n v="335.02"/>
    <n v="0.05"/>
    <n v="198.44"/>
    <n v="318.26899999999995"/>
    <n v="198.44"/>
    <n v="119.82899999999995"/>
    <n v="0.3765022669502841"/>
    <n v="2026"/>
    <s v="Q3"/>
    <n v="9"/>
    <s v="Sep"/>
  </r>
  <r>
    <n v="222"/>
    <d v="2026-09-14T00:00:00"/>
    <n v="2026"/>
    <x v="2"/>
    <n v="9"/>
    <x v="8"/>
    <x v="1"/>
    <x v="12"/>
    <x v="0"/>
    <s v="Returning"/>
    <x v="0"/>
    <s v="Trail Bike Light"/>
    <n v="2"/>
    <n v="49.69"/>
    <n v="0.05"/>
    <n v="22.55"/>
    <n v="94.410999999999987"/>
    <n v="45.1"/>
    <n v="49.310999999999986"/>
    <n v="0.52230142674052804"/>
    <n v="2026"/>
    <s v="Q3"/>
    <n v="9"/>
    <s v="Sep"/>
  </r>
  <r>
    <n v="241"/>
    <d v="2026-09-14T00:00:00"/>
    <n v="2026"/>
    <x v="2"/>
    <n v="9"/>
    <x v="8"/>
    <x v="2"/>
    <x v="5"/>
    <x v="0"/>
    <s v="Returning"/>
    <x v="0"/>
    <s v="Trail Bike Light"/>
    <n v="4"/>
    <n v="50.5"/>
    <n v="0"/>
    <n v="23.02"/>
    <n v="202"/>
    <n v="92.08"/>
    <n v="109.92"/>
    <n v="0.5441584158415842"/>
    <n v="2026"/>
    <s v="Q3"/>
    <n v="9"/>
    <s v="Sep"/>
  </r>
  <r>
    <n v="753"/>
    <d v="2026-09-14T00:00:00"/>
    <n v="2026"/>
    <x v="2"/>
    <n v="9"/>
    <x v="8"/>
    <x v="3"/>
    <x v="4"/>
    <x v="2"/>
    <s v="Returning"/>
    <x v="2"/>
    <s v="Packing Cube Set"/>
    <n v="1"/>
    <n v="47.55"/>
    <n v="0.05"/>
    <n v="18.350000000000001"/>
    <n v="45.172499999999992"/>
    <n v="18.350000000000001"/>
    <n v="26.822499999999991"/>
    <n v="0.5937794011843488"/>
    <n v="2026"/>
    <s v="Q3"/>
    <n v="9"/>
    <s v="Sep"/>
  </r>
  <r>
    <n v="2530"/>
    <d v="2026-09-14T00:00:00"/>
    <n v="2026"/>
    <x v="2"/>
    <n v="9"/>
    <x v="8"/>
    <x v="3"/>
    <x v="7"/>
    <x v="0"/>
    <s v="New"/>
    <x v="2"/>
    <s v="Packing Cube Set"/>
    <n v="6"/>
    <n v="46.16"/>
    <n v="0.1"/>
    <n v="18.39"/>
    <n v="249.26399999999998"/>
    <n v="110.34"/>
    <n v="138.92399999999998"/>
    <n v="0.55733679953783932"/>
    <n v="2026"/>
    <s v="Q3"/>
    <n v="9"/>
    <s v="Sep"/>
  </r>
  <r>
    <n v="572"/>
    <d v="2026-09-15T00:00:00"/>
    <n v="2026"/>
    <x v="2"/>
    <n v="9"/>
    <x v="8"/>
    <x v="0"/>
    <x v="15"/>
    <x v="2"/>
    <s v="Returning"/>
    <x v="2"/>
    <s v="Carry-On Duffel"/>
    <n v="2"/>
    <n v="135.79"/>
    <n v="0.05"/>
    <n v="66.53"/>
    <n v="258.00099999999998"/>
    <n v="133.06"/>
    <n v="124.94099999999997"/>
    <n v="0.48426556486215167"/>
    <n v="2026"/>
    <s v="Q3"/>
    <n v="9"/>
    <s v="Sep"/>
  </r>
  <r>
    <n v="874"/>
    <d v="2026-09-15T00:00:00"/>
    <n v="2026"/>
    <x v="2"/>
    <n v="9"/>
    <x v="8"/>
    <x v="0"/>
    <x v="15"/>
    <x v="0"/>
    <s v="Returning"/>
    <x v="1"/>
    <s v="Trail Boots"/>
    <n v="2"/>
    <n v="141.91999999999999"/>
    <n v="0"/>
    <n v="79.900000000000006"/>
    <n v="283.83999999999997"/>
    <n v="159.80000000000001"/>
    <n v="124.03999999999996"/>
    <n v="0.43700676437429531"/>
    <n v="2026"/>
    <s v="Q3"/>
    <n v="9"/>
    <s v="Sep"/>
  </r>
  <r>
    <n v="937"/>
    <d v="2026-09-15T00:00:00"/>
    <n v="2026"/>
    <x v="2"/>
    <n v="9"/>
    <x v="8"/>
    <x v="3"/>
    <x v="4"/>
    <x v="3"/>
    <s v="Business"/>
    <x v="1"/>
    <s v="Trail Boots"/>
    <n v="1"/>
    <n v="146.41"/>
    <n v="0.15"/>
    <n v="80.87"/>
    <n v="124.4485"/>
    <n v="80.87"/>
    <n v="43.578499999999991"/>
    <n v="0.35017296311325563"/>
    <n v="2026"/>
    <s v="Q3"/>
    <n v="9"/>
    <s v="Sep"/>
  </r>
  <r>
    <n v="1229"/>
    <d v="2026-09-15T00:00:00"/>
    <n v="2026"/>
    <x v="2"/>
    <n v="9"/>
    <x v="8"/>
    <x v="1"/>
    <x v="1"/>
    <x v="3"/>
    <s v="New"/>
    <x v="0"/>
    <s v="Compact Repair Kit"/>
    <n v="5"/>
    <n v="40.17"/>
    <n v="0"/>
    <n v="16.27"/>
    <n v="200.85000000000002"/>
    <n v="81.349999999999994"/>
    <n v="119.50000000000003"/>
    <n v="0.59497137167040082"/>
    <n v="2026"/>
    <s v="Q3"/>
    <n v="9"/>
    <s v="Sep"/>
  </r>
  <r>
    <n v="2186"/>
    <d v="2026-09-15T00:00:00"/>
    <n v="2026"/>
    <x v="2"/>
    <n v="9"/>
    <x v="8"/>
    <x v="2"/>
    <x v="2"/>
    <x v="0"/>
    <s v="Returning"/>
    <x v="1"/>
    <s v="Hiking Daypack 20L"/>
    <n v="2"/>
    <n v="91.6"/>
    <n v="0"/>
    <n v="46.54"/>
    <n v="183.2"/>
    <n v="93.08"/>
    <n v="90.11999999999999"/>
    <n v="0.49192139737991264"/>
    <n v="2026"/>
    <s v="Q3"/>
    <n v="9"/>
    <s v="Sep"/>
  </r>
  <r>
    <n v="2922"/>
    <d v="2026-09-15T00:00:00"/>
    <n v="2026"/>
    <x v="2"/>
    <n v="9"/>
    <x v="8"/>
    <x v="2"/>
    <x v="2"/>
    <x v="0"/>
    <s v="New"/>
    <x v="4"/>
    <s v="Weighted Vest"/>
    <n v="4"/>
    <n v="121.47"/>
    <n v="0.05"/>
    <n v="67.650000000000006"/>
    <n v="461.58599999999996"/>
    <n v="270.60000000000002"/>
    <n v="190.98599999999993"/>
    <n v="0.41376038268058379"/>
    <n v="2026"/>
    <s v="Q3"/>
    <n v="9"/>
    <s v="Sep"/>
  </r>
  <r>
    <n v="3140"/>
    <d v="2026-09-15T00:00:00"/>
    <n v="2026"/>
    <x v="2"/>
    <n v="9"/>
    <x v="8"/>
    <x v="1"/>
    <x v="12"/>
    <x v="3"/>
    <s v="New"/>
    <x v="3"/>
    <s v="Compact Sleeping Bag"/>
    <n v="2"/>
    <n v="122.69"/>
    <n v="0"/>
    <n v="61.4"/>
    <n v="245.38"/>
    <n v="122.8"/>
    <n v="122.58"/>
    <n v="0.49955171570625151"/>
    <n v="2026"/>
    <s v="Q3"/>
    <n v="9"/>
    <s v="Sep"/>
  </r>
  <r>
    <n v="3369"/>
    <d v="2026-09-15T00:00:00"/>
    <n v="2026"/>
    <x v="2"/>
    <n v="9"/>
    <x v="8"/>
    <x v="1"/>
    <x v="12"/>
    <x v="3"/>
    <s v="New"/>
    <x v="2"/>
    <s v="Packing Cube Set"/>
    <n v="1"/>
    <n v="45.59"/>
    <n v="0"/>
    <n v="18.28"/>
    <n v="45.59"/>
    <n v="18.28"/>
    <n v="27.310000000000002"/>
    <n v="0.59903487606931349"/>
    <n v="2026"/>
    <s v="Q3"/>
    <n v="9"/>
    <s v="Sep"/>
  </r>
  <r>
    <n v="4865"/>
    <d v="2026-09-15T00:00:00"/>
    <n v="2026"/>
    <x v="2"/>
    <n v="9"/>
    <x v="8"/>
    <x v="3"/>
    <x v="4"/>
    <x v="0"/>
    <s v="Returning"/>
    <x v="0"/>
    <s v="Commuter Helmet"/>
    <n v="1"/>
    <n v="83.8"/>
    <n v="0"/>
    <n v="42.23"/>
    <n v="83.8"/>
    <n v="42.23"/>
    <n v="41.57"/>
    <n v="0.49606205250596663"/>
    <n v="2026"/>
    <s v="Q3"/>
    <n v="9"/>
    <s v="Sep"/>
  </r>
  <r>
    <n v="103"/>
    <d v="2026-09-16T00:00:00"/>
    <n v="2026"/>
    <x v="2"/>
    <n v="9"/>
    <x v="8"/>
    <x v="2"/>
    <x v="3"/>
    <x v="0"/>
    <s v="New"/>
    <x v="2"/>
    <s v="Carry-On Duffel"/>
    <n v="1"/>
    <n v="132.58000000000001"/>
    <n v="0.15"/>
    <n v="67.62"/>
    <n v="112.69300000000001"/>
    <n v="67.62"/>
    <n v="45.073000000000008"/>
    <n v="0.39996273060438536"/>
    <n v="2026"/>
    <s v="Q3"/>
    <n v="9"/>
    <s v="Sep"/>
  </r>
  <r>
    <n v="4500"/>
    <d v="2026-09-16T00:00:00"/>
    <n v="2026"/>
    <x v="2"/>
    <n v="9"/>
    <x v="8"/>
    <x v="3"/>
    <x v="8"/>
    <x v="0"/>
    <s v="New"/>
    <x v="3"/>
    <s v="Compact Sleeping Bag"/>
    <n v="2"/>
    <n v="122.12"/>
    <n v="0.05"/>
    <n v="61.76"/>
    <n v="232.02799999999999"/>
    <n v="123.52"/>
    <n v="108.508"/>
    <n v="0.46765045597945076"/>
    <n v="2026"/>
    <s v="Q3"/>
    <n v="9"/>
    <s v="Sep"/>
  </r>
  <r>
    <n v="5093"/>
    <d v="2026-09-16T00:00:00"/>
    <n v="2026"/>
    <x v="2"/>
    <n v="9"/>
    <x v="8"/>
    <x v="0"/>
    <x v="0"/>
    <x v="1"/>
    <s v="Business"/>
    <x v="1"/>
    <s v="Trail Boots"/>
    <n v="3"/>
    <n v="140.47"/>
    <n v="0.15"/>
    <n v="81.739999999999995"/>
    <n v="358.19849999999997"/>
    <n v="245.21999999999997"/>
    <n v="112.9785"/>
    <n v="0.31540751845694498"/>
    <n v="2026"/>
    <s v="Q3"/>
    <n v="9"/>
    <s v="Sep"/>
  </r>
  <r>
    <n v="5147"/>
    <d v="2026-09-16T00:00:00"/>
    <n v="2026"/>
    <x v="2"/>
    <n v="9"/>
    <x v="8"/>
    <x v="3"/>
    <x v="13"/>
    <x v="0"/>
    <s v="New"/>
    <x v="1"/>
    <s v="Trail Boots"/>
    <n v="2"/>
    <n v="145.35"/>
    <n v="0.05"/>
    <n v="78.39"/>
    <n v="276.16499999999996"/>
    <n v="156.78"/>
    <n v="119.38499999999996"/>
    <n v="0.4322959100537721"/>
    <n v="2026"/>
    <s v="Q3"/>
    <n v="9"/>
    <s v="Sep"/>
  </r>
  <r>
    <n v="365"/>
    <d v="2026-09-17T00:00:00"/>
    <n v="2026"/>
    <x v="2"/>
    <n v="9"/>
    <x v="8"/>
    <x v="3"/>
    <x v="8"/>
    <x v="3"/>
    <s v="Returning"/>
    <x v="3"/>
    <s v="Compact Sleeping Bag"/>
    <n v="2"/>
    <n v="121.25"/>
    <n v="0"/>
    <n v="61.5"/>
    <n v="242.5"/>
    <n v="123"/>
    <n v="119.5"/>
    <n v="0.4927835051546392"/>
    <n v="2026"/>
    <s v="Q3"/>
    <n v="9"/>
    <s v="Sep"/>
  </r>
  <r>
    <n v="494"/>
    <d v="2026-09-17T00:00:00"/>
    <n v="2026"/>
    <x v="2"/>
    <n v="9"/>
    <x v="8"/>
    <x v="3"/>
    <x v="4"/>
    <x v="0"/>
    <s v="New"/>
    <x v="2"/>
    <s v="Insulated Bottle"/>
    <n v="1"/>
    <n v="35.94"/>
    <n v="0.1"/>
    <n v="13.19"/>
    <n v="32.345999999999997"/>
    <n v="13.19"/>
    <n v="19.155999999999999"/>
    <n v="0.59222160390774747"/>
    <n v="2026"/>
    <s v="Q3"/>
    <n v="9"/>
    <s v="Sep"/>
  </r>
  <r>
    <n v="665"/>
    <d v="2026-09-17T00:00:00"/>
    <n v="2026"/>
    <x v="2"/>
    <n v="9"/>
    <x v="8"/>
    <x v="1"/>
    <x v="14"/>
    <x v="0"/>
    <s v="New"/>
    <x v="0"/>
    <s v="Cycling Pack 12L"/>
    <n v="1"/>
    <n v="101.18"/>
    <n v="0.1"/>
    <n v="49.38"/>
    <n v="91.062000000000012"/>
    <n v="49.38"/>
    <n v="41.682000000000009"/>
    <n v="0.45773209461685449"/>
    <n v="2026"/>
    <s v="Q3"/>
    <n v="9"/>
    <s v="Sep"/>
  </r>
  <r>
    <n v="2067"/>
    <d v="2026-09-17T00:00:00"/>
    <n v="2026"/>
    <x v="2"/>
    <n v="9"/>
    <x v="8"/>
    <x v="3"/>
    <x v="7"/>
    <x v="2"/>
    <s v="New"/>
    <x v="0"/>
    <s v="Commuter Helmet"/>
    <n v="2"/>
    <n v="82.47"/>
    <n v="0"/>
    <n v="42.49"/>
    <n v="164.94"/>
    <n v="84.98"/>
    <n v="79.959999999999994"/>
    <n v="0.48478234509518608"/>
    <n v="2026"/>
    <s v="Q3"/>
    <n v="9"/>
    <s v="Sep"/>
  </r>
  <r>
    <n v="2648"/>
    <d v="2026-09-17T00:00:00"/>
    <n v="2026"/>
    <x v="2"/>
    <n v="9"/>
    <x v="8"/>
    <x v="2"/>
    <x v="16"/>
    <x v="3"/>
    <s v="New"/>
    <x v="4"/>
    <s v="Training Mat"/>
    <n v="1"/>
    <n v="50.47"/>
    <n v="0.05"/>
    <n v="22.27"/>
    <n v="47.946499999999993"/>
    <n v="22.27"/>
    <n v="25.676499999999994"/>
    <n v="0.53552396942425406"/>
    <n v="2026"/>
    <s v="Q3"/>
    <n v="9"/>
    <s v="Sep"/>
  </r>
  <r>
    <n v="3074"/>
    <d v="2026-09-17T00:00:00"/>
    <n v="2026"/>
    <x v="2"/>
    <n v="9"/>
    <x v="8"/>
    <x v="3"/>
    <x v="8"/>
    <x v="1"/>
    <s v="Business"/>
    <x v="3"/>
    <s v="Portable Camp Stove"/>
    <n v="5"/>
    <n v="82.63"/>
    <n v="0.15"/>
    <n v="38.630000000000003"/>
    <n v="351.17749999999995"/>
    <n v="193.15"/>
    <n v="158.02749999999995"/>
    <n v="0.44999323703824978"/>
    <n v="2026"/>
    <s v="Q3"/>
    <n v="9"/>
    <s v="Sep"/>
  </r>
  <r>
    <n v="259"/>
    <d v="2026-09-18T00:00:00"/>
    <n v="2026"/>
    <x v="2"/>
    <n v="9"/>
    <x v="8"/>
    <x v="3"/>
    <x v="8"/>
    <x v="2"/>
    <s v="Business"/>
    <x v="2"/>
    <s v="Travel Backpack 35L"/>
    <n v="4"/>
    <n v="168.48"/>
    <n v="0.1"/>
    <n v="89.85"/>
    <n v="606.52800000000002"/>
    <n v="359.4"/>
    <n v="247.12800000000004"/>
    <n v="0.4074469768914214"/>
    <n v="2026"/>
    <s v="Q3"/>
    <n v="9"/>
    <s v="Sep"/>
  </r>
  <r>
    <n v="997"/>
    <d v="2026-09-18T00:00:00"/>
    <n v="2026"/>
    <x v="2"/>
    <n v="9"/>
    <x v="8"/>
    <x v="1"/>
    <x v="11"/>
    <x v="3"/>
    <s v="Returning"/>
    <x v="3"/>
    <s v="Compact Sleeping Bag"/>
    <n v="2"/>
    <n v="121.82"/>
    <n v="0"/>
    <n v="61.92"/>
    <n v="243.64"/>
    <n v="123.84"/>
    <n v="119.79999999999998"/>
    <n v="0.49170907896897059"/>
    <n v="2026"/>
    <s v="Q3"/>
    <n v="9"/>
    <s v="Sep"/>
  </r>
  <r>
    <n v="2102"/>
    <d v="2026-09-18T00:00:00"/>
    <n v="2026"/>
    <x v="2"/>
    <n v="9"/>
    <x v="8"/>
    <x v="0"/>
    <x v="15"/>
    <x v="2"/>
    <s v="Returning"/>
    <x v="0"/>
    <s v="Trail Bike Light"/>
    <n v="1"/>
    <n v="50.02"/>
    <n v="0.1"/>
    <n v="22.47"/>
    <n v="45.018000000000001"/>
    <n v="22.47"/>
    <n v="22.548000000000002"/>
    <n v="0.50086632013861121"/>
    <n v="2026"/>
    <s v="Q3"/>
    <n v="9"/>
    <s v="Sep"/>
  </r>
  <r>
    <n v="2452"/>
    <d v="2026-09-18T00:00:00"/>
    <n v="2026"/>
    <x v="2"/>
    <n v="9"/>
    <x v="8"/>
    <x v="2"/>
    <x v="5"/>
    <x v="0"/>
    <s v="New"/>
    <x v="4"/>
    <s v="Training Mat"/>
    <n v="1"/>
    <n v="50.17"/>
    <n v="0.1"/>
    <n v="21.99"/>
    <n v="45.153000000000006"/>
    <n v="21.99"/>
    <n v="23.163000000000007"/>
    <n v="0.51298917015480705"/>
    <n v="2026"/>
    <s v="Q3"/>
    <n v="9"/>
    <s v="Sep"/>
  </r>
  <r>
    <n v="2761"/>
    <d v="2026-09-18T00:00:00"/>
    <n v="2026"/>
    <x v="2"/>
    <n v="9"/>
    <x v="8"/>
    <x v="0"/>
    <x v="15"/>
    <x v="1"/>
    <s v="Business"/>
    <x v="3"/>
    <s v="Compact Sleeping Bag"/>
    <n v="5"/>
    <n v="124.51"/>
    <n v="0.1"/>
    <n v="60.29"/>
    <n v="560.29500000000007"/>
    <n v="301.45"/>
    <n v="258.84500000000008"/>
    <n v="0.46197984990049895"/>
    <n v="2026"/>
    <s v="Q3"/>
    <n v="9"/>
    <s v="Sep"/>
  </r>
  <r>
    <n v="3993"/>
    <d v="2026-09-18T00:00:00"/>
    <n v="2026"/>
    <x v="2"/>
    <n v="9"/>
    <x v="8"/>
    <x v="1"/>
    <x v="12"/>
    <x v="3"/>
    <s v="Returning"/>
    <x v="1"/>
    <s v="Summit Backpack 45L"/>
    <n v="1"/>
    <n v="153.68"/>
    <n v="0.05"/>
    <n v="77.42"/>
    <n v="145.99600000000001"/>
    <n v="77.42"/>
    <n v="68.576000000000008"/>
    <n v="0.46971149894517661"/>
    <n v="2026"/>
    <s v="Q3"/>
    <n v="9"/>
    <s v="Sep"/>
  </r>
  <r>
    <n v="4343"/>
    <d v="2026-09-18T00:00:00"/>
    <n v="2026"/>
    <x v="2"/>
    <n v="9"/>
    <x v="8"/>
    <x v="1"/>
    <x v="12"/>
    <x v="3"/>
    <s v="New"/>
    <x v="3"/>
    <s v="Compact Sleeping Bag"/>
    <n v="2"/>
    <n v="121.37"/>
    <n v="0.05"/>
    <n v="60.13"/>
    <n v="230.60300000000001"/>
    <n v="120.26"/>
    <n v="110.343"/>
    <n v="0.47849767782726155"/>
    <n v="2026"/>
    <s v="Q3"/>
    <n v="9"/>
    <s v="Sep"/>
  </r>
  <r>
    <n v="4429"/>
    <d v="2026-09-18T00:00:00"/>
    <n v="2026"/>
    <x v="2"/>
    <n v="9"/>
    <x v="8"/>
    <x v="0"/>
    <x v="15"/>
    <x v="0"/>
    <s v="Business"/>
    <x v="1"/>
    <s v="Trail Boots"/>
    <n v="2"/>
    <n v="145.1"/>
    <n v="0.1"/>
    <n v="77.62"/>
    <n v="261.18"/>
    <n v="155.24"/>
    <n v="105.94"/>
    <n v="0.40562064476606169"/>
    <n v="2026"/>
    <s v="Q3"/>
    <n v="9"/>
    <s v="Sep"/>
  </r>
  <r>
    <n v="4824"/>
    <d v="2026-09-18T00:00:00"/>
    <n v="2026"/>
    <x v="2"/>
    <n v="9"/>
    <x v="8"/>
    <x v="3"/>
    <x v="8"/>
    <x v="0"/>
    <s v="Returning"/>
    <x v="4"/>
    <s v="Recovery Roller"/>
    <n v="1"/>
    <n v="36.729999999999997"/>
    <n v="0.05"/>
    <n v="14.11"/>
    <n v="34.893499999999996"/>
    <n v="14.11"/>
    <n v="20.783499999999997"/>
    <n v="0.59562669265049362"/>
    <n v="2026"/>
    <s v="Q3"/>
    <n v="9"/>
    <s v="Sep"/>
  </r>
  <r>
    <n v="4881"/>
    <d v="2026-09-18T00:00:00"/>
    <n v="2026"/>
    <x v="2"/>
    <n v="9"/>
    <x v="8"/>
    <x v="2"/>
    <x v="2"/>
    <x v="0"/>
    <s v="Business"/>
    <x v="2"/>
    <s v="Carry-On Duffel"/>
    <n v="4"/>
    <n v="134.15"/>
    <n v="0.05"/>
    <n v="65.58"/>
    <n v="509.77"/>
    <n v="262.32"/>
    <n v="247.45"/>
    <n v="0.48541499107440611"/>
    <n v="2026"/>
    <s v="Q3"/>
    <n v="9"/>
    <s v="Sep"/>
  </r>
  <r>
    <n v="5138"/>
    <d v="2026-09-18T00:00:00"/>
    <n v="2026"/>
    <x v="2"/>
    <n v="9"/>
    <x v="8"/>
    <x v="0"/>
    <x v="0"/>
    <x v="1"/>
    <s v="Business"/>
    <x v="1"/>
    <s v="Hiking Daypack 20L"/>
    <n v="8"/>
    <n v="94.21"/>
    <n v="0.1"/>
    <n v="45.05"/>
    <n v="678.31200000000001"/>
    <n v="360.4"/>
    <n v="317.91200000000003"/>
    <n v="0.46868107891353833"/>
    <n v="2026"/>
    <s v="Q3"/>
    <n v="9"/>
    <s v="Sep"/>
  </r>
  <r>
    <n v="1214"/>
    <d v="2026-09-19T00:00:00"/>
    <n v="2026"/>
    <x v="2"/>
    <n v="9"/>
    <x v="8"/>
    <x v="0"/>
    <x v="15"/>
    <x v="2"/>
    <s v="Returning"/>
    <x v="3"/>
    <s v="Trail Tent 2P"/>
    <n v="1"/>
    <n v="198.29"/>
    <n v="0.05"/>
    <n v="106.24"/>
    <n v="188.37549999999999"/>
    <n v="106.24"/>
    <n v="82.135499999999993"/>
    <n v="0.436020076920831"/>
    <n v="2026"/>
    <s v="Q3"/>
    <n v="9"/>
    <s v="Sep"/>
  </r>
  <r>
    <n v="1346"/>
    <d v="2026-09-19T00:00:00"/>
    <n v="2026"/>
    <x v="2"/>
    <n v="9"/>
    <x v="8"/>
    <x v="1"/>
    <x v="14"/>
    <x v="3"/>
    <s v="Returning"/>
    <x v="2"/>
    <s v="Travel Backpack 35L"/>
    <n v="3"/>
    <n v="166.21"/>
    <n v="0.05"/>
    <n v="85.03"/>
    <n v="473.69849999999997"/>
    <n v="255.09"/>
    <n v="218.60849999999996"/>
    <n v="0.4614929116304991"/>
    <n v="2026"/>
    <s v="Q3"/>
    <n v="9"/>
    <s v="Sep"/>
  </r>
  <r>
    <n v="1361"/>
    <d v="2026-09-19T00:00:00"/>
    <n v="2026"/>
    <x v="2"/>
    <n v="9"/>
    <x v="8"/>
    <x v="1"/>
    <x v="6"/>
    <x v="3"/>
    <s v="New"/>
    <x v="0"/>
    <s v="Compact Repair Kit"/>
    <n v="1"/>
    <n v="40.700000000000003"/>
    <n v="0.05"/>
    <n v="16.43"/>
    <n v="38.664999999999999"/>
    <n v="16.43"/>
    <n v="22.234999999999999"/>
    <n v="0.57506789085736454"/>
    <n v="2026"/>
    <s v="Q3"/>
    <n v="9"/>
    <s v="Sep"/>
  </r>
  <r>
    <n v="2728"/>
    <d v="2026-09-19T00:00:00"/>
    <n v="2026"/>
    <x v="2"/>
    <n v="9"/>
    <x v="8"/>
    <x v="0"/>
    <x v="15"/>
    <x v="0"/>
    <s v="New"/>
    <x v="1"/>
    <s v="Summit Backpack 45L"/>
    <n v="3"/>
    <n v="153.5"/>
    <n v="0"/>
    <n v="80.819999999999993"/>
    <n v="460.5"/>
    <n v="242.45999999999998"/>
    <n v="218.04000000000002"/>
    <n v="0.47348534201954401"/>
    <n v="2026"/>
    <s v="Q3"/>
    <n v="9"/>
    <s v="Sep"/>
  </r>
  <r>
    <n v="2788"/>
    <d v="2026-09-19T00:00:00"/>
    <n v="2026"/>
    <x v="2"/>
    <n v="9"/>
    <x v="8"/>
    <x v="1"/>
    <x v="12"/>
    <x v="3"/>
    <s v="New"/>
    <x v="1"/>
    <s v="Trekking Poles"/>
    <n v="1"/>
    <n v="70.430000000000007"/>
    <n v="0"/>
    <n v="31.51"/>
    <n v="70.430000000000007"/>
    <n v="31.51"/>
    <n v="38.92"/>
    <n v="0.55260542382507449"/>
    <n v="2026"/>
    <s v="Q3"/>
    <n v="9"/>
    <s v="Sep"/>
  </r>
  <r>
    <n v="2932"/>
    <d v="2026-09-19T00:00:00"/>
    <n v="2026"/>
    <x v="2"/>
    <n v="9"/>
    <x v="8"/>
    <x v="0"/>
    <x v="15"/>
    <x v="2"/>
    <s v="Business"/>
    <x v="0"/>
    <s v="Trail Bike Light"/>
    <n v="4"/>
    <n v="49.93"/>
    <n v="0"/>
    <n v="22.99"/>
    <n v="199.72"/>
    <n v="91.96"/>
    <n v="107.76"/>
    <n v="0.53955537752853999"/>
    <n v="2026"/>
    <s v="Q3"/>
    <n v="9"/>
    <s v="Sep"/>
  </r>
  <r>
    <n v="3399"/>
    <d v="2026-09-19T00:00:00"/>
    <n v="2026"/>
    <x v="2"/>
    <n v="9"/>
    <x v="8"/>
    <x v="1"/>
    <x v="12"/>
    <x v="2"/>
    <s v="Returning"/>
    <x v="0"/>
    <s v="Trail Bike Light"/>
    <n v="1"/>
    <n v="50.18"/>
    <n v="0"/>
    <n v="22.92"/>
    <n v="50.18"/>
    <n v="22.92"/>
    <n v="27.259999999999998"/>
    <n v="0.54324432044639293"/>
    <n v="2026"/>
    <s v="Q3"/>
    <n v="9"/>
    <s v="Sep"/>
  </r>
  <r>
    <n v="3588"/>
    <d v="2026-09-19T00:00:00"/>
    <n v="2026"/>
    <x v="2"/>
    <n v="9"/>
    <x v="8"/>
    <x v="3"/>
    <x v="13"/>
    <x v="2"/>
    <s v="New"/>
    <x v="2"/>
    <s v="Travel Backpack 35L"/>
    <n v="2"/>
    <n v="164.01"/>
    <n v="0.15"/>
    <n v="87.14"/>
    <n v="278.81699999999995"/>
    <n v="174.28"/>
    <n v="104.53699999999995"/>
    <n v="0.37493050997607741"/>
    <n v="2026"/>
    <s v="Q3"/>
    <n v="9"/>
    <s v="Sep"/>
  </r>
  <r>
    <n v="3603"/>
    <d v="2026-09-19T00:00:00"/>
    <n v="2026"/>
    <x v="2"/>
    <n v="9"/>
    <x v="8"/>
    <x v="1"/>
    <x v="14"/>
    <x v="3"/>
    <s v="Returning"/>
    <x v="0"/>
    <s v="Commuter Helmet"/>
    <n v="2"/>
    <n v="83.77"/>
    <n v="0"/>
    <n v="43.32"/>
    <n v="167.54"/>
    <n v="86.64"/>
    <n v="80.899999999999991"/>
    <n v="0.4828697624447893"/>
    <n v="2026"/>
    <s v="Q3"/>
    <n v="9"/>
    <s v="Sep"/>
  </r>
  <r>
    <n v="3845"/>
    <d v="2026-09-19T00:00:00"/>
    <n v="2026"/>
    <x v="2"/>
    <n v="9"/>
    <x v="8"/>
    <x v="3"/>
    <x v="8"/>
    <x v="0"/>
    <s v="New"/>
    <x v="3"/>
    <s v="Portable Camp Stove"/>
    <n v="1"/>
    <n v="81.84"/>
    <n v="0"/>
    <n v="38.5"/>
    <n v="81.84"/>
    <n v="38.5"/>
    <n v="43.34"/>
    <n v="0.52956989247311825"/>
    <n v="2026"/>
    <s v="Q3"/>
    <n v="9"/>
    <s v="Sep"/>
  </r>
  <r>
    <n v="4191"/>
    <d v="2026-09-19T00:00:00"/>
    <n v="2026"/>
    <x v="2"/>
    <n v="9"/>
    <x v="8"/>
    <x v="2"/>
    <x v="5"/>
    <x v="3"/>
    <s v="Returning"/>
    <x v="4"/>
    <s v="Resistance Band Set"/>
    <n v="1"/>
    <n v="40.32"/>
    <n v="0.15"/>
    <n v="14.39"/>
    <n v="34.271999999999998"/>
    <n v="14.39"/>
    <n v="19.881999999999998"/>
    <n v="0.58012371615312786"/>
    <n v="2026"/>
    <s v="Q3"/>
    <n v="9"/>
    <s v="Sep"/>
  </r>
  <r>
    <n v="4269"/>
    <d v="2026-09-19T00:00:00"/>
    <n v="2026"/>
    <x v="2"/>
    <n v="9"/>
    <x v="8"/>
    <x v="2"/>
    <x v="16"/>
    <x v="1"/>
    <s v="Business"/>
    <x v="1"/>
    <s v="Summit Backpack 45L"/>
    <n v="4"/>
    <n v="155.84"/>
    <n v="0.05"/>
    <n v="80.790000000000006"/>
    <n v="592.19200000000001"/>
    <n v="323.16000000000003"/>
    <n v="269.03199999999998"/>
    <n v="0.45429860585755966"/>
    <n v="2026"/>
    <s v="Q3"/>
    <n v="9"/>
    <s v="Sep"/>
  </r>
  <r>
    <n v="5"/>
    <d v="2026-09-20T00:00:00"/>
    <n v="2026"/>
    <x v="2"/>
    <n v="9"/>
    <x v="8"/>
    <x v="1"/>
    <x v="6"/>
    <x v="0"/>
    <s v="Business"/>
    <x v="4"/>
    <s v="Training Mat"/>
    <n v="1"/>
    <n v="51.83"/>
    <n v="0"/>
    <n v="21.9"/>
    <n v="51.83"/>
    <n v="21.9"/>
    <n v="29.93"/>
    <n v="0.57746478873239437"/>
    <n v="2026"/>
    <s v="Q3"/>
    <n v="9"/>
    <s v="Sep"/>
  </r>
  <r>
    <n v="210"/>
    <d v="2026-09-20T00:00:00"/>
    <n v="2026"/>
    <x v="2"/>
    <n v="9"/>
    <x v="8"/>
    <x v="2"/>
    <x v="3"/>
    <x v="2"/>
    <s v="Returning"/>
    <x v="3"/>
    <s v="Trail Tent 2P"/>
    <n v="1"/>
    <n v="190.77"/>
    <n v="0.05"/>
    <n v="104.69"/>
    <n v="181.23150000000001"/>
    <n v="104.69"/>
    <n v="76.541500000000013"/>
    <n v="0.42234103894742364"/>
    <n v="2026"/>
    <s v="Q3"/>
    <n v="9"/>
    <s v="Sep"/>
  </r>
  <r>
    <n v="462"/>
    <d v="2026-09-20T00:00:00"/>
    <n v="2026"/>
    <x v="2"/>
    <n v="9"/>
    <x v="8"/>
    <x v="1"/>
    <x v="12"/>
    <x v="2"/>
    <s v="New"/>
    <x v="0"/>
    <s v="Compact Repair Kit"/>
    <n v="2"/>
    <n v="40.049999999999997"/>
    <n v="0.05"/>
    <n v="16.97"/>
    <n v="76.094999999999985"/>
    <n v="33.94"/>
    <n v="42.154999999999987"/>
    <n v="0.55397857940731976"/>
    <n v="2026"/>
    <s v="Q3"/>
    <n v="9"/>
    <s v="Sep"/>
  </r>
  <r>
    <n v="725"/>
    <d v="2026-09-20T00:00:00"/>
    <n v="2026"/>
    <x v="2"/>
    <n v="9"/>
    <x v="8"/>
    <x v="1"/>
    <x v="12"/>
    <x v="0"/>
    <s v="New"/>
    <x v="0"/>
    <s v="Commuter Helmet"/>
    <n v="1"/>
    <n v="82.08"/>
    <n v="0.05"/>
    <n v="43.18"/>
    <n v="77.975999999999999"/>
    <n v="43.18"/>
    <n v="34.795999999999999"/>
    <n v="0.44623986867754178"/>
    <n v="2026"/>
    <s v="Q3"/>
    <n v="9"/>
    <s v="Sep"/>
  </r>
  <r>
    <n v="918"/>
    <d v="2026-09-20T00:00:00"/>
    <n v="2026"/>
    <x v="2"/>
    <n v="9"/>
    <x v="8"/>
    <x v="0"/>
    <x v="15"/>
    <x v="0"/>
    <s v="Returning"/>
    <x v="0"/>
    <s v="Trail Bike Light"/>
    <n v="1"/>
    <n v="50.3"/>
    <n v="0.05"/>
    <n v="22.14"/>
    <n v="47.784999999999997"/>
    <n v="22.14"/>
    <n v="25.644999999999996"/>
    <n v="0.53667468870984614"/>
    <n v="2026"/>
    <s v="Q3"/>
    <n v="9"/>
    <s v="Sep"/>
  </r>
  <r>
    <n v="1442"/>
    <d v="2026-09-20T00:00:00"/>
    <n v="2026"/>
    <x v="2"/>
    <n v="9"/>
    <x v="8"/>
    <x v="2"/>
    <x v="16"/>
    <x v="0"/>
    <s v="New"/>
    <x v="2"/>
    <s v="Packing Cube Set"/>
    <n v="1"/>
    <n v="47.68"/>
    <n v="0.1"/>
    <n v="18.03"/>
    <n v="42.911999999999999"/>
    <n v="18.03"/>
    <n v="24.881999999999998"/>
    <n v="0.57983780760626391"/>
    <n v="2026"/>
    <s v="Q3"/>
    <n v="9"/>
    <s v="Sep"/>
  </r>
  <r>
    <n v="4290"/>
    <d v="2026-09-20T00:00:00"/>
    <n v="2026"/>
    <x v="2"/>
    <n v="9"/>
    <x v="8"/>
    <x v="2"/>
    <x v="2"/>
    <x v="2"/>
    <s v="Returning"/>
    <x v="0"/>
    <s v="Trail Bike Light"/>
    <n v="2"/>
    <n v="51.48"/>
    <n v="0.05"/>
    <n v="22.38"/>
    <n v="97.811999999999983"/>
    <n v="44.76"/>
    <n v="53.051999999999985"/>
    <n v="0.54238743712427917"/>
    <n v="2026"/>
    <s v="Q3"/>
    <n v="9"/>
    <s v="Sep"/>
  </r>
  <r>
    <n v="4666"/>
    <d v="2026-09-20T00:00:00"/>
    <n v="2026"/>
    <x v="2"/>
    <n v="9"/>
    <x v="8"/>
    <x v="2"/>
    <x v="3"/>
    <x v="0"/>
    <s v="Business"/>
    <x v="4"/>
    <s v="Weighted Vest"/>
    <n v="2"/>
    <n v="123.73"/>
    <n v="0"/>
    <n v="68.459999999999994"/>
    <n v="247.46"/>
    <n v="136.91999999999999"/>
    <n v="110.54000000000002"/>
    <n v="0.44669845631617239"/>
    <n v="2026"/>
    <s v="Q3"/>
    <n v="9"/>
    <s v="Sep"/>
  </r>
  <r>
    <n v="234"/>
    <d v="2026-09-21T00:00:00"/>
    <n v="2026"/>
    <x v="2"/>
    <n v="9"/>
    <x v="8"/>
    <x v="2"/>
    <x v="5"/>
    <x v="0"/>
    <s v="Business"/>
    <x v="1"/>
    <s v="Trail Boots"/>
    <n v="2"/>
    <n v="146.81"/>
    <n v="0"/>
    <n v="79.72"/>
    <n v="293.62"/>
    <n v="159.44"/>
    <n v="134.18"/>
    <n v="0.45698521899053202"/>
    <n v="2026"/>
    <s v="Q3"/>
    <n v="9"/>
    <s v="Sep"/>
  </r>
  <r>
    <n v="802"/>
    <d v="2026-09-21T00:00:00"/>
    <n v="2026"/>
    <x v="2"/>
    <n v="9"/>
    <x v="8"/>
    <x v="1"/>
    <x v="12"/>
    <x v="2"/>
    <s v="Returning"/>
    <x v="2"/>
    <s v="Travel Backpack 35L"/>
    <n v="2"/>
    <n v="167.16"/>
    <n v="0"/>
    <n v="88.51"/>
    <n v="334.32"/>
    <n v="177.02"/>
    <n v="157.29999999999998"/>
    <n v="0.4705072983967456"/>
    <n v="2026"/>
    <s v="Q3"/>
    <n v="9"/>
    <s v="Sep"/>
  </r>
  <r>
    <n v="1942"/>
    <d v="2026-09-21T00:00:00"/>
    <n v="2026"/>
    <x v="2"/>
    <n v="9"/>
    <x v="8"/>
    <x v="2"/>
    <x v="2"/>
    <x v="0"/>
    <s v="New"/>
    <x v="0"/>
    <s v="Commuter Helmet"/>
    <n v="1"/>
    <n v="83.69"/>
    <n v="0"/>
    <n v="42.76"/>
    <n v="83.69"/>
    <n v="42.76"/>
    <n v="40.93"/>
    <n v="0.48906679412116144"/>
    <n v="2026"/>
    <s v="Q3"/>
    <n v="9"/>
    <s v="Sep"/>
  </r>
  <r>
    <n v="2200"/>
    <d v="2026-09-21T00:00:00"/>
    <n v="2026"/>
    <x v="2"/>
    <n v="9"/>
    <x v="8"/>
    <x v="0"/>
    <x v="0"/>
    <x v="0"/>
    <s v="New"/>
    <x v="0"/>
    <s v="Compact Repair Kit"/>
    <n v="1"/>
    <n v="40.4"/>
    <n v="0.15"/>
    <n v="16.47"/>
    <n v="34.339999999999996"/>
    <n v="16.47"/>
    <n v="17.869999999999997"/>
    <n v="0.52038439138031445"/>
    <n v="2026"/>
    <s v="Q3"/>
    <n v="9"/>
    <s v="Sep"/>
  </r>
  <r>
    <n v="2236"/>
    <d v="2026-09-21T00:00:00"/>
    <n v="2026"/>
    <x v="2"/>
    <n v="9"/>
    <x v="8"/>
    <x v="1"/>
    <x v="11"/>
    <x v="0"/>
    <s v="Returning"/>
    <x v="1"/>
    <s v="Trail Boots"/>
    <n v="3"/>
    <n v="143.31"/>
    <n v="0"/>
    <n v="81.36"/>
    <n v="429.93"/>
    <n v="244.07999999999998"/>
    <n v="185.85000000000002"/>
    <n v="0.43227967343521045"/>
    <n v="2026"/>
    <s v="Q3"/>
    <n v="9"/>
    <s v="Sep"/>
  </r>
  <r>
    <n v="4041"/>
    <d v="2026-09-21T00:00:00"/>
    <n v="2026"/>
    <x v="2"/>
    <n v="9"/>
    <x v="8"/>
    <x v="1"/>
    <x v="11"/>
    <x v="1"/>
    <s v="Returning"/>
    <x v="4"/>
    <s v="Training Mat"/>
    <n v="15"/>
    <n v="51.1"/>
    <n v="0.1"/>
    <n v="21.9"/>
    <n v="689.85"/>
    <n v="328.5"/>
    <n v="361.35"/>
    <n v="0.52380952380952384"/>
    <n v="2026"/>
    <s v="Q3"/>
    <n v="9"/>
    <s v="Sep"/>
  </r>
  <r>
    <n v="4435"/>
    <d v="2026-09-21T00:00:00"/>
    <n v="2026"/>
    <x v="2"/>
    <n v="9"/>
    <x v="8"/>
    <x v="3"/>
    <x v="13"/>
    <x v="3"/>
    <s v="New"/>
    <x v="1"/>
    <s v="Trail Boots"/>
    <n v="1"/>
    <n v="146.33000000000001"/>
    <n v="0"/>
    <n v="80.05"/>
    <n v="146.33000000000001"/>
    <n v="80.05"/>
    <n v="66.280000000000015"/>
    <n v="0.45294881432378875"/>
    <n v="2026"/>
    <s v="Q3"/>
    <n v="9"/>
    <s v="Sep"/>
  </r>
  <r>
    <n v="305"/>
    <d v="2026-09-22T00:00:00"/>
    <n v="2026"/>
    <x v="2"/>
    <n v="9"/>
    <x v="8"/>
    <x v="3"/>
    <x v="8"/>
    <x v="0"/>
    <s v="Returning"/>
    <x v="2"/>
    <s v="Carry-On Duffel"/>
    <n v="1"/>
    <n v="130.69999999999999"/>
    <n v="0.05"/>
    <n v="68.23"/>
    <n v="124.16499999999998"/>
    <n v="68.23"/>
    <n v="55.934999999999974"/>
    <n v="0.45048926831232622"/>
    <n v="2026"/>
    <s v="Q3"/>
    <n v="9"/>
    <s v="Sep"/>
  </r>
  <r>
    <n v="808"/>
    <d v="2026-09-22T00:00:00"/>
    <n v="2026"/>
    <x v="2"/>
    <n v="9"/>
    <x v="8"/>
    <x v="1"/>
    <x v="12"/>
    <x v="1"/>
    <s v="Business"/>
    <x v="4"/>
    <s v="Resistance Band Set"/>
    <n v="8"/>
    <n v="39.630000000000003"/>
    <n v="0.15"/>
    <n v="14.61"/>
    <n v="269.48400000000004"/>
    <n v="116.88"/>
    <n v="152.60400000000004"/>
    <n v="0.56628222825844954"/>
    <n v="2026"/>
    <s v="Q3"/>
    <n v="9"/>
    <s v="Sep"/>
  </r>
  <r>
    <n v="1029"/>
    <d v="2026-09-22T00:00:00"/>
    <n v="2026"/>
    <x v="2"/>
    <n v="9"/>
    <x v="8"/>
    <x v="1"/>
    <x v="6"/>
    <x v="0"/>
    <s v="Returning"/>
    <x v="2"/>
    <s v="Carry-On Duffel"/>
    <n v="1"/>
    <n v="132.36000000000001"/>
    <n v="0.05"/>
    <n v="66.63"/>
    <n v="125.742"/>
    <n v="66.63"/>
    <n v="59.112000000000009"/>
    <n v="0.47010545402490822"/>
    <n v="2026"/>
    <s v="Q3"/>
    <n v="9"/>
    <s v="Sep"/>
  </r>
  <r>
    <n v="1721"/>
    <d v="2026-09-22T00:00:00"/>
    <n v="2026"/>
    <x v="2"/>
    <n v="9"/>
    <x v="8"/>
    <x v="3"/>
    <x v="7"/>
    <x v="0"/>
    <s v="Business"/>
    <x v="1"/>
    <s v="Summit Backpack 45L"/>
    <n v="1"/>
    <n v="156.81"/>
    <n v="0"/>
    <n v="78.2"/>
    <n v="156.81"/>
    <n v="78.2"/>
    <n v="78.61"/>
    <n v="0.50130731458452904"/>
    <n v="2026"/>
    <s v="Q3"/>
    <n v="9"/>
    <s v="Sep"/>
  </r>
  <r>
    <n v="2425"/>
    <d v="2026-09-22T00:00:00"/>
    <n v="2026"/>
    <x v="2"/>
    <n v="9"/>
    <x v="8"/>
    <x v="3"/>
    <x v="8"/>
    <x v="3"/>
    <s v="New"/>
    <x v="2"/>
    <s v="Carry-On Duffel"/>
    <n v="3"/>
    <n v="134.52000000000001"/>
    <n v="0.05"/>
    <n v="65.19"/>
    <n v="383.38200000000006"/>
    <n v="195.57"/>
    <n v="187.81200000000007"/>
    <n v="0.48988215409174152"/>
    <n v="2026"/>
    <s v="Q3"/>
    <n v="9"/>
    <s v="Sep"/>
  </r>
  <r>
    <n v="3322"/>
    <d v="2026-09-22T00:00:00"/>
    <n v="2026"/>
    <x v="2"/>
    <n v="9"/>
    <x v="8"/>
    <x v="3"/>
    <x v="8"/>
    <x v="0"/>
    <s v="Returning"/>
    <x v="3"/>
    <s v="Compact Sleeping Bag"/>
    <n v="1"/>
    <n v="124.51"/>
    <n v="0"/>
    <n v="59.97"/>
    <n v="124.51"/>
    <n v="59.97"/>
    <n v="64.540000000000006"/>
    <n v="0.51835193960324477"/>
    <n v="2026"/>
    <s v="Q3"/>
    <n v="9"/>
    <s v="Sep"/>
  </r>
  <r>
    <n v="3821"/>
    <d v="2026-09-22T00:00:00"/>
    <n v="2026"/>
    <x v="2"/>
    <n v="9"/>
    <x v="8"/>
    <x v="2"/>
    <x v="3"/>
    <x v="0"/>
    <s v="Returning"/>
    <x v="1"/>
    <s v="Trail Boots"/>
    <n v="1"/>
    <n v="141"/>
    <n v="0"/>
    <n v="79.010000000000005"/>
    <n v="141"/>
    <n v="79.010000000000005"/>
    <n v="61.989999999999995"/>
    <n v="0.43964539007092196"/>
    <n v="2026"/>
    <s v="Q3"/>
    <n v="9"/>
    <s v="Sep"/>
  </r>
  <r>
    <n v="3899"/>
    <d v="2026-09-22T00:00:00"/>
    <n v="2026"/>
    <x v="2"/>
    <n v="9"/>
    <x v="8"/>
    <x v="3"/>
    <x v="4"/>
    <x v="1"/>
    <s v="Returning"/>
    <x v="3"/>
    <s v="Compact Sleeping Bag"/>
    <n v="6"/>
    <n v="121.7"/>
    <n v="0.15"/>
    <n v="61.26"/>
    <n v="620.67000000000007"/>
    <n v="367.56"/>
    <n v="253.11000000000007"/>
    <n v="0.40780124703948967"/>
    <n v="2026"/>
    <s v="Q3"/>
    <n v="9"/>
    <s v="Sep"/>
  </r>
  <r>
    <n v="4807"/>
    <d v="2026-09-22T00:00:00"/>
    <n v="2026"/>
    <x v="2"/>
    <n v="9"/>
    <x v="8"/>
    <x v="3"/>
    <x v="7"/>
    <x v="1"/>
    <s v="Business"/>
    <x v="0"/>
    <s v="Cycling Pack 12L"/>
    <n v="4"/>
    <n v="103.86"/>
    <n v="0.1"/>
    <n v="50.12"/>
    <n v="373.89600000000002"/>
    <n v="200.48"/>
    <n v="173.41600000000003"/>
    <n v="0.46380811776536796"/>
    <n v="2026"/>
    <s v="Q3"/>
    <n v="9"/>
    <s v="Sep"/>
  </r>
  <r>
    <n v="30"/>
    <d v="2026-09-23T00:00:00"/>
    <n v="2026"/>
    <x v="2"/>
    <n v="9"/>
    <x v="8"/>
    <x v="2"/>
    <x v="5"/>
    <x v="3"/>
    <s v="Returning"/>
    <x v="1"/>
    <s v="Hiking Daypack 20L"/>
    <n v="2"/>
    <n v="93.82"/>
    <n v="0.05"/>
    <n v="45.57"/>
    <n v="178.25799999999998"/>
    <n v="91.14"/>
    <n v="87.117999999999981"/>
    <n v="0.48871859888476249"/>
    <n v="2026"/>
    <s v="Q3"/>
    <n v="9"/>
    <s v="Sep"/>
  </r>
  <r>
    <n v="3027"/>
    <d v="2026-09-23T00:00:00"/>
    <n v="2026"/>
    <x v="2"/>
    <n v="9"/>
    <x v="8"/>
    <x v="3"/>
    <x v="8"/>
    <x v="1"/>
    <s v="Business"/>
    <x v="1"/>
    <s v="Summit Backpack 45L"/>
    <n v="8"/>
    <n v="155.13999999999999"/>
    <n v="0.1"/>
    <n v="76.87"/>
    <n v="1117.008"/>
    <n v="614.96"/>
    <n v="502.048"/>
    <n v="0.44945783736553363"/>
    <n v="2026"/>
    <s v="Q3"/>
    <n v="9"/>
    <s v="Sep"/>
  </r>
  <r>
    <n v="3690"/>
    <d v="2026-09-23T00:00:00"/>
    <n v="2026"/>
    <x v="2"/>
    <n v="9"/>
    <x v="8"/>
    <x v="3"/>
    <x v="8"/>
    <x v="0"/>
    <s v="Returning"/>
    <x v="1"/>
    <s v="Hiking Daypack 20L"/>
    <n v="3"/>
    <n v="92.14"/>
    <n v="0.05"/>
    <n v="45.25"/>
    <n v="262.59899999999999"/>
    <n v="135.75"/>
    <n v="126.84899999999999"/>
    <n v="0.48305210606285626"/>
    <n v="2026"/>
    <s v="Q3"/>
    <n v="9"/>
    <s v="Sep"/>
  </r>
  <r>
    <n v="600"/>
    <d v="2026-09-24T00:00:00"/>
    <n v="2026"/>
    <x v="2"/>
    <n v="9"/>
    <x v="8"/>
    <x v="1"/>
    <x v="12"/>
    <x v="2"/>
    <s v="Returning"/>
    <x v="0"/>
    <s v="Compact Repair Kit"/>
    <n v="6"/>
    <n v="39.880000000000003"/>
    <n v="0.05"/>
    <n v="16.79"/>
    <n v="227.31600000000003"/>
    <n v="100.74"/>
    <n v="126.57600000000004"/>
    <n v="0.5568283798764716"/>
    <n v="2026"/>
    <s v="Q3"/>
    <n v="9"/>
    <s v="Sep"/>
  </r>
  <r>
    <n v="1931"/>
    <d v="2026-09-24T00:00:00"/>
    <n v="2026"/>
    <x v="2"/>
    <n v="9"/>
    <x v="8"/>
    <x v="2"/>
    <x v="16"/>
    <x v="0"/>
    <s v="Returning"/>
    <x v="2"/>
    <s v="Insulated Bottle"/>
    <n v="4"/>
    <n v="35.700000000000003"/>
    <n v="0"/>
    <n v="13.91"/>
    <n v="142.80000000000001"/>
    <n v="55.64"/>
    <n v="87.160000000000011"/>
    <n v="0.61036414565826336"/>
    <n v="2026"/>
    <s v="Q3"/>
    <n v="9"/>
    <s v="Sep"/>
  </r>
  <r>
    <n v="2124"/>
    <d v="2026-09-24T00:00:00"/>
    <n v="2026"/>
    <x v="2"/>
    <n v="9"/>
    <x v="8"/>
    <x v="3"/>
    <x v="8"/>
    <x v="2"/>
    <s v="New"/>
    <x v="0"/>
    <s v="Cycling Pack 12L"/>
    <n v="6"/>
    <n v="104.16"/>
    <n v="0"/>
    <n v="51.76"/>
    <n v="624.96"/>
    <n v="310.56"/>
    <n v="314.40000000000003"/>
    <n v="0.50307219662058378"/>
    <n v="2026"/>
    <s v="Q3"/>
    <n v="9"/>
    <s v="Sep"/>
  </r>
  <r>
    <n v="2789"/>
    <d v="2026-09-24T00:00:00"/>
    <n v="2026"/>
    <x v="2"/>
    <n v="9"/>
    <x v="8"/>
    <x v="2"/>
    <x v="16"/>
    <x v="0"/>
    <s v="New"/>
    <x v="1"/>
    <s v="Trail Boots"/>
    <n v="5"/>
    <n v="147.21"/>
    <n v="0.05"/>
    <n v="79.14"/>
    <n v="699.24750000000006"/>
    <n v="395.7"/>
    <n v="303.54750000000007"/>
    <n v="0.43410594961011667"/>
    <n v="2026"/>
    <s v="Q3"/>
    <n v="9"/>
    <s v="Sep"/>
  </r>
  <r>
    <n v="2921"/>
    <d v="2026-09-24T00:00:00"/>
    <n v="2026"/>
    <x v="2"/>
    <n v="9"/>
    <x v="8"/>
    <x v="0"/>
    <x v="0"/>
    <x v="0"/>
    <s v="New"/>
    <x v="3"/>
    <s v="Trail Tent 2P"/>
    <n v="3"/>
    <n v="195.68"/>
    <n v="0.05"/>
    <n v="102.16"/>
    <n v="557.68799999999999"/>
    <n v="306.48"/>
    <n v="251.20799999999997"/>
    <n v="0.45044541033696256"/>
    <n v="2026"/>
    <s v="Q3"/>
    <n v="9"/>
    <s v="Sep"/>
  </r>
  <r>
    <n v="3108"/>
    <d v="2026-09-24T00:00:00"/>
    <n v="2026"/>
    <x v="2"/>
    <n v="9"/>
    <x v="8"/>
    <x v="1"/>
    <x v="11"/>
    <x v="1"/>
    <s v="Business"/>
    <x v="1"/>
    <s v="Hiking Daypack 20L"/>
    <n v="5"/>
    <n v="90.05"/>
    <n v="0.15"/>
    <n v="44.12"/>
    <n v="382.71249999999998"/>
    <n v="220.6"/>
    <n v="162.11249999999998"/>
    <n v="0.42358820263252439"/>
    <n v="2026"/>
    <s v="Q3"/>
    <n v="9"/>
    <s v="Sep"/>
  </r>
  <r>
    <n v="3226"/>
    <d v="2026-09-24T00:00:00"/>
    <n v="2026"/>
    <x v="2"/>
    <n v="9"/>
    <x v="8"/>
    <x v="3"/>
    <x v="13"/>
    <x v="3"/>
    <s v="Returning"/>
    <x v="3"/>
    <s v="Alpine Tent 4P"/>
    <n v="1"/>
    <n v="345.48"/>
    <n v="0"/>
    <n v="196.31"/>
    <n v="345.48"/>
    <n v="196.31"/>
    <n v="149.17000000000002"/>
    <n v="0.43177607965728843"/>
    <n v="2026"/>
    <s v="Q3"/>
    <n v="9"/>
    <s v="Sep"/>
  </r>
  <r>
    <n v="3286"/>
    <d v="2026-09-24T00:00:00"/>
    <n v="2026"/>
    <x v="2"/>
    <n v="9"/>
    <x v="8"/>
    <x v="3"/>
    <x v="4"/>
    <x v="0"/>
    <s v="New"/>
    <x v="2"/>
    <s v="Packing Cube Set"/>
    <n v="1"/>
    <n v="46.23"/>
    <n v="0.1"/>
    <n v="18.34"/>
    <n v="41.606999999999999"/>
    <n v="18.34"/>
    <n v="23.266999999999999"/>
    <n v="0.55920878698295962"/>
    <n v="2026"/>
    <s v="Q3"/>
    <n v="9"/>
    <s v="Sep"/>
  </r>
  <r>
    <n v="4510"/>
    <d v="2026-09-24T00:00:00"/>
    <n v="2026"/>
    <x v="2"/>
    <n v="9"/>
    <x v="8"/>
    <x v="0"/>
    <x v="0"/>
    <x v="3"/>
    <s v="Returning"/>
    <x v="3"/>
    <s v="Portable Camp Stove"/>
    <n v="3"/>
    <n v="82.38"/>
    <n v="0.15"/>
    <n v="39.020000000000003"/>
    <n v="210.06899999999999"/>
    <n v="117.06"/>
    <n v="93.008999999999986"/>
    <n v="0.44275452351370259"/>
    <n v="2026"/>
    <s v="Q3"/>
    <n v="9"/>
    <s v="Sep"/>
  </r>
  <r>
    <n v="2069"/>
    <d v="2026-09-25T00:00:00"/>
    <n v="2026"/>
    <x v="2"/>
    <n v="9"/>
    <x v="8"/>
    <x v="3"/>
    <x v="7"/>
    <x v="0"/>
    <s v="New"/>
    <x v="3"/>
    <s v="Alpine Tent 4P"/>
    <n v="1"/>
    <n v="344.79"/>
    <n v="0"/>
    <n v="189.63"/>
    <n v="344.79"/>
    <n v="189.63"/>
    <n v="155.16000000000003"/>
    <n v="0.45001305142260511"/>
    <n v="2026"/>
    <s v="Q3"/>
    <n v="9"/>
    <s v="Sep"/>
  </r>
  <r>
    <n v="95"/>
    <d v="2026-09-26T00:00:00"/>
    <n v="2026"/>
    <x v="2"/>
    <n v="9"/>
    <x v="8"/>
    <x v="0"/>
    <x v="0"/>
    <x v="3"/>
    <s v="Returning"/>
    <x v="1"/>
    <s v="Trekking Poles"/>
    <n v="1"/>
    <n v="73.06"/>
    <n v="0.05"/>
    <n v="31.42"/>
    <n v="69.406999999999996"/>
    <n v="31.42"/>
    <n v="37.986999999999995"/>
    <n v="0.54730790842422228"/>
    <n v="2026"/>
    <s v="Q3"/>
    <n v="9"/>
    <s v="Sep"/>
  </r>
  <r>
    <n v="160"/>
    <d v="2026-09-26T00:00:00"/>
    <n v="2026"/>
    <x v="2"/>
    <n v="9"/>
    <x v="8"/>
    <x v="3"/>
    <x v="8"/>
    <x v="0"/>
    <s v="Returning"/>
    <x v="3"/>
    <s v="Portable Camp Stove"/>
    <n v="1"/>
    <n v="81.58"/>
    <n v="0.1"/>
    <n v="38.89"/>
    <n v="73.421999999999997"/>
    <n v="38.89"/>
    <n v="34.531999999999996"/>
    <n v="0.47032224673803491"/>
    <n v="2026"/>
    <s v="Q3"/>
    <n v="9"/>
    <s v="Sep"/>
  </r>
  <r>
    <n v="407"/>
    <d v="2026-09-26T00:00:00"/>
    <n v="2026"/>
    <x v="2"/>
    <n v="9"/>
    <x v="8"/>
    <x v="1"/>
    <x v="12"/>
    <x v="1"/>
    <s v="Returning"/>
    <x v="4"/>
    <s v="Training Mat"/>
    <n v="6"/>
    <n v="49.87"/>
    <n v="0.1"/>
    <n v="21.75"/>
    <n v="269.298"/>
    <n v="130.5"/>
    <n v="138.798"/>
    <n v="0.51540672414945521"/>
    <n v="2026"/>
    <s v="Q3"/>
    <n v="9"/>
    <s v="Sep"/>
  </r>
  <r>
    <n v="1395"/>
    <d v="2026-09-26T00:00:00"/>
    <n v="2026"/>
    <x v="2"/>
    <n v="9"/>
    <x v="8"/>
    <x v="2"/>
    <x v="3"/>
    <x v="0"/>
    <s v="New"/>
    <x v="0"/>
    <s v="Compact Repair Kit"/>
    <n v="2"/>
    <n v="39.81"/>
    <n v="0.05"/>
    <n v="16.87"/>
    <n v="75.638999999999996"/>
    <n v="33.74"/>
    <n v="41.898999999999994"/>
    <n v="0.55393381721069812"/>
    <n v="2026"/>
    <s v="Q3"/>
    <n v="9"/>
    <s v="Sep"/>
  </r>
  <r>
    <n v="2085"/>
    <d v="2026-09-26T00:00:00"/>
    <n v="2026"/>
    <x v="2"/>
    <n v="9"/>
    <x v="8"/>
    <x v="2"/>
    <x v="2"/>
    <x v="0"/>
    <s v="Returning"/>
    <x v="3"/>
    <s v="Trail Tent 2P"/>
    <n v="3"/>
    <n v="191.46"/>
    <n v="0"/>
    <n v="104.06"/>
    <n v="574.38"/>
    <n v="312.18"/>
    <n v="262.2"/>
    <n v="0.45649221769560222"/>
    <n v="2026"/>
    <s v="Q3"/>
    <n v="9"/>
    <s v="Sep"/>
  </r>
  <r>
    <n v="3124"/>
    <d v="2026-09-26T00:00:00"/>
    <n v="2026"/>
    <x v="2"/>
    <n v="9"/>
    <x v="8"/>
    <x v="2"/>
    <x v="5"/>
    <x v="0"/>
    <s v="Returning"/>
    <x v="2"/>
    <s v="Packing Cube Set"/>
    <n v="3"/>
    <n v="46.48"/>
    <n v="0.05"/>
    <n v="18.82"/>
    <n v="132.46799999999999"/>
    <n v="56.46"/>
    <n v="76.007999999999981"/>
    <n v="0.57378385723344494"/>
    <n v="2026"/>
    <s v="Q3"/>
    <n v="9"/>
    <s v="Sep"/>
  </r>
  <r>
    <n v="3216"/>
    <d v="2026-09-26T00:00:00"/>
    <n v="2026"/>
    <x v="2"/>
    <n v="9"/>
    <x v="8"/>
    <x v="1"/>
    <x v="12"/>
    <x v="2"/>
    <s v="Returning"/>
    <x v="2"/>
    <s v="Insulated Bottle"/>
    <n v="2"/>
    <n v="35.44"/>
    <n v="0.1"/>
    <n v="13.2"/>
    <n v="63.791999999999994"/>
    <n v="26.4"/>
    <n v="37.391999999999996"/>
    <n v="0.58615500376222718"/>
    <n v="2026"/>
    <s v="Q3"/>
    <n v="9"/>
    <s v="Sep"/>
  </r>
  <r>
    <n v="3743"/>
    <d v="2026-09-26T00:00:00"/>
    <n v="2026"/>
    <x v="2"/>
    <n v="9"/>
    <x v="8"/>
    <x v="2"/>
    <x v="2"/>
    <x v="0"/>
    <s v="New"/>
    <x v="4"/>
    <s v="Recovery Roller"/>
    <n v="4"/>
    <n v="36.159999999999997"/>
    <n v="0.05"/>
    <n v="13.68"/>
    <n v="137.40799999999999"/>
    <n v="54.72"/>
    <n v="82.687999999999988"/>
    <n v="0.60176991150442471"/>
    <n v="2026"/>
    <s v="Q3"/>
    <n v="9"/>
    <s v="Sep"/>
  </r>
  <r>
    <n v="3788"/>
    <d v="2026-09-26T00:00:00"/>
    <n v="2026"/>
    <x v="2"/>
    <n v="9"/>
    <x v="8"/>
    <x v="3"/>
    <x v="8"/>
    <x v="0"/>
    <s v="Returning"/>
    <x v="4"/>
    <s v="Recovery Roller"/>
    <n v="2"/>
    <n v="35.93"/>
    <n v="0"/>
    <n v="13.91"/>
    <n v="71.86"/>
    <n v="27.82"/>
    <n v="44.04"/>
    <n v="0.6128583356526579"/>
    <n v="2026"/>
    <s v="Q3"/>
    <n v="9"/>
    <s v="Sep"/>
  </r>
  <r>
    <n v="4883"/>
    <d v="2026-09-26T00:00:00"/>
    <n v="2026"/>
    <x v="2"/>
    <n v="9"/>
    <x v="8"/>
    <x v="3"/>
    <x v="8"/>
    <x v="0"/>
    <s v="Business"/>
    <x v="3"/>
    <s v="Trail Tent 2P"/>
    <n v="1"/>
    <n v="199.7"/>
    <n v="0"/>
    <n v="103.77"/>
    <n v="199.7"/>
    <n v="103.77"/>
    <n v="95.929999999999993"/>
    <n v="0.4803705558337506"/>
    <n v="2026"/>
    <s v="Q3"/>
    <n v="9"/>
    <s v="Sep"/>
  </r>
  <r>
    <n v="1577"/>
    <d v="2026-09-27T00:00:00"/>
    <n v="2026"/>
    <x v="2"/>
    <n v="9"/>
    <x v="8"/>
    <x v="3"/>
    <x v="4"/>
    <x v="0"/>
    <s v="New"/>
    <x v="1"/>
    <s v="Summit Backpack 45L"/>
    <n v="4"/>
    <n v="154.28"/>
    <n v="0.05"/>
    <n v="78.180000000000007"/>
    <n v="586.26400000000001"/>
    <n v="312.72000000000003"/>
    <n v="273.54399999999998"/>
    <n v="0.46658843115047144"/>
    <n v="2026"/>
    <s v="Q3"/>
    <n v="9"/>
    <s v="Sep"/>
  </r>
  <r>
    <n v="2310"/>
    <d v="2026-09-27T00:00:00"/>
    <n v="2026"/>
    <x v="2"/>
    <n v="9"/>
    <x v="8"/>
    <x v="0"/>
    <x v="15"/>
    <x v="0"/>
    <s v="Returning"/>
    <x v="2"/>
    <s v="Travel Backpack 35L"/>
    <n v="1"/>
    <n v="165.44"/>
    <n v="0"/>
    <n v="88.25"/>
    <n v="165.44"/>
    <n v="88.25"/>
    <n v="77.19"/>
    <n v="0.46657398452611215"/>
    <n v="2026"/>
    <s v="Q3"/>
    <n v="9"/>
    <s v="Sep"/>
  </r>
  <r>
    <n v="2383"/>
    <d v="2026-09-27T00:00:00"/>
    <n v="2026"/>
    <x v="2"/>
    <n v="9"/>
    <x v="8"/>
    <x v="3"/>
    <x v="7"/>
    <x v="0"/>
    <s v="Returning"/>
    <x v="2"/>
    <s v="Carry-On Duffel"/>
    <n v="2"/>
    <n v="130.29"/>
    <n v="0.1"/>
    <n v="67.97"/>
    <n v="234.52199999999999"/>
    <n v="135.94"/>
    <n v="98.581999999999994"/>
    <n v="0.42035288800197845"/>
    <n v="2026"/>
    <s v="Q3"/>
    <n v="9"/>
    <s v="Sep"/>
  </r>
  <r>
    <n v="2803"/>
    <d v="2026-09-27T00:00:00"/>
    <n v="2026"/>
    <x v="2"/>
    <n v="9"/>
    <x v="8"/>
    <x v="1"/>
    <x v="12"/>
    <x v="0"/>
    <s v="Returning"/>
    <x v="4"/>
    <s v="Recovery Roller"/>
    <n v="3"/>
    <n v="36.909999999999997"/>
    <n v="0.05"/>
    <n v="13.7"/>
    <n v="105.19349999999999"/>
    <n v="41.099999999999994"/>
    <n v="64.093499999999992"/>
    <n v="0.60929144861612172"/>
    <n v="2026"/>
    <s v="Q3"/>
    <n v="9"/>
    <s v="Sep"/>
  </r>
  <r>
    <n v="4199"/>
    <d v="2026-09-27T00:00:00"/>
    <n v="2026"/>
    <x v="2"/>
    <n v="9"/>
    <x v="8"/>
    <x v="2"/>
    <x v="5"/>
    <x v="3"/>
    <s v="Business"/>
    <x v="0"/>
    <s v="Trail Bike Light"/>
    <n v="1"/>
    <n v="50.02"/>
    <n v="0"/>
    <n v="22.65"/>
    <n v="50.02"/>
    <n v="22.65"/>
    <n v="27.370000000000005"/>
    <n v="0.54718112754898052"/>
    <n v="2026"/>
    <s v="Q3"/>
    <n v="9"/>
    <s v="Sep"/>
  </r>
  <r>
    <n v="4517"/>
    <d v="2026-09-27T00:00:00"/>
    <n v="2026"/>
    <x v="2"/>
    <n v="9"/>
    <x v="8"/>
    <x v="1"/>
    <x v="12"/>
    <x v="0"/>
    <s v="Returning"/>
    <x v="3"/>
    <s v="Portable Camp Stove"/>
    <n v="1"/>
    <n v="83.32"/>
    <n v="0.05"/>
    <n v="38.93"/>
    <n v="79.153999999999996"/>
    <n v="38.93"/>
    <n v="40.223999999999997"/>
    <n v="0.50817393940925282"/>
    <n v="2026"/>
    <s v="Q3"/>
    <n v="9"/>
    <s v="Sep"/>
  </r>
  <r>
    <n v="80"/>
    <d v="2026-09-28T00:00:00"/>
    <n v="2026"/>
    <x v="2"/>
    <n v="9"/>
    <x v="8"/>
    <x v="0"/>
    <x v="15"/>
    <x v="1"/>
    <s v="Business"/>
    <x v="1"/>
    <s v="Trekking Poles"/>
    <n v="10"/>
    <n v="71.040000000000006"/>
    <n v="0.2"/>
    <n v="31.7"/>
    <n v="568.32000000000005"/>
    <n v="317"/>
    <n v="251.32000000000005"/>
    <n v="0.4422156531531532"/>
    <n v="2026"/>
    <s v="Q3"/>
    <n v="9"/>
    <s v="Sep"/>
  </r>
  <r>
    <n v="370"/>
    <d v="2026-09-28T00:00:00"/>
    <n v="2026"/>
    <x v="2"/>
    <n v="9"/>
    <x v="8"/>
    <x v="3"/>
    <x v="7"/>
    <x v="2"/>
    <s v="Returning"/>
    <x v="0"/>
    <s v="Compact Repair Kit"/>
    <n v="2"/>
    <n v="40.83"/>
    <n v="0"/>
    <n v="16.850000000000001"/>
    <n v="81.66"/>
    <n v="33.700000000000003"/>
    <n v="47.959999999999994"/>
    <n v="0.58731325006122947"/>
    <n v="2026"/>
    <s v="Q3"/>
    <n v="9"/>
    <s v="Sep"/>
  </r>
  <r>
    <n v="417"/>
    <d v="2026-09-28T00:00:00"/>
    <n v="2026"/>
    <x v="2"/>
    <n v="9"/>
    <x v="8"/>
    <x v="1"/>
    <x v="14"/>
    <x v="3"/>
    <s v="Returning"/>
    <x v="3"/>
    <s v="Compact Sleeping Bag"/>
    <n v="1"/>
    <n v="121.64"/>
    <n v="0.15"/>
    <n v="61.56"/>
    <n v="103.39399999999999"/>
    <n v="61.56"/>
    <n v="41.833999999999989"/>
    <n v="0.40460761746329565"/>
    <n v="2026"/>
    <s v="Q3"/>
    <n v="9"/>
    <s v="Sep"/>
  </r>
  <r>
    <n v="437"/>
    <d v="2026-09-28T00:00:00"/>
    <n v="2026"/>
    <x v="2"/>
    <n v="9"/>
    <x v="8"/>
    <x v="1"/>
    <x v="1"/>
    <x v="2"/>
    <s v="New"/>
    <x v="2"/>
    <s v="Travel Backpack 35L"/>
    <n v="1"/>
    <n v="164.7"/>
    <n v="0"/>
    <n v="86.02"/>
    <n v="164.7"/>
    <n v="86.02"/>
    <n v="78.679999999999993"/>
    <n v="0.47771706132361869"/>
    <n v="2026"/>
    <s v="Q3"/>
    <n v="9"/>
    <s v="Sep"/>
  </r>
  <r>
    <n v="790"/>
    <d v="2026-09-28T00:00:00"/>
    <n v="2026"/>
    <x v="2"/>
    <n v="9"/>
    <x v="8"/>
    <x v="3"/>
    <x v="7"/>
    <x v="3"/>
    <s v="New"/>
    <x v="3"/>
    <s v="Trail Tent 2P"/>
    <n v="1"/>
    <n v="199.09"/>
    <n v="0.05"/>
    <n v="106.57"/>
    <n v="189.13550000000001"/>
    <n v="106.57"/>
    <n v="82.565500000000014"/>
    <n v="0.43654152710622812"/>
    <n v="2026"/>
    <s v="Q3"/>
    <n v="9"/>
    <s v="Sep"/>
  </r>
  <r>
    <n v="1151"/>
    <d v="2026-09-28T00:00:00"/>
    <n v="2026"/>
    <x v="2"/>
    <n v="9"/>
    <x v="8"/>
    <x v="0"/>
    <x v="0"/>
    <x v="3"/>
    <s v="Returning"/>
    <x v="0"/>
    <s v="Commuter Helmet"/>
    <n v="1"/>
    <n v="81.48"/>
    <n v="0"/>
    <n v="41.47"/>
    <n v="81.48"/>
    <n v="41.47"/>
    <n v="40.010000000000005"/>
    <n v="0.4910407461953854"/>
    <n v="2026"/>
    <s v="Q3"/>
    <n v="9"/>
    <s v="Sep"/>
  </r>
  <r>
    <n v="1331"/>
    <d v="2026-09-28T00:00:00"/>
    <n v="2026"/>
    <x v="2"/>
    <n v="9"/>
    <x v="8"/>
    <x v="0"/>
    <x v="0"/>
    <x v="0"/>
    <s v="New"/>
    <x v="4"/>
    <s v="Resistance Band Set"/>
    <n v="3"/>
    <n v="39.450000000000003"/>
    <n v="0.05"/>
    <n v="15.1"/>
    <n v="112.4325"/>
    <n v="45.3"/>
    <n v="67.132500000000007"/>
    <n v="0.59709158828630515"/>
    <n v="2026"/>
    <s v="Q3"/>
    <n v="9"/>
    <s v="Sep"/>
  </r>
  <r>
    <n v="2388"/>
    <d v="2026-09-28T00:00:00"/>
    <n v="2026"/>
    <x v="2"/>
    <n v="9"/>
    <x v="8"/>
    <x v="3"/>
    <x v="8"/>
    <x v="0"/>
    <s v="Returning"/>
    <x v="1"/>
    <s v="Hiking Daypack 20L"/>
    <n v="3"/>
    <n v="93.22"/>
    <n v="0"/>
    <n v="46.75"/>
    <n v="279.65999999999997"/>
    <n v="140.25"/>
    <n v="139.40999999999997"/>
    <n v="0.49849817635700489"/>
    <n v="2026"/>
    <s v="Q3"/>
    <n v="9"/>
    <s v="Sep"/>
  </r>
  <r>
    <n v="2795"/>
    <d v="2026-09-28T00:00:00"/>
    <n v="2026"/>
    <x v="2"/>
    <n v="9"/>
    <x v="8"/>
    <x v="1"/>
    <x v="12"/>
    <x v="0"/>
    <s v="New"/>
    <x v="1"/>
    <s v="Trail Boots"/>
    <n v="3"/>
    <n v="142.19"/>
    <n v="0.05"/>
    <n v="78.37"/>
    <n v="405.24149999999997"/>
    <n v="235.11"/>
    <n v="170.13149999999996"/>
    <n v="0.41982743623246871"/>
    <n v="2026"/>
    <s v="Q3"/>
    <n v="9"/>
    <s v="Sep"/>
  </r>
  <r>
    <n v="2840"/>
    <d v="2026-09-28T00:00:00"/>
    <n v="2026"/>
    <x v="2"/>
    <n v="9"/>
    <x v="8"/>
    <x v="0"/>
    <x v="0"/>
    <x v="0"/>
    <s v="Returning"/>
    <x v="1"/>
    <s v="Summit Backpack 45L"/>
    <n v="2"/>
    <n v="151.69999999999999"/>
    <n v="0"/>
    <n v="77.19"/>
    <n v="303.39999999999998"/>
    <n v="154.38"/>
    <n v="149.01999999999998"/>
    <n v="0.49116677653263019"/>
    <n v="2026"/>
    <s v="Q3"/>
    <n v="9"/>
    <s v="Sep"/>
  </r>
  <r>
    <n v="2863"/>
    <d v="2026-09-28T00:00:00"/>
    <n v="2026"/>
    <x v="2"/>
    <n v="9"/>
    <x v="8"/>
    <x v="2"/>
    <x v="2"/>
    <x v="2"/>
    <s v="New"/>
    <x v="2"/>
    <s v="Carry-On Duffel"/>
    <n v="1"/>
    <n v="133.85"/>
    <n v="0.05"/>
    <n v="66.41"/>
    <n v="127.15749999999998"/>
    <n v="66.41"/>
    <n v="60.747499999999988"/>
    <n v="0.47773430588050247"/>
    <n v="2026"/>
    <s v="Q3"/>
    <n v="9"/>
    <s v="Sep"/>
  </r>
  <r>
    <n v="4522"/>
    <d v="2026-09-28T00:00:00"/>
    <n v="2026"/>
    <x v="2"/>
    <n v="9"/>
    <x v="8"/>
    <x v="3"/>
    <x v="13"/>
    <x v="3"/>
    <s v="Business"/>
    <x v="3"/>
    <s v="Compact Sleeping Bag"/>
    <n v="6"/>
    <n v="125.62"/>
    <n v="0"/>
    <n v="61.34"/>
    <n v="753.72"/>
    <n v="368.04"/>
    <n v="385.68"/>
    <n v="0.51170195828689702"/>
    <n v="2026"/>
    <s v="Q3"/>
    <n v="9"/>
    <s v="Sep"/>
  </r>
  <r>
    <n v="5200"/>
    <d v="2026-09-28T00:00:00"/>
    <n v="2026"/>
    <x v="2"/>
    <n v="9"/>
    <x v="8"/>
    <x v="1"/>
    <x v="12"/>
    <x v="0"/>
    <s v="New"/>
    <x v="3"/>
    <s v="Trail Tent 2P"/>
    <n v="3"/>
    <n v="196.87"/>
    <n v="0.1"/>
    <n v="105.93"/>
    <n v="531.54899999999998"/>
    <n v="317.79000000000002"/>
    <n v="213.75899999999996"/>
    <n v="0.40214354650276823"/>
    <n v="2026"/>
    <s v="Q3"/>
    <n v="9"/>
    <s v="Sep"/>
  </r>
  <r>
    <n v="452"/>
    <d v="2026-09-29T00:00:00"/>
    <n v="2026"/>
    <x v="2"/>
    <n v="9"/>
    <x v="8"/>
    <x v="1"/>
    <x v="1"/>
    <x v="0"/>
    <s v="Returning"/>
    <x v="2"/>
    <s v="Insulated Bottle"/>
    <n v="4"/>
    <n v="36.869999999999997"/>
    <n v="0"/>
    <n v="13.43"/>
    <n v="147.47999999999999"/>
    <n v="53.72"/>
    <n v="93.759999999999991"/>
    <n v="0.63574721996202876"/>
    <n v="2026"/>
    <s v="Q3"/>
    <n v="9"/>
    <s v="Sep"/>
  </r>
  <r>
    <n v="871"/>
    <d v="2026-09-29T00:00:00"/>
    <n v="2026"/>
    <x v="2"/>
    <n v="9"/>
    <x v="8"/>
    <x v="1"/>
    <x v="12"/>
    <x v="0"/>
    <s v="New"/>
    <x v="2"/>
    <s v="Packing Cube Set"/>
    <n v="1"/>
    <n v="47.37"/>
    <n v="0"/>
    <n v="18.2"/>
    <n v="47.37"/>
    <n v="18.2"/>
    <n v="29.169999999999998"/>
    <n v="0.61579058475828585"/>
    <n v="2026"/>
    <s v="Q3"/>
    <n v="9"/>
    <s v="Sep"/>
  </r>
  <r>
    <n v="922"/>
    <d v="2026-09-29T00:00:00"/>
    <n v="2026"/>
    <x v="2"/>
    <n v="9"/>
    <x v="8"/>
    <x v="3"/>
    <x v="8"/>
    <x v="3"/>
    <s v="Business"/>
    <x v="1"/>
    <s v="Trail Boots"/>
    <n v="1"/>
    <n v="145.62"/>
    <n v="0.05"/>
    <n v="80.25"/>
    <n v="138.339"/>
    <n v="80.25"/>
    <n v="58.088999999999999"/>
    <n v="0.41990328107041397"/>
    <n v="2026"/>
    <s v="Q3"/>
    <n v="9"/>
    <s v="Sep"/>
  </r>
  <r>
    <n v="1491"/>
    <d v="2026-09-29T00:00:00"/>
    <n v="2026"/>
    <x v="2"/>
    <n v="9"/>
    <x v="8"/>
    <x v="3"/>
    <x v="8"/>
    <x v="2"/>
    <s v="New"/>
    <x v="4"/>
    <s v="Recovery Roller"/>
    <n v="2"/>
    <n v="36.1"/>
    <n v="0.05"/>
    <n v="13.71"/>
    <n v="68.59"/>
    <n v="27.42"/>
    <n v="41.17"/>
    <n v="0.60023327015599937"/>
    <n v="2026"/>
    <s v="Q3"/>
    <n v="9"/>
    <s v="Sep"/>
  </r>
  <r>
    <n v="1548"/>
    <d v="2026-09-29T00:00:00"/>
    <n v="2026"/>
    <x v="2"/>
    <n v="9"/>
    <x v="8"/>
    <x v="0"/>
    <x v="9"/>
    <x v="2"/>
    <s v="Returning"/>
    <x v="1"/>
    <s v="Trekking Poles"/>
    <n v="2"/>
    <n v="73"/>
    <n v="0.05"/>
    <n v="31.41"/>
    <n v="138.69999999999999"/>
    <n v="62.82"/>
    <n v="75.88"/>
    <n v="0.54708002883922136"/>
    <n v="2026"/>
    <s v="Q3"/>
    <n v="9"/>
    <s v="Sep"/>
  </r>
  <r>
    <n v="2299"/>
    <d v="2026-09-29T00:00:00"/>
    <n v="2026"/>
    <x v="2"/>
    <n v="9"/>
    <x v="8"/>
    <x v="1"/>
    <x v="11"/>
    <x v="0"/>
    <s v="New"/>
    <x v="2"/>
    <s v="Insulated Bottle"/>
    <n v="2"/>
    <n v="36.93"/>
    <n v="0.1"/>
    <n v="13.4"/>
    <n v="66.474000000000004"/>
    <n v="26.8"/>
    <n v="39.674000000000007"/>
    <n v="0.59683485272437353"/>
    <n v="2026"/>
    <s v="Q3"/>
    <n v="9"/>
    <s v="Sep"/>
  </r>
  <r>
    <n v="3051"/>
    <d v="2026-09-29T00:00:00"/>
    <n v="2026"/>
    <x v="2"/>
    <n v="9"/>
    <x v="8"/>
    <x v="1"/>
    <x v="14"/>
    <x v="0"/>
    <s v="New"/>
    <x v="4"/>
    <s v="Training Mat"/>
    <n v="2"/>
    <n v="51.52"/>
    <n v="0"/>
    <n v="21.47"/>
    <n v="103.04"/>
    <n v="42.94"/>
    <n v="60.100000000000009"/>
    <n v="0.58326863354037273"/>
    <n v="2026"/>
    <s v="Q3"/>
    <n v="9"/>
    <s v="Sep"/>
  </r>
  <r>
    <n v="4018"/>
    <d v="2026-09-29T00:00:00"/>
    <n v="2026"/>
    <x v="2"/>
    <n v="9"/>
    <x v="8"/>
    <x v="1"/>
    <x v="6"/>
    <x v="0"/>
    <s v="New"/>
    <x v="4"/>
    <s v="Training Mat"/>
    <n v="1"/>
    <n v="50.42"/>
    <n v="0"/>
    <n v="21.68"/>
    <n v="50.42"/>
    <n v="21.68"/>
    <n v="28.740000000000002"/>
    <n v="0.57001190003966684"/>
    <n v="2026"/>
    <s v="Q3"/>
    <n v="9"/>
    <s v="Sep"/>
  </r>
  <r>
    <n v="4118"/>
    <d v="2026-09-29T00:00:00"/>
    <n v="2026"/>
    <x v="2"/>
    <n v="9"/>
    <x v="8"/>
    <x v="1"/>
    <x v="14"/>
    <x v="1"/>
    <s v="Returning"/>
    <x v="1"/>
    <s v="Summit Backpack 45L"/>
    <n v="10"/>
    <n v="157.79"/>
    <n v="0.1"/>
    <n v="77.900000000000006"/>
    <n v="1420.11"/>
    <n v="779"/>
    <n v="641.1099999999999"/>
    <n v="0.4514509439409623"/>
    <n v="2026"/>
    <s v="Q3"/>
    <n v="9"/>
    <s v="Sep"/>
  </r>
  <r>
    <n v="4251"/>
    <d v="2026-09-29T00:00:00"/>
    <n v="2026"/>
    <x v="2"/>
    <n v="9"/>
    <x v="8"/>
    <x v="1"/>
    <x v="11"/>
    <x v="0"/>
    <s v="Returning"/>
    <x v="0"/>
    <s v="Compact Repair Kit"/>
    <n v="1"/>
    <n v="40.409999999999997"/>
    <n v="0.15"/>
    <n v="16.3"/>
    <n v="34.348499999999994"/>
    <n v="16.3"/>
    <n v="18.048499999999994"/>
    <n v="0.52545234871974023"/>
    <n v="2026"/>
    <s v="Q3"/>
    <n v="9"/>
    <s v="Sep"/>
  </r>
  <r>
    <n v="4557"/>
    <d v="2026-09-29T00:00:00"/>
    <n v="2026"/>
    <x v="2"/>
    <n v="9"/>
    <x v="8"/>
    <x v="3"/>
    <x v="8"/>
    <x v="0"/>
    <s v="New"/>
    <x v="0"/>
    <s v="Trail Bike Light"/>
    <n v="2"/>
    <n v="50.17"/>
    <n v="0.05"/>
    <n v="22.83"/>
    <n v="95.322999999999993"/>
    <n v="45.66"/>
    <n v="49.662999999999997"/>
    <n v="0.52099703114673268"/>
    <n v="2026"/>
    <s v="Q3"/>
    <n v="9"/>
    <s v="Sep"/>
  </r>
  <r>
    <n v="4811"/>
    <d v="2026-09-29T00:00:00"/>
    <n v="2026"/>
    <x v="2"/>
    <n v="9"/>
    <x v="8"/>
    <x v="1"/>
    <x v="14"/>
    <x v="0"/>
    <s v="New"/>
    <x v="1"/>
    <s v="Summit Backpack 45L"/>
    <n v="1"/>
    <n v="155.55000000000001"/>
    <n v="0.1"/>
    <n v="79.2"/>
    <n v="139.995"/>
    <n v="79.2"/>
    <n v="60.795000000000002"/>
    <n v="0.43426550948248149"/>
    <n v="2026"/>
    <s v="Q3"/>
    <n v="9"/>
    <s v="Sep"/>
  </r>
  <r>
    <n v="306"/>
    <d v="2026-09-30T00:00:00"/>
    <n v="2026"/>
    <x v="2"/>
    <n v="9"/>
    <x v="8"/>
    <x v="2"/>
    <x v="10"/>
    <x v="2"/>
    <s v="Business"/>
    <x v="0"/>
    <s v="Trail Bike Light"/>
    <n v="1"/>
    <n v="51.81"/>
    <n v="0.1"/>
    <n v="22.65"/>
    <n v="46.629000000000005"/>
    <n v="22.65"/>
    <n v="23.979000000000006"/>
    <n v="0.51425078813613856"/>
    <n v="2026"/>
    <s v="Q3"/>
    <n v="9"/>
    <s v="Sep"/>
  </r>
  <r>
    <n v="1158"/>
    <d v="2026-09-30T00:00:00"/>
    <n v="2026"/>
    <x v="2"/>
    <n v="9"/>
    <x v="8"/>
    <x v="0"/>
    <x v="9"/>
    <x v="2"/>
    <s v="Returning"/>
    <x v="4"/>
    <s v="Resistance Band Set"/>
    <n v="1"/>
    <n v="40.61"/>
    <n v="0.1"/>
    <n v="14.28"/>
    <n v="36.548999999999999"/>
    <n v="14.28"/>
    <n v="22.268999999999998"/>
    <n v="0.60929163588607071"/>
    <n v="2026"/>
    <s v="Q3"/>
    <n v="9"/>
    <s v="Sep"/>
  </r>
  <r>
    <n v="1639"/>
    <d v="2026-09-30T00:00:00"/>
    <n v="2026"/>
    <x v="2"/>
    <n v="9"/>
    <x v="8"/>
    <x v="2"/>
    <x v="2"/>
    <x v="2"/>
    <s v="Business"/>
    <x v="1"/>
    <s v="Trail Boots"/>
    <n v="1"/>
    <n v="140.78"/>
    <n v="0.05"/>
    <n v="80.8"/>
    <n v="133.74099999999999"/>
    <n v="80.8"/>
    <n v="52.940999999999988"/>
    <n v="0.39584719719457756"/>
    <n v="2026"/>
    <s v="Q3"/>
    <n v="9"/>
    <s v="Sep"/>
  </r>
  <r>
    <n v="2247"/>
    <d v="2026-09-30T00:00:00"/>
    <n v="2026"/>
    <x v="2"/>
    <n v="9"/>
    <x v="8"/>
    <x v="1"/>
    <x v="6"/>
    <x v="2"/>
    <s v="Business"/>
    <x v="2"/>
    <s v="Travel Backpack 35L"/>
    <n v="1"/>
    <n v="163.13999999999999"/>
    <n v="0"/>
    <n v="87.53"/>
    <n v="163.13999999999999"/>
    <n v="87.53"/>
    <n v="75.609999999999985"/>
    <n v="0.4634669608924849"/>
    <n v="2026"/>
    <s v="Q3"/>
    <n v="9"/>
    <s v="Sep"/>
  </r>
  <r>
    <n v="3119"/>
    <d v="2026-09-30T00:00:00"/>
    <n v="2026"/>
    <x v="2"/>
    <n v="9"/>
    <x v="8"/>
    <x v="3"/>
    <x v="4"/>
    <x v="2"/>
    <s v="Returning"/>
    <x v="1"/>
    <s v="Trekking Poles"/>
    <n v="1"/>
    <n v="70.91"/>
    <n v="0"/>
    <n v="31.73"/>
    <n v="70.91"/>
    <n v="31.73"/>
    <n v="39.179999999999993"/>
    <n v="0.55253137780284856"/>
    <n v="2026"/>
    <s v="Q3"/>
    <n v="9"/>
    <s v="Sep"/>
  </r>
  <r>
    <n v="3267"/>
    <d v="2026-09-30T00:00:00"/>
    <n v="2026"/>
    <x v="2"/>
    <n v="9"/>
    <x v="8"/>
    <x v="3"/>
    <x v="13"/>
    <x v="3"/>
    <s v="Returning"/>
    <x v="0"/>
    <s v="Commuter Helmet"/>
    <n v="2"/>
    <n v="81.99"/>
    <n v="0"/>
    <n v="43.95"/>
    <n v="163.98"/>
    <n v="87.9"/>
    <n v="76.079999999999984"/>
    <n v="0.46395901939260881"/>
    <n v="2026"/>
    <s v="Q3"/>
    <n v="9"/>
    <s v="Sep"/>
  </r>
  <r>
    <n v="3382"/>
    <d v="2026-09-30T00:00:00"/>
    <n v="2026"/>
    <x v="2"/>
    <n v="9"/>
    <x v="8"/>
    <x v="3"/>
    <x v="4"/>
    <x v="3"/>
    <s v="New"/>
    <x v="0"/>
    <s v="Commuter Helmet"/>
    <n v="2"/>
    <n v="81.13"/>
    <n v="0"/>
    <n v="43.7"/>
    <n v="162.26"/>
    <n v="87.4"/>
    <n v="74.859999999999985"/>
    <n v="0.46135831381733017"/>
    <n v="2026"/>
    <s v="Q3"/>
    <n v="9"/>
    <s v="Sep"/>
  </r>
  <r>
    <n v="3814"/>
    <d v="2026-09-30T00:00:00"/>
    <n v="2026"/>
    <x v="2"/>
    <n v="9"/>
    <x v="8"/>
    <x v="1"/>
    <x v="12"/>
    <x v="1"/>
    <s v="Returning"/>
    <x v="1"/>
    <s v="Trail Boots"/>
    <n v="5"/>
    <n v="141.08000000000001"/>
    <n v="0.05"/>
    <n v="78.23"/>
    <n v="670.13000000000011"/>
    <n v="391.15000000000003"/>
    <n v="278.98000000000008"/>
    <n v="0.4163072836613792"/>
    <n v="2026"/>
    <s v="Q3"/>
    <n v="9"/>
    <s v="Sep"/>
  </r>
  <r>
    <n v="3818"/>
    <d v="2026-09-30T00:00:00"/>
    <n v="2026"/>
    <x v="2"/>
    <n v="9"/>
    <x v="8"/>
    <x v="0"/>
    <x v="15"/>
    <x v="0"/>
    <s v="Returning"/>
    <x v="2"/>
    <s v="Insulated Bottle"/>
    <n v="5"/>
    <n v="36.18"/>
    <n v="0"/>
    <n v="13.66"/>
    <n v="180.9"/>
    <n v="68.3"/>
    <n v="112.60000000000001"/>
    <n v="0.62244333886124936"/>
    <n v="2026"/>
    <s v="Q3"/>
    <n v="9"/>
    <s v="Sep"/>
  </r>
  <r>
    <n v="4347"/>
    <d v="2026-09-30T00:00:00"/>
    <n v="2026"/>
    <x v="2"/>
    <n v="9"/>
    <x v="8"/>
    <x v="3"/>
    <x v="13"/>
    <x v="3"/>
    <s v="New"/>
    <x v="0"/>
    <s v="Commuter Helmet"/>
    <n v="1"/>
    <n v="81.06"/>
    <n v="0.05"/>
    <n v="43.54"/>
    <n v="77.007000000000005"/>
    <n v="43.54"/>
    <n v="33.467000000000006"/>
    <n v="0.434596854831379"/>
    <n v="2026"/>
    <s v="Q3"/>
    <n v="9"/>
    <s v="Sep"/>
  </r>
  <r>
    <n v="4646"/>
    <d v="2026-09-30T00:00:00"/>
    <n v="2026"/>
    <x v="2"/>
    <n v="9"/>
    <x v="8"/>
    <x v="2"/>
    <x v="3"/>
    <x v="0"/>
    <s v="Business"/>
    <x v="4"/>
    <s v="Training Mat"/>
    <n v="1"/>
    <n v="49.51"/>
    <n v="0.15"/>
    <n v="21.4"/>
    <n v="42.083499999999994"/>
    <n v="21.4"/>
    <n v="20.683499999999995"/>
    <n v="0.49148716242707946"/>
    <n v="2026"/>
    <s v="Q3"/>
    <n v="9"/>
    <s v="Sep"/>
  </r>
  <r>
    <n v="5102"/>
    <d v="2026-09-30T00:00:00"/>
    <n v="2026"/>
    <x v="2"/>
    <n v="9"/>
    <x v="8"/>
    <x v="1"/>
    <x v="14"/>
    <x v="0"/>
    <s v="New"/>
    <x v="3"/>
    <s v="Trail Tent 2P"/>
    <n v="1"/>
    <n v="196.74"/>
    <n v="0.15"/>
    <n v="102.01"/>
    <n v="167.22900000000001"/>
    <n v="102.01"/>
    <n v="65.219000000000008"/>
    <n v="0.38999814625453721"/>
    <n v="2026"/>
    <s v="Q3"/>
    <n v="9"/>
    <s v="Sep"/>
  </r>
  <r>
    <n v="5152"/>
    <d v="2026-09-30T00:00:00"/>
    <n v="2026"/>
    <x v="2"/>
    <n v="9"/>
    <x v="8"/>
    <x v="3"/>
    <x v="13"/>
    <x v="0"/>
    <s v="New"/>
    <x v="1"/>
    <s v="Hiking Daypack 20L"/>
    <n v="2"/>
    <n v="91.78"/>
    <n v="0.1"/>
    <n v="45.51"/>
    <n v="165.20400000000001"/>
    <n v="91.02"/>
    <n v="74.184000000000012"/>
    <n v="0.44904481731677204"/>
    <n v="2026"/>
    <s v="Q3"/>
    <n v="9"/>
    <s v="Sep"/>
  </r>
  <r>
    <n v="151"/>
    <d v="2026-10-01T00:00:00"/>
    <n v="2026"/>
    <x v="3"/>
    <n v="10"/>
    <x v="9"/>
    <x v="2"/>
    <x v="10"/>
    <x v="0"/>
    <s v="New"/>
    <x v="1"/>
    <s v="Trail Boots"/>
    <n v="5"/>
    <n v="146.69"/>
    <n v="0"/>
    <n v="79"/>
    <n v="733.45"/>
    <n v="395"/>
    <n v="338.45000000000005"/>
    <n v="0.46144931488172342"/>
    <n v="2026"/>
    <s v="Q4"/>
    <n v="10"/>
    <s v="Oct"/>
  </r>
  <r>
    <n v="1292"/>
    <d v="2026-10-01T00:00:00"/>
    <n v="2026"/>
    <x v="3"/>
    <n v="10"/>
    <x v="9"/>
    <x v="0"/>
    <x v="9"/>
    <x v="2"/>
    <s v="New"/>
    <x v="3"/>
    <s v="Portable Camp Stove"/>
    <n v="1"/>
    <n v="79.81"/>
    <n v="0"/>
    <n v="39.08"/>
    <n v="79.81"/>
    <n v="39.08"/>
    <n v="40.730000000000004"/>
    <n v="0.5103370504949255"/>
    <n v="2026"/>
    <s v="Q4"/>
    <n v="10"/>
    <s v="Oct"/>
  </r>
  <r>
    <n v="1862"/>
    <d v="2026-10-01T00:00:00"/>
    <n v="2026"/>
    <x v="3"/>
    <n v="10"/>
    <x v="9"/>
    <x v="3"/>
    <x v="8"/>
    <x v="0"/>
    <s v="New"/>
    <x v="3"/>
    <s v="Compact Sleeping Bag"/>
    <n v="5"/>
    <n v="121.63"/>
    <n v="0.05"/>
    <n v="61.7"/>
    <n v="577.74249999999995"/>
    <n v="308.5"/>
    <n v="269.24249999999995"/>
    <n v="0.46602508903187834"/>
    <n v="2026"/>
    <s v="Q4"/>
    <n v="10"/>
    <s v="Oct"/>
  </r>
  <r>
    <n v="2569"/>
    <d v="2026-10-01T00:00:00"/>
    <n v="2026"/>
    <x v="3"/>
    <n v="10"/>
    <x v="9"/>
    <x v="3"/>
    <x v="13"/>
    <x v="1"/>
    <s v="Business"/>
    <x v="0"/>
    <s v="Trail Bike Light"/>
    <n v="10"/>
    <n v="50.42"/>
    <n v="0.05"/>
    <n v="22.5"/>
    <n v="478.99"/>
    <n v="225"/>
    <n v="253.99"/>
    <n v="0.53026159210004387"/>
    <n v="2026"/>
    <s v="Q4"/>
    <n v="10"/>
    <s v="Oct"/>
  </r>
  <r>
    <n v="3333"/>
    <d v="2026-10-01T00:00:00"/>
    <n v="2026"/>
    <x v="3"/>
    <n v="10"/>
    <x v="9"/>
    <x v="2"/>
    <x v="5"/>
    <x v="0"/>
    <s v="New"/>
    <x v="3"/>
    <s v="Portable Camp Stove"/>
    <n v="3"/>
    <n v="80.67"/>
    <n v="0"/>
    <n v="39.94"/>
    <n v="242.01"/>
    <n v="119.82"/>
    <n v="122.19"/>
    <n v="0.50489649188050079"/>
    <n v="2026"/>
    <s v="Q4"/>
    <n v="10"/>
    <s v="Oct"/>
  </r>
  <r>
    <n v="3830"/>
    <d v="2026-10-01T00:00:00"/>
    <n v="2026"/>
    <x v="3"/>
    <n v="10"/>
    <x v="9"/>
    <x v="3"/>
    <x v="13"/>
    <x v="0"/>
    <s v="Business"/>
    <x v="1"/>
    <s v="Summit Backpack 45L"/>
    <n v="2"/>
    <n v="152.12"/>
    <n v="0"/>
    <n v="79.53"/>
    <n v="304.24"/>
    <n v="159.06"/>
    <n v="145.18"/>
    <n v="0.47718906126742044"/>
    <n v="2026"/>
    <s v="Q4"/>
    <n v="10"/>
    <s v="Oct"/>
  </r>
  <r>
    <n v="4868"/>
    <d v="2026-10-01T00:00:00"/>
    <n v="2026"/>
    <x v="3"/>
    <n v="10"/>
    <x v="9"/>
    <x v="2"/>
    <x v="5"/>
    <x v="1"/>
    <s v="New"/>
    <x v="3"/>
    <s v="Portable Camp Stove"/>
    <n v="4"/>
    <n v="82.54"/>
    <n v="0.15"/>
    <n v="39.74"/>
    <n v="280.63600000000002"/>
    <n v="158.96"/>
    <n v="121.67600000000002"/>
    <n v="0.43357231431462823"/>
    <n v="2026"/>
    <s v="Q4"/>
    <n v="10"/>
    <s v="Oct"/>
  </r>
  <r>
    <n v="2250"/>
    <d v="2026-10-02T00:00:00"/>
    <n v="2026"/>
    <x v="3"/>
    <n v="10"/>
    <x v="9"/>
    <x v="3"/>
    <x v="13"/>
    <x v="2"/>
    <s v="Returning"/>
    <x v="0"/>
    <s v="Trail Bike Light"/>
    <n v="2"/>
    <n v="50.43"/>
    <n v="0"/>
    <n v="23.04"/>
    <n v="100.86"/>
    <n v="46.08"/>
    <n v="54.78"/>
    <n v="0.54312908982748365"/>
    <n v="2026"/>
    <s v="Q4"/>
    <n v="10"/>
    <s v="Oct"/>
  </r>
  <r>
    <n v="2516"/>
    <d v="2026-10-02T00:00:00"/>
    <n v="2026"/>
    <x v="3"/>
    <n v="10"/>
    <x v="9"/>
    <x v="2"/>
    <x v="10"/>
    <x v="0"/>
    <s v="New"/>
    <x v="3"/>
    <s v="Trail Tent 2P"/>
    <n v="2"/>
    <n v="198.57"/>
    <n v="0.15"/>
    <n v="101.08"/>
    <n v="337.56899999999996"/>
    <n v="202.16"/>
    <n v="135.40899999999996"/>
    <n v="0.4011298430839324"/>
    <n v="2026"/>
    <s v="Q4"/>
    <n v="10"/>
    <s v="Oct"/>
  </r>
  <r>
    <n v="809"/>
    <d v="2026-10-03T00:00:00"/>
    <n v="2026"/>
    <x v="3"/>
    <n v="10"/>
    <x v="9"/>
    <x v="3"/>
    <x v="8"/>
    <x v="0"/>
    <s v="New"/>
    <x v="4"/>
    <s v="Resistance Band Set"/>
    <n v="2"/>
    <n v="41.06"/>
    <n v="0.05"/>
    <n v="14.54"/>
    <n v="78.013999999999996"/>
    <n v="29.08"/>
    <n v="48.933999999999997"/>
    <n v="0.62724639167328944"/>
    <n v="2026"/>
    <s v="Q4"/>
    <n v="10"/>
    <s v="Oct"/>
  </r>
  <r>
    <n v="1852"/>
    <d v="2026-10-03T00:00:00"/>
    <n v="2026"/>
    <x v="3"/>
    <n v="10"/>
    <x v="9"/>
    <x v="1"/>
    <x v="12"/>
    <x v="1"/>
    <s v="Business"/>
    <x v="2"/>
    <s v="Travel Backpack 35L"/>
    <n v="4"/>
    <n v="162.19"/>
    <n v="0.15"/>
    <n v="89.81"/>
    <n v="551.44600000000003"/>
    <n v="359.24"/>
    <n v="192.20600000000002"/>
    <n v="0.34854908730863948"/>
    <n v="2026"/>
    <s v="Q4"/>
    <n v="10"/>
    <s v="Oct"/>
  </r>
  <r>
    <n v="3627"/>
    <d v="2026-10-03T00:00:00"/>
    <n v="2026"/>
    <x v="3"/>
    <n v="10"/>
    <x v="9"/>
    <x v="3"/>
    <x v="4"/>
    <x v="2"/>
    <s v="New"/>
    <x v="3"/>
    <s v="Trail Tent 2P"/>
    <n v="2"/>
    <n v="192.99"/>
    <n v="0"/>
    <n v="101.73"/>
    <n v="385.98"/>
    <n v="203.46"/>
    <n v="182.52"/>
    <n v="0.47287424218871443"/>
    <n v="2026"/>
    <s v="Q4"/>
    <n v="10"/>
    <s v="Oct"/>
  </r>
  <r>
    <n v="4135"/>
    <d v="2026-10-03T00:00:00"/>
    <n v="2026"/>
    <x v="3"/>
    <n v="10"/>
    <x v="9"/>
    <x v="0"/>
    <x v="15"/>
    <x v="0"/>
    <s v="New"/>
    <x v="1"/>
    <s v="Trail Boots"/>
    <n v="3"/>
    <n v="142.33000000000001"/>
    <n v="0.1"/>
    <n v="79.19"/>
    <n v="384.291"/>
    <n v="237.57"/>
    <n v="146.721"/>
    <n v="0.3817966072585619"/>
    <n v="2026"/>
    <s v="Q4"/>
    <n v="10"/>
    <s v="Oct"/>
  </r>
  <r>
    <n v="4138"/>
    <d v="2026-10-03T00:00:00"/>
    <n v="2026"/>
    <x v="3"/>
    <n v="10"/>
    <x v="9"/>
    <x v="1"/>
    <x v="11"/>
    <x v="2"/>
    <s v="Business"/>
    <x v="1"/>
    <s v="Trail Boots"/>
    <n v="4"/>
    <n v="143.63"/>
    <n v="0"/>
    <n v="80.510000000000005"/>
    <n v="574.52"/>
    <n v="322.04000000000002"/>
    <n v="252.47999999999996"/>
    <n v="0.43946250783262542"/>
    <n v="2026"/>
    <s v="Q4"/>
    <n v="10"/>
    <s v="Oct"/>
  </r>
  <r>
    <n v="4286"/>
    <d v="2026-10-03T00:00:00"/>
    <n v="2026"/>
    <x v="3"/>
    <n v="10"/>
    <x v="9"/>
    <x v="1"/>
    <x v="6"/>
    <x v="2"/>
    <s v="Returning"/>
    <x v="3"/>
    <s v="Alpine Tent 4P"/>
    <n v="4"/>
    <n v="341.95"/>
    <n v="0.05"/>
    <n v="199.9"/>
    <n v="1299.4099999999999"/>
    <n v="799.6"/>
    <n v="499.80999999999983"/>
    <n v="0.38464379987840625"/>
    <n v="2026"/>
    <s v="Q4"/>
    <n v="10"/>
    <s v="Oct"/>
  </r>
  <r>
    <n v="4371"/>
    <d v="2026-10-03T00:00:00"/>
    <n v="2026"/>
    <x v="3"/>
    <n v="10"/>
    <x v="9"/>
    <x v="1"/>
    <x v="6"/>
    <x v="0"/>
    <s v="Returning"/>
    <x v="4"/>
    <s v="Weighted Vest"/>
    <n v="1"/>
    <n v="123.81"/>
    <n v="0"/>
    <n v="68.72"/>
    <n v="123.81"/>
    <n v="68.72"/>
    <n v="55.09"/>
    <n v="0.44495598093853489"/>
    <n v="2026"/>
    <s v="Q4"/>
    <n v="10"/>
    <s v="Oct"/>
  </r>
  <r>
    <n v="905"/>
    <d v="2026-10-04T00:00:00"/>
    <n v="2026"/>
    <x v="3"/>
    <n v="10"/>
    <x v="9"/>
    <x v="2"/>
    <x v="3"/>
    <x v="0"/>
    <s v="New"/>
    <x v="1"/>
    <s v="Trail Boots"/>
    <n v="1"/>
    <n v="146.1"/>
    <n v="0"/>
    <n v="79.739999999999995"/>
    <n v="146.1"/>
    <n v="79.739999999999995"/>
    <n v="66.36"/>
    <n v="0.45420944558521564"/>
    <n v="2026"/>
    <s v="Q4"/>
    <n v="10"/>
    <s v="Oct"/>
  </r>
  <r>
    <n v="1415"/>
    <d v="2026-10-04T00:00:00"/>
    <n v="2026"/>
    <x v="3"/>
    <n v="10"/>
    <x v="9"/>
    <x v="1"/>
    <x v="11"/>
    <x v="3"/>
    <s v="Returning"/>
    <x v="2"/>
    <s v="Travel Backpack 35L"/>
    <n v="1"/>
    <n v="161.07"/>
    <n v="0.05"/>
    <n v="89.81"/>
    <n v="153.01649999999998"/>
    <n v="89.81"/>
    <n v="63.206499999999977"/>
    <n v="0.41306983233834249"/>
    <n v="2026"/>
    <s v="Q4"/>
    <n v="10"/>
    <s v="Oct"/>
  </r>
  <r>
    <n v="2205"/>
    <d v="2026-10-04T00:00:00"/>
    <n v="2026"/>
    <x v="3"/>
    <n v="10"/>
    <x v="9"/>
    <x v="3"/>
    <x v="13"/>
    <x v="0"/>
    <s v="New"/>
    <x v="1"/>
    <s v="Hiking Daypack 20L"/>
    <n v="5"/>
    <n v="90.12"/>
    <n v="0"/>
    <n v="46.67"/>
    <n v="450.6"/>
    <n v="233.35000000000002"/>
    <n v="217.25"/>
    <n v="0.48213493120284062"/>
    <n v="2026"/>
    <s v="Q4"/>
    <n v="10"/>
    <s v="Oct"/>
  </r>
  <r>
    <n v="2374"/>
    <d v="2026-10-04T00:00:00"/>
    <n v="2026"/>
    <x v="3"/>
    <n v="10"/>
    <x v="9"/>
    <x v="3"/>
    <x v="13"/>
    <x v="3"/>
    <s v="Returning"/>
    <x v="1"/>
    <s v="Trekking Poles"/>
    <n v="1"/>
    <n v="70.400000000000006"/>
    <n v="0"/>
    <n v="32.43"/>
    <n v="70.400000000000006"/>
    <n v="32.43"/>
    <n v="37.970000000000006"/>
    <n v="0.53934659090909098"/>
    <n v="2026"/>
    <s v="Q4"/>
    <n v="10"/>
    <s v="Oct"/>
  </r>
  <r>
    <n v="4840"/>
    <d v="2026-10-04T00:00:00"/>
    <n v="2026"/>
    <x v="3"/>
    <n v="10"/>
    <x v="9"/>
    <x v="1"/>
    <x v="12"/>
    <x v="1"/>
    <s v="Business"/>
    <x v="3"/>
    <s v="Trail Tent 2P"/>
    <n v="6"/>
    <n v="191.08"/>
    <n v="0.1"/>
    <n v="102.93"/>
    <n v="1031.8320000000001"/>
    <n v="617.58000000000004"/>
    <n v="414.25200000000007"/>
    <n v="0.40147233270532412"/>
    <n v="2026"/>
    <s v="Q4"/>
    <n v="10"/>
    <s v="Oct"/>
  </r>
  <r>
    <n v="4984"/>
    <d v="2026-10-04T00:00:00"/>
    <n v="2026"/>
    <x v="3"/>
    <n v="10"/>
    <x v="9"/>
    <x v="2"/>
    <x v="16"/>
    <x v="0"/>
    <s v="Returning"/>
    <x v="4"/>
    <s v="Recovery Roller"/>
    <n v="1"/>
    <n v="36.590000000000003"/>
    <n v="0"/>
    <n v="13.62"/>
    <n v="36.590000000000003"/>
    <n v="13.62"/>
    <n v="22.970000000000006"/>
    <n v="0.62776714949439749"/>
    <n v="2026"/>
    <s v="Q4"/>
    <n v="10"/>
    <s v="Oct"/>
  </r>
  <r>
    <n v="641"/>
    <d v="2026-10-05T00:00:00"/>
    <n v="2026"/>
    <x v="3"/>
    <n v="10"/>
    <x v="9"/>
    <x v="1"/>
    <x v="11"/>
    <x v="2"/>
    <s v="Returning"/>
    <x v="3"/>
    <s v="Compact Sleeping Bag"/>
    <n v="2"/>
    <n v="125.38"/>
    <n v="0.05"/>
    <n v="59.12"/>
    <n v="238.22199999999998"/>
    <n v="118.24"/>
    <n v="119.98199999999999"/>
    <n v="0.5036562534106841"/>
    <n v="2026"/>
    <s v="Q4"/>
    <n v="10"/>
    <s v="Oct"/>
  </r>
  <r>
    <n v="1358"/>
    <d v="2026-10-05T00:00:00"/>
    <n v="2026"/>
    <x v="3"/>
    <n v="10"/>
    <x v="9"/>
    <x v="0"/>
    <x v="0"/>
    <x v="0"/>
    <s v="New"/>
    <x v="2"/>
    <s v="Insulated Bottle"/>
    <n v="1"/>
    <n v="35.71"/>
    <n v="0"/>
    <n v="13.3"/>
    <n v="35.71"/>
    <n v="13.3"/>
    <n v="22.41"/>
    <n v="0.62755530663679637"/>
    <n v="2026"/>
    <s v="Q4"/>
    <n v="10"/>
    <s v="Oct"/>
  </r>
  <r>
    <n v="3904"/>
    <d v="2026-10-05T00:00:00"/>
    <n v="2026"/>
    <x v="3"/>
    <n v="10"/>
    <x v="9"/>
    <x v="1"/>
    <x v="6"/>
    <x v="0"/>
    <s v="Returning"/>
    <x v="2"/>
    <s v="Packing Cube Set"/>
    <n v="2"/>
    <n v="46.72"/>
    <n v="0"/>
    <n v="18.39"/>
    <n v="93.44"/>
    <n v="36.78"/>
    <n v="56.66"/>
    <n v="0.60637842465753422"/>
    <n v="2026"/>
    <s v="Q4"/>
    <n v="10"/>
    <s v="Oct"/>
  </r>
  <r>
    <n v="4336"/>
    <d v="2026-10-05T00:00:00"/>
    <n v="2026"/>
    <x v="3"/>
    <n v="10"/>
    <x v="9"/>
    <x v="0"/>
    <x v="15"/>
    <x v="3"/>
    <s v="Returning"/>
    <x v="1"/>
    <s v="Trail Boots"/>
    <n v="1"/>
    <n v="143.16999999999999"/>
    <n v="0.05"/>
    <n v="81.290000000000006"/>
    <n v="136.01149999999998"/>
    <n v="81.290000000000006"/>
    <n v="54.721499999999978"/>
    <n v="0.40232995004098904"/>
    <n v="2026"/>
    <s v="Q4"/>
    <n v="10"/>
    <s v="Oct"/>
  </r>
  <r>
    <n v="4705"/>
    <d v="2026-10-05T00:00:00"/>
    <n v="2026"/>
    <x v="3"/>
    <n v="10"/>
    <x v="9"/>
    <x v="0"/>
    <x v="0"/>
    <x v="2"/>
    <s v="Returning"/>
    <x v="3"/>
    <s v="Compact Sleeping Bag"/>
    <n v="1"/>
    <n v="125.88"/>
    <n v="0"/>
    <n v="62.46"/>
    <n v="125.88"/>
    <n v="62.46"/>
    <n v="63.419999999999995"/>
    <n v="0.50381315538608196"/>
    <n v="2026"/>
    <s v="Q4"/>
    <n v="10"/>
    <s v="Oct"/>
  </r>
  <r>
    <n v="1094"/>
    <d v="2026-10-06T00:00:00"/>
    <n v="2026"/>
    <x v="3"/>
    <n v="10"/>
    <x v="9"/>
    <x v="3"/>
    <x v="4"/>
    <x v="0"/>
    <s v="New"/>
    <x v="4"/>
    <s v="Weighted Vest"/>
    <n v="2"/>
    <n v="121.81"/>
    <n v="0.05"/>
    <n v="67.72"/>
    <n v="231.43899999999999"/>
    <n v="135.44"/>
    <n v="95.998999999999995"/>
    <n v="0.41479180259161158"/>
    <n v="2026"/>
    <s v="Q4"/>
    <n v="10"/>
    <s v="Oct"/>
  </r>
  <r>
    <n v="3926"/>
    <d v="2026-10-06T00:00:00"/>
    <n v="2026"/>
    <x v="3"/>
    <n v="10"/>
    <x v="9"/>
    <x v="2"/>
    <x v="5"/>
    <x v="0"/>
    <s v="Business"/>
    <x v="1"/>
    <s v="Summit Backpack 45L"/>
    <n v="6"/>
    <n v="154.93"/>
    <n v="0.05"/>
    <n v="79.430000000000007"/>
    <n v="883.101"/>
    <n v="476.58000000000004"/>
    <n v="406.52099999999996"/>
    <n v="0.46033352923391546"/>
    <n v="2026"/>
    <s v="Q4"/>
    <n v="10"/>
    <s v="Oct"/>
  </r>
  <r>
    <n v="524"/>
    <d v="2026-10-07T00:00:00"/>
    <n v="2026"/>
    <x v="3"/>
    <n v="10"/>
    <x v="9"/>
    <x v="3"/>
    <x v="8"/>
    <x v="2"/>
    <s v="New"/>
    <x v="0"/>
    <s v="Cycling Pack 12L"/>
    <n v="2"/>
    <n v="101.1"/>
    <n v="0.15"/>
    <n v="51.61"/>
    <n v="171.86999999999998"/>
    <n v="103.22"/>
    <n v="68.649999999999977"/>
    <n v="0.39942980159422814"/>
    <n v="2026"/>
    <s v="Q4"/>
    <n v="10"/>
    <s v="Oct"/>
  </r>
  <r>
    <n v="2277"/>
    <d v="2026-10-07T00:00:00"/>
    <n v="2026"/>
    <x v="3"/>
    <n v="10"/>
    <x v="9"/>
    <x v="0"/>
    <x v="0"/>
    <x v="0"/>
    <s v="New"/>
    <x v="0"/>
    <s v="Cycling Pack 12L"/>
    <n v="2"/>
    <n v="105"/>
    <n v="0"/>
    <n v="50.3"/>
    <n v="210"/>
    <n v="100.6"/>
    <n v="109.4"/>
    <n v="0.52095238095238094"/>
    <n v="2026"/>
    <s v="Q4"/>
    <n v="10"/>
    <s v="Oct"/>
  </r>
  <r>
    <n v="2442"/>
    <d v="2026-10-07T00:00:00"/>
    <n v="2026"/>
    <x v="3"/>
    <n v="10"/>
    <x v="9"/>
    <x v="2"/>
    <x v="2"/>
    <x v="1"/>
    <s v="Business"/>
    <x v="1"/>
    <s v="Summit Backpack 45L"/>
    <n v="4"/>
    <n v="157.12"/>
    <n v="0.15"/>
    <n v="77.98"/>
    <n v="534.20799999999997"/>
    <n v="311.92"/>
    <n v="222.28799999999995"/>
    <n v="0.41610758356295668"/>
    <n v="2026"/>
    <s v="Q4"/>
    <n v="10"/>
    <s v="Oct"/>
  </r>
  <r>
    <n v="2809"/>
    <d v="2026-10-07T00:00:00"/>
    <n v="2026"/>
    <x v="3"/>
    <n v="10"/>
    <x v="9"/>
    <x v="3"/>
    <x v="8"/>
    <x v="0"/>
    <s v="Returning"/>
    <x v="1"/>
    <s v="Trekking Poles"/>
    <n v="3"/>
    <n v="70.239999999999995"/>
    <n v="0.05"/>
    <n v="31.96"/>
    <n v="200.18399999999997"/>
    <n v="95.88"/>
    <n v="104.30399999999997"/>
    <n v="0.5210406426087999"/>
    <n v="2026"/>
    <s v="Q4"/>
    <n v="10"/>
    <s v="Oct"/>
  </r>
  <r>
    <n v="2946"/>
    <d v="2026-10-07T00:00:00"/>
    <n v="2026"/>
    <x v="3"/>
    <n v="10"/>
    <x v="9"/>
    <x v="2"/>
    <x v="16"/>
    <x v="0"/>
    <s v="Returning"/>
    <x v="0"/>
    <s v="Cycling Pack 12L"/>
    <n v="1"/>
    <n v="103.48"/>
    <n v="0.1"/>
    <n v="51.33"/>
    <n v="93.132000000000005"/>
    <n v="51.33"/>
    <n v="41.802000000000007"/>
    <n v="0.4488467980930293"/>
    <n v="2026"/>
    <s v="Q4"/>
    <n v="10"/>
    <s v="Oct"/>
  </r>
  <r>
    <n v="4147"/>
    <d v="2026-10-07T00:00:00"/>
    <n v="2026"/>
    <x v="3"/>
    <n v="10"/>
    <x v="9"/>
    <x v="1"/>
    <x v="12"/>
    <x v="2"/>
    <s v="Returning"/>
    <x v="0"/>
    <s v="Compact Repair Kit"/>
    <n v="3"/>
    <n v="40.770000000000003"/>
    <n v="0.05"/>
    <n v="16.68"/>
    <n v="116.19449999999999"/>
    <n v="50.04"/>
    <n v="66.154499999999985"/>
    <n v="0.56934278300608021"/>
    <n v="2026"/>
    <s v="Q4"/>
    <n v="10"/>
    <s v="Oct"/>
  </r>
  <r>
    <n v="4164"/>
    <d v="2026-10-07T00:00:00"/>
    <n v="2026"/>
    <x v="3"/>
    <n v="10"/>
    <x v="9"/>
    <x v="0"/>
    <x v="9"/>
    <x v="2"/>
    <s v="New"/>
    <x v="1"/>
    <s v="Trail Boots"/>
    <n v="2"/>
    <n v="143.41999999999999"/>
    <n v="0"/>
    <n v="81.44"/>
    <n v="286.83999999999997"/>
    <n v="162.88"/>
    <n v="123.95999999999998"/>
    <n v="0.43215730023706594"/>
    <n v="2026"/>
    <s v="Q4"/>
    <n v="10"/>
    <s v="Oct"/>
  </r>
  <r>
    <n v="4275"/>
    <d v="2026-10-07T00:00:00"/>
    <n v="2026"/>
    <x v="3"/>
    <n v="10"/>
    <x v="9"/>
    <x v="3"/>
    <x v="7"/>
    <x v="3"/>
    <s v="Returning"/>
    <x v="0"/>
    <s v="Trail Bike Light"/>
    <n v="1"/>
    <n v="49.56"/>
    <n v="0.05"/>
    <n v="22.88"/>
    <n v="47.082000000000001"/>
    <n v="22.88"/>
    <n v="24.202000000000002"/>
    <n v="0.51403933562720361"/>
    <n v="2026"/>
    <s v="Q4"/>
    <n v="10"/>
    <s v="Oct"/>
  </r>
  <r>
    <n v="5062"/>
    <d v="2026-10-07T00:00:00"/>
    <n v="2026"/>
    <x v="3"/>
    <n v="10"/>
    <x v="9"/>
    <x v="1"/>
    <x v="12"/>
    <x v="0"/>
    <s v="Returning"/>
    <x v="2"/>
    <s v="Carry-On Duffel"/>
    <n v="4"/>
    <n v="131.05000000000001"/>
    <n v="0"/>
    <n v="67.37"/>
    <n v="524.20000000000005"/>
    <n v="269.48"/>
    <n v="254.72000000000003"/>
    <n v="0.48592140404425793"/>
    <n v="2026"/>
    <s v="Q4"/>
    <n v="10"/>
    <s v="Oct"/>
  </r>
  <r>
    <n v="1126"/>
    <d v="2026-10-08T00:00:00"/>
    <n v="2026"/>
    <x v="3"/>
    <n v="10"/>
    <x v="9"/>
    <x v="0"/>
    <x v="9"/>
    <x v="0"/>
    <s v="Business"/>
    <x v="0"/>
    <s v="Trail Bike Light"/>
    <n v="1"/>
    <n v="51.35"/>
    <n v="0"/>
    <n v="22.98"/>
    <n v="51.35"/>
    <n v="22.98"/>
    <n v="28.37"/>
    <n v="0.55248296007789677"/>
    <n v="2026"/>
    <s v="Q4"/>
    <n v="10"/>
    <s v="Oct"/>
  </r>
  <r>
    <n v="1865"/>
    <d v="2026-10-08T00:00:00"/>
    <n v="2026"/>
    <x v="3"/>
    <n v="10"/>
    <x v="9"/>
    <x v="3"/>
    <x v="8"/>
    <x v="0"/>
    <s v="Returning"/>
    <x v="4"/>
    <s v="Resistance Band Set"/>
    <n v="1"/>
    <n v="39.659999999999997"/>
    <n v="0"/>
    <n v="14.39"/>
    <n v="39.659999999999997"/>
    <n v="14.39"/>
    <n v="25.269999999999996"/>
    <n v="0.63716591023701463"/>
    <n v="2026"/>
    <s v="Q4"/>
    <n v="10"/>
    <s v="Oct"/>
  </r>
  <r>
    <n v="2471"/>
    <d v="2026-10-08T00:00:00"/>
    <n v="2026"/>
    <x v="3"/>
    <n v="10"/>
    <x v="9"/>
    <x v="3"/>
    <x v="13"/>
    <x v="2"/>
    <s v="New"/>
    <x v="4"/>
    <s v="Resistance Band Set"/>
    <n v="1"/>
    <n v="39.79"/>
    <n v="0"/>
    <n v="14.76"/>
    <n v="39.79"/>
    <n v="14.76"/>
    <n v="25.03"/>
    <n v="0.62905252576024129"/>
    <n v="2026"/>
    <s v="Q4"/>
    <n v="10"/>
    <s v="Oct"/>
  </r>
  <r>
    <n v="3208"/>
    <d v="2026-10-08T00:00:00"/>
    <n v="2026"/>
    <x v="3"/>
    <n v="10"/>
    <x v="9"/>
    <x v="2"/>
    <x v="10"/>
    <x v="1"/>
    <s v="New"/>
    <x v="0"/>
    <s v="Compact Repair Kit"/>
    <n v="6"/>
    <n v="41.27"/>
    <n v="0.1"/>
    <n v="16.61"/>
    <n v="222.858"/>
    <n v="99.66"/>
    <n v="123.19800000000001"/>
    <n v="0.55280941227149127"/>
    <n v="2026"/>
    <s v="Q4"/>
    <n v="10"/>
    <s v="Oct"/>
  </r>
  <r>
    <n v="4285"/>
    <d v="2026-10-08T00:00:00"/>
    <n v="2026"/>
    <x v="3"/>
    <n v="10"/>
    <x v="9"/>
    <x v="3"/>
    <x v="4"/>
    <x v="0"/>
    <s v="Returning"/>
    <x v="1"/>
    <s v="Hiking Daypack 20L"/>
    <n v="1"/>
    <n v="93.39"/>
    <n v="0"/>
    <n v="45.98"/>
    <n v="93.39"/>
    <n v="45.98"/>
    <n v="47.410000000000004"/>
    <n v="0.50765606595995294"/>
    <n v="2026"/>
    <s v="Q4"/>
    <n v="10"/>
    <s v="Oct"/>
  </r>
  <r>
    <n v="261"/>
    <d v="2026-10-09T00:00:00"/>
    <n v="2026"/>
    <x v="3"/>
    <n v="10"/>
    <x v="9"/>
    <x v="2"/>
    <x v="3"/>
    <x v="0"/>
    <s v="Business"/>
    <x v="3"/>
    <s v="Alpine Tent 4P"/>
    <n v="1"/>
    <n v="336.56"/>
    <n v="0"/>
    <n v="189.74"/>
    <n v="336.56"/>
    <n v="189.74"/>
    <n v="146.82"/>
    <n v="0.43623722367482765"/>
    <n v="2026"/>
    <s v="Q4"/>
    <n v="10"/>
    <s v="Oct"/>
  </r>
  <r>
    <n v="291"/>
    <d v="2026-10-09T00:00:00"/>
    <n v="2026"/>
    <x v="3"/>
    <n v="10"/>
    <x v="9"/>
    <x v="2"/>
    <x v="2"/>
    <x v="0"/>
    <s v="New"/>
    <x v="2"/>
    <s v="Carry-On Duffel"/>
    <n v="2"/>
    <n v="132.47999999999999"/>
    <n v="0.1"/>
    <n v="67.48"/>
    <n v="238.464"/>
    <n v="134.96"/>
    <n v="103.50399999999999"/>
    <n v="0.43404455179817497"/>
    <n v="2026"/>
    <s v="Q4"/>
    <n v="10"/>
    <s v="Oct"/>
  </r>
  <r>
    <n v="670"/>
    <d v="2026-10-09T00:00:00"/>
    <n v="2026"/>
    <x v="3"/>
    <n v="10"/>
    <x v="9"/>
    <x v="1"/>
    <x v="14"/>
    <x v="2"/>
    <s v="Returning"/>
    <x v="1"/>
    <s v="Hiking Daypack 20L"/>
    <n v="1"/>
    <n v="92.59"/>
    <n v="0"/>
    <n v="44.46"/>
    <n v="92.59"/>
    <n v="44.46"/>
    <n v="48.13"/>
    <n v="0.51981855491953777"/>
    <n v="2026"/>
    <s v="Q4"/>
    <n v="10"/>
    <s v="Oct"/>
  </r>
  <r>
    <n v="1306"/>
    <d v="2026-10-09T00:00:00"/>
    <n v="2026"/>
    <x v="3"/>
    <n v="10"/>
    <x v="9"/>
    <x v="3"/>
    <x v="8"/>
    <x v="2"/>
    <s v="Business"/>
    <x v="4"/>
    <s v="Recovery Roller"/>
    <n v="1"/>
    <n v="35.450000000000003"/>
    <n v="0.05"/>
    <n v="14.23"/>
    <n v="33.677500000000002"/>
    <n v="14.23"/>
    <n v="19.447500000000002"/>
    <n v="0.57746269764679681"/>
    <n v="2026"/>
    <s v="Q4"/>
    <n v="10"/>
    <s v="Oct"/>
  </r>
  <r>
    <n v="2400"/>
    <d v="2026-10-09T00:00:00"/>
    <n v="2026"/>
    <x v="3"/>
    <n v="10"/>
    <x v="9"/>
    <x v="2"/>
    <x v="2"/>
    <x v="0"/>
    <s v="New"/>
    <x v="1"/>
    <s v="Hiking Daypack 20L"/>
    <n v="2"/>
    <n v="93.83"/>
    <n v="0.1"/>
    <n v="44.27"/>
    <n v="168.89400000000001"/>
    <n v="88.54"/>
    <n v="80.353999999999999"/>
    <n v="0.47576586498040191"/>
    <n v="2026"/>
    <s v="Q4"/>
    <n v="10"/>
    <s v="Oct"/>
  </r>
  <r>
    <n v="3816"/>
    <d v="2026-10-09T00:00:00"/>
    <n v="2026"/>
    <x v="3"/>
    <n v="10"/>
    <x v="9"/>
    <x v="1"/>
    <x v="12"/>
    <x v="0"/>
    <s v="New"/>
    <x v="4"/>
    <s v="Recovery Roller"/>
    <n v="1"/>
    <n v="36.32"/>
    <n v="0"/>
    <n v="13.6"/>
    <n v="36.32"/>
    <n v="13.6"/>
    <n v="22.72"/>
    <n v="0.62555066079295152"/>
    <n v="2026"/>
    <s v="Q4"/>
    <n v="10"/>
    <s v="Oct"/>
  </r>
  <r>
    <n v="4038"/>
    <d v="2026-10-09T00:00:00"/>
    <n v="2026"/>
    <x v="3"/>
    <n v="10"/>
    <x v="9"/>
    <x v="0"/>
    <x v="15"/>
    <x v="0"/>
    <s v="Returning"/>
    <x v="4"/>
    <s v="Weighted Vest"/>
    <n v="2"/>
    <n v="125.56"/>
    <n v="0.1"/>
    <n v="67.260000000000005"/>
    <n v="226.00800000000001"/>
    <n v="134.52000000000001"/>
    <n v="91.488"/>
    <n v="0.40479983009450993"/>
    <n v="2026"/>
    <s v="Q4"/>
    <n v="10"/>
    <s v="Oct"/>
  </r>
  <r>
    <n v="4686"/>
    <d v="2026-10-09T00:00:00"/>
    <n v="2026"/>
    <x v="3"/>
    <n v="10"/>
    <x v="9"/>
    <x v="0"/>
    <x v="15"/>
    <x v="3"/>
    <s v="New"/>
    <x v="3"/>
    <s v="Compact Sleeping Bag"/>
    <n v="2"/>
    <n v="124.91"/>
    <n v="0"/>
    <n v="60.33"/>
    <n v="249.82"/>
    <n v="120.66"/>
    <n v="129.16"/>
    <n v="0.51701224881914976"/>
    <n v="2026"/>
    <s v="Q4"/>
    <n v="10"/>
    <s v="Oct"/>
  </r>
  <r>
    <n v="5076"/>
    <d v="2026-10-09T00:00:00"/>
    <n v="2026"/>
    <x v="3"/>
    <n v="10"/>
    <x v="9"/>
    <x v="1"/>
    <x v="12"/>
    <x v="0"/>
    <s v="New"/>
    <x v="3"/>
    <s v="Trail Tent 2P"/>
    <n v="1"/>
    <n v="199.32"/>
    <n v="0"/>
    <n v="103.83"/>
    <n v="199.32"/>
    <n v="103.83"/>
    <n v="95.49"/>
    <n v="0.4790788681517158"/>
    <n v="2026"/>
    <s v="Q4"/>
    <n v="10"/>
    <s v="Oct"/>
  </r>
  <r>
    <n v="1339"/>
    <d v="2026-10-10T00:00:00"/>
    <n v="2026"/>
    <x v="3"/>
    <n v="10"/>
    <x v="9"/>
    <x v="1"/>
    <x v="11"/>
    <x v="0"/>
    <s v="Returning"/>
    <x v="3"/>
    <s v="Alpine Tent 4P"/>
    <n v="4"/>
    <n v="337.38"/>
    <n v="0.05"/>
    <n v="194.94"/>
    <n v="1282.0439999999999"/>
    <n v="779.76"/>
    <n v="502.28399999999988"/>
    <n v="0.39178374533167343"/>
    <n v="2026"/>
    <s v="Q4"/>
    <n v="10"/>
    <s v="Oct"/>
  </r>
  <r>
    <n v="1884"/>
    <d v="2026-10-10T00:00:00"/>
    <n v="2026"/>
    <x v="3"/>
    <n v="10"/>
    <x v="9"/>
    <x v="2"/>
    <x v="2"/>
    <x v="0"/>
    <s v="Business"/>
    <x v="3"/>
    <s v="Portable Camp Stove"/>
    <n v="3"/>
    <n v="82.18"/>
    <n v="0.1"/>
    <n v="39.82"/>
    <n v="221.88600000000002"/>
    <n v="119.46000000000001"/>
    <n v="102.42600000000002"/>
    <n v="0.46161542413671885"/>
    <n v="2026"/>
    <s v="Q4"/>
    <n v="10"/>
    <s v="Oct"/>
  </r>
  <r>
    <n v="3568"/>
    <d v="2026-10-10T00:00:00"/>
    <n v="2026"/>
    <x v="3"/>
    <n v="10"/>
    <x v="9"/>
    <x v="0"/>
    <x v="15"/>
    <x v="1"/>
    <s v="New"/>
    <x v="1"/>
    <s v="Trekking Poles"/>
    <n v="15"/>
    <n v="70.25"/>
    <n v="0.1"/>
    <n v="32.19"/>
    <n v="948.375"/>
    <n v="482.84999999999997"/>
    <n v="465.52500000000003"/>
    <n v="0.49086595492289448"/>
    <n v="2026"/>
    <s v="Q4"/>
    <n v="10"/>
    <s v="Oct"/>
  </r>
  <r>
    <n v="4171"/>
    <d v="2026-10-10T00:00:00"/>
    <n v="2026"/>
    <x v="3"/>
    <n v="10"/>
    <x v="9"/>
    <x v="3"/>
    <x v="7"/>
    <x v="2"/>
    <s v="New"/>
    <x v="2"/>
    <s v="Insulated Bottle"/>
    <n v="2"/>
    <n v="35.36"/>
    <n v="0"/>
    <n v="13.49"/>
    <n v="70.72"/>
    <n v="26.98"/>
    <n v="43.739999999999995"/>
    <n v="0.61849547511312208"/>
    <n v="2026"/>
    <s v="Q4"/>
    <n v="10"/>
    <s v="Oct"/>
  </r>
  <r>
    <n v="4477"/>
    <d v="2026-10-10T00:00:00"/>
    <n v="2026"/>
    <x v="3"/>
    <n v="10"/>
    <x v="9"/>
    <x v="2"/>
    <x v="5"/>
    <x v="2"/>
    <s v="New"/>
    <x v="2"/>
    <s v="Packing Cube Set"/>
    <n v="1"/>
    <n v="46.01"/>
    <n v="0"/>
    <n v="18.239999999999998"/>
    <n v="46.01"/>
    <n v="18.239999999999998"/>
    <n v="27.77"/>
    <n v="0.6035644425124973"/>
    <n v="2026"/>
    <s v="Q4"/>
    <n v="10"/>
    <s v="Oct"/>
  </r>
  <r>
    <n v="3368"/>
    <d v="2026-10-11T00:00:00"/>
    <n v="2026"/>
    <x v="3"/>
    <n v="10"/>
    <x v="9"/>
    <x v="0"/>
    <x v="9"/>
    <x v="0"/>
    <s v="Returning"/>
    <x v="1"/>
    <s v="Hiking Daypack 20L"/>
    <n v="1"/>
    <n v="89.88"/>
    <n v="0"/>
    <n v="46.15"/>
    <n v="89.88"/>
    <n v="46.15"/>
    <n v="43.73"/>
    <n v="0.48653760569648419"/>
    <n v="2026"/>
    <s v="Q4"/>
    <n v="10"/>
    <s v="Oct"/>
  </r>
  <r>
    <n v="3566"/>
    <d v="2026-10-11T00:00:00"/>
    <n v="2026"/>
    <x v="3"/>
    <n v="10"/>
    <x v="9"/>
    <x v="1"/>
    <x v="12"/>
    <x v="0"/>
    <s v="New"/>
    <x v="4"/>
    <s v="Resistance Band Set"/>
    <n v="1"/>
    <n v="41.33"/>
    <n v="0"/>
    <n v="14.47"/>
    <n v="41.33"/>
    <n v="14.47"/>
    <n v="26.86"/>
    <n v="0.6498911202516332"/>
    <n v="2026"/>
    <s v="Q4"/>
    <n v="10"/>
    <s v="Oct"/>
  </r>
  <r>
    <n v="4420"/>
    <d v="2026-10-11T00:00:00"/>
    <n v="2026"/>
    <x v="3"/>
    <n v="10"/>
    <x v="9"/>
    <x v="2"/>
    <x v="5"/>
    <x v="1"/>
    <s v="Business"/>
    <x v="0"/>
    <s v="Compact Repair Kit"/>
    <n v="15"/>
    <n v="40.78"/>
    <n v="0.15"/>
    <n v="17.07"/>
    <n v="519.94500000000005"/>
    <n v="256.05"/>
    <n v="263.89500000000004"/>
    <n v="0.5075440671609498"/>
    <n v="2026"/>
    <s v="Q4"/>
    <n v="10"/>
    <s v="Oct"/>
  </r>
  <r>
    <n v="513"/>
    <d v="2026-10-12T00:00:00"/>
    <n v="2026"/>
    <x v="3"/>
    <n v="10"/>
    <x v="9"/>
    <x v="3"/>
    <x v="7"/>
    <x v="0"/>
    <s v="Business"/>
    <x v="2"/>
    <s v="Travel Backpack 35L"/>
    <n v="1"/>
    <n v="163.87"/>
    <n v="0"/>
    <n v="85.76"/>
    <n v="163.87"/>
    <n v="85.76"/>
    <n v="78.11"/>
    <n v="0.47665832672240188"/>
    <n v="2026"/>
    <s v="Q4"/>
    <n v="10"/>
    <s v="Oct"/>
  </r>
  <r>
    <n v="786"/>
    <d v="2026-10-12T00:00:00"/>
    <n v="2026"/>
    <x v="3"/>
    <n v="10"/>
    <x v="9"/>
    <x v="2"/>
    <x v="3"/>
    <x v="0"/>
    <s v="New"/>
    <x v="4"/>
    <s v="Recovery Roller"/>
    <n v="1"/>
    <n v="35.39"/>
    <n v="0.05"/>
    <n v="13.68"/>
    <n v="33.6205"/>
    <n v="13.68"/>
    <n v="19.9405"/>
    <n v="0.59310539700480358"/>
    <n v="2026"/>
    <s v="Q4"/>
    <n v="10"/>
    <s v="Oct"/>
  </r>
  <r>
    <n v="3771"/>
    <d v="2026-10-12T00:00:00"/>
    <n v="2026"/>
    <x v="3"/>
    <n v="10"/>
    <x v="9"/>
    <x v="2"/>
    <x v="3"/>
    <x v="0"/>
    <s v="Business"/>
    <x v="3"/>
    <s v="Portable Camp Stove"/>
    <n v="2"/>
    <n v="80.2"/>
    <n v="0"/>
    <n v="39.590000000000003"/>
    <n v="160.4"/>
    <n v="79.180000000000007"/>
    <n v="81.22"/>
    <n v="0.50635910224438896"/>
    <n v="2026"/>
    <s v="Q4"/>
    <n v="10"/>
    <s v="Oct"/>
  </r>
  <r>
    <n v="3910"/>
    <d v="2026-10-12T00:00:00"/>
    <n v="2026"/>
    <x v="3"/>
    <n v="10"/>
    <x v="9"/>
    <x v="2"/>
    <x v="2"/>
    <x v="0"/>
    <s v="Business"/>
    <x v="0"/>
    <s v="Compact Repair Kit"/>
    <n v="3"/>
    <n v="41.09"/>
    <n v="0"/>
    <n v="17.18"/>
    <n v="123.27000000000001"/>
    <n v="51.54"/>
    <n v="71.730000000000018"/>
    <n v="0.58189340472134354"/>
    <n v="2026"/>
    <s v="Q4"/>
    <n v="10"/>
    <s v="Oct"/>
  </r>
  <r>
    <n v="330"/>
    <d v="2026-10-13T00:00:00"/>
    <n v="2026"/>
    <x v="3"/>
    <n v="10"/>
    <x v="9"/>
    <x v="1"/>
    <x v="12"/>
    <x v="1"/>
    <s v="Business"/>
    <x v="2"/>
    <s v="Insulated Bottle"/>
    <n v="5"/>
    <n v="36.97"/>
    <n v="0.15"/>
    <n v="13.93"/>
    <n v="157.1225"/>
    <n v="69.650000000000006"/>
    <n v="87.472499999999997"/>
    <n v="0.55671530175500006"/>
    <n v="2026"/>
    <s v="Q4"/>
    <n v="10"/>
    <s v="Oct"/>
  </r>
  <r>
    <n v="707"/>
    <d v="2026-10-13T00:00:00"/>
    <n v="2026"/>
    <x v="3"/>
    <n v="10"/>
    <x v="9"/>
    <x v="2"/>
    <x v="5"/>
    <x v="2"/>
    <s v="New"/>
    <x v="2"/>
    <s v="Insulated Bottle"/>
    <n v="4"/>
    <n v="35.880000000000003"/>
    <n v="0.05"/>
    <n v="13.45"/>
    <n v="136.34399999999999"/>
    <n v="53.8"/>
    <n v="82.543999999999997"/>
    <n v="0.60540984568444522"/>
    <n v="2026"/>
    <s v="Q4"/>
    <n v="10"/>
    <s v="Oct"/>
  </r>
  <r>
    <n v="989"/>
    <d v="2026-10-13T00:00:00"/>
    <n v="2026"/>
    <x v="3"/>
    <n v="10"/>
    <x v="9"/>
    <x v="1"/>
    <x v="11"/>
    <x v="0"/>
    <s v="Returning"/>
    <x v="0"/>
    <s v="Compact Repair Kit"/>
    <n v="3"/>
    <n v="40.42"/>
    <n v="0"/>
    <n v="16.79"/>
    <n v="121.26"/>
    <n v="50.37"/>
    <n v="70.890000000000015"/>
    <n v="0.58461157842652167"/>
    <n v="2026"/>
    <s v="Q4"/>
    <n v="10"/>
    <s v="Oct"/>
  </r>
  <r>
    <n v="1904"/>
    <d v="2026-10-13T00:00:00"/>
    <n v="2026"/>
    <x v="3"/>
    <n v="10"/>
    <x v="9"/>
    <x v="3"/>
    <x v="8"/>
    <x v="2"/>
    <s v="Returning"/>
    <x v="0"/>
    <s v="Trail Bike Light"/>
    <n v="1"/>
    <n v="50.34"/>
    <n v="0.15"/>
    <n v="22.56"/>
    <n v="42.789000000000001"/>
    <n v="22.56"/>
    <n v="20.229000000000003"/>
    <n v="0.47276169108883132"/>
    <n v="2026"/>
    <s v="Q4"/>
    <n v="10"/>
    <s v="Oct"/>
  </r>
  <r>
    <n v="2854"/>
    <d v="2026-10-13T00:00:00"/>
    <n v="2026"/>
    <x v="3"/>
    <n v="10"/>
    <x v="9"/>
    <x v="0"/>
    <x v="15"/>
    <x v="2"/>
    <s v="New"/>
    <x v="2"/>
    <s v="Insulated Bottle"/>
    <n v="3"/>
    <n v="36.049999999999997"/>
    <n v="0.1"/>
    <n v="13.87"/>
    <n v="97.334999999999994"/>
    <n v="41.61"/>
    <n v="55.724999999999994"/>
    <n v="0.57250732008013561"/>
    <n v="2026"/>
    <s v="Q4"/>
    <n v="10"/>
    <s v="Oct"/>
  </r>
  <r>
    <n v="3212"/>
    <d v="2026-10-13T00:00:00"/>
    <n v="2026"/>
    <x v="3"/>
    <n v="10"/>
    <x v="9"/>
    <x v="2"/>
    <x v="2"/>
    <x v="1"/>
    <s v="Returning"/>
    <x v="0"/>
    <s v="Compact Repair Kit"/>
    <n v="15"/>
    <n v="40"/>
    <n v="0.1"/>
    <n v="16.420000000000002"/>
    <n v="540"/>
    <n v="246.3"/>
    <n v="293.7"/>
    <n v="0.54388888888888887"/>
    <n v="2026"/>
    <s v="Q4"/>
    <n v="10"/>
    <s v="Oct"/>
  </r>
  <r>
    <n v="4479"/>
    <d v="2026-10-13T00:00:00"/>
    <n v="2026"/>
    <x v="3"/>
    <n v="10"/>
    <x v="9"/>
    <x v="3"/>
    <x v="7"/>
    <x v="2"/>
    <s v="Returning"/>
    <x v="1"/>
    <s v="Summit Backpack 45L"/>
    <n v="1"/>
    <n v="151.68"/>
    <n v="0.05"/>
    <n v="78.98"/>
    <n v="144.096"/>
    <n v="78.98"/>
    <n v="65.116"/>
    <n v="0.45189318232289583"/>
    <n v="2026"/>
    <s v="Q4"/>
    <n v="10"/>
    <s v="Oct"/>
  </r>
  <r>
    <n v="4574"/>
    <d v="2026-10-13T00:00:00"/>
    <n v="2026"/>
    <x v="3"/>
    <n v="10"/>
    <x v="9"/>
    <x v="1"/>
    <x v="14"/>
    <x v="0"/>
    <s v="Business"/>
    <x v="4"/>
    <s v="Recovery Roller"/>
    <n v="1"/>
    <n v="36.53"/>
    <n v="0"/>
    <n v="14.01"/>
    <n v="36.53"/>
    <n v="14.01"/>
    <n v="22.520000000000003"/>
    <n v="0.61647960580344929"/>
    <n v="2026"/>
    <s v="Q4"/>
    <n v="10"/>
    <s v="Oct"/>
  </r>
  <r>
    <n v="4815"/>
    <d v="2026-10-13T00:00:00"/>
    <n v="2026"/>
    <x v="3"/>
    <n v="10"/>
    <x v="9"/>
    <x v="0"/>
    <x v="0"/>
    <x v="2"/>
    <s v="Business"/>
    <x v="0"/>
    <s v="Compact Repair Kit"/>
    <n v="1"/>
    <n v="39.89"/>
    <n v="0.05"/>
    <n v="16.91"/>
    <n v="37.895499999999998"/>
    <n v="16.91"/>
    <n v="20.985499999999998"/>
    <n v="0.55377287540737019"/>
    <n v="2026"/>
    <s v="Q4"/>
    <n v="10"/>
    <s v="Oct"/>
  </r>
  <r>
    <n v="5027"/>
    <d v="2026-10-13T00:00:00"/>
    <n v="2026"/>
    <x v="3"/>
    <n v="10"/>
    <x v="9"/>
    <x v="2"/>
    <x v="10"/>
    <x v="0"/>
    <s v="New"/>
    <x v="1"/>
    <s v="Summit Backpack 45L"/>
    <n v="1"/>
    <n v="154.53"/>
    <n v="0"/>
    <n v="77.930000000000007"/>
    <n v="154.53"/>
    <n v="77.930000000000007"/>
    <n v="76.599999999999994"/>
    <n v="0.49569662848637802"/>
    <n v="2026"/>
    <s v="Q4"/>
    <n v="10"/>
    <s v="Oct"/>
  </r>
  <r>
    <n v="1794"/>
    <d v="2026-10-14T00:00:00"/>
    <n v="2026"/>
    <x v="3"/>
    <n v="10"/>
    <x v="9"/>
    <x v="3"/>
    <x v="8"/>
    <x v="3"/>
    <s v="Business"/>
    <x v="0"/>
    <s v="Trail Bike Light"/>
    <n v="2"/>
    <n v="50.64"/>
    <n v="0.05"/>
    <n v="22.28"/>
    <n v="96.215999999999994"/>
    <n v="44.56"/>
    <n v="51.655999999999992"/>
    <n v="0.53687536376486233"/>
    <n v="2026"/>
    <s v="Q4"/>
    <n v="10"/>
    <s v="Oct"/>
  </r>
  <r>
    <n v="1867"/>
    <d v="2026-10-14T00:00:00"/>
    <n v="2026"/>
    <x v="3"/>
    <n v="10"/>
    <x v="9"/>
    <x v="0"/>
    <x v="0"/>
    <x v="0"/>
    <s v="New"/>
    <x v="4"/>
    <s v="Resistance Band Set"/>
    <n v="3"/>
    <n v="40.880000000000003"/>
    <n v="0.05"/>
    <n v="14.59"/>
    <n v="116.50800000000001"/>
    <n v="43.769999999999996"/>
    <n v="72.738000000000014"/>
    <n v="0.62431764342362761"/>
    <n v="2026"/>
    <s v="Q4"/>
    <n v="10"/>
    <s v="Oct"/>
  </r>
  <r>
    <n v="2088"/>
    <d v="2026-10-14T00:00:00"/>
    <n v="2026"/>
    <x v="3"/>
    <n v="10"/>
    <x v="9"/>
    <x v="3"/>
    <x v="4"/>
    <x v="2"/>
    <s v="Returning"/>
    <x v="1"/>
    <s v="Trail Boots"/>
    <n v="1"/>
    <n v="141.77000000000001"/>
    <n v="0"/>
    <n v="78.48"/>
    <n v="141.77000000000001"/>
    <n v="78.48"/>
    <n v="63.290000000000006"/>
    <n v="0.44642731184312623"/>
    <n v="2026"/>
    <s v="Q4"/>
    <n v="10"/>
    <s v="Oct"/>
  </r>
  <r>
    <n v="2270"/>
    <d v="2026-10-14T00:00:00"/>
    <n v="2026"/>
    <x v="3"/>
    <n v="10"/>
    <x v="9"/>
    <x v="3"/>
    <x v="7"/>
    <x v="0"/>
    <s v="New"/>
    <x v="3"/>
    <s v="Trail Tent 2P"/>
    <n v="3"/>
    <n v="199.99"/>
    <n v="0.15"/>
    <n v="101.86"/>
    <n v="509.97450000000003"/>
    <n v="305.58"/>
    <n v="204.39450000000005"/>
    <n v="0.40079356909021929"/>
    <n v="2026"/>
    <s v="Q4"/>
    <n v="10"/>
    <s v="Oct"/>
  </r>
  <r>
    <n v="3789"/>
    <d v="2026-10-14T00:00:00"/>
    <n v="2026"/>
    <x v="3"/>
    <n v="10"/>
    <x v="9"/>
    <x v="3"/>
    <x v="4"/>
    <x v="3"/>
    <s v="New"/>
    <x v="0"/>
    <s v="Trail Bike Light"/>
    <n v="2"/>
    <n v="50.56"/>
    <n v="0"/>
    <n v="23.04"/>
    <n v="101.12"/>
    <n v="46.08"/>
    <n v="55.040000000000006"/>
    <n v="0.54430379746835444"/>
    <n v="2026"/>
    <s v="Q4"/>
    <n v="10"/>
    <s v="Oct"/>
  </r>
  <r>
    <n v="4323"/>
    <d v="2026-10-14T00:00:00"/>
    <n v="2026"/>
    <x v="3"/>
    <n v="10"/>
    <x v="9"/>
    <x v="3"/>
    <x v="7"/>
    <x v="0"/>
    <s v="New"/>
    <x v="2"/>
    <s v="Packing Cube Set"/>
    <n v="1"/>
    <n v="47.38"/>
    <n v="0"/>
    <n v="17.86"/>
    <n v="47.38"/>
    <n v="17.86"/>
    <n v="29.520000000000003"/>
    <n v="0.62304769945124527"/>
    <n v="2026"/>
    <s v="Q4"/>
    <n v="10"/>
    <s v="Oct"/>
  </r>
  <r>
    <n v="276"/>
    <d v="2026-10-15T00:00:00"/>
    <n v="2026"/>
    <x v="3"/>
    <n v="10"/>
    <x v="9"/>
    <x v="2"/>
    <x v="2"/>
    <x v="0"/>
    <s v="Business"/>
    <x v="1"/>
    <s v="Hiking Daypack 20L"/>
    <n v="1"/>
    <n v="92.74"/>
    <n v="0.15"/>
    <n v="44.52"/>
    <n v="78.828999999999994"/>
    <n v="44.52"/>
    <n v="34.30899999999999"/>
    <n v="0.43523322635070844"/>
    <n v="2026"/>
    <s v="Q4"/>
    <n v="10"/>
    <s v="Oct"/>
  </r>
  <r>
    <n v="791"/>
    <d v="2026-10-15T00:00:00"/>
    <n v="2026"/>
    <x v="3"/>
    <n v="10"/>
    <x v="9"/>
    <x v="3"/>
    <x v="13"/>
    <x v="2"/>
    <s v="Returning"/>
    <x v="0"/>
    <s v="Trail Bike Light"/>
    <n v="3"/>
    <n v="51.57"/>
    <n v="0.1"/>
    <n v="21.82"/>
    <n v="139.239"/>
    <n v="65.460000000000008"/>
    <n v="73.778999999999996"/>
    <n v="0.52987309589985565"/>
    <n v="2026"/>
    <s v="Q4"/>
    <n v="10"/>
    <s v="Oct"/>
  </r>
  <r>
    <n v="1033"/>
    <d v="2026-10-15T00:00:00"/>
    <n v="2026"/>
    <x v="3"/>
    <n v="10"/>
    <x v="9"/>
    <x v="1"/>
    <x v="12"/>
    <x v="0"/>
    <s v="New"/>
    <x v="1"/>
    <s v="Trekking Poles"/>
    <n v="1"/>
    <n v="70.47"/>
    <n v="0.1"/>
    <n v="31.52"/>
    <n v="63.423000000000002"/>
    <n v="31.52"/>
    <n v="31.903000000000002"/>
    <n v="0.50301940936253409"/>
    <n v="2026"/>
    <s v="Q4"/>
    <n v="10"/>
    <s v="Oct"/>
  </r>
  <r>
    <n v="1247"/>
    <d v="2026-10-15T00:00:00"/>
    <n v="2026"/>
    <x v="3"/>
    <n v="10"/>
    <x v="9"/>
    <x v="0"/>
    <x v="0"/>
    <x v="0"/>
    <s v="New"/>
    <x v="1"/>
    <s v="Trekking Poles"/>
    <n v="1"/>
    <n v="71.05"/>
    <n v="0"/>
    <n v="33.32"/>
    <n v="71.05"/>
    <n v="33.32"/>
    <n v="37.729999999999997"/>
    <n v="0.53103448275862064"/>
    <n v="2026"/>
    <s v="Q4"/>
    <n v="10"/>
    <s v="Oct"/>
  </r>
  <r>
    <n v="1321"/>
    <d v="2026-10-15T00:00:00"/>
    <n v="2026"/>
    <x v="3"/>
    <n v="10"/>
    <x v="9"/>
    <x v="3"/>
    <x v="13"/>
    <x v="2"/>
    <s v="Returning"/>
    <x v="0"/>
    <s v="Compact Repair Kit"/>
    <n v="3"/>
    <n v="39.83"/>
    <n v="0.1"/>
    <n v="16.93"/>
    <n v="107.541"/>
    <n v="50.79"/>
    <n v="56.750999999999998"/>
    <n v="0.52771501101905316"/>
    <n v="2026"/>
    <s v="Q4"/>
    <n v="10"/>
    <s v="Oct"/>
  </r>
  <r>
    <n v="2048"/>
    <d v="2026-10-15T00:00:00"/>
    <n v="2026"/>
    <x v="3"/>
    <n v="10"/>
    <x v="9"/>
    <x v="3"/>
    <x v="7"/>
    <x v="0"/>
    <s v="New"/>
    <x v="4"/>
    <s v="Training Mat"/>
    <n v="3"/>
    <n v="49.5"/>
    <n v="0.05"/>
    <n v="22"/>
    <n v="141.07499999999999"/>
    <n v="66"/>
    <n v="75.074999999999989"/>
    <n v="0.53216374269005839"/>
    <n v="2026"/>
    <s v="Q4"/>
    <n v="10"/>
    <s v="Oct"/>
  </r>
  <r>
    <n v="2082"/>
    <d v="2026-10-15T00:00:00"/>
    <n v="2026"/>
    <x v="3"/>
    <n v="10"/>
    <x v="9"/>
    <x v="1"/>
    <x v="6"/>
    <x v="3"/>
    <s v="New"/>
    <x v="1"/>
    <s v="Hiking Daypack 20L"/>
    <n v="1"/>
    <n v="91.99"/>
    <n v="0"/>
    <n v="44.86"/>
    <n v="91.99"/>
    <n v="44.86"/>
    <n v="47.129999999999995"/>
    <n v="0.51233829764104788"/>
    <n v="2026"/>
    <s v="Q4"/>
    <n v="10"/>
    <s v="Oct"/>
  </r>
  <r>
    <n v="2177"/>
    <d v="2026-10-15T00:00:00"/>
    <n v="2026"/>
    <x v="3"/>
    <n v="10"/>
    <x v="9"/>
    <x v="0"/>
    <x v="15"/>
    <x v="3"/>
    <s v="Returning"/>
    <x v="0"/>
    <s v="Commuter Helmet"/>
    <n v="1"/>
    <n v="79.78"/>
    <n v="0.05"/>
    <n v="41.59"/>
    <n v="75.790999999999997"/>
    <n v="41.59"/>
    <n v="34.200999999999993"/>
    <n v="0.45125410668812915"/>
    <n v="2026"/>
    <s v="Q4"/>
    <n v="10"/>
    <s v="Oct"/>
  </r>
  <r>
    <n v="3776"/>
    <d v="2026-10-15T00:00:00"/>
    <n v="2026"/>
    <x v="3"/>
    <n v="10"/>
    <x v="9"/>
    <x v="3"/>
    <x v="8"/>
    <x v="0"/>
    <s v="Returning"/>
    <x v="0"/>
    <s v="Commuter Helmet"/>
    <n v="1"/>
    <n v="82.97"/>
    <n v="0"/>
    <n v="43.09"/>
    <n v="82.97"/>
    <n v="43.09"/>
    <n v="39.879999999999995"/>
    <n v="0.48065565867180904"/>
    <n v="2026"/>
    <s v="Q4"/>
    <n v="10"/>
    <s v="Oct"/>
  </r>
  <r>
    <n v="4542"/>
    <d v="2026-10-15T00:00:00"/>
    <n v="2026"/>
    <x v="3"/>
    <n v="10"/>
    <x v="9"/>
    <x v="0"/>
    <x v="9"/>
    <x v="0"/>
    <s v="Business"/>
    <x v="0"/>
    <s v="Cycling Pack 12L"/>
    <n v="1"/>
    <n v="103.33"/>
    <n v="0"/>
    <n v="50.85"/>
    <n v="103.33"/>
    <n v="50.85"/>
    <n v="52.48"/>
    <n v="0.5078873512048776"/>
    <n v="2026"/>
    <s v="Q4"/>
    <n v="10"/>
    <s v="Oct"/>
  </r>
  <r>
    <n v="36"/>
    <d v="2026-10-16T00:00:00"/>
    <n v="2026"/>
    <x v="3"/>
    <n v="10"/>
    <x v="9"/>
    <x v="0"/>
    <x v="9"/>
    <x v="0"/>
    <s v="New"/>
    <x v="1"/>
    <s v="Trail Boots"/>
    <n v="3"/>
    <n v="142.54"/>
    <n v="0.05"/>
    <n v="81.599999999999994"/>
    <n v="406.23899999999998"/>
    <n v="244.79999999999998"/>
    <n v="161.43899999999999"/>
    <n v="0.39739906803630376"/>
    <n v="2026"/>
    <s v="Q4"/>
    <n v="10"/>
    <s v="Oct"/>
  </r>
  <r>
    <n v="64"/>
    <d v="2026-10-16T00:00:00"/>
    <n v="2026"/>
    <x v="3"/>
    <n v="10"/>
    <x v="9"/>
    <x v="2"/>
    <x v="16"/>
    <x v="0"/>
    <s v="New"/>
    <x v="1"/>
    <s v="Hiking Daypack 20L"/>
    <n v="3"/>
    <n v="92.14"/>
    <n v="0.1"/>
    <n v="46.43"/>
    <n v="248.77800000000002"/>
    <n v="139.29"/>
    <n v="109.48800000000003"/>
    <n v="0.44010322456165746"/>
    <n v="2026"/>
    <s v="Q4"/>
    <n v="10"/>
    <s v="Oct"/>
  </r>
  <r>
    <n v="529"/>
    <d v="2026-10-16T00:00:00"/>
    <n v="2026"/>
    <x v="3"/>
    <n v="10"/>
    <x v="9"/>
    <x v="3"/>
    <x v="7"/>
    <x v="2"/>
    <s v="Business"/>
    <x v="2"/>
    <s v="Travel Backpack 35L"/>
    <n v="2"/>
    <n v="165.23"/>
    <n v="0"/>
    <n v="88.87"/>
    <n v="330.46"/>
    <n v="177.74"/>
    <n v="152.71999999999997"/>
    <n v="0.46214367850874533"/>
    <n v="2026"/>
    <s v="Q4"/>
    <n v="10"/>
    <s v="Oct"/>
  </r>
  <r>
    <n v="1815"/>
    <d v="2026-10-16T00:00:00"/>
    <n v="2026"/>
    <x v="3"/>
    <n v="10"/>
    <x v="9"/>
    <x v="3"/>
    <x v="4"/>
    <x v="0"/>
    <s v="Business"/>
    <x v="4"/>
    <s v="Weighted Vest"/>
    <n v="1"/>
    <n v="121.92"/>
    <n v="0"/>
    <n v="71.02"/>
    <n v="121.92"/>
    <n v="71.02"/>
    <n v="50.900000000000006"/>
    <n v="0.41748687664042"/>
    <n v="2026"/>
    <s v="Q4"/>
    <n v="10"/>
    <s v="Oct"/>
  </r>
  <r>
    <n v="1820"/>
    <d v="2026-10-16T00:00:00"/>
    <n v="2026"/>
    <x v="3"/>
    <n v="10"/>
    <x v="9"/>
    <x v="1"/>
    <x v="1"/>
    <x v="0"/>
    <s v="Returning"/>
    <x v="2"/>
    <s v="Insulated Bottle"/>
    <n v="3"/>
    <n v="36.46"/>
    <n v="0.05"/>
    <n v="13.9"/>
    <n v="103.91099999999999"/>
    <n v="41.7"/>
    <n v="62.210999999999984"/>
    <n v="0.5986950370990558"/>
    <n v="2026"/>
    <s v="Q4"/>
    <n v="10"/>
    <s v="Oct"/>
  </r>
  <r>
    <n v="2028"/>
    <d v="2026-10-16T00:00:00"/>
    <n v="2026"/>
    <x v="3"/>
    <n v="10"/>
    <x v="9"/>
    <x v="3"/>
    <x v="4"/>
    <x v="2"/>
    <s v="Business"/>
    <x v="4"/>
    <s v="Training Mat"/>
    <n v="3"/>
    <n v="51.89"/>
    <n v="0.1"/>
    <n v="21.56"/>
    <n v="140.10300000000001"/>
    <n v="64.679999999999993"/>
    <n v="75.423000000000016"/>
    <n v="0.53833965011455864"/>
    <n v="2026"/>
    <s v="Q4"/>
    <n v="10"/>
    <s v="Oct"/>
  </r>
  <r>
    <n v="2741"/>
    <d v="2026-10-16T00:00:00"/>
    <n v="2026"/>
    <x v="3"/>
    <n v="10"/>
    <x v="9"/>
    <x v="3"/>
    <x v="4"/>
    <x v="0"/>
    <s v="Returning"/>
    <x v="4"/>
    <s v="Resistance Band Set"/>
    <n v="1"/>
    <n v="40.75"/>
    <n v="0"/>
    <n v="14.7"/>
    <n v="40.75"/>
    <n v="14.7"/>
    <n v="26.05"/>
    <n v="0.63926380368098157"/>
    <n v="2026"/>
    <s v="Q4"/>
    <n v="10"/>
    <s v="Oct"/>
  </r>
  <r>
    <n v="3602"/>
    <d v="2026-10-16T00:00:00"/>
    <n v="2026"/>
    <x v="3"/>
    <n v="10"/>
    <x v="9"/>
    <x v="2"/>
    <x v="5"/>
    <x v="1"/>
    <s v="Business"/>
    <x v="3"/>
    <s v="Alpine Tent 4P"/>
    <n v="4"/>
    <n v="345.13"/>
    <n v="0.05"/>
    <n v="200.02"/>
    <n v="1311.4939999999999"/>
    <n v="800.08"/>
    <n v="511.41399999999987"/>
    <n v="0.38994764749209671"/>
    <n v="2026"/>
    <s v="Q4"/>
    <n v="10"/>
    <s v="Oct"/>
  </r>
  <r>
    <n v="4116"/>
    <d v="2026-10-16T00:00:00"/>
    <n v="2026"/>
    <x v="3"/>
    <n v="10"/>
    <x v="9"/>
    <x v="1"/>
    <x v="6"/>
    <x v="2"/>
    <s v="New"/>
    <x v="2"/>
    <s v="Insulated Bottle"/>
    <n v="2"/>
    <n v="37.1"/>
    <n v="0"/>
    <n v="13.31"/>
    <n v="74.2"/>
    <n v="26.62"/>
    <n v="47.58"/>
    <n v="0.64123989218328836"/>
    <n v="2026"/>
    <s v="Q4"/>
    <n v="10"/>
    <s v="Oct"/>
  </r>
  <r>
    <n v="4197"/>
    <d v="2026-10-16T00:00:00"/>
    <n v="2026"/>
    <x v="3"/>
    <n v="10"/>
    <x v="9"/>
    <x v="3"/>
    <x v="7"/>
    <x v="3"/>
    <s v="New"/>
    <x v="1"/>
    <s v="Hiking Daypack 20L"/>
    <n v="3"/>
    <n v="94.19"/>
    <n v="0"/>
    <n v="44.89"/>
    <n v="282.57"/>
    <n v="134.67000000000002"/>
    <n v="147.89999999999998"/>
    <n v="0.52341012846374346"/>
    <n v="2026"/>
    <s v="Q4"/>
    <n v="10"/>
    <s v="Oct"/>
  </r>
  <r>
    <n v="360"/>
    <d v="2026-10-17T00:00:00"/>
    <n v="2026"/>
    <x v="3"/>
    <n v="10"/>
    <x v="9"/>
    <x v="3"/>
    <x v="8"/>
    <x v="0"/>
    <s v="Returning"/>
    <x v="3"/>
    <s v="Portable Camp Stove"/>
    <n v="2"/>
    <n v="82.52"/>
    <n v="0.05"/>
    <n v="38.61"/>
    <n v="156.78799999999998"/>
    <n v="77.22"/>
    <n v="79.567999999999984"/>
    <n v="0.50748781794525089"/>
    <n v="2026"/>
    <s v="Q4"/>
    <n v="10"/>
    <s v="Oct"/>
  </r>
  <r>
    <n v="427"/>
    <d v="2026-10-17T00:00:00"/>
    <n v="2026"/>
    <x v="3"/>
    <n v="10"/>
    <x v="9"/>
    <x v="3"/>
    <x v="13"/>
    <x v="0"/>
    <s v="Business"/>
    <x v="1"/>
    <s v="Summit Backpack 45L"/>
    <n v="1"/>
    <n v="155.16"/>
    <n v="0"/>
    <n v="78.84"/>
    <n v="155.16"/>
    <n v="78.84"/>
    <n v="76.319999999999993"/>
    <n v="0.49187935034802782"/>
    <n v="2026"/>
    <s v="Q4"/>
    <n v="10"/>
    <s v="Oct"/>
  </r>
  <r>
    <n v="1018"/>
    <d v="2026-10-17T00:00:00"/>
    <n v="2026"/>
    <x v="3"/>
    <n v="10"/>
    <x v="9"/>
    <x v="3"/>
    <x v="13"/>
    <x v="3"/>
    <s v="Returning"/>
    <x v="2"/>
    <s v="Packing Cube Set"/>
    <n v="1"/>
    <n v="46.36"/>
    <n v="0.05"/>
    <n v="18.399999999999999"/>
    <n v="44.041999999999994"/>
    <n v="18.399999999999999"/>
    <n v="25.641999999999996"/>
    <n v="0.58221697470596245"/>
    <n v="2026"/>
    <s v="Q4"/>
    <n v="10"/>
    <s v="Oct"/>
  </r>
  <r>
    <n v="1179"/>
    <d v="2026-10-17T00:00:00"/>
    <n v="2026"/>
    <x v="3"/>
    <n v="10"/>
    <x v="9"/>
    <x v="2"/>
    <x v="16"/>
    <x v="0"/>
    <s v="Business"/>
    <x v="0"/>
    <s v="Commuter Helmet"/>
    <n v="1"/>
    <n v="81.47"/>
    <n v="0"/>
    <n v="43.67"/>
    <n v="81.47"/>
    <n v="43.67"/>
    <n v="37.799999999999997"/>
    <n v="0.463974469129741"/>
    <n v="2026"/>
    <s v="Q4"/>
    <n v="10"/>
    <s v="Oct"/>
  </r>
  <r>
    <n v="2267"/>
    <d v="2026-10-17T00:00:00"/>
    <n v="2026"/>
    <x v="3"/>
    <n v="10"/>
    <x v="9"/>
    <x v="0"/>
    <x v="15"/>
    <x v="0"/>
    <s v="Returning"/>
    <x v="2"/>
    <s v="Carry-On Duffel"/>
    <n v="1"/>
    <n v="134.31"/>
    <n v="0.05"/>
    <n v="67.239999999999995"/>
    <n v="127.5945"/>
    <n v="67.239999999999995"/>
    <n v="60.354500000000002"/>
    <n v="0.47301803761133909"/>
    <n v="2026"/>
    <s v="Q4"/>
    <n v="10"/>
    <s v="Oct"/>
  </r>
  <r>
    <n v="2656"/>
    <d v="2026-10-17T00:00:00"/>
    <n v="2026"/>
    <x v="3"/>
    <n v="10"/>
    <x v="9"/>
    <x v="2"/>
    <x v="16"/>
    <x v="0"/>
    <s v="New"/>
    <x v="3"/>
    <s v="Compact Sleeping Bag"/>
    <n v="1"/>
    <n v="123.11"/>
    <n v="0"/>
    <n v="58.99"/>
    <n v="123.11"/>
    <n v="58.99"/>
    <n v="64.12"/>
    <n v="0.52083502558687356"/>
    <n v="2026"/>
    <s v="Q4"/>
    <n v="10"/>
    <s v="Oct"/>
  </r>
  <r>
    <n v="2867"/>
    <d v="2026-10-17T00:00:00"/>
    <n v="2026"/>
    <x v="3"/>
    <n v="10"/>
    <x v="9"/>
    <x v="1"/>
    <x v="6"/>
    <x v="0"/>
    <s v="New"/>
    <x v="3"/>
    <s v="Portable Camp Stove"/>
    <n v="1"/>
    <n v="81.239999999999995"/>
    <n v="0"/>
    <n v="38.65"/>
    <n v="81.239999999999995"/>
    <n v="38.65"/>
    <n v="42.589999999999996"/>
    <n v="0.52424913835548992"/>
    <n v="2026"/>
    <s v="Q4"/>
    <n v="10"/>
    <s v="Oct"/>
  </r>
  <r>
    <n v="3335"/>
    <d v="2026-10-17T00:00:00"/>
    <n v="2026"/>
    <x v="3"/>
    <n v="10"/>
    <x v="9"/>
    <x v="0"/>
    <x v="9"/>
    <x v="3"/>
    <s v="Returning"/>
    <x v="1"/>
    <s v="Trekking Poles"/>
    <n v="1"/>
    <n v="70.81"/>
    <n v="0.15"/>
    <n v="32.93"/>
    <n v="60.188499999999998"/>
    <n v="32.93"/>
    <n v="27.258499999999998"/>
    <n v="0.45288551799762411"/>
    <n v="2026"/>
    <s v="Q4"/>
    <n v="10"/>
    <s v="Oct"/>
  </r>
  <r>
    <n v="3770"/>
    <d v="2026-10-17T00:00:00"/>
    <n v="2026"/>
    <x v="3"/>
    <n v="10"/>
    <x v="9"/>
    <x v="3"/>
    <x v="13"/>
    <x v="0"/>
    <s v="Business"/>
    <x v="3"/>
    <s v="Trail Tent 2P"/>
    <n v="6"/>
    <n v="200.26"/>
    <n v="0"/>
    <n v="106.71"/>
    <n v="1201.56"/>
    <n v="640.26"/>
    <n v="561.29999999999995"/>
    <n v="0.46714271447118744"/>
    <n v="2026"/>
    <s v="Q4"/>
    <n v="10"/>
    <s v="Oct"/>
  </r>
  <r>
    <n v="4065"/>
    <d v="2026-10-17T00:00:00"/>
    <n v="2026"/>
    <x v="3"/>
    <n v="10"/>
    <x v="9"/>
    <x v="3"/>
    <x v="4"/>
    <x v="0"/>
    <s v="New"/>
    <x v="4"/>
    <s v="Recovery Roller"/>
    <n v="3"/>
    <n v="36.75"/>
    <n v="0.05"/>
    <n v="13.71"/>
    <n v="104.7375"/>
    <n v="41.13"/>
    <n v="63.607499999999995"/>
    <n v="0.60730397422126747"/>
    <n v="2026"/>
    <s v="Q4"/>
    <n v="10"/>
    <s v="Oct"/>
  </r>
  <r>
    <n v="4222"/>
    <d v="2026-10-17T00:00:00"/>
    <n v="2026"/>
    <x v="3"/>
    <n v="10"/>
    <x v="9"/>
    <x v="2"/>
    <x v="16"/>
    <x v="0"/>
    <s v="Returning"/>
    <x v="1"/>
    <s v="Hiking Daypack 20L"/>
    <n v="2"/>
    <n v="92.41"/>
    <n v="0.1"/>
    <n v="45.42"/>
    <n v="166.33799999999999"/>
    <n v="90.84"/>
    <n v="75.49799999999999"/>
    <n v="0.4538830573891714"/>
    <n v="2026"/>
    <s v="Q4"/>
    <n v="10"/>
    <s v="Oct"/>
  </r>
  <r>
    <n v="4304"/>
    <d v="2026-10-17T00:00:00"/>
    <n v="2026"/>
    <x v="3"/>
    <n v="10"/>
    <x v="9"/>
    <x v="1"/>
    <x v="14"/>
    <x v="2"/>
    <s v="New"/>
    <x v="4"/>
    <s v="Resistance Band Set"/>
    <n v="1"/>
    <n v="40.67"/>
    <n v="0"/>
    <n v="15.09"/>
    <n v="40.67"/>
    <n v="15.09"/>
    <n v="25.580000000000002"/>
    <n v="0.62896483894762722"/>
    <n v="2026"/>
    <s v="Q4"/>
    <n v="10"/>
    <s v="Oct"/>
  </r>
  <r>
    <n v="109"/>
    <d v="2026-10-18T00:00:00"/>
    <n v="2026"/>
    <x v="3"/>
    <n v="10"/>
    <x v="9"/>
    <x v="1"/>
    <x v="1"/>
    <x v="0"/>
    <s v="Returning"/>
    <x v="1"/>
    <s v="Hiking Daypack 20L"/>
    <n v="1"/>
    <n v="90.09"/>
    <n v="0"/>
    <n v="45.17"/>
    <n v="90.09"/>
    <n v="45.17"/>
    <n v="44.92"/>
    <n v="0.49861249861249862"/>
    <n v="2026"/>
    <s v="Q4"/>
    <n v="10"/>
    <s v="Oct"/>
  </r>
  <r>
    <n v="744"/>
    <d v="2026-10-18T00:00:00"/>
    <n v="2026"/>
    <x v="3"/>
    <n v="10"/>
    <x v="9"/>
    <x v="2"/>
    <x v="10"/>
    <x v="0"/>
    <s v="Returning"/>
    <x v="2"/>
    <s v="Insulated Bottle"/>
    <n v="1"/>
    <n v="36.83"/>
    <n v="0"/>
    <n v="13.64"/>
    <n v="36.83"/>
    <n v="13.64"/>
    <n v="23.189999999999998"/>
    <n v="0.62964974205810476"/>
    <n v="2026"/>
    <s v="Q4"/>
    <n v="10"/>
    <s v="Oct"/>
  </r>
  <r>
    <n v="960"/>
    <d v="2026-10-18T00:00:00"/>
    <n v="2026"/>
    <x v="3"/>
    <n v="10"/>
    <x v="9"/>
    <x v="1"/>
    <x v="12"/>
    <x v="3"/>
    <s v="Returning"/>
    <x v="3"/>
    <s v="Trail Tent 2P"/>
    <n v="5"/>
    <n v="196.37"/>
    <n v="0.05"/>
    <n v="103.51"/>
    <n v="932.75749999999994"/>
    <n v="517.55000000000007"/>
    <n v="415.20749999999987"/>
    <n v="0.44513981393877816"/>
    <n v="2026"/>
    <s v="Q4"/>
    <n v="10"/>
    <s v="Oct"/>
  </r>
  <r>
    <n v="1389"/>
    <d v="2026-10-18T00:00:00"/>
    <n v="2026"/>
    <x v="3"/>
    <n v="10"/>
    <x v="9"/>
    <x v="0"/>
    <x v="15"/>
    <x v="0"/>
    <s v="New"/>
    <x v="1"/>
    <s v="Hiking Daypack 20L"/>
    <n v="2"/>
    <n v="93.73"/>
    <n v="0"/>
    <n v="44.79"/>
    <n v="187.46"/>
    <n v="89.58"/>
    <n v="97.88000000000001"/>
    <n v="0.52213805611863873"/>
    <n v="2026"/>
    <s v="Q4"/>
    <n v="10"/>
    <s v="Oct"/>
  </r>
  <r>
    <n v="1493"/>
    <d v="2026-10-18T00:00:00"/>
    <n v="2026"/>
    <x v="3"/>
    <n v="10"/>
    <x v="9"/>
    <x v="2"/>
    <x v="10"/>
    <x v="0"/>
    <s v="Business"/>
    <x v="2"/>
    <s v="Insulated Bottle"/>
    <n v="1"/>
    <n v="36.46"/>
    <n v="0.05"/>
    <n v="13.35"/>
    <n v="34.637"/>
    <n v="13.35"/>
    <n v="21.286999999999999"/>
    <n v="0.61457401045125148"/>
    <n v="2026"/>
    <s v="Q4"/>
    <n v="10"/>
    <s v="Oct"/>
  </r>
  <r>
    <n v="1967"/>
    <d v="2026-10-18T00:00:00"/>
    <n v="2026"/>
    <x v="3"/>
    <n v="10"/>
    <x v="9"/>
    <x v="1"/>
    <x v="14"/>
    <x v="0"/>
    <s v="Returning"/>
    <x v="3"/>
    <s v="Compact Sleeping Bag"/>
    <n v="2"/>
    <n v="125.91"/>
    <n v="0"/>
    <n v="61.95"/>
    <n v="251.82"/>
    <n v="123.9"/>
    <n v="127.91999999999999"/>
    <n v="0.50798189182749576"/>
    <n v="2026"/>
    <s v="Q4"/>
    <n v="10"/>
    <s v="Oct"/>
  </r>
  <r>
    <n v="2132"/>
    <d v="2026-10-18T00:00:00"/>
    <n v="2026"/>
    <x v="3"/>
    <n v="10"/>
    <x v="9"/>
    <x v="3"/>
    <x v="8"/>
    <x v="2"/>
    <s v="New"/>
    <x v="1"/>
    <s v="Hiking Daypack 20L"/>
    <n v="1"/>
    <n v="92.56"/>
    <n v="0.1"/>
    <n v="44.23"/>
    <n v="83.304000000000002"/>
    <n v="44.23"/>
    <n v="39.074000000000005"/>
    <n v="0.46905310669355621"/>
    <n v="2026"/>
    <s v="Q4"/>
    <n v="10"/>
    <s v="Oct"/>
  </r>
  <r>
    <n v="2882"/>
    <d v="2026-10-18T00:00:00"/>
    <n v="2026"/>
    <x v="3"/>
    <n v="10"/>
    <x v="9"/>
    <x v="3"/>
    <x v="8"/>
    <x v="3"/>
    <s v="New"/>
    <x v="1"/>
    <s v="Trekking Poles"/>
    <n v="4"/>
    <n v="70.02"/>
    <n v="0"/>
    <n v="32.86"/>
    <n v="280.08"/>
    <n v="131.44"/>
    <n v="148.63999999999999"/>
    <n v="0.53070551271065403"/>
    <n v="2026"/>
    <s v="Q4"/>
    <n v="10"/>
    <s v="Oct"/>
  </r>
  <r>
    <n v="3345"/>
    <d v="2026-10-18T00:00:00"/>
    <n v="2026"/>
    <x v="3"/>
    <n v="10"/>
    <x v="9"/>
    <x v="0"/>
    <x v="15"/>
    <x v="0"/>
    <s v="Returning"/>
    <x v="0"/>
    <s v="Trail Bike Light"/>
    <n v="3"/>
    <n v="51.62"/>
    <n v="0.1"/>
    <n v="22.94"/>
    <n v="139.374"/>
    <n v="68.820000000000007"/>
    <n v="70.553999999999988"/>
    <n v="0.50622067243531788"/>
    <n v="2026"/>
    <s v="Q4"/>
    <n v="10"/>
    <s v="Oct"/>
  </r>
  <r>
    <n v="4089"/>
    <d v="2026-10-18T00:00:00"/>
    <n v="2026"/>
    <x v="3"/>
    <n v="10"/>
    <x v="9"/>
    <x v="2"/>
    <x v="2"/>
    <x v="0"/>
    <s v="New"/>
    <x v="3"/>
    <s v="Trail Tent 2P"/>
    <n v="1"/>
    <n v="196.39"/>
    <n v="0"/>
    <n v="104.66"/>
    <n v="196.39"/>
    <n v="104.66"/>
    <n v="91.72999999999999"/>
    <n v="0.46708080859514228"/>
    <n v="2026"/>
    <s v="Q4"/>
    <n v="10"/>
    <s v="Oct"/>
  </r>
  <r>
    <n v="4119"/>
    <d v="2026-10-18T00:00:00"/>
    <n v="2026"/>
    <x v="3"/>
    <n v="10"/>
    <x v="9"/>
    <x v="3"/>
    <x v="8"/>
    <x v="1"/>
    <s v="Business"/>
    <x v="4"/>
    <s v="Resistance Band Set"/>
    <n v="10"/>
    <n v="41.26"/>
    <n v="0.1"/>
    <n v="15.06"/>
    <n v="371.34"/>
    <n v="150.6"/>
    <n v="220.73999999999998"/>
    <n v="0.59444175149458711"/>
    <n v="2026"/>
    <s v="Q4"/>
    <n v="10"/>
    <s v="Oct"/>
  </r>
  <r>
    <n v="4968"/>
    <d v="2026-10-18T00:00:00"/>
    <n v="2026"/>
    <x v="3"/>
    <n v="10"/>
    <x v="9"/>
    <x v="2"/>
    <x v="3"/>
    <x v="3"/>
    <s v="New"/>
    <x v="2"/>
    <s v="Insulated Bottle"/>
    <n v="1"/>
    <n v="35.549999999999997"/>
    <n v="0.05"/>
    <n v="13.44"/>
    <n v="33.772499999999994"/>
    <n v="13.44"/>
    <n v="20.332499999999996"/>
    <n v="0.60204308238951809"/>
    <n v="2026"/>
    <s v="Q4"/>
    <n v="10"/>
    <s v="Oct"/>
  </r>
  <r>
    <n v="5197"/>
    <d v="2026-10-18T00:00:00"/>
    <n v="2026"/>
    <x v="3"/>
    <n v="10"/>
    <x v="9"/>
    <x v="3"/>
    <x v="8"/>
    <x v="0"/>
    <s v="New"/>
    <x v="0"/>
    <s v="Trail Bike Light"/>
    <n v="1"/>
    <n v="49.5"/>
    <n v="0"/>
    <n v="22.36"/>
    <n v="49.5"/>
    <n v="22.36"/>
    <n v="27.14"/>
    <n v="0.54828282828282826"/>
    <n v="2026"/>
    <s v="Q4"/>
    <n v="10"/>
    <s v="Oct"/>
  </r>
  <r>
    <n v="66"/>
    <d v="2026-10-19T00:00:00"/>
    <n v="2026"/>
    <x v="3"/>
    <n v="10"/>
    <x v="9"/>
    <x v="0"/>
    <x v="15"/>
    <x v="0"/>
    <s v="Business"/>
    <x v="3"/>
    <s v="Portable Camp Stove"/>
    <n v="1"/>
    <n v="80.58"/>
    <n v="0"/>
    <n v="40.43"/>
    <n v="80.58"/>
    <n v="40.43"/>
    <n v="40.15"/>
    <n v="0.49826259617771157"/>
    <n v="2026"/>
    <s v="Q4"/>
    <n v="10"/>
    <s v="Oct"/>
  </r>
  <r>
    <n v="585"/>
    <d v="2026-10-19T00:00:00"/>
    <n v="2026"/>
    <x v="3"/>
    <n v="10"/>
    <x v="9"/>
    <x v="2"/>
    <x v="5"/>
    <x v="2"/>
    <s v="Business"/>
    <x v="2"/>
    <s v="Travel Backpack 35L"/>
    <n v="2"/>
    <n v="161.59"/>
    <n v="0.05"/>
    <n v="89.57"/>
    <n v="307.02100000000002"/>
    <n v="179.14"/>
    <n v="127.88100000000003"/>
    <n v="0.41652199686666391"/>
    <n v="2026"/>
    <s v="Q4"/>
    <n v="10"/>
    <s v="Oct"/>
  </r>
  <r>
    <n v="856"/>
    <d v="2026-10-19T00:00:00"/>
    <n v="2026"/>
    <x v="3"/>
    <n v="10"/>
    <x v="9"/>
    <x v="3"/>
    <x v="8"/>
    <x v="0"/>
    <s v="Business"/>
    <x v="3"/>
    <s v="Portable Camp Stove"/>
    <n v="1"/>
    <n v="80.319999999999993"/>
    <n v="0"/>
    <n v="39.729999999999997"/>
    <n v="80.319999999999993"/>
    <n v="39.729999999999997"/>
    <n v="40.589999999999996"/>
    <n v="0.50535358565737054"/>
    <n v="2026"/>
    <s v="Q4"/>
    <n v="10"/>
    <s v="Oct"/>
  </r>
  <r>
    <n v="1793"/>
    <d v="2026-10-19T00:00:00"/>
    <n v="2026"/>
    <x v="3"/>
    <n v="10"/>
    <x v="9"/>
    <x v="0"/>
    <x v="9"/>
    <x v="3"/>
    <s v="New"/>
    <x v="2"/>
    <s v="Travel Backpack 35L"/>
    <n v="1"/>
    <n v="164.25"/>
    <n v="0"/>
    <n v="86.6"/>
    <n v="164.25"/>
    <n v="86.6"/>
    <n v="77.650000000000006"/>
    <n v="0.47275494672754947"/>
    <n v="2026"/>
    <s v="Q4"/>
    <n v="10"/>
    <s v="Oct"/>
  </r>
  <r>
    <n v="4763"/>
    <d v="2026-10-19T00:00:00"/>
    <n v="2026"/>
    <x v="3"/>
    <n v="10"/>
    <x v="9"/>
    <x v="3"/>
    <x v="8"/>
    <x v="3"/>
    <s v="New"/>
    <x v="0"/>
    <s v="Cycling Pack 12L"/>
    <n v="6"/>
    <n v="101.6"/>
    <n v="0"/>
    <n v="50.17"/>
    <n v="609.59999999999991"/>
    <n v="301.02"/>
    <n v="308.57999999999993"/>
    <n v="0.50620078740157481"/>
    <n v="2026"/>
    <s v="Q4"/>
    <n v="10"/>
    <s v="Oct"/>
  </r>
  <r>
    <n v="1716"/>
    <d v="2026-10-20T00:00:00"/>
    <n v="2026"/>
    <x v="3"/>
    <n v="10"/>
    <x v="9"/>
    <x v="0"/>
    <x v="0"/>
    <x v="2"/>
    <s v="Returning"/>
    <x v="4"/>
    <s v="Recovery Roller"/>
    <n v="5"/>
    <n v="35.99"/>
    <n v="0"/>
    <n v="14.19"/>
    <n v="179.95000000000002"/>
    <n v="70.95"/>
    <n v="109.00000000000001"/>
    <n v="0.60572381217004723"/>
    <n v="2026"/>
    <s v="Q4"/>
    <n v="10"/>
    <s v="Oct"/>
  </r>
  <r>
    <n v="1759"/>
    <d v="2026-10-20T00:00:00"/>
    <n v="2026"/>
    <x v="3"/>
    <n v="10"/>
    <x v="9"/>
    <x v="3"/>
    <x v="8"/>
    <x v="0"/>
    <s v="Returning"/>
    <x v="4"/>
    <s v="Recovery Roller"/>
    <n v="2"/>
    <n v="36.57"/>
    <n v="0.1"/>
    <n v="13.79"/>
    <n v="65.826000000000008"/>
    <n v="27.58"/>
    <n v="38.246000000000009"/>
    <n v="0.58101661957281325"/>
    <n v="2026"/>
    <s v="Q4"/>
    <n v="10"/>
    <s v="Oct"/>
  </r>
  <r>
    <n v="1811"/>
    <d v="2026-10-20T00:00:00"/>
    <n v="2026"/>
    <x v="3"/>
    <n v="10"/>
    <x v="9"/>
    <x v="1"/>
    <x v="6"/>
    <x v="0"/>
    <s v="New"/>
    <x v="0"/>
    <s v="Compact Repair Kit"/>
    <n v="1"/>
    <n v="40.99"/>
    <n v="0.1"/>
    <n v="17.16"/>
    <n v="36.891000000000005"/>
    <n v="17.16"/>
    <n v="19.731000000000005"/>
    <n v="0.5348458973733432"/>
    <n v="2026"/>
    <s v="Q4"/>
    <n v="10"/>
    <s v="Oct"/>
  </r>
  <r>
    <n v="2918"/>
    <d v="2026-10-20T00:00:00"/>
    <n v="2026"/>
    <x v="3"/>
    <n v="10"/>
    <x v="9"/>
    <x v="3"/>
    <x v="8"/>
    <x v="2"/>
    <s v="Returning"/>
    <x v="3"/>
    <s v="Portable Camp Stove"/>
    <n v="3"/>
    <n v="80.47"/>
    <n v="0"/>
    <n v="40.090000000000003"/>
    <n v="241.41"/>
    <n v="120.27000000000001"/>
    <n v="121.13999999999999"/>
    <n v="0.50180191375667949"/>
    <n v="2026"/>
    <s v="Q4"/>
    <n v="10"/>
    <s v="Oct"/>
  </r>
  <r>
    <n v="4150"/>
    <d v="2026-10-20T00:00:00"/>
    <n v="2026"/>
    <x v="3"/>
    <n v="10"/>
    <x v="9"/>
    <x v="3"/>
    <x v="13"/>
    <x v="2"/>
    <s v="Business"/>
    <x v="1"/>
    <s v="Trail Boots"/>
    <n v="5"/>
    <n v="140.32"/>
    <n v="0"/>
    <n v="80.08"/>
    <n v="701.59999999999991"/>
    <n v="400.4"/>
    <n v="301.19999999999993"/>
    <n v="0.4293044469783352"/>
    <n v="2026"/>
    <s v="Q4"/>
    <n v="10"/>
    <s v="Oct"/>
  </r>
  <r>
    <n v="4830"/>
    <d v="2026-10-20T00:00:00"/>
    <n v="2026"/>
    <x v="3"/>
    <n v="10"/>
    <x v="9"/>
    <x v="1"/>
    <x v="11"/>
    <x v="0"/>
    <s v="New"/>
    <x v="4"/>
    <s v="Weighted Vest"/>
    <n v="3"/>
    <n v="125.93"/>
    <n v="0.1"/>
    <n v="68.45"/>
    <n v="340.01100000000002"/>
    <n v="205.35000000000002"/>
    <n v="134.661"/>
    <n v="0.39604895135745605"/>
    <n v="2026"/>
    <s v="Q4"/>
    <n v="10"/>
    <s v="Oct"/>
  </r>
  <r>
    <n v="4698"/>
    <d v="2026-10-21T00:00:00"/>
    <n v="2026"/>
    <x v="3"/>
    <n v="10"/>
    <x v="9"/>
    <x v="3"/>
    <x v="8"/>
    <x v="0"/>
    <s v="Returning"/>
    <x v="1"/>
    <s v="Trail Boots"/>
    <n v="2"/>
    <n v="141.4"/>
    <n v="0.05"/>
    <n v="77.48"/>
    <n v="268.66000000000003"/>
    <n v="154.96"/>
    <n v="113.70000000000002"/>
    <n v="0.42321149408173903"/>
    <n v="2026"/>
    <s v="Q4"/>
    <n v="10"/>
    <s v="Oct"/>
  </r>
  <r>
    <n v="4846"/>
    <d v="2026-10-21T00:00:00"/>
    <n v="2026"/>
    <x v="3"/>
    <n v="10"/>
    <x v="9"/>
    <x v="0"/>
    <x v="0"/>
    <x v="1"/>
    <s v="Business"/>
    <x v="0"/>
    <s v="Trail Bike Light"/>
    <n v="8"/>
    <n v="51.91"/>
    <n v="0.05"/>
    <n v="22.99"/>
    <n v="394.51599999999996"/>
    <n v="183.92"/>
    <n v="210.59599999999998"/>
    <n v="0.53380851473704483"/>
    <n v="2026"/>
    <s v="Q4"/>
    <n v="10"/>
    <s v="Oct"/>
  </r>
  <r>
    <n v="5024"/>
    <d v="2026-10-21T00:00:00"/>
    <n v="2026"/>
    <x v="3"/>
    <n v="10"/>
    <x v="9"/>
    <x v="3"/>
    <x v="7"/>
    <x v="3"/>
    <s v="Returning"/>
    <x v="3"/>
    <s v="Trail Tent 2P"/>
    <n v="1"/>
    <n v="192.62"/>
    <n v="0"/>
    <n v="102.51"/>
    <n v="192.62"/>
    <n v="102.51"/>
    <n v="90.11"/>
    <n v="0.46781227286886096"/>
    <n v="2026"/>
    <s v="Q4"/>
    <n v="10"/>
    <s v="Oct"/>
  </r>
  <r>
    <n v="1157"/>
    <d v="2026-10-22T00:00:00"/>
    <n v="2026"/>
    <x v="3"/>
    <n v="10"/>
    <x v="9"/>
    <x v="3"/>
    <x v="4"/>
    <x v="0"/>
    <s v="New"/>
    <x v="0"/>
    <s v="Trail Bike Light"/>
    <n v="1"/>
    <n v="51.25"/>
    <n v="0"/>
    <n v="22.58"/>
    <n v="51.25"/>
    <n v="22.58"/>
    <n v="28.67"/>
    <n v="0.55941463414634152"/>
    <n v="2026"/>
    <s v="Q4"/>
    <n v="10"/>
    <s v="Oct"/>
  </r>
  <r>
    <n v="1427"/>
    <d v="2026-10-22T00:00:00"/>
    <n v="2026"/>
    <x v="3"/>
    <n v="10"/>
    <x v="9"/>
    <x v="3"/>
    <x v="4"/>
    <x v="2"/>
    <s v="New"/>
    <x v="2"/>
    <s v="Packing Cube Set"/>
    <n v="1"/>
    <n v="45.97"/>
    <n v="0.05"/>
    <n v="18.760000000000002"/>
    <n v="43.671499999999995"/>
    <n v="18.760000000000002"/>
    <n v="24.911499999999993"/>
    <n v="0.57042922729926826"/>
    <n v="2026"/>
    <s v="Q4"/>
    <n v="10"/>
    <s v="Oct"/>
  </r>
  <r>
    <n v="1622"/>
    <d v="2026-10-22T00:00:00"/>
    <n v="2026"/>
    <x v="3"/>
    <n v="10"/>
    <x v="9"/>
    <x v="2"/>
    <x v="2"/>
    <x v="3"/>
    <s v="Returning"/>
    <x v="3"/>
    <s v="Compact Sleeping Bag"/>
    <n v="1"/>
    <n v="123.29"/>
    <n v="0"/>
    <n v="59.48"/>
    <n v="123.29"/>
    <n v="59.48"/>
    <n v="63.810000000000009"/>
    <n v="0.51756022386243816"/>
    <n v="2026"/>
    <s v="Q4"/>
    <n v="10"/>
    <s v="Oct"/>
  </r>
  <r>
    <n v="1879"/>
    <d v="2026-10-22T00:00:00"/>
    <n v="2026"/>
    <x v="3"/>
    <n v="10"/>
    <x v="9"/>
    <x v="3"/>
    <x v="8"/>
    <x v="1"/>
    <s v="Business"/>
    <x v="2"/>
    <s v="Insulated Bottle"/>
    <n v="8"/>
    <n v="35.83"/>
    <n v="0.05"/>
    <n v="13.89"/>
    <n v="272.30799999999999"/>
    <n v="111.12"/>
    <n v="161.18799999999999"/>
    <n v="0.59193266448286497"/>
    <n v="2026"/>
    <s v="Q4"/>
    <n v="10"/>
    <s v="Oct"/>
  </r>
  <r>
    <n v="2483"/>
    <d v="2026-10-22T00:00:00"/>
    <n v="2026"/>
    <x v="3"/>
    <n v="10"/>
    <x v="9"/>
    <x v="0"/>
    <x v="0"/>
    <x v="0"/>
    <s v="New"/>
    <x v="3"/>
    <s v="Portable Camp Stove"/>
    <n v="1"/>
    <n v="80.56"/>
    <n v="0"/>
    <n v="39.53"/>
    <n v="80.56"/>
    <n v="39.53"/>
    <n v="41.03"/>
    <n v="0.5093098311817279"/>
    <n v="2026"/>
    <s v="Q4"/>
    <n v="10"/>
    <s v="Oct"/>
  </r>
  <r>
    <n v="4451"/>
    <d v="2026-10-22T00:00:00"/>
    <n v="2026"/>
    <x v="3"/>
    <n v="10"/>
    <x v="9"/>
    <x v="3"/>
    <x v="7"/>
    <x v="0"/>
    <s v="New"/>
    <x v="0"/>
    <s v="Compact Repair Kit"/>
    <n v="1"/>
    <n v="40.47"/>
    <n v="0.05"/>
    <n v="16.73"/>
    <n v="38.4465"/>
    <n v="16.73"/>
    <n v="21.7165"/>
    <n v="0.5648498562938109"/>
    <n v="2026"/>
    <s v="Q4"/>
    <n v="10"/>
    <s v="Oct"/>
  </r>
  <r>
    <n v="93"/>
    <d v="2026-10-23T00:00:00"/>
    <n v="2026"/>
    <x v="3"/>
    <n v="10"/>
    <x v="9"/>
    <x v="1"/>
    <x v="12"/>
    <x v="1"/>
    <s v="Business"/>
    <x v="2"/>
    <s v="Carry-On Duffel"/>
    <n v="15"/>
    <n v="133.52000000000001"/>
    <n v="0.2"/>
    <n v="66"/>
    <n v="1602.2400000000002"/>
    <n v="990"/>
    <n v="612.24000000000024"/>
    <n v="0.38211503894547644"/>
    <n v="2026"/>
    <s v="Q4"/>
    <n v="10"/>
    <s v="Oct"/>
  </r>
  <r>
    <n v="265"/>
    <d v="2026-10-23T00:00:00"/>
    <n v="2026"/>
    <x v="3"/>
    <n v="10"/>
    <x v="9"/>
    <x v="1"/>
    <x v="6"/>
    <x v="0"/>
    <s v="Returning"/>
    <x v="0"/>
    <s v="Commuter Helmet"/>
    <n v="1"/>
    <n v="82.28"/>
    <n v="0"/>
    <n v="42.08"/>
    <n v="82.28"/>
    <n v="42.08"/>
    <n v="40.200000000000003"/>
    <n v="0.48857559552746721"/>
    <n v="2026"/>
    <s v="Q4"/>
    <n v="10"/>
    <s v="Oct"/>
  </r>
  <r>
    <n v="555"/>
    <d v="2026-10-23T00:00:00"/>
    <n v="2026"/>
    <x v="3"/>
    <n v="10"/>
    <x v="9"/>
    <x v="1"/>
    <x v="11"/>
    <x v="0"/>
    <s v="New"/>
    <x v="2"/>
    <s v="Insulated Bottle"/>
    <n v="6"/>
    <n v="35.479999999999997"/>
    <n v="0"/>
    <n v="13.37"/>
    <n v="212.88"/>
    <n v="80.22"/>
    <n v="132.66"/>
    <n v="0.62316798196166856"/>
    <n v="2026"/>
    <s v="Q4"/>
    <n v="10"/>
    <s v="Oct"/>
  </r>
  <r>
    <n v="1993"/>
    <d v="2026-10-23T00:00:00"/>
    <n v="2026"/>
    <x v="3"/>
    <n v="10"/>
    <x v="9"/>
    <x v="2"/>
    <x v="3"/>
    <x v="2"/>
    <s v="New"/>
    <x v="1"/>
    <s v="Summit Backpack 45L"/>
    <n v="1"/>
    <n v="152.38"/>
    <n v="0.15"/>
    <n v="78.92"/>
    <n v="129.523"/>
    <n v="78.92"/>
    <n v="50.602999999999994"/>
    <n v="0.39068736826663986"/>
    <n v="2026"/>
    <s v="Q4"/>
    <n v="10"/>
    <s v="Oct"/>
  </r>
  <r>
    <n v="3116"/>
    <d v="2026-10-23T00:00:00"/>
    <n v="2026"/>
    <x v="3"/>
    <n v="10"/>
    <x v="9"/>
    <x v="1"/>
    <x v="1"/>
    <x v="3"/>
    <s v="New"/>
    <x v="1"/>
    <s v="Hiking Daypack 20L"/>
    <n v="1"/>
    <n v="93.64"/>
    <n v="0"/>
    <n v="44.34"/>
    <n v="93.64"/>
    <n v="44.34"/>
    <n v="49.3"/>
    <n v="0.52648440837249033"/>
    <n v="2026"/>
    <s v="Q4"/>
    <n v="10"/>
    <s v="Oct"/>
  </r>
  <r>
    <n v="3631"/>
    <d v="2026-10-23T00:00:00"/>
    <n v="2026"/>
    <x v="3"/>
    <n v="10"/>
    <x v="9"/>
    <x v="3"/>
    <x v="7"/>
    <x v="2"/>
    <s v="Returning"/>
    <x v="4"/>
    <s v="Weighted Vest"/>
    <n v="1"/>
    <n v="123.6"/>
    <n v="0"/>
    <n v="67.3"/>
    <n v="123.6"/>
    <n v="67.3"/>
    <n v="56.3"/>
    <n v="0.45550161812297735"/>
    <n v="2026"/>
    <s v="Q4"/>
    <n v="10"/>
    <s v="Oct"/>
  </r>
  <r>
    <n v="4216"/>
    <d v="2026-10-23T00:00:00"/>
    <n v="2026"/>
    <x v="3"/>
    <n v="10"/>
    <x v="9"/>
    <x v="1"/>
    <x v="1"/>
    <x v="0"/>
    <s v="New"/>
    <x v="4"/>
    <s v="Weighted Vest"/>
    <n v="3"/>
    <n v="124.6"/>
    <n v="0.05"/>
    <n v="69.12"/>
    <n v="355.10999999999996"/>
    <n v="207.36"/>
    <n v="147.74999999999994"/>
    <n v="0.41606826053898782"/>
    <n v="2026"/>
    <s v="Q4"/>
    <n v="10"/>
    <s v="Oct"/>
  </r>
  <r>
    <n v="4956"/>
    <d v="2026-10-23T00:00:00"/>
    <n v="2026"/>
    <x v="3"/>
    <n v="10"/>
    <x v="9"/>
    <x v="3"/>
    <x v="13"/>
    <x v="2"/>
    <s v="Business"/>
    <x v="1"/>
    <s v="Summit Backpack 45L"/>
    <n v="2"/>
    <n v="151.66"/>
    <n v="0"/>
    <n v="77.17"/>
    <n v="303.32"/>
    <n v="154.34"/>
    <n v="148.97999999999999"/>
    <n v="0.49116444678886984"/>
    <n v="2026"/>
    <s v="Q4"/>
    <n v="10"/>
    <s v="Oct"/>
  </r>
  <r>
    <n v="439"/>
    <d v="2026-10-24T00:00:00"/>
    <n v="2026"/>
    <x v="3"/>
    <n v="10"/>
    <x v="9"/>
    <x v="2"/>
    <x v="5"/>
    <x v="2"/>
    <s v="New"/>
    <x v="2"/>
    <s v="Insulated Bottle"/>
    <n v="1"/>
    <n v="36.76"/>
    <n v="0"/>
    <n v="13.18"/>
    <n v="36.76"/>
    <n v="13.18"/>
    <n v="23.58"/>
    <n v="0.64145810663764957"/>
    <n v="2026"/>
    <s v="Q4"/>
    <n v="10"/>
    <s v="Oct"/>
  </r>
  <r>
    <n v="1076"/>
    <d v="2026-10-24T00:00:00"/>
    <n v="2026"/>
    <x v="3"/>
    <n v="10"/>
    <x v="9"/>
    <x v="0"/>
    <x v="9"/>
    <x v="3"/>
    <s v="Returning"/>
    <x v="3"/>
    <s v="Trail Tent 2P"/>
    <n v="1"/>
    <n v="195.67"/>
    <n v="0"/>
    <n v="105.88"/>
    <n v="195.67"/>
    <n v="105.88"/>
    <n v="89.789999999999992"/>
    <n v="0.45888485715745897"/>
    <n v="2026"/>
    <s v="Q4"/>
    <n v="10"/>
    <s v="Oct"/>
  </r>
  <r>
    <n v="1130"/>
    <d v="2026-10-24T00:00:00"/>
    <n v="2026"/>
    <x v="3"/>
    <n v="10"/>
    <x v="9"/>
    <x v="0"/>
    <x v="15"/>
    <x v="2"/>
    <s v="Returning"/>
    <x v="0"/>
    <s v="Compact Repair Kit"/>
    <n v="1"/>
    <n v="40.83"/>
    <n v="0.1"/>
    <n v="16.54"/>
    <n v="36.747"/>
    <n v="16.54"/>
    <n v="20.207000000000001"/>
    <n v="0.54989522954254766"/>
    <n v="2026"/>
    <s v="Q4"/>
    <n v="10"/>
    <s v="Oct"/>
  </r>
  <r>
    <n v="2820"/>
    <d v="2026-10-24T00:00:00"/>
    <n v="2026"/>
    <x v="3"/>
    <n v="10"/>
    <x v="9"/>
    <x v="3"/>
    <x v="7"/>
    <x v="1"/>
    <s v="Business"/>
    <x v="1"/>
    <s v="Trekking Poles"/>
    <n v="6"/>
    <n v="72.73"/>
    <n v="0.05"/>
    <n v="32.700000000000003"/>
    <n v="414.56099999999998"/>
    <n v="196.20000000000002"/>
    <n v="218.36099999999996"/>
    <n v="0.52672827400551425"/>
    <n v="2026"/>
    <s v="Q4"/>
    <n v="10"/>
    <s v="Oct"/>
  </r>
  <r>
    <n v="4213"/>
    <d v="2026-10-24T00:00:00"/>
    <n v="2026"/>
    <x v="3"/>
    <n v="10"/>
    <x v="9"/>
    <x v="1"/>
    <x v="14"/>
    <x v="1"/>
    <s v="Business"/>
    <x v="3"/>
    <s v="Portable Camp Stove"/>
    <n v="4"/>
    <n v="81.23"/>
    <n v="0.1"/>
    <n v="38.96"/>
    <n v="292.428"/>
    <n v="155.84"/>
    <n v="136.58799999999999"/>
    <n v="0.46708249552026482"/>
    <n v="2026"/>
    <s v="Q4"/>
    <n v="10"/>
    <s v="Oct"/>
  </r>
  <r>
    <n v="4375"/>
    <d v="2026-10-24T00:00:00"/>
    <n v="2026"/>
    <x v="3"/>
    <n v="10"/>
    <x v="9"/>
    <x v="1"/>
    <x v="1"/>
    <x v="0"/>
    <s v="Business"/>
    <x v="2"/>
    <s v="Packing Cube Set"/>
    <n v="1"/>
    <n v="46.38"/>
    <n v="0.15"/>
    <n v="17.87"/>
    <n v="39.423000000000002"/>
    <n v="17.87"/>
    <n v="21.553000000000001"/>
    <n v="0.54671131065621592"/>
    <n v="2026"/>
    <s v="Q4"/>
    <n v="10"/>
    <s v="Oct"/>
  </r>
  <r>
    <n v="5072"/>
    <d v="2026-10-24T00:00:00"/>
    <n v="2026"/>
    <x v="3"/>
    <n v="10"/>
    <x v="9"/>
    <x v="3"/>
    <x v="7"/>
    <x v="1"/>
    <s v="Business"/>
    <x v="2"/>
    <s v="Packing Cube Set"/>
    <n v="5"/>
    <n v="45.9"/>
    <n v="0.1"/>
    <n v="17.940000000000001"/>
    <n v="206.55"/>
    <n v="89.7"/>
    <n v="116.85000000000001"/>
    <n v="0.56572258533042852"/>
    <n v="2026"/>
    <s v="Q4"/>
    <n v="10"/>
    <s v="Oct"/>
  </r>
  <r>
    <n v="310"/>
    <d v="2026-10-25T00:00:00"/>
    <n v="2026"/>
    <x v="3"/>
    <n v="10"/>
    <x v="9"/>
    <x v="1"/>
    <x v="12"/>
    <x v="0"/>
    <s v="Business"/>
    <x v="1"/>
    <s v="Trail Boots"/>
    <n v="5"/>
    <n v="144.04"/>
    <n v="0.1"/>
    <n v="78.069999999999993"/>
    <n v="648.17999999999995"/>
    <n v="390.34999999999997"/>
    <n v="257.83"/>
    <n v="0.39777530932765592"/>
    <n v="2026"/>
    <s v="Q4"/>
    <n v="10"/>
    <s v="Oct"/>
  </r>
  <r>
    <n v="317"/>
    <d v="2026-10-25T00:00:00"/>
    <n v="2026"/>
    <x v="3"/>
    <n v="10"/>
    <x v="9"/>
    <x v="2"/>
    <x v="10"/>
    <x v="3"/>
    <s v="New"/>
    <x v="0"/>
    <s v="Commuter Helmet"/>
    <n v="2"/>
    <n v="80.69"/>
    <n v="0.05"/>
    <n v="43.81"/>
    <n v="153.31099999999998"/>
    <n v="87.62"/>
    <n v="65.690999999999974"/>
    <n v="0.42848197454846676"/>
    <n v="2026"/>
    <s v="Q4"/>
    <n v="10"/>
    <s v="Oct"/>
  </r>
  <r>
    <n v="684"/>
    <d v="2026-10-25T00:00:00"/>
    <n v="2026"/>
    <x v="3"/>
    <n v="10"/>
    <x v="9"/>
    <x v="3"/>
    <x v="4"/>
    <x v="0"/>
    <s v="Business"/>
    <x v="3"/>
    <s v="Trail Tent 2P"/>
    <n v="1"/>
    <n v="191.91"/>
    <n v="0"/>
    <n v="101.89"/>
    <n v="191.91"/>
    <n v="101.89"/>
    <n v="90.02"/>
    <n v="0.46907404512531914"/>
    <n v="2026"/>
    <s v="Q4"/>
    <n v="10"/>
    <s v="Oct"/>
  </r>
  <r>
    <n v="1430"/>
    <d v="2026-10-25T00:00:00"/>
    <n v="2026"/>
    <x v="3"/>
    <n v="10"/>
    <x v="9"/>
    <x v="3"/>
    <x v="13"/>
    <x v="2"/>
    <s v="New"/>
    <x v="4"/>
    <s v="Recovery Roller"/>
    <n v="1"/>
    <n v="36.630000000000003"/>
    <n v="0.05"/>
    <n v="13.97"/>
    <n v="34.798500000000004"/>
    <n v="13.97"/>
    <n v="20.828500000000005"/>
    <n v="0.59854591433538806"/>
    <n v="2026"/>
    <s v="Q4"/>
    <n v="10"/>
    <s v="Oct"/>
  </r>
  <r>
    <n v="2049"/>
    <d v="2026-10-25T00:00:00"/>
    <n v="2026"/>
    <x v="3"/>
    <n v="10"/>
    <x v="9"/>
    <x v="3"/>
    <x v="4"/>
    <x v="1"/>
    <s v="Business"/>
    <x v="2"/>
    <s v="Insulated Bottle"/>
    <n v="6"/>
    <n v="35.380000000000003"/>
    <n v="0.05"/>
    <n v="13.9"/>
    <n v="201.66600000000003"/>
    <n v="83.4"/>
    <n v="118.26600000000002"/>
    <n v="0.58644491386748387"/>
    <n v="2026"/>
    <s v="Q4"/>
    <n v="10"/>
    <s v="Oct"/>
  </r>
  <r>
    <n v="2199"/>
    <d v="2026-10-25T00:00:00"/>
    <n v="2026"/>
    <x v="3"/>
    <n v="10"/>
    <x v="9"/>
    <x v="1"/>
    <x v="12"/>
    <x v="3"/>
    <s v="Returning"/>
    <x v="2"/>
    <s v="Carry-On Duffel"/>
    <n v="1"/>
    <n v="132.63"/>
    <n v="0.05"/>
    <n v="67.489999999999995"/>
    <n v="125.99849999999999"/>
    <n v="67.489999999999995"/>
    <n v="58.508499999999998"/>
    <n v="0.46435870268296847"/>
    <n v="2026"/>
    <s v="Q4"/>
    <n v="10"/>
    <s v="Oct"/>
  </r>
  <r>
    <n v="2954"/>
    <d v="2026-10-25T00:00:00"/>
    <n v="2026"/>
    <x v="3"/>
    <n v="10"/>
    <x v="9"/>
    <x v="3"/>
    <x v="4"/>
    <x v="0"/>
    <s v="New"/>
    <x v="1"/>
    <s v="Trekking Poles"/>
    <n v="1"/>
    <n v="71.17"/>
    <n v="0"/>
    <n v="32.57"/>
    <n v="71.17"/>
    <n v="32.57"/>
    <n v="38.6"/>
    <n v="0.54236335534635383"/>
    <n v="2026"/>
    <s v="Q4"/>
    <n v="10"/>
    <s v="Oct"/>
  </r>
  <r>
    <n v="3218"/>
    <d v="2026-10-25T00:00:00"/>
    <n v="2026"/>
    <x v="3"/>
    <n v="10"/>
    <x v="9"/>
    <x v="0"/>
    <x v="15"/>
    <x v="1"/>
    <s v="Business"/>
    <x v="2"/>
    <s v="Carry-On Duffel"/>
    <n v="6"/>
    <n v="132.08000000000001"/>
    <n v="0.1"/>
    <n v="67.61"/>
    <n v="713.23200000000008"/>
    <n v="405.65999999999997"/>
    <n v="307.57200000000012"/>
    <n v="0.43123696076451995"/>
    <n v="2026"/>
    <s v="Q4"/>
    <n v="10"/>
    <s v="Oct"/>
  </r>
  <r>
    <n v="3965"/>
    <d v="2026-10-25T00:00:00"/>
    <n v="2026"/>
    <x v="3"/>
    <n v="10"/>
    <x v="9"/>
    <x v="1"/>
    <x v="11"/>
    <x v="2"/>
    <s v="Returning"/>
    <x v="3"/>
    <s v="Portable Camp Stove"/>
    <n v="3"/>
    <n v="82.75"/>
    <n v="0.05"/>
    <n v="38.53"/>
    <n v="235.83749999999998"/>
    <n v="115.59"/>
    <n v="120.24749999999997"/>
    <n v="0.50987438384480832"/>
    <n v="2026"/>
    <s v="Q4"/>
    <n v="10"/>
    <s v="Oct"/>
  </r>
  <r>
    <n v="2278"/>
    <d v="2026-10-26T00:00:00"/>
    <n v="2026"/>
    <x v="3"/>
    <n v="10"/>
    <x v="9"/>
    <x v="0"/>
    <x v="15"/>
    <x v="0"/>
    <s v="Returning"/>
    <x v="4"/>
    <s v="Training Mat"/>
    <n v="5"/>
    <n v="51.5"/>
    <n v="0.1"/>
    <n v="21.38"/>
    <n v="231.75"/>
    <n v="106.89999999999999"/>
    <n v="124.85000000000001"/>
    <n v="0.53872707659115426"/>
    <n v="2026"/>
    <s v="Q4"/>
    <n v="10"/>
    <s v="Oct"/>
  </r>
  <r>
    <n v="3132"/>
    <d v="2026-10-26T00:00:00"/>
    <n v="2026"/>
    <x v="3"/>
    <n v="10"/>
    <x v="9"/>
    <x v="2"/>
    <x v="5"/>
    <x v="0"/>
    <s v="New"/>
    <x v="1"/>
    <s v="Trail Boots"/>
    <n v="3"/>
    <n v="140.49"/>
    <n v="0.05"/>
    <n v="77.45"/>
    <n v="400.3965"/>
    <n v="232.35000000000002"/>
    <n v="168.04649999999998"/>
    <n v="0.41970022215478903"/>
    <n v="2026"/>
    <s v="Q4"/>
    <n v="10"/>
    <s v="Oct"/>
  </r>
  <r>
    <n v="3144"/>
    <d v="2026-10-26T00:00:00"/>
    <n v="2026"/>
    <x v="3"/>
    <n v="10"/>
    <x v="9"/>
    <x v="2"/>
    <x v="2"/>
    <x v="3"/>
    <s v="New"/>
    <x v="4"/>
    <s v="Recovery Roller"/>
    <n v="4"/>
    <n v="36.200000000000003"/>
    <n v="0.15"/>
    <n v="13.53"/>
    <n v="123.08000000000001"/>
    <n v="54.12"/>
    <n v="68.960000000000008"/>
    <n v="0.56028599285017877"/>
    <n v="2026"/>
    <s v="Q4"/>
    <n v="10"/>
    <s v="Oct"/>
  </r>
  <r>
    <n v="3501"/>
    <d v="2026-10-26T00:00:00"/>
    <n v="2026"/>
    <x v="3"/>
    <n v="10"/>
    <x v="9"/>
    <x v="3"/>
    <x v="7"/>
    <x v="2"/>
    <s v="New"/>
    <x v="3"/>
    <s v="Compact Sleeping Bag"/>
    <n v="1"/>
    <n v="120.5"/>
    <n v="0.05"/>
    <n v="61.71"/>
    <n v="114.47499999999999"/>
    <n v="61.71"/>
    <n v="52.764999999999993"/>
    <n v="0.4609303341340904"/>
    <n v="2026"/>
    <s v="Q4"/>
    <n v="10"/>
    <s v="Oct"/>
  </r>
  <r>
    <n v="458"/>
    <d v="2026-10-27T00:00:00"/>
    <n v="2026"/>
    <x v="3"/>
    <n v="10"/>
    <x v="9"/>
    <x v="2"/>
    <x v="2"/>
    <x v="2"/>
    <s v="Business"/>
    <x v="0"/>
    <s v="Cycling Pack 12L"/>
    <n v="1"/>
    <n v="102.44"/>
    <n v="0.05"/>
    <n v="49.14"/>
    <n v="97.317999999999998"/>
    <n v="49.14"/>
    <n v="48.177999999999997"/>
    <n v="0.49505744055570394"/>
    <n v="2026"/>
    <s v="Q4"/>
    <n v="10"/>
    <s v="Oct"/>
  </r>
  <r>
    <n v="1065"/>
    <d v="2026-10-27T00:00:00"/>
    <n v="2026"/>
    <x v="3"/>
    <n v="10"/>
    <x v="9"/>
    <x v="2"/>
    <x v="5"/>
    <x v="0"/>
    <s v="New"/>
    <x v="4"/>
    <s v="Weighted Vest"/>
    <n v="6"/>
    <n v="121.58"/>
    <n v="0.15"/>
    <n v="68.86"/>
    <n v="620.05799999999999"/>
    <n v="413.15999999999997"/>
    <n v="206.89800000000002"/>
    <n v="0.33367523683268346"/>
    <n v="2026"/>
    <s v="Q4"/>
    <n v="10"/>
    <s v="Oct"/>
  </r>
  <r>
    <n v="1707"/>
    <d v="2026-10-27T00:00:00"/>
    <n v="2026"/>
    <x v="3"/>
    <n v="10"/>
    <x v="9"/>
    <x v="2"/>
    <x v="16"/>
    <x v="0"/>
    <s v="New"/>
    <x v="2"/>
    <s v="Insulated Bottle"/>
    <n v="2"/>
    <n v="35.36"/>
    <n v="0"/>
    <n v="13.33"/>
    <n v="70.72"/>
    <n v="26.66"/>
    <n v="44.06"/>
    <n v="0.62302036199095023"/>
    <n v="2026"/>
    <s v="Q4"/>
    <n v="10"/>
    <s v="Oct"/>
  </r>
  <r>
    <n v="1989"/>
    <d v="2026-10-27T00:00:00"/>
    <n v="2026"/>
    <x v="3"/>
    <n v="10"/>
    <x v="9"/>
    <x v="3"/>
    <x v="4"/>
    <x v="0"/>
    <s v="New"/>
    <x v="3"/>
    <s v="Alpine Tent 4P"/>
    <n v="2"/>
    <n v="335.73"/>
    <n v="0"/>
    <n v="199.44"/>
    <n v="671.46"/>
    <n v="398.88"/>
    <n v="272.58000000000004"/>
    <n v="0.4059512107943884"/>
    <n v="2026"/>
    <s v="Q4"/>
    <n v="10"/>
    <s v="Oct"/>
  </r>
  <r>
    <n v="2852"/>
    <d v="2026-10-27T00:00:00"/>
    <n v="2026"/>
    <x v="3"/>
    <n v="10"/>
    <x v="9"/>
    <x v="1"/>
    <x v="12"/>
    <x v="1"/>
    <s v="Business"/>
    <x v="1"/>
    <s v="Trail Boots"/>
    <n v="3"/>
    <n v="141.96"/>
    <n v="0.1"/>
    <n v="77.42"/>
    <n v="383.29200000000003"/>
    <n v="232.26"/>
    <n v="151.03200000000004"/>
    <n v="0.39403900942362485"/>
    <n v="2026"/>
    <s v="Q4"/>
    <n v="10"/>
    <s v="Oct"/>
  </r>
  <r>
    <n v="4762"/>
    <d v="2026-10-27T00:00:00"/>
    <n v="2026"/>
    <x v="3"/>
    <n v="10"/>
    <x v="9"/>
    <x v="1"/>
    <x v="12"/>
    <x v="3"/>
    <s v="New"/>
    <x v="4"/>
    <s v="Training Mat"/>
    <n v="2"/>
    <n v="51.76"/>
    <n v="0"/>
    <n v="21.64"/>
    <n v="103.52"/>
    <n v="43.28"/>
    <n v="60.239999999999995"/>
    <n v="0.58191653786707875"/>
    <n v="2026"/>
    <s v="Q4"/>
    <n v="10"/>
    <s v="Oct"/>
  </r>
  <r>
    <n v="4997"/>
    <d v="2026-10-27T00:00:00"/>
    <n v="2026"/>
    <x v="3"/>
    <n v="10"/>
    <x v="9"/>
    <x v="3"/>
    <x v="7"/>
    <x v="0"/>
    <s v="Returning"/>
    <x v="3"/>
    <s v="Trail Tent 2P"/>
    <n v="3"/>
    <n v="194.09"/>
    <n v="0.1"/>
    <n v="105.84"/>
    <n v="524.04300000000001"/>
    <n v="317.52"/>
    <n v="206.52300000000002"/>
    <n v="0.39409552269565667"/>
    <n v="2026"/>
    <s v="Q4"/>
    <n v="10"/>
    <s v="Oct"/>
  </r>
  <r>
    <n v="1238"/>
    <d v="2026-10-28T00:00:00"/>
    <n v="2026"/>
    <x v="3"/>
    <n v="10"/>
    <x v="9"/>
    <x v="1"/>
    <x v="12"/>
    <x v="0"/>
    <s v="Returning"/>
    <x v="3"/>
    <s v="Compact Sleeping Bag"/>
    <n v="1"/>
    <n v="125.39"/>
    <n v="0.05"/>
    <n v="61.19"/>
    <n v="119.12049999999999"/>
    <n v="61.19"/>
    <n v="57.930499999999995"/>
    <n v="0.48631847582909743"/>
    <n v="2026"/>
    <s v="Q4"/>
    <n v="10"/>
    <s v="Oct"/>
  </r>
  <r>
    <n v="2622"/>
    <d v="2026-10-28T00:00:00"/>
    <n v="2026"/>
    <x v="3"/>
    <n v="10"/>
    <x v="9"/>
    <x v="0"/>
    <x v="15"/>
    <x v="3"/>
    <s v="New"/>
    <x v="3"/>
    <s v="Portable Camp Stove"/>
    <n v="3"/>
    <n v="83.73"/>
    <n v="0.15"/>
    <n v="39.43"/>
    <n v="213.51149999999998"/>
    <n v="118.28999999999999"/>
    <n v="95.221499999999992"/>
    <n v="0.44597831966896395"/>
    <n v="2026"/>
    <s v="Q4"/>
    <n v="10"/>
    <s v="Oct"/>
  </r>
  <r>
    <n v="3106"/>
    <d v="2026-10-28T00:00:00"/>
    <n v="2026"/>
    <x v="3"/>
    <n v="10"/>
    <x v="9"/>
    <x v="3"/>
    <x v="8"/>
    <x v="3"/>
    <s v="Business"/>
    <x v="4"/>
    <s v="Recovery Roller"/>
    <n v="3"/>
    <n v="36.99"/>
    <n v="0.05"/>
    <n v="14.14"/>
    <n v="105.42149999999999"/>
    <n v="42.42"/>
    <n v="63.001499999999993"/>
    <n v="0.59761528720422297"/>
    <n v="2026"/>
    <s v="Q4"/>
    <n v="10"/>
    <s v="Oct"/>
  </r>
  <r>
    <n v="3274"/>
    <d v="2026-10-28T00:00:00"/>
    <n v="2026"/>
    <x v="3"/>
    <n v="10"/>
    <x v="9"/>
    <x v="3"/>
    <x v="7"/>
    <x v="3"/>
    <s v="New"/>
    <x v="4"/>
    <s v="Resistance Band Set"/>
    <n v="1"/>
    <n v="39.42"/>
    <n v="0"/>
    <n v="14.58"/>
    <n v="39.42"/>
    <n v="14.58"/>
    <n v="24.840000000000003"/>
    <n v="0.63013698630136994"/>
    <n v="2026"/>
    <s v="Q4"/>
    <n v="10"/>
    <s v="Oct"/>
  </r>
  <r>
    <n v="3542"/>
    <d v="2026-10-28T00:00:00"/>
    <n v="2026"/>
    <x v="3"/>
    <n v="10"/>
    <x v="9"/>
    <x v="3"/>
    <x v="4"/>
    <x v="0"/>
    <s v="New"/>
    <x v="0"/>
    <s v="Trail Bike Light"/>
    <n v="2"/>
    <n v="50.66"/>
    <n v="0"/>
    <n v="22.02"/>
    <n v="101.32"/>
    <n v="44.04"/>
    <n v="57.279999999999994"/>
    <n v="0.56533754441373862"/>
    <n v="2026"/>
    <s v="Q4"/>
    <n v="10"/>
    <s v="Oct"/>
  </r>
  <r>
    <n v="3704"/>
    <d v="2026-10-28T00:00:00"/>
    <n v="2026"/>
    <x v="3"/>
    <n v="10"/>
    <x v="9"/>
    <x v="1"/>
    <x v="12"/>
    <x v="0"/>
    <s v="Returning"/>
    <x v="1"/>
    <s v="Trekking Poles"/>
    <n v="4"/>
    <n v="71.959999999999994"/>
    <n v="0.1"/>
    <n v="31.51"/>
    <n v="259.05599999999998"/>
    <n v="126.04"/>
    <n v="133.01599999999996"/>
    <n v="0.51346427027360864"/>
    <n v="2026"/>
    <s v="Q4"/>
    <n v="10"/>
    <s v="Oct"/>
  </r>
  <r>
    <n v="4699"/>
    <d v="2026-10-28T00:00:00"/>
    <n v="2026"/>
    <x v="3"/>
    <n v="10"/>
    <x v="9"/>
    <x v="2"/>
    <x v="5"/>
    <x v="2"/>
    <s v="Returning"/>
    <x v="0"/>
    <s v="Trail Bike Light"/>
    <n v="1"/>
    <n v="49.72"/>
    <n v="0.05"/>
    <n v="22.5"/>
    <n v="47.233999999999995"/>
    <n v="22.5"/>
    <n v="24.733999999999995"/>
    <n v="0.52364821950290041"/>
    <n v="2026"/>
    <s v="Q4"/>
    <n v="10"/>
    <s v="Oct"/>
  </r>
  <r>
    <n v="1226"/>
    <d v="2026-10-29T00:00:00"/>
    <n v="2026"/>
    <x v="3"/>
    <n v="10"/>
    <x v="9"/>
    <x v="0"/>
    <x v="0"/>
    <x v="3"/>
    <s v="Returning"/>
    <x v="2"/>
    <s v="Insulated Bottle"/>
    <n v="1"/>
    <n v="36.58"/>
    <n v="0"/>
    <n v="13.5"/>
    <n v="36.58"/>
    <n v="13.5"/>
    <n v="23.08"/>
    <n v="0.63094587206123565"/>
    <n v="2026"/>
    <s v="Q4"/>
    <n v="10"/>
    <s v="Oct"/>
  </r>
  <r>
    <n v="1245"/>
    <d v="2026-10-29T00:00:00"/>
    <n v="2026"/>
    <x v="3"/>
    <n v="10"/>
    <x v="9"/>
    <x v="1"/>
    <x v="6"/>
    <x v="3"/>
    <s v="Returning"/>
    <x v="4"/>
    <s v="Resistance Band Set"/>
    <n v="2"/>
    <n v="41.06"/>
    <n v="0.05"/>
    <n v="15.07"/>
    <n v="78.013999999999996"/>
    <n v="30.14"/>
    <n v="47.873999999999995"/>
    <n v="0.6136590868305688"/>
    <n v="2026"/>
    <s v="Q4"/>
    <n v="10"/>
    <s v="Oct"/>
  </r>
  <r>
    <n v="1477"/>
    <d v="2026-10-29T00:00:00"/>
    <n v="2026"/>
    <x v="3"/>
    <n v="10"/>
    <x v="9"/>
    <x v="1"/>
    <x v="14"/>
    <x v="3"/>
    <s v="Returning"/>
    <x v="3"/>
    <s v="Compact Sleeping Bag"/>
    <n v="1"/>
    <n v="121.78"/>
    <n v="0.15"/>
    <n v="61.55"/>
    <n v="103.51300000000001"/>
    <n v="61.55"/>
    <n v="41.963000000000008"/>
    <n v="0.40538869513974096"/>
    <n v="2026"/>
    <s v="Q4"/>
    <n v="10"/>
    <s v="Oct"/>
  </r>
  <r>
    <n v="1575"/>
    <d v="2026-10-29T00:00:00"/>
    <n v="2026"/>
    <x v="3"/>
    <n v="10"/>
    <x v="9"/>
    <x v="3"/>
    <x v="7"/>
    <x v="1"/>
    <s v="Returning"/>
    <x v="2"/>
    <s v="Carry-On Duffel"/>
    <n v="5"/>
    <n v="130.68"/>
    <n v="0.2"/>
    <n v="67.209999999999994"/>
    <n v="522.72000000000014"/>
    <n v="336.04999999999995"/>
    <n v="186.67000000000019"/>
    <n v="0.35711279461279488"/>
    <n v="2026"/>
    <s v="Q4"/>
    <n v="10"/>
    <s v="Oct"/>
  </r>
  <r>
    <n v="2830"/>
    <d v="2026-10-29T00:00:00"/>
    <n v="2026"/>
    <x v="3"/>
    <n v="10"/>
    <x v="9"/>
    <x v="2"/>
    <x v="2"/>
    <x v="0"/>
    <s v="New"/>
    <x v="2"/>
    <s v="Travel Backpack 35L"/>
    <n v="1"/>
    <n v="161.94999999999999"/>
    <n v="0"/>
    <n v="86.61"/>
    <n v="161.94999999999999"/>
    <n v="86.61"/>
    <n v="75.339999999999989"/>
    <n v="0.46520531028095086"/>
    <n v="2026"/>
    <s v="Q4"/>
    <n v="10"/>
    <s v="Oct"/>
  </r>
  <r>
    <n v="2884"/>
    <d v="2026-10-29T00:00:00"/>
    <n v="2026"/>
    <x v="3"/>
    <n v="10"/>
    <x v="9"/>
    <x v="0"/>
    <x v="15"/>
    <x v="2"/>
    <s v="Returning"/>
    <x v="0"/>
    <s v="Commuter Helmet"/>
    <n v="2"/>
    <n v="83.6"/>
    <n v="0"/>
    <n v="43.01"/>
    <n v="167.2"/>
    <n v="86.02"/>
    <n v="81.179999999999993"/>
    <n v="0.48552631578947369"/>
    <n v="2026"/>
    <s v="Q4"/>
    <n v="10"/>
    <s v="Oct"/>
  </r>
  <r>
    <n v="3093"/>
    <d v="2026-10-29T00:00:00"/>
    <n v="2026"/>
    <x v="3"/>
    <n v="10"/>
    <x v="9"/>
    <x v="3"/>
    <x v="4"/>
    <x v="1"/>
    <s v="Business"/>
    <x v="3"/>
    <s v="Trail Tent 2P"/>
    <n v="3"/>
    <n v="194.19"/>
    <n v="0.15"/>
    <n v="104.22"/>
    <n v="495.18449999999996"/>
    <n v="312.65999999999997"/>
    <n v="182.52449999999999"/>
    <n v="0.36859897674503139"/>
    <n v="2026"/>
    <s v="Q4"/>
    <n v="10"/>
    <s v="Oct"/>
  </r>
  <r>
    <n v="3613"/>
    <d v="2026-10-29T00:00:00"/>
    <n v="2026"/>
    <x v="3"/>
    <n v="10"/>
    <x v="9"/>
    <x v="1"/>
    <x v="12"/>
    <x v="0"/>
    <s v="Returning"/>
    <x v="2"/>
    <s v="Travel Backpack 35L"/>
    <n v="3"/>
    <n v="167.41"/>
    <n v="0"/>
    <n v="85.33"/>
    <n v="502.23"/>
    <n v="255.99"/>
    <n v="246.24"/>
    <n v="0.49029329191804549"/>
    <n v="2026"/>
    <s v="Q4"/>
    <n v="10"/>
    <s v="Oct"/>
  </r>
  <r>
    <n v="4496"/>
    <d v="2026-10-29T00:00:00"/>
    <n v="2026"/>
    <x v="3"/>
    <n v="10"/>
    <x v="9"/>
    <x v="3"/>
    <x v="8"/>
    <x v="0"/>
    <s v="Returning"/>
    <x v="4"/>
    <s v="Resistance Band Set"/>
    <n v="2"/>
    <n v="40.83"/>
    <n v="0.1"/>
    <n v="14.91"/>
    <n v="73.494"/>
    <n v="29.82"/>
    <n v="43.673999999999999"/>
    <n v="0.59425259204833047"/>
    <n v="2026"/>
    <s v="Q4"/>
    <n v="10"/>
    <s v="Oct"/>
  </r>
  <r>
    <n v="5194"/>
    <d v="2026-10-29T00:00:00"/>
    <n v="2026"/>
    <x v="3"/>
    <n v="10"/>
    <x v="9"/>
    <x v="0"/>
    <x v="9"/>
    <x v="1"/>
    <s v="Business"/>
    <x v="3"/>
    <s v="Portable Camp Stove"/>
    <n v="12"/>
    <n v="80.84"/>
    <n v="0.1"/>
    <n v="38.39"/>
    <n v="873.072"/>
    <n v="460.68"/>
    <n v="412.392"/>
    <n v="0.4723459233602727"/>
    <n v="2026"/>
    <s v="Q4"/>
    <n v="10"/>
    <s v="Oct"/>
  </r>
  <r>
    <n v="339"/>
    <d v="2026-10-30T00:00:00"/>
    <n v="2026"/>
    <x v="3"/>
    <n v="10"/>
    <x v="9"/>
    <x v="3"/>
    <x v="13"/>
    <x v="0"/>
    <s v="Returning"/>
    <x v="0"/>
    <s v="Compact Repair Kit"/>
    <n v="1"/>
    <n v="39.65"/>
    <n v="0"/>
    <n v="16.38"/>
    <n v="39.65"/>
    <n v="16.38"/>
    <n v="23.27"/>
    <n v="0.58688524590163937"/>
    <n v="2026"/>
    <s v="Q4"/>
    <n v="10"/>
    <s v="Oct"/>
  </r>
  <r>
    <n v="1199"/>
    <d v="2026-10-30T00:00:00"/>
    <n v="2026"/>
    <x v="3"/>
    <n v="10"/>
    <x v="9"/>
    <x v="1"/>
    <x v="12"/>
    <x v="0"/>
    <s v="New"/>
    <x v="0"/>
    <s v="Cycling Pack 12L"/>
    <n v="1"/>
    <n v="102.47"/>
    <n v="0.1"/>
    <n v="49.75"/>
    <n v="92.222999999999999"/>
    <n v="49.75"/>
    <n v="42.472999999999999"/>
    <n v="0.46054671828068922"/>
    <n v="2026"/>
    <s v="Q4"/>
    <n v="10"/>
    <s v="Oct"/>
  </r>
  <r>
    <n v="1253"/>
    <d v="2026-10-30T00:00:00"/>
    <n v="2026"/>
    <x v="3"/>
    <n v="10"/>
    <x v="9"/>
    <x v="3"/>
    <x v="13"/>
    <x v="2"/>
    <s v="Business"/>
    <x v="4"/>
    <s v="Resistance Band Set"/>
    <n v="2"/>
    <n v="40.43"/>
    <n v="0"/>
    <n v="14.88"/>
    <n v="80.86"/>
    <n v="29.76"/>
    <n v="51.099999999999994"/>
    <n v="0.63195646796932969"/>
    <n v="2026"/>
    <s v="Q4"/>
    <n v="10"/>
    <s v="Oct"/>
  </r>
  <r>
    <n v="1407"/>
    <d v="2026-10-30T00:00:00"/>
    <n v="2026"/>
    <x v="3"/>
    <n v="10"/>
    <x v="9"/>
    <x v="3"/>
    <x v="8"/>
    <x v="2"/>
    <s v="Business"/>
    <x v="2"/>
    <s v="Insulated Bottle"/>
    <n v="2"/>
    <n v="35.880000000000003"/>
    <n v="0.05"/>
    <n v="13.52"/>
    <n v="68.171999999999997"/>
    <n v="27.04"/>
    <n v="41.131999999999998"/>
    <n v="0.60335621662852779"/>
    <n v="2026"/>
    <s v="Q4"/>
    <n v="10"/>
    <s v="Oct"/>
  </r>
  <r>
    <n v="2532"/>
    <d v="2026-10-30T00:00:00"/>
    <n v="2026"/>
    <x v="3"/>
    <n v="10"/>
    <x v="9"/>
    <x v="0"/>
    <x v="15"/>
    <x v="3"/>
    <s v="New"/>
    <x v="0"/>
    <s v="Commuter Helmet"/>
    <n v="1"/>
    <n v="80.400000000000006"/>
    <n v="0"/>
    <n v="43.34"/>
    <n v="80.400000000000006"/>
    <n v="43.34"/>
    <n v="37.06"/>
    <n v="0.46094527363184079"/>
    <n v="2026"/>
    <s v="Q4"/>
    <n v="10"/>
    <s v="Oct"/>
  </r>
  <r>
    <n v="307"/>
    <d v="2026-10-31T00:00:00"/>
    <n v="2026"/>
    <x v="3"/>
    <n v="10"/>
    <x v="9"/>
    <x v="3"/>
    <x v="8"/>
    <x v="0"/>
    <s v="Returning"/>
    <x v="4"/>
    <s v="Recovery Roller"/>
    <n v="1"/>
    <n v="37.08"/>
    <n v="0"/>
    <n v="13.62"/>
    <n v="37.08"/>
    <n v="13.62"/>
    <n v="23.46"/>
    <n v="0.63268608414239491"/>
    <n v="2026"/>
    <s v="Q4"/>
    <n v="10"/>
    <s v="Oct"/>
  </r>
  <r>
    <n v="3257"/>
    <d v="2026-10-31T00:00:00"/>
    <n v="2026"/>
    <x v="3"/>
    <n v="10"/>
    <x v="9"/>
    <x v="3"/>
    <x v="4"/>
    <x v="2"/>
    <s v="New"/>
    <x v="2"/>
    <s v="Travel Backpack 35L"/>
    <n v="6"/>
    <n v="165.92"/>
    <n v="0"/>
    <n v="87.55"/>
    <n v="995.52"/>
    <n v="525.29999999999995"/>
    <n v="470.22"/>
    <n v="0.4723360655737705"/>
    <n v="2026"/>
    <s v="Q4"/>
    <n v="10"/>
    <s v="Oct"/>
  </r>
  <r>
    <n v="3739"/>
    <d v="2026-10-31T00:00:00"/>
    <n v="2026"/>
    <x v="3"/>
    <n v="10"/>
    <x v="9"/>
    <x v="1"/>
    <x v="12"/>
    <x v="3"/>
    <s v="New"/>
    <x v="2"/>
    <s v="Carry-On Duffel"/>
    <n v="1"/>
    <n v="135.19"/>
    <n v="0"/>
    <n v="68.319999999999993"/>
    <n v="135.19"/>
    <n v="68.319999999999993"/>
    <n v="66.87"/>
    <n v="0.49463717730601381"/>
    <n v="2026"/>
    <s v="Q4"/>
    <n v="10"/>
    <s v="Oct"/>
  </r>
  <r>
    <n v="77"/>
    <d v="2026-11-01T00:00:00"/>
    <n v="2026"/>
    <x v="3"/>
    <n v="11"/>
    <x v="10"/>
    <x v="1"/>
    <x v="11"/>
    <x v="0"/>
    <s v="New"/>
    <x v="2"/>
    <s v="Carry-On Duffel"/>
    <n v="2"/>
    <n v="133.96"/>
    <n v="0.1"/>
    <n v="65.44"/>
    <n v="241.12800000000001"/>
    <n v="130.88"/>
    <n v="110.24800000000002"/>
    <n v="0.4572177432732823"/>
    <n v="2026"/>
    <s v="Q4"/>
    <n v="11"/>
    <s v="Nov"/>
  </r>
  <r>
    <n v="461"/>
    <d v="2026-11-01T00:00:00"/>
    <n v="2026"/>
    <x v="3"/>
    <n v="11"/>
    <x v="10"/>
    <x v="1"/>
    <x v="11"/>
    <x v="3"/>
    <s v="Business"/>
    <x v="0"/>
    <s v="Trail Bike Light"/>
    <n v="3"/>
    <n v="51.67"/>
    <n v="0.05"/>
    <n v="22.8"/>
    <n v="147.25949999999997"/>
    <n v="68.400000000000006"/>
    <n v="78.859499999999969"/>
    <n v="0.53551383781691497"/>
    <n v="2026"/>
    <s v="Q4"/>
    <n v="11"/>
    <s v="Nov"/>
  </r>
  <r>
    <n v="732"/>
    <d v="2026-11-01T00:00:00"/>
    <n v="2026"/>
    <x v="3"/>
    <n v="11"/>
    <x v="10"/>
    <x v="1"/>
    <x v="1"/>
    <x v="3"/>
    <s v="Returning"/>
    <x v="1"/>
    <s v="Summit Backpack 45L"/>
    <n v="1"/>
    <n v="150.46"/>
    <n v="0.15"/>
    <n v="78.39"/>
    <n v="127.89100000000001"/>
    <n v="78.39"/>
    <n v="49.501000000000005"/>
    <n v="0.38705616501552104"/>
    <n v="2026"/>
    <s v="Q4"/>
    <n v="11"/>
    <s v="Nov"/>
  </r>
  <r>
    <n v="919"/>
    <d v="2026-11-01T00:00:00"/>
    <n v="2026"/>
    <x v="3"/>
    <n v="11"/>
    <x v="10"/>
    <x v="3"/>
    <x v="13"/>
    <x v="0"/>
    <s v="New"/>
    <x v="0"/>
    <s v="Cycling Pack 12L"/>
    <n v="1"/>
    <n v="103.53"/>
    <n v="0.1"/>
    <n v="51.75"/>
    <n v="93.177000000000007"/>
    <n v="51.75"/>
    <n v="41.427000000000007"/>
    <n v="0.4446054283782479"/>
    <n v="2026"/>
    <s v="Q4"/>
    <n v="11"/>
    <s v="Nov"/>
  </r>
  <r>
    <n v="949"/>
    <d v="2026-11-01T00:00:00"/>
    <n v="2026"/>
    <x v="3"/>
    <n v="11"/>
    <x v="10"/>
    <x v="2"/>
    <x v="2"/>
    <x v="0"/>
    <s v="Returning"/>
    <x v="0"/>
    <s v="Cycling Pack 12L"/>
    <n v="4"/>
    <n v="103.33"/>
    <n v="0"/>
    <n v="49.15"/>
    <n v="413.32"/>
    <n v="196.6"/>
    <n v="216.72"/>
    <n v="0.5243394948224136"/>
    <n v="2026"/>
    <s v="Q4"/>
    <n v="11"/>
    <s v="Nov"/>
  </r>
  <r>
    <n v="1185"/>
    <d v="2026-11-01T00:00:00"/>
    <n v="2026"/>
    <x v="3"/>
    <n v="11"/>
    <x v="10"/>
    <x v="3"/>
    <x v="8"/>
    <x v="1"/>
    <s v="Business"/>
    <x v="2"/>
    <s v="Insulated Bottle"/>
    <n v="5"/>
    <n v="37.08"/>
    <n v="0.15"/>
    <n v="13.27"/>
    <n v="157.58999999999997"/>
    <n v="66.349999999999994"/>
    <n v="91.239999999999981"/>
    <n v="0.57897074687480166"/>
    <n v="2026"/>
    <s v="Q4"/>
    <n v="11"/>
    <s v="Nov"/>
  </r>
  <r>
    <n v="1248"/>
    <d v="2026-11-01T00:00:00"/>
    <n v="2026"/>
    <x v="3"/>
    <n v="11"/>
    <x v="10"/>
    <x v="0"/>
    <x v="0"/>
    <x v="1"/>
    <s v="Business"/>
    <x v="2"/>
    <s v="Carry-On Duffel"/>
    <n v="5"/>
    <n v="132.33000000000001"/>
    <n v="0.2"/>
    <n v="65.2"/>
    <n v="529.32000000000005"/>
    <n v="326"/>
    <n v="203.32000000000005"/>
    <n v="0.3841154689034989"/>
    <n v="2026"/>
    <s v="Q4"/>
    <n v="11"/>
    <s v="Nov"/>
  </r>
  <r>
    <n v="2129"/>
    <d v="2026-11-01T00:00:00"/>
    <n v="2026"/>
    <x v="3"/>
    <n v="11"/>
    <x v="10"/>
    <x v="3"/>
    <x v="13"/>
    <x v="2"/>
    <s v="New"/>
    <x v="0"/>
    <s v="Trail Bike Light"/>
    <n v="2"/>
    <n v="50.43"/>
    <n v="0"/>
    <n v="22.54"/>
    <n v="100.86"/>
    <n v="45.08"/>
    <n v="55.78"/>
    <n v="0.55304382312115807"/>
    <n v="2026"/>
    <s v="Q4"/>
    <n v="11"/>
    <s v="Nov"/>
  </r>
  <r>
    <n v="2850"/>
    <d v="2026-11-01T00:00:00"/>
    <n v="2026"/>
    <x v="3"/>
    <n v="11"/>
    <x v="10"/>
    <x v="2"/>
    <x v="2"/>
    <x v="1"/>
    <s v="Returning"/>
    <x v="4"/>
    <s v="Training Mat"/>
    <n v="3"/>
    <n v="50.05"/>
    <n v="0.15"/>
    <n v="22.36"/>
    <n v="127.62749999999998"/>
    <n v="67.08"/>
    <n v="60.547499999999985"/>
    <n v="0.47440794499618022"/>
    <n v="2026"/>
    <s v="Q4"/>
    <n v="11"/>
    <s v="Nov"/>
  </r>
  <r>
    <n v="3477"/>
    <d v="2026-11-01T00:00:00"/>
    <n v="2026"/>
    <x v="3"/>
    <n v="11"/>
    <x v="10"/>
    <x v="3"/>
    <x v="13"/>
    <x v="0"/>
    <s v="Returning"/>
    <x v="3"/>
    <s v="Trail Tent 2P"/>
    <n v="1"/>
    <n v="197.14"/>
    <n v="0.05"/>
    <n v="102.87"/>
    <n v="187.28299999999999"/>
    <n v="102.87"/>
    <n v="84.412999999999982"/>
    <n v="0.45072430492890431"/>
    <n v="2026"/>
    <s v="Q4"/>
    <n v="11"/>
    <s v="Nov"/>
  </r>
  <r>
    <n v="4673"/>
    <d v="2026-11-01T00:00:00"/>
    <n v="2026"/>
    <x v="3"/>
    <n v="11"/>
    <x v="10"/>
    <x v="0"/>
    <x v="0"/>
    <x v="1"/>
    <s v="Business"/>
    <x v="1"/>
    <s v="Trekking Poles"/>
    <n v="5"/>
    <n v="72.13"/>
    <n v="0.1"/>
    <n v="31.41"/>
    <n v="324.58499999999998"/>
    <n v="157.05000000000001"/>
    <n v="167.53499999999997"/>
    <n v="0.51615139331762094"/>
    <n v="2026"/>
    <s v="Q4"/>
    <n v="11"/>
    <s v="Nov"/>
  </r>
  <r>
    <n v="4679"/>
    <d v="2026-11-01T00:00:00"/>
    <n v="2026"/>
    <x v="3"/>
    <n v="11"/>
    <x v="10"/>
    <x v="1"/>
    <x v="12"/>
    <x v="1"/>
    <s v="Returning"/>
    <x v="3"/>
    <s v="Alpine Tent 4P"/>
    <n v="8"/>
    <n v="341.51"/>
    <n v="0.1"/>
    <n v="200.1"/>
    <n v="2458.8719999999998"/>
    <n v="1600.8"/>
    <n v="858.07199999999989"/>
    <n v="0.34896977150498276"/>
    <n v="2026"/>
    <s v="Q4"/>
    <n v="11"/>
    <s v="Nov"/>
  </r>
  <r>
    <n v="4809"/>
    <d v="2026-11-01T00:00:00"/>
    <n v="2026"/>
    <x v="3"/>
    <n v="11"/>
    <x v="10"/>
    <x v="1"/>
    <x v="11"/>
    <x v="0"/>
    <s v="New"/>
    <x v="2"/>
    <s v="Insulated Bottle"/>
    <n v="1"/>
    <n v="36.47"/>
    <n v="0.05"/>
    <n v="13.88"/>
    <n v="34.646499999999996"/>
    <n v="13.88"/>
    <n v="20.766499999999994"/>
    <n v="0.59938233299178834"/>
    <n v="2026"/>
    <s v="Q4"/>
    <n v="11"/>
    <s v="Nov"/>
  </r>
  <r>
    <n v="4849"/>
    <d v="2026-11-01T00:00:00"/>
    <n v="2026"/>
    <x v="3"/>
    <n v="11"/>
    <x v="10"/>
    <x v="0"/>
    <x v="0"/>
    <x v="0"/>
    <s v="New"/>
    <x v="2"/>
    <s v="Insulated Bottle"/>
    <n v="4"/>
    <n v="35.69"/>
    <n v="0.15"/>
    <n v="13.52"/>
    <n v="121.34599999999999"/>
    <n v="54.08"/>
    <n v="67.265999999999991"/>
    <n v="0.55433224004087478"/>
    <n v="2026"/>
    <s v="Q4"/>
    <n v="11"/>
    <s v="Nov"/>
  </r>
  <r>
    <n v="436"/>
    <d v="2026-11-02T00:00:00"/>
    <n v="2026"/>
    <x v="3"/>
    <n v="11"/>
    <x v="10"/>
    <x v="2"/>
    <x v="10"/>
    <x v="0"/>
    <s v="New"/>
    <x v="2"/>
    <s v="Insulated Bottle"/>
    <n v="2"/>
    <n v="35.340000000000003"/>
    <n v="0.1"/>
    <n v="13.82"/>
    <n v="63.612000000000009"/>
    <n v="27.64"/>
    <n v="35.972000000000008"/>
    <n v="0.56549078790165386"/>
    <n v="2026"/>
    <s v="Q4"/>
    <n v="11"/>
    <s v="Nov"/>
  </r>
  <r>
    <n v="879"/>
    <d v="2026-11-02T00:00:00"/>
    <n v="2026"/>
    <x v="3"/>
    <n v="11"/>
    <x v="10"/>
    <x v="2"/>
    <x v="10"/>
    <x v="0"/>
    <s v="New"/>
    <x v="2"/>
    <s v="Packing Cube Set"/>
    <n v="4"/>
    <n v="46.8"/>
    <n v="0.05"/>
    <n v="18.52"/>
    <n v="177.83999999999997"/>
    <n v="74.08"/>
    <n v="103.75999999999998"/>
    <n v="0.58344579397210972"/>
    <n v="2026"/>
    <s v="Q4"/>
    <n v="11"/>
    <s v="Nov"/>
  </r>
  <r>
    <n v="955"/>
    <d v="2026-11-02T00:00:00"/>
    <n v="2026"/>
    <x v="3"/>
    <n v="11"/>
    <x v="10"/>
    <x v="3"/>
    <x v="13"/>
    <x v="2"/>
    <s v="New"/>
    <x v="3"/>
    <s v="Trail Tent 2P"/>
    <n v="1"/>
    <n v="198.34"/>
    <n v="0.05"/>
    <n v="103.2"/>
    <n v="188.423"/>
    <n v="103.2"/>
    <n v="85.222999999999999"/>
    <n v="0.45229616341954004"/>
    <n v="2026"/>
    <s v="Q4"/>
    <n v="11"/>
    <s v="Nov"/>
  </r>
  <r>
    <n v="1068"/>
    <d v="2026-11-02T00:00:00"/>
    <n v="2026"/>
    <x v="3"/>
    <n v="11"/>
    <x v="10"/>
    <x v="1"/>
    <x v="6"/>
    <x v="0"/>
    <s v="Returning"/>
    <x v="4"/>
    <s v="Weighted Vest"/>
    <n v="5"/>
    <n v="122.26"/>
    <n v="0.1"/>
    <n v="68.3"/>
    <n v="550.17000000000007"/>
    <n v="341.5"/>
    <n v="208.67000000000007"/>
    <n v="0.37928276714470083"/>
    <n v="2026"/>
    <s v="Q4"/>
    <n v="11"/>
    <s v="Nov"/>
  </r>
  <r>
    <n v="1733"/>
    <d v="2026-11-02T00:00:00"/>
    <n v="2026"/>
    <x v="3"/>
    <n v="11"/>
    <x v="10"/>
    <x v="0"/>
    <x v="9"/>
    <x v="1"/>
    <s v="Returning"/>
    <x v="1"/>
    <s v="Trekking Poles"/>
    <n v="3"/>
    <n v="71.12"/>
    <n v="0.15"/>
    <n v="33.090000000000003"/>
    <n v="181.35599999999999"/>
    <n v="99.27000000000001"/>
    <n v="82.085999999999984"/>
    <n v="0.45262356911268437"/>
    <n v="2026"/>
    <s v="Q4"/>
    <n v="11"/>
    <s v="Nov"/>
  </r>
  <r>
    <n v="3270"/>
    <d v="2026-11-02T00:00:00"/>
    <n v="2026"/>
    <x v="3"/>
    <n v="11"/>
    <x v="10"/>
    <x v="1"/>
    <x v="12"/>
    <x v="2"/>
    <s v="Returning"/>
    <x v="0"/>
    <s v="Commuter Helmet"/>
    <n v="2"/>
    <n v="81.900000000000006"/>
    <n v="0.15"/>
    <n v="41.91"/>
    <n v="139.23000000000002"/>
    <n v="83.82"/>
    <n v="55.410000000000025"/>
    <n v="0.39797457444516282"/>
    <n v="2026"/>
    <s v="Q4"/>
    <n v="11"/>
    <s v="Nov"/>
  </r>
  <r>
    <n v="3484"/>
    <d v="2026-11-02T00:00:00"/>
    <n v="2026"/>
    <x v="3"/>
    <n v="11"/>
    <x v="10"/>
    <x v="2"/>
    <x v="2"/>
    <x v="3"/>
    <s v="Returning"/>
    <x v="2"/>
    <s v="Travel Backpack 35L"/>
    <n v="4"/>
    <n v="165.12"/>
    <n v="0.05"/>
    <n v="89.65"/>
    <n v="627.45600000000002"/>
    <n v="358.6"/>
    <n v="268.85599999999999"/>
    <n v="0.42848582211342306"/>
    <n v="2026"/>
    <s v="Q4"/>
    <n v="11"/>
    <s v="Nov"/>
  </r>
  <r>
    <n v="3608"/>
    <d v="2026-11-02T00:00:00"/>
    <n v="2026"/>
    <x v="3"/>
    <n v="11"/>
    <x v="10"/>
    <x v="3"/>
    <x v="8"/>
    <x v="2"/>
    <s v="New"/>
    <x v="1"/>
    <s v="Hiking Daypack 20L"/>
    <n v="1"/>
    <n v="91.35"/>
    <n v="0"/>
    <n v="45.5"/>
    <n v="91.35"/>
    <n v="45.5"/>
    <n v="45.849999999999994"/>
    <n v="0.50191570881226055"/>
    <n v="2026"/>
    <s v="Q4"/>
    <n v="11"/>
    <s v="Nov"/>
  </r>
  <r>
    <n v="4036"/>
    <d v="2026-11-02T00:00:00"/>
    <n v="2026"/>
    <x v="3"/>
    <n v="11"/>
    <x v="10"/>
    <x v="2"/>
    <x v="3"/>
    <x v="0"/>
    <s v="Business"/>
    <x v="4"/>
    <s v="Recovery Roller"/>
    <n v="1"/>
    <n v="36.96"/>
    <n v="0.1"/>
    <n v="14.18"/>
    <n v="33.264000000000003"/>
    <n v="14.18"/>
    <n v="19.084000000000003"/>
    <n v="0.57371332371332373"/>
    <n v="2026"/>
    <s v="Q4"/>
    <n v="11"/>
    <s v="Nov"/>
  </r>
  <r>
    <n v="408"/>
    <d v="2026-11-03T00:00:00"/>
    <n v="2026"/>
    <x v="3"/>
    <n v="11"/>
    <x v="10"/>
    <x v="3"/>
    <x v="13"/>
    <x v="0"/>
    <s v="Returning"/>
    <x v="0"/>
    <s v="Trail Bike Light"/>
    <n v="1"/>
    <n v="49.61"/>
    <n v="0"/>
    <n v="22.8"/>
    <n v="49.61"/>
    <n v="22.8"/>
    <n v="26.81"/>
    <n v="0.54041523886313236"/>
    <n v="2026"/>
    <s v="Q4"/>
    <n v="11"/>
    <s v="Nov"/>
  </r>
  <r>
    <n v="939"/>
    <d v="2026-11-03T00:00:00"/>
    <n v="2026"/>
    <x v="3"/>
    <n v="11"/>
    <x v="10"/>
    <x v="1"/>
    <x v="11"/>
    <x v="2"/>
    <s v="Returning"/>
    <x v="0"/>
    <s v="Trail Bike Light"/>
    <n v="1"/>
    <n v="49.76"/>
    <n v="0.1"/>
    <n v="21.94"/>
    <n v="44.783999999999999"/>
    <n v="21.94"/>
    <n v="22.843999999999998"/>
    <n v="0.51009289031797067"/>
    <n v="2026"/>
    <s v="Q4"/>
    <n v="11"/>
    <s v="Nov"/>
  </r>
  <r>
    <n v="1022"/>
    <d v="2026-11-03T00:00:00"/>
    <n v="2026"/>
    <x v="3"/>
    <n v="11"/>
    <x v="10"/>
    <x v="3"/>
    <x v="7"/>
    <x v="0"/>
    <s v="Returning"/>
    <x v="0"/>
    <s v="Compact Repair Kit"/>
    <n v="1"/>
    <n v="39.97"/>
    <n v="0.1"/>
    <n v="16.93"/>
    <n v="35.972999999999999"/>
    <n v="16.93"/>
    <n v="19.042999999999999"/>
    <n v="0.52936924915909156"/>
    <n v="2026"/>
    <s v="Q4"/>
    <n v="11"/>
    <s v="Nov"/>
  </r>
  <r>
    <n v="1997"/>
    <d v="2026-11-03T00:00:00"/>
    <n v="2026"/>
    <x v="3"/>
    <n v="11"/>
    <x v="10"/>
    <x v="1"/>
    <x v="12"/>
    <x v="3"/>
    <s v="Returning"/>
    <x v="3"/>
    <s v="Alpine Tent 4P"/>
    <n v="2"/>
    <n v="335.46"/>
    <n v="0.1"/>
    <n v="199.87"/>
    <n v="603.82799999999997"/>
    <n v="399.74"/>
    <n v="204.08799999999997"/>
    <n v="0.33799028862523761"/>
    <n v="2026"/>
    <s v="Q4"/>
    <n v="11"/>
    <s v="Nov"/>
  </r>
  <r>
    <n v="3978"/>
    <d v="2026-11-03T00:00:00"/>
    <n v="2026"/>
    <x v="3"/>
    <n v="11"/>
    <x v="10"/>
    <x v="1"/>
    <x v="12"/>
    <x v="0"/>
    <s v="New"/>
    <x v="1"/>
    <s v="Summit Backpack 45L"/>
    <n v="4"/>
    <n v="154.46"/>
    <n v="0.05"/>
    <n v="80.48"/>
    <n v="586.94799999999998"/>
    <n v="321.92"/>
    <n v="265.02799999999996"/>
    <n v="0.45153574081519993"/>
    <n v="2026"/>
    <s v="Q4"/>
    <n v="11"/>
    <s v="Nov"/>
  </r>
  <r>
    <n v="4715"/>
    <d v="2026-11-03T00:00:00"/>
    <n v="2026"/>
    <x v="3"/>
    <n v="11"/>
    <x v="10"/>
    <x v="0"/>
    <x v="0"/>
    <x v="1"/>
    <s v="Business"/>
    <x v="4"/>
    <s v="Resistance Band Set"/>
    <n v="10"/>
    <n v="39.869999999999997"/>
    <n v="0.15"/>
    <n v="14.31"/>
    <n v="338.89499999999998"/>
    <n v="143.1"/>
    <n v="195.79499999999999"/>
    <n v="0.57774531934670026"/>
    <n v="2026"/>
    <s v="Q4"/>
    <n v="11"/>
    <s v="Nov"/>
  </r>
  <r>
    <n v="145"/>
    <d v="2026-11-04T00:00:00"/>
    <n v="2026"/>
    <x v="3"/>
    <n v="11"/>
    <x v="10"/>
    <x v="0"/>
    <x v="15"/>
    <x v="0"/>
    <s v="Business"/>
    <x v="1"/>
    <s v="Hiking Daypack 20L"/>
    <n v="2"/>
    <n v="93.19"/>
    <n v="0.2"/>
    <n v="45.7"/>
    <n v="149.10400000000001"/>
    <n v="91.4"/>
    <n v="57.704000000000008"/>
    <n v="0.38700504345959869"/>
    <n v="2026"/>
    <s v="Q4"/>
    <n v="11"/>
    <s v="Nov"/>
  </r>
  <r>
    <n v="465"/>
    <d v="2026-11-04T00:00:00"/>
    <n v="2026"/>
    <x v="3"/>
    <n v="11"/>
    <x v="10"/>
    <x v="1"/>
    <x v="12"/>
    <x v="0"/>
    <s v="Returning"/>
    <x v="4"/>
    <s v="Resistance Band Set"/>
    <n v="3"/>
    <n v="41.29"/>
    <n v="0.05"/>
    <n v="14.43"/>
    <n v="117.6765"/>
    <n v="43.29"/>
    <n v="74.386500000000012"/>
    <n v="0.63212706020318421"/>
    <n v="2026"/>
    <s v="Q4"/>
    <n v="11"/>
    <s v="Nov"/>
  </r>
  <r>
    <n v="1449"/>
    <d v="2026-11-04T00:00:00"/>
    <n v="2026"/>
    <x v="3"/>
    <n v="11"/>
    <x v="10"/>
    <x v="3"/>
    <x v="8"/>
    <x v="0"/>
    <s v="Returning"/>
    <x v="0"/>
    <s v="Trail Bike Light"/>
    <n v="1"/>
    <n v="50.76"/>
    <n v="0.1"/>
    <n v="22.72"/>
    <n v="45.683999999999997"/>
    <n v="22.72"/>
    <n v="22.963999999999999"/>
    <n v="0.50267051921898254"/>
    <n v="2026"/>
    <s v="Q4"/>
    <n v="11"/>
    <s v="Nov"/>
  </r>
  <r>
    <n v="1802"/>
    <d v="2026-11-04T00:00:00"/>
    <n v="2026"/>
    <x v="3"/>
    <n v="11"/>
    <x v="10"/>
    <x v="2"/>
    <x v="16"/>
    <x v="2"/>
    <s v="Business"/>
    <x v="2"/>
    <s v="Insulated Bottle"/>
    <n v="1"/>
    <n v="35.94"/>
    <n v="0.05"/>
    <n v="13.39"/>
    <n v="34.142999999999994"/>
    <n v="13.39"/>
    <n v="20.752999999999993"/>
    <n v="0.60782590867820629"/>
    <n v="2026"/>
    <s v="Q4"/>
    <n v="11"/>
    <s v="Nov"/>
  </r>
  <r>
    <n v="2645"/>
    <d v="2026-11-04T00:00:00"/>
    <n v="2026"/>
    <x v="3"/>
    <n v="11"/>
    <x v="10"/>
    <x v="0"/>
    <x v="15"/>
    <x v="2"/>
    <s v="New"/>
    <x v="1"/>
    <s v="Trekking Poles"/>
    <n v="4"/>
    <n v="70.010000000000005"/>
    <n v="0.05"/>
    <n v="31.43"/>
    <n v="266.03800000000001"/>
    <n v="125.72"/>
    <n v="140.31800000000001"/>
    <n v="0.52743593020545942"/>
    <n v="2026"/>
    <s v="Q4"/>
    <n v="11"/>
    <s v="Nov"/>
  </r>
  <r>
    <n v="3539"/>
    <d v="2026-11-04T00:00:00"/>
    <n v="2026"/>
    <x v="3"/>
    <n v="11"/>
    <x v="10"/>
    <x v="0"/>
    <x v="15"/>
    <x v="3"/>
    <s v="Returning"/>
    <x v="1"/>
    <s v="Summit Backpack 45L"/>
    <n v="3"/>
    <n v="152.32"/>
    <n v="0.1"/>
    <n v="79.36"/>
    <n v="411.26400000000001"/>
    <n v="238.07999999999998"/>
    <n v="173.18400000000003"/>
    <n v="0.42110177404295057"/>
    <n v="2026"/>
    <s v="Q4"/>
    <n v="11"/>
    <s v="Nov"/>
  </r>
  <r>
    <n v="4309"/>
    <d v="2026-11-04T00:00:00"/>
    <n v="2026"/>
    <x v="3"/>
    <n v="11"/>
    <x v="10"/>
    <x v="3"/>
    <x v="8"/>
    <x v="0"/>
    <s v="Business"/>
    <x v="0"/>
    <s v="Trail Bike Light"/>
    <n v="1"/>
    <n v="50.32"/>
    <n v="0.05"/>
    <n v="22.46"/>
    <n v="47.803999999999995"/>
    <n v="22.46"/>
    <n v="25.343999999999994"/>
    <n v="0.53016483976236295"/>
    <n v="2026"/>
    <s v="Q4"/>
    <n v="11"/>
    <s v="Nov"/>
  </r>
  <r>
    <n v="4355"/>
    <d v="2026-11-04T00:00:00"/>
    <n v="2026"/>
    <x v="3"/>
    <n v="11"/>
    <x v="10"/>
    <x v="2"/>
    <x v="2"/>
    <x v="2"/>
    <s v="Returning"/>
    <x v="1"/>
    <s v="Summit Backpack 45L"/>
    <n v="2"/>
    <n v="151.04"/>
    <n v="0.15"/>
    <n v="76.97"/>
    <n v="256.76799999999997"/>
    <n v="153.94"/>
    <n v="102.82799999999997"/>
    <n v="0.40047046360917243"/>
    <n v="2026"/>
    <s v="Q4"/>
    <n v="11"/>
    <s v="Nov"/>
  </r>
  <r>
    <n v="5052"/>
    <d v="2026-11-04T00:00:00"/>
    <n v="2026"/>
    <x v="3"/>
    <n v="11"/>
    <x v="10"/>
    <x v="0"/>
    <x v="15"/>
    <x v="3"/>
    <s v="Returning"/>
    <x v="0"/>
    <s v="Compact Repair Kit"/>
    <n v="3"/>
    <n v="41.12"/>
    <n v="0.1"/>
    <n v="16.670000000000002"/>
    <n v="111.02399999999999"/>
    <n v="50.010000000000005"/>
    <n v="61.013999999999982"/>
    <n v="0.54955685257241671"/>
    <n v="2026"/>
    <s v="Q4"/>
    <n v="11"/>
    <s v="Nov"/>
  </r>
  <r>
    <n v="9"/>
    <d v="2026-11-05T00:00:00"/>
    <n v="2026"/>
    <x v="3"/>
    <n v="11"/>
    <x v="10"/>
    <x v="0"/>
    <x v="15"/>
    <x v="0"/>
    <s v="New"/>
    <x v="1"/>
    <s v="Trail Boots"/>
    <n v="1"/>
    <n v="140.59"/>
    <n v="0.1"/>
    <n v="79.510000000000005"/>
    <n v="126.53100000000001"/>
    <n v="79.510000000000005"/>
    <n v="47.021000000000001"/>
    <n v="0.37161644182058151"/>
    <n v="2026"/>
    <s v="Q4"/>
    <n v="11"/>
    <s v="Nov"/>
  </r>
  <r>
    <n v="703"/>
    <d v="2026-11-05T00:00:00"/>
    <n v="2026"/>
    <x v="3"/>
    <n v="11"/>
    <x v="10"/>
    <x v="1"/>
    <x v="14"/>
    <x v="0"/>
    <s v="Returning"/>
    <x v="2"/>
    <s v="Travel Backpack 35L"/>
    <n v="2"/>
    <n v="160.68"/>
    <n v="0"/>
    <n v="89.49"/>
    <n v="321.36"/>
    <n v="178.98"/>
    <n v="142.38000000000002"/>
    <n v="0.4430545182972368"/>
    <n v="2026"/>
    <s v="Q4"/>
    <n v="11"/>
    <s v="Nov"/>
  </r>
  <r>
    <n v="1627"/>
    <d v="2026-11-05T00:00:00"/>
    <n v="2026"/>
    <x v="3"/>
    <n v="11"/>
    <x v="10"/>
    <x v="3"/>
    <x v="4"/>
    <x v="0"/>
    <s v="Returning"/>
    <x v="4"/>
    <s v="Training Mat"/>
    <n v="6"/>
    <n v="49.7"/>
    <n v="0"/>
    <n v="22.34"/>
    <n v="298.20000000000005"/>
    <n v="134.04"/>
    <n v="164.16000000000005"/>
    <n v="0.55050301810865199"/>
    <n v="2026"/>
    <s v="Q4"/>
    <n v="11"/>
    <s v="Nov"/>
  </r>
  <r>
    <n v="1760"/>
    <d v="2026-11-05T00:00:00"/>
    <n v="2026"/>
    <x v="3"/>
    <n v="11"/>
    <x v="10"/>
    <x v="1"/>
    <x v="11"/>
    <x v="2"/>
    <s v="Returning"/>
    <x v="0"/>
    <s v="Commuter Helmet"/>
    <n v="3"/>
    <n v="80.400000000000006"/>
    <n v="0.05"/>
    <n v="42.82"/>
    <n v="229.14000000000001"/>
    <n v="128.46"/>
    <n v="100.68"/>
    <n v="0.43938203718250851"/>
    <n v="2026"/>
    <s v="Q4"/>
    <n v="11"/>
    <s v="Nov"/>
  </r>
  <r>
    <n v="2268"/>
    <d v="2026-11-05T00:00:00"/>
    <n v="2026"/>
    <x v="3"/>
    <n v="11"/>
    <x v="10"/>
    <x v="1"/>
    <x v="1"/>
    <x v="2"/>
    <s v="New"/>
    <x v="1"/>
    <s v="Summit Backpack 45L"/>
    <n v="4"/>
    <n v="151.38999999999999"/>
    <n v="0.05"/>
    <n v="80.66"/>
    <n v="575.28199999999993"/>
    <n v="322.64"/>
    <n v="252.64199999999994"/>
    <n v="0.43916201097896329"/>
    <n v="2026"/>
    <s v="Q4"/>
    <n v="11"/>
    <s v="Nov"/>
  </r>
  <r>
    <n v="2636"/>
    <d v="2026-11-05T00:00:00"/>
    <n v="2026"/>
    <x v="3"/>
    <n v="11"/>
    <x v="10"/>
    <x v="1"/>
    <x v="14"/>
    <x v="2"/>
    <s v="Business"/>
    <x v="2"/>
    <s v="Packing Cube Set"/>
    <n v="2"/>
    <n v="45.44"/>
    <n v="0.05"/>
    <n v="18.2"/>
    <n v="86.335999999999999"/>
    <n v="36.4"/>
    <n v="49.936"/>
    <n v="0.57839140103780584"/>
    <n v="2026"/>
    <s v="Q4"/>
    <n v="11"/>
    <s v="Nov"/>
  </r>
  <r>
    <n v="3255"/>
    <d v="2026-11-05T00:00:00"/>
    <n v="2026"/>
    <x v="3"/>
    <n v="11"/>
    <x v="10"/>
    <x v="3"/>
    <x v="13"/>
    <x v="0"/>
    <s v="New"/>
    <x v="1"/>
    <s v="Trekking Poles"/>
    <n v="2"/>
    <n v="70.790000000000006"/>
    <n v="0.15"/>
    <n v="33.32"/>
    <n v="120.343"/>
    <n v="66.64"/>
    <n v="53.703000000000003"/>
    <n v="0.44624947026416162"/>
    <n v="2026"/>
    <s v="Q4"/>
    <n v="11"/>
    <s v="Nov"/>
  </r>
  <r>
    <n v="4326"/>
    <d v="2026-11-05T00:00:00"/>
    <n v="2026"/>
    <x v="3"/>
    <n v="11"/>
    <x v="10"/>
    <x v="2"/>
    <x v="5"/>
    <x v="2"/>
    <s v="Returning"/>
    <x v="2"/>
    <s v="Insulated Bottle"/>
    <n v="1"/>
    <n v="35.630000000000003"/>
    <n v="0"/>
    <n v="13.47"/>
    <n v="35.630000000000003"/>
    <n v="13.47"/>
    <n v="22.160000000000004"/>
    <n v="0.62194779680044909"/>
    <n v="2026"/>
    <s v="Q4"/>
    <n v="11"/>
    <s v="Nov"/>
  </r>
  <r>
    <n v="4346"/>
    <d v="2026-11-05T00:00:00"/>
    <n v="2026"/>
    <x v="3"/>
    <n v="11"/>
    <x v="10"/>
    <x v="0"/>
    <x v="15"/>
    <x v="0"/>
    <s v="Business"/>
    <x v="1"/>
    <s v="Trekking Poles"/>
    <n v="3"/>
    <n v="73.010000000000005"/>
    <n v="0.15"/>
    <n v="32.49"/>
    <n v="186.17550000000003"/>
    <n v="97.47"/>
    <n v="88.705500000000029"/>
    <n v="0.47646172562984934"/>
    <n v="2026"/>
    <s v="Q4"/>
    <n v="11"/>
    <s v="Nov"/>
  </r>
  <r>
    <n v="266"/>
    <d v="2026-11-06T00:00:00"/>
    <n v="2026"/>
    <x v="3"/>
    <n v="11"/>
    <x v="10"/>
    <x v="1"/>
    <x v="1"/>
    <x v="3"/>
    <s v="Business"/>
    <x v="1"/>
    <s v="Hiking Daypack 20L"/>
    <n v="1"/>
    <n v="93.48"/>
    <n v="0.05"/>
    <n v="46.34"/>
    <n v="88.805999999999997"/>
    <n v="46.34"/>
    <n v="42.465999999999994"/>
    <n v="0.47818841069297113"/>
    <n v="2026"/>
    <s v="Q4"/>
    <n v="11"/>
    <s v="Nov"/>
  </r>
  <r>
    <n v="274"/>
    <d v="2026-11-06T00:00:00"/>
    <n v="2026"/>
    <x v="3"/>
    <n v="11"/>
    <x v="10"/>
    <x v="1"/>
    <x v="1"/>
    <x v="0"/>
    <s v="Business"/>
    <x v="0"/>
    <s v="Commuter Helmet"/>
    <n v="1"/>
    <n v="82.89"/>
    <n v="0"/>
    <n v="41.44"/>
    <n v="82.89"/>
    <n v="41.44"/>
    <n v="41.45"/>
    <n v="0.50006032090722652"/>
    <n v="2026"/>
    <s v="Q4"/>
    <n v="11"/>
    <s v="Nov"/>
  </r>
  <r>
    <n v="1135"/>
    <d v="2026-11-06T00:00:00"/>
    <n v="2026"/>
    <x v="3"/>
    <n v="11"/>
    <x v="10"/>
    <x v="3"/>
    <x v="7"/>
    <x v="0"/>
    <s v="New"/>
    <x v="2"/>
    <s v="Insulated Bottle"/>
    <n v="2"/>
    <n v="35.71"/>
    <n v="0.2"/>
    <n v="13.48"/>
    <n v="57.136000000000003"/>
    <n v="26.96"/>
    <n v="30.176000000000002"/>
    <n v="0.52814337720526461"/>
    <n v="2026"/>
    <s v="Q4"/>
    <n v="11"/>
    <s v="Nov"/>
  </r>
  <r>
    <n v="2166"/>
    <d v="2026-11-06T00:00:00"/>
    <n v="2026"/>
    <x v="3"/>
    <n v="11"/>
    <x v="10"/>
    <x v="3"/>
    <x v="13"/>
    <x v="2"/>
    <s v="New"/>
    <x v="4"/>
    <s v="Resistance Band Set"/>
    <n v="1"/>
    <n v="40.380000000000003"/>
    <n v="0.15"/>
    <n v="14.53"/>
    <n v="34.323"/>
    <n v="14.53"/>
    <n v="19.792999999999999"/>
    <n v="0.57666870611543275"/>
    <n v="2026"/>
    <s v="Q4"/>
    <n v="11"/>
    <s v="Nov"/>
  </r>
  <r>
    <n v="3620"/>
    <d v="2026-11-06T00:00:00"/>
    <n v="2026"/>
    <x v="3"/>
    <n v="11"/>
    <x v="10"/>
    <x v="1"/>
    <x v="12"/>
    <x v="3"/>
    <s v="New"/>
    <x v="1"/>
    <s v="Trail Boots"/>
    <n v="1"/>
    <n v="142"/>
    <n v="0.05"/>
    <n v="81.099999999999994"/>
    <n v="134.9"/>
    <n v="81.099999999999994"/>
    <n v="53.800000000000011"/>
    <n v="0.39881393624907346"/>
    <n v="2026"/>
    <s v="Q4"/>
    <n v="11"/>
    <s v="Nov"/>
  </r>
  <r>
    <n v="3986"/>
    <d v="2026-11-06T00:00:00"/>
    <n v="2026"/>
    <x v="3"/>
    <n v="11"/>
    <x v="10"/>
    <x v="0"/>
    <x v="15"/>
    <x v="3"/>
    <s v="New"/>
    <x v="2"/>
    <s v="Insulated Bottle"/>
    <n v="2"/>
    <n v="36.29"/>
    <n v="0.15"/>
    <n v="13.93"/>
    <n v="61.692999999999998"/>
    <n v="27.86"/>
    <n v="33.832999999999998"/>
    <n v="0.54840905775371596"/>
    <n v="2026"/>
    <s v="Q4"/>
    <n v="11"/>
    <s v="Nov"/>
  </r>
  <r>
    <n v="4384"/>
    <d v="2026-11-06T00:00:00"/>
    <n v="2026"/>
    <x v="3"/>
    <n v="11"/>
    <x v="10"/>
    <x v="3"/>
    <x v="8"/>
    <x v="0"/>
    <s v="New"/>
    <x v="3"/>
    <s v="Compact Sleeping Bag"/>
    <n v="1"/>
    <n v="121.66"/>
    <n v="0"/>
    <n v="61.66"/>
    <n v="121.66"/>
    <n v="61.66"/>
    <n v="60"/>
    <n v="0.49317770836758179"/>
    <n v="2026"/>
    <s v="Q4"/>
    <n v="11"/>
    <s v="Nov"/>
  </r>
  <r>
    <n v="4565"/>
    <d v="2026-11-06T00:00:00"/>
    <n v="2026"/>
    <x v="3"/>
    <n v="11"/>
    <x v="10"/>
    <x v="1"/>
    <x v="14"/>
    <x v="0"/>
    <s v="Returning"/>
    <x v="3"/>
    <s v="Compact Sleeping Bag"/>
    <n v="3"/>
    <n v="124.65"/>
    <n v="0.05"/>
    <n v="62.27"/>
    <n v="355.25250000000005"/>
    <n v="186.81"/>
    <n v="168.44250000000005"/>
    <n v="0.47414866890451163"/>
    <n v="2026"/>
    <s v="Q4"/>
    <n v="11"/>
    <s v="Nov"/>
  </r>
  <r>
    <n v="4634"/>
    <d v="2026-11-06T00:00:00"/>
    <n v="2026"/>
    <x v="3"/>
    <n v="11"/>
    <x v="10"/>
    <x v="0"/>
    <x v="15"/>
    <x v="0"/>
    <s v="New"/>
    <x v="0"/>
    <s v="Commuter Helmet"/>
    <n v="2"/>
    <n v="80.61"/>
    <n v="0"/>
    <n v="43.72"/>
    <n v="161.22"/>
    <n v="87.44"/>
    <n v="73.78"/>
    <n v="0.45763552909068356"/>
    <n v="2026"/>
    <s v="Q4"/>
    <n v="11"/>
    <s v="Nov"/>
  </r>
  <r>
    <n v="104"/>
    <d v="2026-11-07T00:00:00"/>
    <n v="2026"/>
    <x v="3"/>
    <n v="11"/>
    <x v="10"/>
    <x v="1"/>
    <x v="11"/>
    <x v="0"/>
    <s v="New"/>
    <x v="1"/>
    <s v="Summit Backpack 45L"/>
    <n v="1"/>
    <n v="153.96"/>
    <n v="0"/>
    <n v="80.62"/>
    <n v="153.96"/>
    <n v="80.62"/>
    <n v="73.34"/>
    <n v="0.47635749545336453"/>
    <n v="2026"/>
    <s v="Q4"/>
    <n v="11"/>
    <s v="Nov"/>
  </r>
  <r>
    <n v="181"/>
    <d v="2026-11-07T00:00:00"/>
    <n v="2026"/>
    <x v="3"/>
    <n v="11"/>
    <x v="10"/>
    <x v="1"/>
    <x v="1"/>
    <x v="2"/>
    <s v="Returning"/>
    <x v="2"/>
    <s v="Insulated Bottle"/>
    <n v="1"/>
    <n v="35.58"/>
    <n v="0"/>
    <n v="13.4"/>
    <n v="35.58"/>
    <n v="13.4"/>
    <n v="22.18"/>
    <n v="0.62338392355255767"/>
    <n v="2026"/>
    <s v="Q4"/>
    <n v="11"/>
    <s v="Nov"/>
  </r>
  <r>
    <n v="823"/>
    <d v="2026-11-07T00:00:00"/>
    <n v="2026"/>
    <x v="3"/>
    <n v="11"/>
    <x v="10"/>
    <x v="0"/>
    <x v="0"/>
    <x v="3"/>
    <s v="New"/>
    <x v="4"/>
    <s v="Recovery Roller"/>
    <n v="5"/>
    <n v="36.369999999999997"/>
    <n v="0.15"/>
    <n v="13.65"/>
    <n v="154.57249999999999"/>
    <n v="68.25"/>
    <n v="86.322499999999991"/>
    <n v="0.55845962250723769"/>
    <n v="2026"/>
    <s v="Q4"/>
    <n v="11"/>
    <s v="Nov"/>
  </r>
  <r>
    <n v="1730"/>
    <d v="2026-11-07T00:00:00"/>
    <n v="2026"/>
    <x v="3"/>
    <n v="11"/>
    <x v="10"/>
    <x v="3"/>
    <x v="4"/>
    <x v="3"/>
    <s v="Returning"/>
    <x v="1"/>
    <s v="Summit Backpack 45L"/>
    <n v="2"/>
    <n v="151.55000000000001"/>
    <n v="0.1"/>
    <n v="80.48"/>
    <n v="272.79000000000002"/>
    <n v="160.96"/>
    <n v="111.83000000000001"/>
    <n v="0.40994904505297114"/>
    <n v="2026"/>
    <s v="Q4"/>
    <n v="11"/>
    <s v="Nov"/>
  </r>
  <r>
    <n v="2710"/>
    <d v="2026-11-07T00:00:00"/>
    <n v="2026"/>
    <x v="3"/>
    <n v="11"/>
    <x v="10"/>
    <x v="0"/>
    <x v="9"/>
    <x v="2"/>
    <s v="New"/>
    <x v="3"/>
    <s v="Portable Camp Stove"/>
    <n v="2"/>
    <n v="80.67"/>
    <n v="0"/>
    <n v="40.5"/>
    <n v="161.34"/>
    <n v="81"/>
    <n v="80.34"/>
    <n v="0.49795462997396805"/>
    <n v="2026"/>
    <s v="Q4"/>
    <n v="11"/>
    <s v="Nov"/>
  </r>
  <r>
    <n v="3018"/>
    <d v="2026-11-07T00:00:00"/>
    <n v="2026"/>
    <x v="3"/>
    <n v="11"/>
    <x v="10"/>
    <x v="3"/>
    <x v="7"/>
    <x v="1"/>
    <s v="Business"/>
    <x v="0"/>
    <s v="Commuter Helmet"/>
    <n v="10"/>
    <n v="81.48"/>
    <n v="0.05"/>
    <n v="43.7"/>
    <n v="774.06000000000006"/>
    <n v="437"/>
    <n v="337.06000000000006"/>
    <n v="0.43544428080510561"/>
    <n v="2026"/>
    <s v="Q4"/>
    <n v="11"/>
    <s v="Nov"/>
  </r>
  <r>
    <n v="3735"/>
    <d v="2026-11-07T00:00:00"/>
    <n v="2026"/>
    <x v="3"/>
    <n v="11"/>
    <x v="10"/>
    <x v="3"/>
    <x v="8"/>
    <x v="2"/>
    <s v="Returning"/>
    <x v="2"/>
    <s v="Travel Backpack 35L"/>
    <n v="2"/>
    <n v="163.58000000000001"/>
    <n v="0.1"/>
    <n v="88.14"/>
    <n v="294.44400000000002"/>
    <n v="176.28"/>
    <n v="118.16400000000002"/>
    <n v="0.40131230386762851"/>
    <n v="2026"/>
    <s v="Q4"/>
    <n v="11"/>
    <s v="Nov"/>
  </r>
  <r>
    <n v="4460"/>
    <d v="2026-11-07T00:00:00"/>
    <n v="2026"/>
    <x v="3"/>
    <n v="11"/>
    <x v="10"/>
    <x v="0"/>
    <x v="9"/>
    <x v="2"/>
    <s v="Returning"/>
    <x v="1"/>
    <s v="Trekking Poles"/>
    <n v="2"/>
    <n v="71.88"/>
    <n v="0.15"/>
    <n v="31.65"/>
    <n v="122.19599999999998"/>
    <n v="63.3"/>
    <n v="58.895999999999987"/>
    <n v="0.48197977020524396"/>
    <n v="2026"/>
    <s v="Q4"/>
    <n v="11"/>
    <s v="Nov"/>
  </r>
  <r>
    <n v="319"/>
    <d v="2026-11-08T00:00:00"/>
    <n v="2026"/>
    <x v="3"/>
    <n v="11"/>
    <x v="10"/>
    <x v="3"/>
    <x v="8"/>
    <x v="0"/>
    <s v="Returning"/>
    <x v="2"/>
    <s v="Insulated Bottle"/>
    <n v="2"/>
    <n v="36.299999999999997"/>
    <n v="0.15"/>
    <n v="13.38"/>
    <n v="61.709999999999994"/>
    <n v="26.76"/>
    <n v="34.949999999999989"/>
    <n v="0.56635877491492448"/>
    <n v="2026"/>
    <s v="Q4"/>
    <n v="11"/>
    <s v="Nov"/>
  </r>
  <r>
    <n v="595"/>
    <d v="2026-11-08T00:00:00"/>
    <n v="2026"/>
    <x v="3"/>
    <n v="11"/>
    <x v="10"/>
    <x v="1"/>
    <x v="12"/>
    <x v="0"/>
    <s v="New"/>
    <x v="4"/>
    <s v="Recovery Roller"/>
    <n v="2"/>
    <n v="36.159999999999997"/>
    <n v="0.1"/>
    <n v="13.79"/>
    <n v="65.087999999999994"/>
    <n v="27.58"/>
    <n v="37.507999999999996"/>
    <n v="0.57626597836774829"/>
    <n v="2026"/>
    <s v="Q4"/>
    <n v="11"/>
    <s v="Nov"/>
  </r>
  <r>
    <n v="1623"/>
    <d v="2026-11-08T00:00:00"/>
    <n v="2026"/>
    <x v="3"/>
    <n v="11"/>
    <x v="10"/>
    <x v="2"/>
    <x v="5"/>
    <x v="0"/>
    <s v="Returning"/>
    <x v="2"/>
    <s v="Insulated Bottle"/>
    <n v="2"/>
    <n v="35.49"/>
    <n v="0.1"/>
    <n v="13.78"/>
    <n v="63.882000000000005"/>
    <n v="27.56"/>
    <n v="36.322000000000003"/>
    <n v="0.56857956857956859"/>
    <n v="2026"/>
    <s v="Q4"/>
    <n v="11"/>
    <s v="Nov"/>
  </r>
  <r>
    <n v="2638"/>
    <d v="2026-11-08T00:00:00"/>
    <n v="2026"/>
    <x v="3"/>
    <n v="11"/>
    <x v="10"/>
    <x v="0"/>
    <x v="9"/>
    <x v="0"/>
    <s v="New"/>
    <x v="1"/>
    <s v="Trekking Poles"/>
    <n v="1"/>
    <n v="69.760000000000005"/>
    <n v="0.15"/>
    <n v="32.39"/>
    <n v="59.295999999999999"/>
    <n v="32.39"/>
    <n v="26.905999999999999"/>
    <n v="0.45375742039935241"/>
    <n v="2026"/>
    <s v="Q4"/>
    <n v="11"/>
    <s v="Nov"/>
  </r>
  <r>
    <n v="2666"/>
    <d v="2026-11-08T00:00:00"/>
    <n v="2026"/>
    <x v="3"/>
    <n v="11"/>
    <x v="10"/>
    <x v="1"/>
    <x v="12"/>
    <x v="2"/>
    <s v="Business"/>
    <x v="3"/>
    <s v="Portable Camp Stove"/>
    <n v="6"/>
    <n v="81.37"/>
    <n v="0"/>
    <n v="39.5"/>
    <n v="488.22"/>
    <n v="237"/>
    <n v="251.22000000000003"/>
    <n v="0.5145631067961165"/>
    <n v="2026"/>
    <s v="Q4"/>
    <n v="11"/>
    <s v="Nov"/>
  </r>
  <r>
    <n v="3505"/>
    <d v="2026-11-08T00:00:00"/>
    <n v="2026"/>
    <x v="3"/>
    <n v="11"/>
    <x v="10"/>
    <x v="1"/>
    <x v="12"/>
    <x v="1"/>
    <s v="Returning"/>
    <x v="0"/>
    <s v="Commuter Helmet"/>
    <n v="5"/>
    <n v="82.82"/>
    <n v="0.15"/>
    <n v="43.8"/>
    <n v="351.98499999999996"/>
    <n v="219"/>
    <n v="132.98499999999996"/>
    <n v="0.37781439549980816"/>
    <n v="2026"/>
    <s v="Q4"/>
    <n v="11"/>
    <s v="Nov"/>
  </r>
  <r>
    <n v="3626"/>
    <d v="2026-11-08T00:00:00"/>
    <n v="2026"/>
    <x v="3"/>
    <n v="11"/>
    <x v="10"/>
    <x v="3"/>
    <x v="13"/>
    <x v="1"/>
    <s v="Business"/>
    <x v="0"/>
    <s v="Trail Bike Light"/>
    <n v="15"/>
    <n v="51.05"/>
    <n v="0.1"/>
    <n v="21.95"/>
    <n v="689.17500000000007"/>
    <n v="329.25"/>
    <n v="359.92500000000007"/>
    <n v="0.52225486995320491"/>
    <n v="2026"/>
    <s v="Q4"/>
    <n v="11"/>
    <s v="Nov"/>
  </r>
  <r>
    <n v="3801"/>
    <d v="2026-11-08T00:00:00"/>
    <n v="2026"/>
    <x v="3"/>
    <n v="11"/>
    <x v="10"/>
    <x v="0"/>
    <x v="15"/>
    <x v="0"/>
    <s v="Returning"/>
    <x v="0"/>
    <s v="Cycling Pack 12L"/>
    <n v="3"/>
    <n v="101.68"/>
    <n v="0.1"/>
    <n v="51.9"/>
    <n v="274.536"/>
    <n v="155.69999999999999"/>
    <n v="118.83600000000001"/>
    <n v="0.43286126409651199"/>
    <n v="2026"/>
    <s v="Q4"/>
    <n v="11"/>
    <s v="Nov"/>
  </r>
  <r>
    <n v="4685"/>
    <d v="2026-11-08T00:00:00"/>
    <n v="2026"/>
    <x v="3"/>
    <n v="11"/>
    <x v="10"/>
    <x v="3"/>
    <x v="13"/>
    <x v="1"/>
    <s v="Business"/>
    <x v="3"/>
    <s v="Portable Camp Stove"/>
    <n v="6"/>
    <n v="80.83"/>
    <n v="0.15"/>
    <n v="39.32"/>
    <n v="412.233"/>
    <n v="235.92000000000002"/>
    <n v="176.31299999999999"/>
    <n v="0.42770229457612563"/>
    <n v="2026"/>
    <s v="Q4"/>
    <n v="11"/>
    <s v="Nov"/>
  </r>
  <r>
    <n v="4843"/>
    <d v="2026-11-08T00:00:00"/>
    <n v="2026"/>
    <x v="3"/>
    <n v="11"/>
    <x v="10"/>
    <x v="1"/>
    <x v="12"/>
    <x v="0"/>
    <s v="New"/>
    <x v="3"/>
    <s v="Compact Sleeping Bag"/>
    <n v="6"/>
    <n v="123.67"/>
    <n v="0.15"/>
    <n v="60.55"/>
    <n v="630.71699999999998"/>
    <n v="363.29999999999995"/>
    <n v="267.41700000000003"/>
    <n v="0.42398888883603902"/>
    <n v="2026"/>
    <s v="Q4"/>
    <n v="11"/>
    <s v="Nov"/>
  </r>
  <r>
    <n v="4890"/>
    <d v="2026-11-08T00:00:00"/>
    <n v="2026"/>
    <x v="3"/>
    <n v="11"/>
    <x v="10"/>
    <x v="0"/>
    <x v="15"/>
    <x v="0"/>
    <s v="New"/>
    <x v="1"/>
    <s v="Hiking Daypack 20L"/>
    <n v="2"/>
    <n v="93.16"/>
    <n v="0.1"/>
    <n v="44.19"/>
    <n v="167.68799999999999"/>
    <n v="88.38"/>
    <n v="79.307999999999993"/>
    <n v="0.47294976384714471"/>
    <n v="2026"/>
    <s v="Q4"/>
    <n v="11"/>
    <s v="Nov"/>
  </r>
  <r>
    <n v="4913"/>
    <d v="2026-11-08T00:00:00"/>
    <n v="2026"/>
    <x v="3"/>
    <n v="11"/>
    <x v="10"/>
    <x v="2"/>
    <x v="2"/>
    <x v="3"/>
    <s v="New"/>
    <x v="0"/>
    <s v="Commuter Helmet"/>
    <n v="1"/>
    <n v="83.79"/>
    <n v="0.1"/>
    <n v="42.8"/>
    <n v="75.411000000000001"/>
    <n v="42.8"/>
    <n v="32.611000000000004"/>
    <n v="0.43244354271923197"/>
    <n v="2026"/>
    <s v="Q4"/>
    <n v="11"/>
    <s v="Nov"/>
  </r>
  <r>
    <n v="5079"/>
    <d v="2026-11-08T00:00:00"/>
    <n v="2026"/>
    <x v="3"/>
    <n v="11"/>
    <x v="10"/>
    <x v="2"/>
    <x v="16"/>
    <x v="0"/>
    <s v="New"/>
    <x v="4"/>
    <s v="Weighted Vest"/>
    <n v="1"/>
    <n v="120.98"/>
    <n v="0.1"/>
    <n v="70.59"/>
    <n v="108.88200000000001"/>
    <n v="70.59"/>
    <n v="38.292000000000002"/>
    <n v="0.35168347385242738"/>
    <n v="2026"/>
    <s v="Q4"/>
    <n v="11"/>
    <s v="Nov"/>
  </r>
  <r>
    <n v="366"/>
    <d v="2026-11-09T00:00:00"/>
    <n v="2026"/>
    <x v="3"/>
    <n v="11"/>
    <x v="10"/>
    <x v="3"/>
    <x v="13"/>
    <x v="2"/>
    <s v="Returning"/>
    <x v="1"/>
    <s v="Summit Backpack 45L"/>
    <n v="1"/>
    <n v="152.05000000000001"/>
    <n v="0.15"/>
    <n v="80.56"/>
    <n v="129.24250000000001"/>
    <n v="80.56"/>
    <n v="48.682500000000005"/>
    <n v="0.37667562914675901"/>
    <n v="2026"/>
    <s v="Q4"/>
    <n v="11"/>
    <s v="Nov"/>
  </r>
  <r>
    <n v="567"/>
    <d v="2026-11-09T00:00:00"/>
    <n v="2026"/>
    <x v="3"/>
    <n v="11"/>
    <x v="10"/>
    <x v="0"/>
    <x v="9"/>
    <x v="2"/>
    <s v="New"/>
    <x v="2"/>
    <s v="Insulated Bottle"/>
    <n v="3"/>
    <n v="36.14"/>
    <n v="0.1"/>
    <n v="13.23"/>
    <n v="97.578000000000003"/>
    <n v="39.69"/>
    <n v="57.888000000000005"/>
    <n v="0.59324847814056447"/>
    <n v="2026"/>
    <s v="Q4"/>
    <n v="11"/>
    <s v="Nov"/>
  </r>
  <r>
    <n v="1051"/>
    <d v="2026-11-09T00:00:00"/>
    <n v="2026"/>
    <x v="3"/>
    <n v="11"/>
    <x v="10"/>
    <x v="3"/>
    <x v="13"/>
    <x v="1"/>
    <s v="Business"/>
    <x v="1"/>
    <s v="Hiking Daypack 20L"/>
    <n v="12"/>
    <n v="90.99"/>
    <n v="0.2"/>
    <n v="45.51"/>
    <n v="873.50399999999991"/>
    <n v="546.12"/>
    <n v="327.3839999999999"/>
    <n v="0.37479393339927458"/>
    <n v="2026"/>
    <s v="Q4"/>
    <n v="11"/>
    <s v="Nov"/>
  </r>
  <r>
    <n v="1934"/>
    <d v="2026-11-09T00:00:00"/>
    <n v="2026"/>
    <x v="3"/>
    <n v="11"/>
    <x v="10"/>
    <x v="3"/>
    <x v="13"/>
    <x v="3"/>
    <s v="Business"/>
    <x v="0"/>
    <s v="Trail Bike Light"/>
    <n v="1"/>
    <n v="50.55"/>
    <n v="0.05"/>
    <n v="22.09"/>
    <n v="48.022499999999994"/>
    <n v="22.09"/>
    <n v="25.932499999999994"/>
    <n v="0.54000728825029931"/>
    <n v="2026"/>
    <s v="Q4"/>
    <n v="11"/>
    <s v="Nov"/>
  </r>
  <r>
    <n v="2056"/>
    <d v="2026-11-09T00:00:00"/>
    <n v="2026"/>
    <x v="3"/>
    <n v="11"/>
    <x v="10"/>
    <x v="0"/>
    <x v="0"/>
    <x v="2"/>
    <s v="New"/>
    <x v="4"/>
    <s v="Training Mat"/>
    <n v="1"/>
    <n v="51.65"/>
    <n v="0.15"/>
    <n v="21.86"/>
    <n v="43.902499999999996"/>
    <n v="21.86"/>
    <n v="22.042499999999997"/>
    <n v="0.50207846933545919"/>
    <n v="2026"/>
    <s v="Q4"/>
    <n v="11"/>
    <s v="Nov"/>
  </r>
  <r>
    <n v="2115"/>
    <d v="2026-11-09T00:00:00"/>
    <n v="2026"/>
    <x v="3"/>
    <n v="11"/>
    <x v="10"/>
    <x v="1"/>
    <x v="12"/>
    <x v="0"/>
    <s v="New"/>
    <x v="0"/>
    <s v="Commuter Helmet"/>
    <n v="5"/>
    <n v="82.96"/>
    <n v="0"/>
    <n v="43.55"/>
    <n v="414.79999999999995"/>
    <n v="217.75"/>
    <n v="197.04999999999995"/>
    <n v="0.47504821600771452"/>
    <n v="2026"/>
    <s v="Q4"/>
    <n v="11"/>
    <s v="Nov"/>
  </r>
  <r>
    <n v="2437"/>
    <d v="2026-11-09T00:00:00"/>
    <n v="2026"/>
    <x v="3"/>
    <n v="11"/>
    <x v="10"/>
    <x v="3"/>
    <x v="4"/>
    <x v="3"/>
    <s v="Business"/>
    <x v="1"/>
    <s v="Trekking Poles"/>
    <n v="1"/>
    <n v="70.3"/>
    <n v="0.05"/>
    <n v="33.31"/>
    <n v="66.784999999999997"/>
    <n v="33.31"/>
    <n v="33.474999999999994"/>
    <n v="0.50123530732949007"/>
    <n v="2026"/>
    <s v="Q4"/>
    <n v="11"/>
    <s v="Nov"/>
  </r>
  <r>
    <n v="3380"/>
    <d v="2026-11-09T00:00:00"/>
    <n v="2026"/>
    <x v="3"/>
    <n v="11"/>
    <x v="10"/>
    <x v="2"/>
    <x v="2"/>
    <x v="2"/>
    <s v="Returning"/>
    <x v="2"/>
    <s v="Packing Cube Set"/>
    <n v="2"/>
    <n v="47.12"/>
    <n v="0.15"/>
    <n v="18.64"/>
    <n v="80.103999999999999"/>
    <n v="37.28"/>
    <n v="42.823999999999998"/>
    <n v="0.5346050134824728"/>
    <n v="2026"/>
    <s v="Q4"/>
    <n v="11"/>
    <s v="Nov"/>
  </r>
  <r>
    <n v="3648"/>
    <d v="2026-11-09T00:00:00"/>
    <n v="2026"/>
    <x v="3"/>
    <n v="11"/>
    <x v="10"/>
    <x v="0"/>
    <x v="15"/>
    <x v="3"/>
    <s v="New"/>
    <x v="4"/>
    <s v="Resistance Band Set"/>
    <n v="4"/>
    <n v="39.82"/>
    <n v="0.2"/>
    <n v="14.98"/>
    <n v="127.42400000000001"/>
    <n v="59.92"/>
    <n v="67.504000000000005"/>
    <n v="0.52975891511803119"/>
    <n v="2026"/>
    <s v="Q4"/>
    <n v="11"/>
    <s v="Nov"/>
  </r>
  <r>
    <n v="3692"/>
    <d v="2026-11-09T00:00:00"/>
    <n v="2026"/>
    <x v="3"/>
    <n v="11"/>
    <x v="10"/>
    <x v="1"/>
    <x v="14"/>
    <x v="0"/>
    <s v="Returning"/>
    <x v="1"/>
    <s v="Summit Backpack 45L"/>
    <n v="4"/>
    <n v="154.27000000000001"/>
    <n v="0.05"/>
    <n v="78.36"/>
    <n v="586.226"/>
    <n v="313.44"/>
    <n v="272.786"/>
    <n v="0.46532565938733528"/>
    <n v="2026"/>
    <s v="Q4"/>
    <n v="11"/>
    <s v="Nov"/>
  </r>
  <r>
    <n v="4406"/>
    <d v="2026-11-09T00:00:00"/>
    <n v="2026"/>
    <x v="3"/>
    <n v="11"/>
    <x v="10"/>
    <x v="0"/>
    <x v="0"/>
    <x v="0"/>
    <s v="New"/>
    <x v="1"/>
    <s v="Trail Boots"/>
    <n v="1"/>
    <n v="143.02000000000001"/>
    <n v="0.1"/>
    <n v="79.25"/>
    <n v="128.71800000000002"/>
    <n v="79.25"/>
    <n v="49.468000000000018"/>
    <n v="0.3843129942976119"/>
    <n v="2026"/>
    <s v="Q4"/>
    <n v="11"/>
    <s v="Nov"/>
  </r>
  <r>
    <n v="4550"/>
    <d v="2026-11-09T00:00:00"/>
    <n v="2026"/>
    <x v="3"/>
    <n v="11"/>
    <x v="10"/>
    <x v="2"/>
    <x v="10"/>
    <x v="2"/>
    <s v="Returning"/>
    <x v="4"/>
    <s v="Recovery Roller"/>
    <n v="1"/>
    <n v="35.36"/>
    <n v="0"/>
    <n v="13.74"/>
    <n v="35.36"/>
    <n v="13.74"/>
    <n v="21.619999999999997"/>
    <n v="0.61142533936651577"/>
    <n v="2026"/>
    <s v="Q4"/>
    <n v="11"/>
    <s v="Nov"/>
  </r>
  <r>
    <n v="4855"/>
    <d v="2026-11-09T00:00:00"/>
    <n v="2026"/>
    <x v="3"/>
    <n v="11"/>
    <x v="10"/>
    <x v="1"/>
    <x v="6"/>
    <x v="0"/>
    <s v="Returning"/>
    <x v="1"/>
    <s v="Summit Backpack 45L"/>
    <n v="1"/>
    <n v="156.82"/>
    <n v="0.1"/>
    <n v="77.12"/>
    <n v="141.13800000000001"/>
    <n v="77.12"/>
    <n v="64.018000000000001"/>
    <n v="0.45358443509189589"/>
    <n v="2026"/>
    <s v="Q4"/>
    <n v="11"/>
    <s v="Nov"/>
  </r>
  <r>
    <n v="5151"/>
    <d v="2026-11-09T00:00:00"/>
    <n v="2026"/>
    <x v="3"/>
    <n v="11"/>
    <x v="10"/>
    <x v="2"/>
    <x v="16"/>
    <x v="1"/>
    <s v="Business"/>
    <x v="4"/>
    <s v="Resistance Band Set"/>
    <n v="10"/>
    <n v="40.98"/>
    <n v="0.1"/>
    <n v="14.6"/>
    <n v="368.82"/>
    <n v="146"/>
    <n v="222.82"/>
    <n v="0.60414294235670518"/>
    <n v="2026"/>
    <s v="Q4"/>
    <n v="11"/>
    <s v="Nov"/>
  </r>
  <r>
    <n v="5189"/>
    <d v="2026-11-09T00:00:00"/>
    <n v="2026"/>
    <x v="3"/>
    <n v="11"/>
    <x v="10"/>
    <x v="3"/>
    <x v="8"/>
    <x v="2"/>
    <s v="New"/>
    <x v="1"/>
    <s v="Trail Boots"/>
    <n v="3"/>
    <n v="144.22999999999999"/>
    <n v="0"/>
    <n v="80.959999999999994"/>
    <n v="432.68999999999994"/>
    <n v="242.88"/>
    <n v="189.80999999999995"/>
    <n v="0.43867433959647778"/>
    <n v="2026"/>
    <s v="Q4"/>
    <n v="11"/>
    <s v="Nov"/>
  </r>
  <r>
    <n v="726"/>
    <d v="2026-11-10T00:00:00"/>
    <n v="2026"/>
    <x v="3"/>
    <n v="11"/>
    <x v="10"/>
    <x v="3"/>
    <x v="7"/>
    <x v="0"/>
    <s v="New"/>
    <x v="1"/>
    <s v="Hiking Daypack 20L"/>
    <n v="1"/>
    <n v="90.23"/>
    <n v="0"/>
    <n v="44.06"/>
    <n v="90.23"/>
    <n v="44.06"/>
    <n v="46.17"/>
    <n v="0.51169234179319512"/>
    <n v="2026"/>
    <s v="Q4"/>
    <n v="11"/>
    <s v="Nov"/>
  </r>
  <r>
    <n v="2154"/>
    <d v="2026-11-10T00:00:00"/>
    <n v="2026"/>
    <x v="3"/>
    <n v="11"/>
    <x v="10"/>
    <x v="3"/>
    <x v="7"/>
    <x v="0"/>
    <s v="New"/>
    <x v="1"/>
    <s v="Summit Backpack 45L"/>
    <n v="5"/>
    <n v="152.82"/>
    <n v="0.1"/>
    <n v="80.09"/>
    <n v="687.68999999999994"/>
    <n v="400.45000000000005"/>
    <n v="287.2399999999999"/>
    <n v="0.417688202533118"/>
    <n v="2026"/>
    <s v="Q4"/>
    <n v="11"/>
    <s v="Nov"/>
  </r>
  <r>
    <n v="4403"/>
    <d v="2026-11-10T00:00:00"/>
    <n v="2026"/>
    <x v="3"/>
    <n v="11"/>
    <x v="10"/>
    <x v="0"/>
    <x v="0"/>
    <x v="0"/>
    <s v="Business"/>
    <x v="2"/>
    <s v="Insulated Bottle"/>
    <n v="2"/>
    <n v="36.61"/>
    <n v="0.05"/>
    <n v="13.31"/>
    <n v="69.558999999999997"/>
    <n v="26.62"/>
    <n v="42.938999999999993"/>
    <n v="0.61730329648212301"/>
    <n v="2026"/>
    <s v="Q4"/>
    <n v="11"/>
    <s v="Nov"/>
  </r>
  <r>
    <n v="4924"/>
    <d v="2026-11-10T00:00:00"/>
    <n v="2026"/>
    <x v="3"/>
    <n v="11"/>
    <x v="10"/>
    <x v="3"/>
    <x v="8"/>
    <x v="1"/>
    <s v="Business"/>
    <x v="1"/>
    <s v="Summit Backpack 45L"/>
    <n v="12"/>
    <n v="150.75"/>
    <n v="0.1"/>
    <n v="80.569999999999993"/>
    <n v="1628.1000000000001"/>
    <n v="966.83999999999992"/>
    <n v="661.26000000000022"/>
    <n v="0.40615441311958733"/>
    <n v="2026"/>
    <s v="Q4"/>
    <n v="11"/>
    <s v="Nov"/>
  </r>
  <r>
    <n v="25"/>
    <d v="2026-11-11T00:00:00"/>
    <n v="2026"/>
    <x v="3"/>
    <n v="11"/>
    <x v="10"/>
    <x v="0"/>
    <x v="0"/>
    <x v="0"/>
    <s v="Returning"/>
    <x v="1"/>
    <s v="Trail Boots"/>
    <n v="1"/>
    <n v="145.83000000000001"/>
    <n v="0.1"/>
    <n v="79.14"/>
    <n v="131.24700000000001"/>
    <n v="79.14"/>
    <n v="52.107000000000014"/>
    <n v="0.39701478890946085"/>
    <n v="2026"/>
    <s v="Q4"/>
    <n v="11"/>
    <s v="Nov"/>
  </r>
  <r>
    <n v="252"/>
    <d v="2026-11-11T00:00:00"/>
    <n v="2026"/>
    <x v="3"/>
    <n v="11"/>
    <x v="10"/>
    <x v="0"/>
    <x v="0"/>
    <x v="0"/>
    <s v="Returning"/>
    <x v="2"/>
    <s v="Travel Backpack 35L"/>
    <n v="4"/>
    <n v="162.04"/>
    <n v="0"/>
    <n v="85.77"/>
    <n v="648.16"/>
    <n v="343.08"/>
    <n v="305.08"/>
    <n v="0.47068625030856581"/>
    <n v="2026"/>
    <s v="Q4"/>
    <n v="11"/>
    <s v="Nov"/>
  </r>
  <r>
    <n v="1203"/>
    <d v="2026-11-11T00:00:00"/>
    <n v="2026"/>
    <x v="3"/>
    <n v="11"/>
    <x v="10"/>
    <x v="3"/>
    <x v="8"/>
    <x v="2"/>
    <s v="Returning"/>
    <x v="1"/>
    <s v="Trail Boots"/>
    <n v="2"/>
    <n v="141.33000000000001"/>
    <n v="0.05"/>
    <n v="79.739999999999995"/>
    <n v="268.52699999999999"/>
    <n v="159.47999999999999"/>
    <n v="109.047"/>
    <n v="0.40609324202035552"/>
    <n v="2026"/>
    <s v="Q4"/>
    <n v="11"/>
    <s v="Nov"/>
  </r>
  <r>
    <n v="1567"/>
    <d v="2026-11-11T00:00:00"/>
    <n v="2026"/>
    <x v="3"/>
    <n v="11"/>
    <x v="10"/>
    <x v="2"/>
    <x v="16"/>
    <x v="0"/>
    <s v="Returning"/>
    <x v="3"/>
    <s v="Compact Sleeping Bag"/>
    <n v="1"/>
    <n v="125.11"/>
    <n v="0.1"/>
    <n v="61.65"/>
    <n v="112.599"/>
    <n v="61.65"/>
    <n v="50.949000000000005"/>
    <n v="0.45248181600191834"/>
    <n v="2026"/>
    <s v="Q4"/>
    <n v="11"/>
    <s v="Nov"/>
  </r>
  <r>
    <n v="2060"/>
    <d v="2026-11-11T00:00:00"/>
    <n v="2026"/>
    <x v="3"/>
    <n v="11"/>
    <x v="10"/>
    <x v="2"/>
    <x v="5"/>
    <x v="0"/>
    <s v="Business"/>
    <x v="3"/>
    <s v="Compact Sleeping Bag"/>
    <n v="3"/>
    <n v="124.55"/>
    <n v="0.15"/>
    <n v="60.68"/>
    <n v="317.60249999999996"/>
    <n v="182.04"/>
    <n v="135.56249999999997"/>
    <n v="0.42683070819656643"/>
    <n v="2026"/>
    <s v="Q4"/>
    <n v="11"/>
    <s v="Nov"/>
  </r>
  <r>
    <n v="2485"/>
    <d v="2026-11-11T00:00:00"/>
    <n v="2026"/>
    <x v="3"/>
    <n v="11"/>
    <x v="10"/>
    <x v="2"/>
    <x v="10"/>
    <x v="2"/>
    <s v="Returning"/>
    <x v="1"/>
    <s v="Trail Boots"/>
    <n v="1"/>
    <n v="143.77000000000001"/>
    <n v="0.1"/>
    <n v="81.02"/>
    <n v="129.393"/>
    <n v="81.02"/>
    <n v="48.373000000000005"/>
    <n v="0.3738455712441941"/>
    <n v="2026"/>
    <s v="Q4"/>
    <n v="11"/>
    <s v="Nov"/>
  </r>
  <r>
    <n v="3101"/>
    <d v="2026-11-11T00:00:00"/>
    <n v="2026"/>
    <x v="3"/>
    <n v="11"/>
    <x v="10"/>
    <x v="3"/>
    <x v="8"/>
    <x v="0"/>
    <s v="New"/>
    <x v="3"/>
    <s v="Compact Sleeping Bag"/>
    <n v="3"/>
    <n v="124.72"/>
    <n v="0.15"/>
    <n v="60.35"/>
    <n v="318.03599999999994"/>
    <n v="181.05"/>
    <n v="136.98599999999993"/>
    <n v="0.4307248236048748"/>
    <n v="2026"/>
    <s v="Q4"/>
    <n v="11"/>
    <s v="Nov"/>
  </r>
  <r>
    <n v="3165"/>
    <d v="2026-11-11T00:00:00"/>
    <n v="2026"/>
    <x v="3"/>
    <n v="11"/>
    <x v="10"/>
    <x v="2"/>
    <x v="2"/>
    <x v="2"/>
    <s v="Returning"/>
    <x v="4"/>
    <s v="Recovery Roller"/>
    <n v="1"/>
    <n v="35.729999999999997"/>
    <n v="0.1"/>
    <n v="14.15"/>
    <n v="32.156999999999996"/>
    <n v="14.15"/>
    <n v="18.006999999999998"/>
    <n v="0.55997139036601673"/>
    <n v="2026"/>
    <s v="Q4"/>
    <n v="11"/>
    <s v="Nov"/>
  </r>
  <r>
    <n v="4179"/>
    <d v="2026-11-11T00:00:00"/>
    <n v="2026"/>
    <x v="3"/>
    <n v="11"/>
    <x v="10"/>
    <x v="2"/>
    <x v="3"/>
    <x v="2"/>
    <s v="Business"/>
    <x v="2"/>
    <s v="Travel Backpack 35L"/>
    <n v="2"/>
    <n v="166.1"/>
    <n v="0.05"/>
    <n v="88.2"/>
    <n v="315.58999999999997"/>
    <n v="176.4"/>
    <n v="139.18999999999997"/>
    <n v="0.44104692797617157"/>
    <n v="2026"/>
    <s v="Q4"/>
    <n v="11"/>
    <s v="Nov"/>
  </r>
  <r>
    <n v="4829"/>
    <d v="2026-11-11T00:00:00"/>
    <n v="2026"/>
    <x v="3"/>
    <n v="11"/>
    <x v="10"/>
    <x v="2"/>
    <x v="16"/>
    <x v="3"/>
    <s v="New"/>
    <x v="0"/>
    <s v="Commuter Helmet"/>
    <n v="2"/>
    <n v="81.27"/>
    <n v="0.05"/>
    <n v="43.04"/>
    <n v="154.41299999999998"/>
    <n v="86.08"/>
    <n v="68.332999999999984"/>
    <n v="0.44253398353765544"/>
    <n v="2026"/>
    <s v="Q4"/>
    <n v="11"/>
    <s v="Nov"/>
  </r>
  <r>
    <n v="4943"/>
    <d v="2026-11-11T00:00:00"/>
    <n v="2026"/>
    <x v="3"/>
    <n v="11"/>
    <x v="10"/>
    <x v="0"/>
    <x v="9"/>
    <x v="1"/>
    <s v="Returning"/>
    <x v="3"/>
    <s v="Trail Tent 2P"/>
    <n v="10"/>
    <n v="191.98"/>
    <n v="0.1"/>
    <n v="102.73"/>
    <n v="1727.82"/>
    <n v="1027.3"/>
    <n v="700.52"/>
    <n v="0.40543575140929033"/>
    <n v="2026"/>
    <s v="Q4"/>
    <n v="11"/>
    <s v="Nov"/>
  </r>
  <r>
    <n v="887"/>
    <d v="2026-11-12T00:00:00"/>
    <n v="2026"/>
    <x v="3"/>
    <n v="11"/>
    <x v="10"/>
    <x v="3"/>
    <x v="8"/>
    <x v="2"/>
    <s v="Returning"/>
    <x v="1"/>
    <s v="Hiking Daypack 20L"/>
    <n v="6"/>
    <n v="89.87"/>
    <n v="0.2"/>
    <n v="44.47"/>
    <n v="431.37600000000003"/>
    <n v="266.82"/>
    <n v="164.55600000000004"/>
    <n v="0.3814676755313231"/>
    <n v="2026"/>
    <s v="Q4"/>
    <n v="11"/>
    <s v="Nov"/>
  </r>
  <r>
    <n v="1090"/>
    <d v="2026-11-12T00:00:00"/>
    <n v="2026"/>
    <x v="3"/>
    <n v="11"/>
    <x v="10"/>
    <x v="1"/>
    <x v="14"/>
    <x v="3"/>
    <s v="New"/>
    <x v="0"/>
    <s v="Trail Bike Light"/>
    <n v="3"/>
    <n v="51.44"/>
    <n v="0.1"/>
    <n v="23.11"/>
    <n v="138.88800000000001"/>
    <n v="69.33"/>
    <n v="69.558000000000007"/>
    <n v="0.50082080525315364"/>
    <n v="2026"/>
    <s v="Q4"/>
    <n v="11"/>
    <s v="Nov"/>
  </r>
  <r>
    <n v="2090"/>
    <d v="2026-11-12T00:00:00"/>
    <n v="2026"/>
    <x v="3"/>
    <n v="11"/>
    <x v="10"/>
    <x v="3"/>
    <x v="4"/>
    <x v="3"/>
    <s v="New"/>
    <x v="2"/>
    <s v="Packing Cube Set"/>
    <n v="4"/>
    <n v="46.68"/>
    <n v="0.05"/>
    <n v="17.96"/>
    <n v="177.38399999999999"/>
    <n v="71.84"/>
    <n v="105.54399999999998"/>
    <n v="0.59500293149325756"/>
    <n v="2026"/>
    <s v="Q4"/>
    <n v="11"/>
    <s v="Nov"/>
  </r>
  <r>
    <n v="2561"/>
    <d v="2026-11-12T00:00:00"/>
    <n v="2026"/>
    <x v="3"/>
    <n v="11"/>
    <x v="10"/>
    <x v="1"/>
    <x v="12"/>
    <x v="2"/>
    <s v="New"/>
    <x v="1"/>
    <s v="Trekking Poles"/>
    <n v="4"/>
    <n v="73.05"/>
    <n v="0.2"/>
    <n v="32.82"/>
    <n v="233.76"/>
    <n v="131.28"/>
    <n v="102.47999999999999"/>
    <n v="0.4383983572895277"/>
    <n v="2026"/>
    <s v="Q4"/>
    <n v="11"/>
    <s v="Nov"/>
  </r>
  <r>
    <n v="2855"/>
    <d v="2026-11-12T00:00:00"/>
    <n v="2026"/>
    <x v="3"/>
    <n v="11"/>
    <x v="10"/>
    <x v="2"/>
    <x v="10"/>
    <x v="3"/>
    <s v="New"/>
    <x v="3"/>
    <s v="Compact Sleeping Bag"/>
    <n v="1"/>
    <n v="125.32"/>
    <n v="0.15"/>
    <n v="59.49"/>
    <n v="106.52199999999999"/>
    <n v="59.49"/>
    <n v="47.031999999999989"/>
    <n v="0.44152381667636725"/>
    <n v="2026"/>
    <s v="Q4"/>
    <n v="11"/>
    <s v="Nov"/>
  </r>
  <r>
    <n v="4421"/>
    <d v="2026-11-12T00:00:00"/>
    <n v="2026"/>
    <x v="3"/>
    <n v="11"/>
    <x v="10"/>
    <x v="1"/>
    <x v="11"/>
    <x v="3"/>
    <s v="Business"/>
    <x v="4"/>
    <s v="Weighted Vest"/>
    <n v="2"/>
    <n v="123.49"/>
    <n v="0.15"/>
    <n v="68.08"/>
    <n v="209.93299999999999"/>
    <n v="136.16"/>
    <n v="73.772999999999996"/>
    <n v="0.35141211719929694"/>
    <n v="2026"/>
    <s v="Q4"/>
    <n v="11"/>
    <s v="Nov"/>
  </r>
  <r>
    <n v="195"/>
    <d v="2026-11-13T00:00:00"/>
    <n v="2026"/>
    <x v="3"/>
    <n v="11"/>
    <x v="10"/>
    <x v="1"/>
    <x v="12"/>
    <x v="2"/>
    <s v="Returning"/>
    <x v="2"/>
    <s v="Packing Cube Set"/>
    <n v="1"/>
    <n v="47.37"/>
    <n v="0.2"/>
    <n v="18.739999999999998"/>
    <n v="37.896000000000001"/>
    <n v="18.739999999999998"/>
    <n v="19.156000000000002"/>
    <n v="0.50548870593202455"/>
    <n v="2026"/>
    <s v="Q4"/>
    <n v="11"/>
    <s v="Nov"/>
  </r>
  <r>
    <n v="520"/>
    <d v="2026-11-13T00:00:00"/>
    <n v="2026"/>
    <x v="3"/>
    <n v="11"/>
    <x v="10"/>
    <x v="1"/>
    <x v="12"/>
    <x v="1"/>
    <s v="Business"/>
    <x v="1"/>
    <s v="Hiking Daypack 20L"/>
    <n v="6"/>
    <n v="92.31"/>
    <n v="0.05"/>
    <n v="46.12"/>
    <n v="526.16700000000003"/>
    <n v="276.71999999999997"/>
    <n v="249.44700000000006"/>
    <n v="0.47408332335551268"/>
    <n v="2026"/>
    <s v="Q4"/>
    <n v="11"/>
    <s v="Nov"/>
  </r>
  <r>
    <n v="646"/>
    <d v="2026-11-13T00:00:00"/>
    <n v="2026"/>
    <x v="3"/>
    <n v="11"/>
    <x v="10"/>
    <x v="2"/>
    <x v="16"/>
    <x v="2"/>
    <s v="Returning"/>
    <x v="0"/>
    <s v="Trail Bike Light"/>
    <n v="1"/>
    <n v="49.53"/>
    <n v="0.1"/>
    <n v="22.18"/>
    <n v="44.577000000000005"/>
    <n v="22.18"/>
    <n v="22.397000000000006"/>
    <n v="0.50243399062296712"/>
    <n v="2026"/>
    <s v="Q4"/>
    <n v="11"/>
    <s v="Nov"/>
  </r>
  <r>
    <n v="893"/>
    <d v="2026-11-13T00:00:00"/>
    <n v="2026"/>
    <x v="3"/>
    <n v="11"/>
    <x v="10"/>
    <x v="3"/>
    <x v="8"/>
    <x v="0"/>
    <s v="New"/>
    <x v="2"/>
    <s v="Packing Cube Set"/>
    <n v="4"/>
    <n v="47.62"/>
    <n v="0.2"/>
    <n v="18.100000000000001"/>
    <n v="152.38399999999999"/>
    <n v="72.400000000000006"/>
    <n v="79.98399999999998"/>
    <n v="0.52488450230995376"/>
    <n v="2026"/>
    <s v="Q4"/>
    <n v="11"/>
    <s v="Nov"/>
  </r>
  <r>
    <n v="916"/>
    <d v="2026-11-13T00:00:00"/>
    <n v="2026"/>
    <x v="3"/>
    <n v="11"/>
    <x v="10"/>
    <x v="1"/>
    <x v="6"/>
    <x v="0"/>
    <s v="New"/>
    <x v="0"/>
    <s v="Trail Bike Light"/>
    <n v="4"/>
    <n v="51.93"/>
    <n v="0.05"/>
    <n v="22.62"/>
    <n v="197.334"/>
    <n v="90.48"/>
    <n v="106.854"/>
    <n v="0.54148803551339353"/>
    <n v="2026"/>
    <s v="Q4"/>
    <n v="11"/>
    <s v="Nov"/>
  </r>
  <r>
    <n v="1295"/>
    <d v="2026-11-13T00:00:00"/>
    <n v="2026"/>
    <x v="3"/>
    <n v="11"/>
    <x v="10"/>
    <x v="1"/>
    <x v="11"/>
    <x v="3"/>
    <s v="New"/>
    <x v="1"/>
    <s v="Summit Backpack 45L"/>
    <n v="1"/>
    <n v="155.44999999999999"/>
    <n v="0.05"/>
    <n v="77.25"/>
    <n v="147.67749999999998"/>
    <n v="77.25"/>
    <n v="70.427499999999981"/>
    <n v="0.47690067884410281"/>
    <n v="2026"/>
    <s v="Q4"/>
    <n v="11"/>
    <s v="Nov"/>
  </r>
  <r>
    <n v="3438"/>
    <d v="2026-11-13T00:00:00"/>
    <n v="2026"/>
    <x v="3"/>
    <n v="11"/>
    <x v="10"/>
    <x v="0"/>
    <x v="0"/>
    <x v="0"/>
    <s v="Returning"/>
    <x v="0"/>
    <s v="Compact Repair Kit"/>
    <n v="4"/>
    <n v="40.03"/>
    <n v="0.05"/>
    <n v="16.78"/>
    <n v="152.114"/>
    <n v="67.12"/>
    <n v="84.994"/>
    <n v="0.5587519886400989"/>
    <n v="2026"/>
    <s v="Q4"/>
    <n v="11"/>
    <s v="Nov"/>
  </r>
  <r>
    <n v="3573"/>
    <d v="2026-11-13T00:00:00"/>
    <n v="2026"/>
    <x v="3"/>
    <n v="11"/>
    <x v="10"/>
    <x v="0"/>
    <x v="9"/>
    <x v="0"/>
    <s v="Returning"/>
    <x v="1"/>
    <s v="Summit Backpack 45L"/>
    <n v="2"/>
    <n v="152.96"/>
    <n v="0.1"/>
    <n v="79.12"/>
    <n v="275.32800000000003"/>
    <n v="158.24"/>
    <n v="117.08800000000002"/>
    <n v="0.4252673175267318"/>
    <n v="2026"/>
    <s v="Q4"/>
    <n v="11"/>
    <s v="Nov"/>
  </r>
  <r>
    <n v="4257"/>
    <d v="2026-11-13T00:00:00"/>
    <n v="2026"/>
    <x v="3"/>
    <n v="11"/>
    <x v="10"/>
    <x v="3"/>
    <x v="13"/>
    <x v="2"/>
    <s v="New"/>
    <x v="4"/>
    <s v="Weighted Vest"/>
    <n v="2"/>
    <n v="124.06"/>
    <n v="0.05"/>
    <n v="69.98"/>
    <n v="235.714"/>
    <n v="139.96"/>
    <n v="95.753999999999991"/>
    <n v="0.40622958330858577"/>
    <n v="2026"/>
    <s v="Q4"/>
    <n v="11"/>
    <s v="Nov"/>
  </r>
  <r>
    <n v="4389"/>
    <d v="2026-11-13T00:00:00"/>
    <n v="2026"/>
    <x v="3"/>
    <n v="11"/>
    <x v="10"/>
    <x v="2"/>
    <x v="10"/>
    <x v="3"/>
    <s v="New"/>
    <x v="1"/>
    <s v="Summit Backpack 45L"/>
    <n v="1"/>
    <n v="151.66"/>
    <n v="0.1"/>
    <n v="80.209999999999994"/>
    <n v="136.494"/>
    <n v="80.209999999999994"/>
    <n v="56.284000000000006"/>
    <n v="0.41235512183685735"/>
    <n v="2026"/>
    <s v="Q4"/>
    <n v="11"/>
    <s v="Nov"/>
  </r>
  <r>
    <n v="4887"/>
    <d v="2026-11-13T00:00:00"/>
    <n v="2026"/>
    <x v="3"/>
    <n v="11"/>
    <x v="10"/>
    <x v="3"/>
    <x v="8"/>
    <x v="0"/>
    <s v="New"/>
    <x v="1"/>
    <s v="Trail Boots"/>
    <n v="2"/>
    <n v="142.30000000000001"/>
    <n v="0.15"/>
    <n v="77.760000000000005"/>
    <n v="241.91000000000003"/>
    <n v="155.52000000000001"/>
    <n v="86.390000000000015"/>
    <n v="0.35711628291513375"/>
    <n v="2026"/>
    <s v="Q4"/>
    <n v="11"/>
    <s v="Nov"/>
  </r>
  <r>
    <n v="5007"/>
    <d v="2026-11-13T00:00:00"/>
    <n v="2026"/>
    <x v="3"/>
    <n v="11"/>
    <x v="10"/>
    <x v="1"/>
    <x v="14"/>
    <x v="0"/>
    <s v="Business"/>
    <x v="2"/>
    <s v="Travel Backpack 35L"/>
    <n v="4"/>
    <n v="161.97"/>
    <n v="0.05"/>
    <n v="87.2"/>
    <n v="615.48599999999999"/>
    <n v="348.8"/>
    <n v="266.68599999999998"/>
    <n v="0.4332933649181297"/>
    <n v="2026"/>
    <s v="Q4"/>
    <n v="11"/>
    <s v="Nov"/>
  </r>
  <r>
    <n v="5111"/>
    <d v="2026-11-13T00:00:00"/>
    <n v="2026"/>
    <x v="3"/>
    <n v="11"/>
    <x v="10"/>
    <x v="1"/>
    <x v="14"/>
    <x v="1"/>
    <s v="Business"/>
    <x v="2"/>
    <s v="Carry-On Duffel"/>
    <n v="5"/>
    <n v="133.99"/>
    <n v="0.15"/>
    <n v="65.55"/>
    <n v="569.45749999999998"/>
    <n v="327.75"/>
    <n v="241.70749999999998"/>
    <n v="0.42445221987593451"/>
    <n v="2026"/>
    <s v="Q4"/>
    <n v="11"/>
    <s v="Nov"/>
  </r>
  <r>
    <n v="5177"/>
    <d v="2026-11-13T00:00:00"/>
    <n v="2026"/>
    <x v="3"/>
    <n v="11"/>
    <x v="10"/>
    <x v="1"/>
    <x v="6"/>
    <x v="2"/>
    <s v="Returning"/>
    <x v="3"/>
    <s v="Portable Camp Stove"/>
    <n v="2"/>
    <n v="83.18"/>
    <n v="0.1"/>
    <n v="40.479999999999997"/>
    <n v="149.72400000000002"/>
    <n v="80.959999999999994"/>
    <n v="68.764000000000024"/>
    <n v="0.45927172664369115"/>
    <n v="2026"/>
    <s v="Q4"/>
    <n v="11"/>
    <s v="Nov"/>
  </r>
  <r>
    <n v="584"/>
    <d v="2026-11-14T00:00:00"/>
    <n v="2026"/>
    <x v="3"/>
    <n v="11"/>
    <x v="10"/>
    <x v="1"/>
    <x v="12"/>
    <x v="0"/>
    <s v="New"/>
    <x v="1"/>
    <s v="Hiking Daypack 20L"/>
    <n v="1"/>
    <n v="91.95"/>
    <n v="0"/>
    <n v="46.64"/>
    <n v="91.95"/>
    <n v="46.64"/>
    <n v="45.31"/>
    <n v="0.49276780859162589"/>
    <n v="2026"/>
    <s v="Q4"/>
    <n v="11"/>
    <s v="Nov"/>
  </r>
  <r>
    <n v="621"/>
    <d v="2026-11-14T00:00:00"/>
    <n v="2026"/>
    <x v="3"/>
    <n v="11"/>
    <x v="10"/>
    <x v="3"/>
    <x v="13"/>
    <x v="1"/>
    <s v="Business"/>
    <x v="2"/>
    <s v="Insulated Bottle"/>
    <n v="5"/>
    <n v="35.68"/>
    <n v="0.15"/>
    <n v="13.48"/>
    <n v="151.64000000000001"/>
    <n v="67.400000000000006"/>
    <n v="84.240000000000009"/>
    <n v="0.55552624637298864"/>
    <n v="2026"/>
    <s v="Q4"/>
    <n v="11"/>
    <s v="Nov"/>
  </r>
  <r>
    <n v="623"/>
    <d v="2026-11-14T00:00:00"/>
    <n v="2026"/>
    <x v="3"/>
    <n v="11"/>
    <x v="10"/>
    <x v="2"/>
    <x v="16"/>
    <x v="0"/>
    <s v="Returning"/>
    <x v="3"/>
    <s v="Alpine Tent 4P"/>
    <n v="3"/>
    <n v="336.58"/>
    <n v="0.15"/>
    <n v="198.99"/>
    <n v="858.279"/>
    <n v="596.97"/>
    <n v="261.30899999999997"/>
    <n v="0.3044569423229509"/>
    <n v="2026"/>
    <s v="Q4"/>
    <n v="11"/>
    <s v="Nov"/>
  </r>
  <r>
    <n v="1431"/>
    <d v="2026-11-14T00:00:00"/>
    <n v="2026"/>
    <x v="3"/>
    <n v="11"/>
    <x v="10"/>
    <x v="2"/>
    <x v="2"/>
    <x v="0"/>
    <s v="New"/>
    <x v="4"/>
    <s v="Recovery Roller"/>
    <n v="2"/>
    <n v="36.979999999999997"/>
    <n v="0.15"/>
    <n v="14.13"/>
    <n v="62.865999999999993"/>
    <n v="28.26"/>
    <n v="34.605999999999995"/>
    <n v="0.55047243342983487"/>
    <n v="2026"/>
    <s v="Q4"/>
    <n v="11"/>
    <s v="Nov"/>
  </r>
  <r>
    <n v="1520"/>
    <d v="2026-11-14T00:00:00"/>
    <n v="2026"/>
    <x v="3"/>
    <n v="11"/>
    <x v="10"/>
    <x v="3"/>
    <x v="13"/>
    <x v="3"/>
    <s v="New"/>
    <x v="4"/>
    <s v="Recovery Roller"/>
    <n v="2"/>
    <n v="36.15"/>
    <n v="0"/>
    <n v="13.51"/>
    <n v="72.3"/>
    <n v="27.02"/>
    <n v="45.28"/>
    <n v="0.62627939142461964"/>
    <n v="2026"/>
    <s v="Q4"/>
    <n v="11"/>
    <s v="Nov"/>
  </r>
  <r>
    <n v="1791"/>
    <d v="2026-11-14T00:00:00"/>
    <n v="2026"/>
    <x v="3"/>
    <n v="11"/>
    <x v="10"/>
    <x v="2"/>
    <x v="2"/>
    <x v="0"/>
    <s v="Business"/>
    <x v="4"/>
    <s v="Weighted Vest"/>
    <n v="1"/>
    <n v="121.86"/>
    <n v="0.05"/>
    <n v="69.900000000000006"/>
    <n v="115.767"/>
    <n v="69.900000000000006"/>
    <n v="45.86699999999999"/>
    <n v="0.396200989919407"/>
    <n v="2026"/>
    <s v="Q4"/>
    <n v="11"/>
    <s v="Nov"/>
  </r>
  <r>
    <n v="2191"/>
    <d v="2026-11-14T00:00:00"/>
    <n v="2026"/>
    <x v="3"/>
    <n v="11"/>
    <x v="10"/>
    <x v="2"/>
    <x v="5"/>
    <x v="2"/>
    <s v="Returning"/>
    <x v="0"/>
    <s v="Trail Bike Light"/>
    <n v="6"/>
    <n v="49.85"/>
    <n v="0.05"/>
    <n v="22.68"/>
    <n v="284.14499999999998"/>
    <n v="136.07999999999998"/>
    <n v="148.065"/>
    <n v="0.52108958454310306"/>
    <n v="2026"/>
    <s v="Q4"/>
    <n v="11"/>
    <s v="Nov"/>
  </r>
  <r>
    <n v="2365"/>
    <d v="2026-11-14T00:00:00"/>
    <n v="2026"/>
    <x v="3"/>
    <n v="11"/>
    <x v="10"/>
    <x v="2"/>
    <x v="5"/>
    <x v="2"/>
    <s v="Business"/>
    <x v="1"/>
    <s v="Hiking Daypack 20L"/>
    <n v="2"/>
    <n v="91.95"/>
    <n v="0.05"/>
    <n v="46.45"/>
    <n v="174.70499999999998"/>
    <n v="92.9"/>
    <n v="81.804999999999978"/>
    <n v="0.46824647262528252"/>
    <n v="2026"/>
    <s v="Q4"/>
    <n v="11"/>
    <s v="Nov"/>
  </r>
  <r>
    <n v="2603"/>
    <d v="2026-11-14T00:00:00"/>
    <n v="2026"/>
    <x v="3"/>
    <n v="11"/>
    <x v="10"/>
    <x v="3"/>
    <x v="8"/>
    <x v="3"/>
    <s v="Returning"/>
    <x v="0"/>
    <s v="Trail Bike Light"/>
    <n v="2"/>
    <n v="51.71"/>
    <n v="0.15"/>
    <n v="22.93"/>
    <n v="87.906999999999996"/>
    <n v="45.86"/>
    <n v="42.046999999999997"/>
    <n v="0.47831230732478641"/>
    <n v="2026"/>
    <s v="Q4"/>
    <n v="11"/>
    <s v="Nov"/>
  </r>
  <r>
    <n v="4098"/>
    <d v="2026-11-14T00:00:00"/>
    <n v="2026"/>
    <x v="3"/>
    <n v="11"/>
    <x v="10"/>
    <x v="1"/>
    <x v="1"/>
    <x v="2"/>
    <s v="Returning"/>
    <x v="4"/>
    <s v="Resistance Band Set"/>
    <n v="1"/>
    <n v="41.05"/>
    <n v="0.05"/>
    <n v="14.6"/>
    <n v="38.997499999999995"/>
    <n v="14.6"/>
    <n v="24.397499999999994"/>
    <n v="0.62561702673248276"/>
    <n v="2026"/>
    <s v="Q4"/>
    <n v="11"/>
    <s v="Nov"/>
  </r>
  <r>
    <n v="1176"/>
    <d v="2026-11-15T00:00:00"/>
    <n v="2026"/>
    <x v="3"/>
    <n v="11"/>
    <x v="10"/>
    <x v="1"/>
    <x v="6"/>
    <x v="1"/>
    <s v="Business"/>
    <x v="3"/>
    <s v="Alpine Tent 4P"/>
    <n v="10"/>
    <n v="333.09"/>
    <n v="0.15"/>
    <n v="197.95"/>
    <n v="2831.2649999999994"/>
    <n v="1979.5"/>
    <n v="851.76499999999942"/>
    <n v="0.30084255624252748"/>
    <n v="2026"/>
    <s v="Q4"/>
    <n v="11"/>
    <s v="Nov"/>
  </r>
  <r>
    <n v="1895"/>
    <d v="2026-11-15T00:00:00"/>
    <n v="2026"/>
    <x v="3"/>
    <n v="11"/>
    <x v="10"/>
    <x v="3"/>
    <x v="4"/>
    <x v="0"/>
    <s v="Business"/>
    <x v="0"/>
    <s v="Trail Bike Light"/>
    <n v="3"/>
    <n v="51.79"/>
    <n v="0.2"/>
    <n v="22.23"/>
    <n v="124.29600000000001"/>
    <n v="66.69"/>
    <n v="57.606000000000009"/>
    <n v="0.4634581965630431"/>
    <n v="2026"/>
    <s v="Q4"/>
    <n v="11"/>
    <s v="Nov"/>
  </r>
  <r>
    <n v="3385"/>
    <d v="2026-11-15T00:00:00"/>
    <n v="2026"/>
    <x v="3"/>
    <n v="11"/>
    <x v="10"/>
    <x v="1"/>
    <x v="11"/>
    <x v="3"/>
    <s v="New"/>
    <x v="1"/>
    <s v="Trekking Poles"/>
    <n v="1"/>
    <n v="71.040000000000006"/>
    <n v="0.1"/>
    <n v="31.59"/>
    <n v="63.936000000000007"/>
    <n v="31.59"/>
    <n v="32.346000000000004"/>
    <n v="0.50591216216216217"/>
    <n v="2026"/>
    <s v="Q4"/>
    <n v="11"/>
    <s v="Nov"/>
  </r>
  <r>
    <n v="3581"/>
    <d v="2026-11-15T00:00:00"/>
    <n v="2026"/>
    <x v="3"/>
    <n v="11"/>
    <x v="10"/>
    <x v="3"/>
    <x v="4"/>
    <x v="3"/>
    <s v="Business"/>
    <x v="1"/>
    <s v="Trail Boots"/>
    <n v="2"/>
    <n v="141.21"/>
    <n v="0.1"/>
    <n v="78.31"/>
    <n v="254.17800000000003"/>
    <n v="156.62"/>
    <n v="97.558000000000021"/>
    <n v="0.38381763960688969"/>
    <n v="2026"/>
    <s v="Q4"/>
    <n v="11"/>
    <s v="Nov"/>
  </r>
  <r>
    <n v="4528"/>
    <d v="2026-11-15T00:00:00"/>
    <n v="2026"/>
    <x v="3"/>
    <n v="11"/>
    <x v="10"/>
    <x v="0"/>
    <x v="15"/>
    <x v="3"/>
    <s v="New"/>
    <x v="1"/>
    <s v="Trail Boots"/>
    <n v="2"/>
    <n v="141.63999999999999"/>
    <n v="0.15"/>
    <n v="80.349999999999994"/>
    <n v="240.78799999999998"/>
    <n v="160.69999999999999"/>
    <n v="80.087999999999994"/>
    <n v="0.33260793727262156"/>
    <n v="2026"/>
    <s v="Q4"/>
    <n v="11"/>
    <s v="Nov"/>
  </r>
  <r>
    <n v="4633"/>
    <d v="2026-11-15T00:00:00"/>
    <n v="2026"/>
    <x v="3"/>
    <n v="11"/>
    <x v="10"/>
    <x v="2"/>
    <x v="10"/>
    <x v="0"/>
    <s v="Returning"/>
    <x v="1"/>
    <s v="Trekking Poles"/>
    <n v="1"/>
    <n v="71.78"/>
    <n v="0.15"/>
    <n v="32.869999999999997"/>
    <n v="61.012999999999998"/>
    <n v="32.869999999999997"/>
    <n v="28.143000000000001"/>
    <n v="0.46126235392457349"/>
    <n v="2026"/>
    <s v="Q4"/>
    <n v="11"/>
    <s v="Nov"/>
  </r>
  <r>
    <n v="5195"/>
    <d v="2026-11-15T00:00:00"/>
    <n v="2026"/>
    <x v="3"/>
    <n v="11"/>
    <x v="10"/>
    <x v="2"/>
    <x v="16"/>
    <x v="0"/>
    <s v="Business"/>
    <x v="1"/>
    <s v="Summit Backpack 45L"/>
    <n v="3"/>
    <n v="153.88999999999999"/>
    <n v="0.1"/>
    <n v="80.36"/>
    <n v="415.50299999999999"/>
    <n v="241.07999999999998"/>
    <n v="174.423"/>
    <n v="0.41978758276113531"/>
    <n v="2026"/>
    <s v="Q4"/>
    <n v="11"/>
    <s v="Nov"/>
  </r>
  <r>
    <n v="2778"/>
    <d v="2026-11-16T00:00:00"/>
    <n v="2026"/>
    <x v="3"/>
    <n v="11"/>
    <x v="10"/>
    <x v="3"/>
    <x v="4"/>
    <x v="3"/>
    <s v="Returning"/>
    <x v="1"/>
    <s v="Trail Boots"/>
    <n v="1"/>
    <n v="145.4"/>
    <n v="0.1"/>
    <n v="77.66"/>
    <n v="130.86000000000001"/>
    <n v="77.66"/>
    <n v="53.200000000000017"/>
    <n v="0.40654134189209851"/>
    <n v="2026"/>
    <s v="Q4"/>
    <n v="11"/>
    <s v="Nov"/>
  </r>
  <r>
    <n v="341"/>
    <d v="2026-11-17T00:00:00"/>
    <n v="2026"/>
    <x v="3"/>
    <n v="11"/>
    <x v="10"/>
    <x v="3"/>
    <x v="8"/>
    <x v="0"/>
    <s v="Returning"/>
    <x v="2"/>
    <s v="Carry-On Duffel"/>
    <n v="1"/>
    <n v="132.94999999999999"/>
    <n v="0.05"/>
    <n v="65.36"/>
    <n v="126.30249999999998"/>
    <n v="65.36"/>
    <n v="60.942499999999981"/>
    <n v="0.48251222264009019"/>
    <n v="2026"/>
    <s v="Q4"/>
    <n v="11"/>
    <s v="Nov"/>
  </r>
  <r>
    <n v="374"/>
    <d v="2026-11-17T00:00:00"/>
    <n v="2026"/>
    <x v="3"/>
    <n v="11"/>
    <x v="10"/>
    <x v="3"/>
    <x v="7"/>
    <x v="2"/>
    <s v="Returning"/>
    <x v="4"/>
    <s v="Training Mat"/>
    <n v="1"/>
    <n v="51.34"/>
    <n v="0.15"/>
    <n v="21.37"/>
    <n v="43.639000000000003"/>
    <n v="21.37"/>
    <n v="22.269000000000002"/>
    <n v="0.5103004193496643"/>
    <n v="2026"/>
    <s v="Q4"/>
    <n v="11"/>
    <s v="Nov"/>
  </r>
  <r>
    <n v="598"/>
    <d v="2026-11-17T00:00:00"/>
    <n v="2026"/>
    <x v="3"/>
    <n v="11"/>
    <x v="10"/>
    <x v="0"/>
    <x v="0"/>
    <x v="0"/>
    <s v="New"/>
    <x v="0"/>
    <s v="Trail Bike Light"/>
    <n v="1"/>
    <n v="49.98"/>
    <n v="0.1"/>
    <n v="22.25"/>
    <n v="44.981999999999999"/>
    <n v="22.25"/>
    <n v="22.731999999999999"/>
    <n v="0.50535769863500957"/>
    <n v="2026"/>
    <s v="Q4"/>
    <n v="11"/>
    <s v="Nov"/>
  </r>
  <r>
    <n v="690"/>
    <d v="2026-11-17T00:00:00"/>
    <n v="2026"/>
    <x v="3"/>
    <n v="11"/>
    <x v="10"/>
    <x v="3"/>
    <x v="8"/>
    <x v="0"/>
    <s v="Returning"/>
    <x v="2"/>
    <s v="Travel Backpack 35L"/>
    <n v="2"/>
    <n v="168.08"/>
    <n v="0.1"/>
    <n v="87.63"/>
    <n v="302.54400000000004"/>
    <n v="175.26"/>
    <n v="127.28400000000005"/>
    <n v="0.42071235919403471"/>
    <n v="2026"/>
    <s v="Q4"/>
    <n v="11"/>
    <s v="Nov"/>
  </r>
  <r>
    <n v="1296"/>
    <d v="2026-11-17T00:00:00"/>
    <n v="2026"/>
    <x v="3"/>
    <n v="11"/>
    <x v="10"/>
    <x v="3"/>
    <x v="13"/>
    <x v="0"/>
    <s v="New"/>
    <x v="3"/>
    <s v="Trail Tent 2P"/>
    <n v="1"/>
    <n v="191.85"/>
    <n v="0.15"/>
    <n v="104.41"/>
    <n v="163.07249999999999"/>
    <n v="104.41"/>
    <n v="58.662499999999994"/>
    <n v="0.35973263425776875"/>
    <n v="2026"/>
    <s v="Q4"/>
    <n v="11"/>
    <s v="Nov"/>
  </r>
  <r>
    <n v="1585"/>
    <d v="2026-11-17T00:00:00"/>
    <n v="2026"/>
    <x v="3"/>
    <n v="11"/>
    <x v="10"/>
    <x v="1"/>
    <x v="14"/>
    <x v="2"/>
    <s v="Returning"/>
    <x v="1"/>
    <s v="Hiking Daypack 20L"/>
    <n v="4"/>
    <n v="93.99"/>
    <n v="0.1"/>
    <n v="44.07"/>
    <n v="338.36399999999998"/>
    <n v="176.28"/>
    <n v="162.08399999999997"/>
    <n v="0.47902259105578604"/>
    <n v="2026"/>
    <s v="Q4"/>
    <n v="11"/>
    <s v="Nov"/>
  </r>
  <r>
    <n v="2194"/>
    <d v="2026-11-17T00:00:00"/>
    <n v="2026"/>
    <x v="3"/>
    <n v="11"/>
    <x v="10"/>
    <x v="3"/>
    <x v="13"/>
    <x v="0"/>
    <s v="Returning"/>
    <x v="2"/>
    <s v="Insulated Bottle"/>
    <n v="4"/>
    <n v="36.57"/>
    <n v="0.05"/>
    <n v="13.35"/>
    <n v="138.96600000000001"/>
    <n v="53.4"/>
    <n v="85.566000000000003"/>
    <n v="0.61573334484694098"/>
    <n v="2026"/>
    <s v="Q4"/>
    <n v="11"/>
    <s v="Nov"/>
  </r>
  <r>
    <n v="2221"/>
    <d v="2026-11-17T00:00:00"/>
    <n v="2026"/>
    <x v="3"/>
    <n v="11"/>
    <x v="10"/>
    <x v="1"/>
    <x v="12"/>
    <x v="3"/>
    <s v="Returning"/>
    <x v="0"/>
    <s v="Compact Repair Kit"/>
    <n v="1"/>
    <n v="39.81"/>
    <n v="0.05"/>
    <n v="16.25"/>
    <n v="37.819499999999998"/>
    <n v="16.25"/>
    <n v="21.569499999999998"/>
    <n v="0.57032747656632155"/>
    <n v="2026"/>
    <s v="Q4"/>
    <n v="11"/>
    <s v="Nov"/>
  </r>
  <r>
    <n v="3836"/>
    <d v="2026-11-17T00:00:00"/>
    <n v="2026"/>
    <x v="3"/>
    <n v="11"/>
    <x v="10"/>
    <x v="3"/>
    <x v="4"/>
    <x v="2"/>
    <s v="Returning"/>
    <x v="1"/>
    <s v="Hiking Daypack 20L"/>
    <n v="1"/>
    <n v="91.43"/>
    <n v="0.1"/>
    <n v="45.06"/>
    <n v="82.287000000000006"/>
    <n v="45.06"/>
    <n v="37.227000000000004"/>
    <n v="0.45240438951474715"/>
    <n v="2026"/>
    <s v="Q4"/>
    <n v="11"/>
    <s v="Nov"/>
  </r>
  <r>
    <n v="4437"/>
    <d v="2026-11-17T00:00:00"/>
    <n v="2026"/>
    <x v="3"/>
    <n v="11"/>
    <x v="10"/>
    <x v="2"/>
    <x v="2"/>
    <x v="0"/>
    <s v="Returning"/>
    <x v="4"/>
    <s v="Weighted Vest"/>
    <n v="1"/>
    <n v="122.64"/>
    <n v="0"/>
    <n v="68.58"/>
    <n v="122.64"/>
    <n v="68.58"/>
    <n v="54.06"/>
    <n v="0.44080234833659493"/>
    <n v="2026"/>
    <s v="Q4"/>
    <n v="11"/>
    <s v="Nov"/>
  </r>
  <r>
    <n v="4735"/>
    <d v="2026-11-17T00:00:00"/>
    <n v="2026"/>
    <x v="3"/>
    <n v="11"/>
    <x v="10"/>
    <x v="1"/>
    <x v="12"/>
    <x v="0"/>
    <s v="Business"/>
    <x v="0"/>
    <s v="Commuter Helmet"/>
    <n v="1"/>
    <n v="80.959999999999994"/>
    <n v="0.1"/>
    <n v="43.86"/>
    <n v="72.86399999999999"/>
    <n v="43.86"/>
    <n v="29.003999999999991"/>
    <n v="0.39805665349143604"/>
    <n v="2026"/>
    <s v="Q4"/>
    <n v="11"/>
    <s v="Nov"/>
  </r>
  <r>
    <n v="554"/>
    <d v="2026-11-18T00:00:00"/>
    <n v="2026"/>
    <x v="3"/>
    <n v="11"/>
    <x v="10"/>
    <x v="2"/>
    <x v="5"/>
    <x v="3"/>
    <s v="Business"/>
    <x v="4"/>
    <s v="Recovery Roller"/>
    <n v="1"/>
    <n v="36.380000000000003"/>
    <n v="0.05"/>
    <n v="14.06"/>
    <n v="34.561"/>
    <n v="14.06"/>
    <n v="20.500999999999998"/>
    <n v="0.59318306761957118"/>
    <n v="2026"/>
    <s v="Q4"/>
    <n v="11"/>
    <s v="Nov"/>
  </r>
  <r>
    <n v="1205"/>
    <d v="2026-11-18T00:00:00"/>
    <n v="2026"/>
    <x v="3"/>
    <n v="11"/>
    <x v="10"/>
    <x v="3"/>
    <x v="13"/>
    <x v="0"/>
    <s v="Returning"/>
    <x v="0"/>
    <s v="Cycling Pack 12L"/>
    <n v="2"/>
    <n v="100.72"/>
    <n v="0.1"/>
    <n v="51.68"/>
    <n v="181.29599999999999"/>
    <n v="103.36"/>
    <n v="77.935999999999993"/>
    <n v="0.42988262289294854"/>
    <n v="2026"/>
    <s v="Q4"/>
    <n v="11"/>
    <s v="Nov"/>
  </r>
  <r>
    <n v="1979"/>
    <d v="2026-11-18T00:00:00"/>
    <n v="2026"/>
    <x v="3"/>
    <n v="11"/>
    <x v="10"/>
    <x v="1"/>
    <x v="11"/>
    <x v="2"/>
    <s v="Returning"/>
    <x v="3"/>
    <s v="Compact Sleeping Bag"/>
    <n v="3"/>
    <n v="120.29"/>
    <n v="0"/>
    <n v="62.04"/>
    <n v="360.87"/>
    <n v="186.12"/>
    <n v="174.75"/>
    <n v="0.48424640452240419"/>
    <n v="2026"/>
    <s v="Q4"/>
    <n v="11"/>
    <s v="Nov"/>
  </r>
  <r>
    <n v="2151"/>
    <d v="2026-11-18T00:00:00"/>
    <n v="2026"/>
    <x v="3"/>
    <n v="11"/>
    <x v="10"/>
    <x v="1"/>
    <x v="1"/>
    <x v="0"/>
    <s v="New"/>
    <x v="3"/>
    <s v="Compact Sleeping Bag"/>
    <n v="2"/>
    <n v="124.18"/>
    <n v="0.15"/>
    <n v="60.72"/>
    <n v="211.10599999999999"/>
    <n v="121.44"/>
    <n v="89.665999999999997"/>
    <n v="0.42474396748552862"/>
    <n v="2026"/>
    <s v="Q4"/>
    <n v="11"/>
    <s v="Nov"/>
  </r>
  <r>
    <n v="2730"/>
    <d v="2026-11-18T00:00:00"/>
    <n v="2026"/>
    <x v="3"/>
    <n v="11"/>
    <x v="10"/>
    <x v="0"/>
    <x v="0"/>
    <x v="0"/>
    <s v="Returning"/>
    <x v="1"/>
    <s v="Summit Backpack 45L"/>
    <n v="3"/>
    <n v="154.07"/>
    <n v="0.05"/>
    <n v="77.73"/>
    <n v="439.09949999999998"/>
    <n v="233.19"/>
    <n v="205.90949999999998"/>
    <n v="0.46893585622393102"/>
    <n v="2026"/>
    <s v="Q4"/>
    <n v="11"/>
    <s v="Nov"/>
  </r>
  <r>
    <n v="2779"/>
    <d v="2026-11-18T00:00:00"/>
    <n v="2026"/>
    <x v="3"/>
    <n v="11"/>
    <x v="10"/>
    <x v="0"/>
    <x v="15"/>
    <x v="1"/>
    <s v="Business"/>
    <x v="4"/>
    <s v="Weighted Vest"/>
    <n v="4"/>
    <n v="123.4"/>
    <n v="0.05"/>
    <n v="70.930000000000007"/>
    <n v="468.92"/>
    <n v="283.72000000000003"/>
    <n v="185.2"/>
    <n v="0.3949500980977565"/>
    <n v="2026"/>
    <s v="Q4"/>
    <n v="11"/>
    <s v="Nov"/>
  </r>
  <r>
    <n v="2853"/>
    <d v="2026-11-18T00:00:00"/>
    <n v="2026"/>
    <x v="3"/>
    <n v="11"/>
    <x v="10"/>
    <x v="2"/>
    <x v="3"/>
    <x v="0"/>
    <s v="New"/>
    <x v="0"/>
    <s v="Cycling Pack 12L"/>
    <n v="1"/>
    <n v="104.64"/>
    <n v="0"/>
    <n v="50.79"/>
    <n v="104.64"/>
    <n v="50.79"/>
    <n v="53.85"/>
    <n v="0.51462155963302758"/>
    <n v="2026"/>
    <s v="Q4"/>
    <n v="11"/>
    <s v="Nov"/>
  </r>
  <r>
    <n v="3825"/>
    <d v="2026-11-18T00:00:00"/>
    <n v="2026"/>
    <x v="3"/>
    <n v="11"/>
    <x v="10"/>
    <x v="3"/>
    <x v="8"/>
    <x v="0"/>
    <s v="New"/>
    <x v="2"/>
    <s v="Packing Cube Set"/>
    <n v="2"/>
    <n v="46.44"/>
    <n v="0.1"/>
    <n v="18.190000000000001"/>
    <n v="83.591999999999999"/>
    <n v="36.380000000000003"/>
    <n v="47.211999999999996"/>
    <n v="0.56479088908029473"/>
    <n v="2026"/>
    <s v="Q4"/>
    <n v="11"/>
    <s v="Nov"/>
  </r>
  <r>
    <n v="4808"/>
    <d v="2026-11-18T00:00:00"/>
    <n v="2026"/>
    <x v="3"/>
    <n v="11"/>
    <x v="10"/>
    <x v="2"/>
    <x v="16"/>
    <x v="0"/>
    <s v="New"/>
    <x v="3"/>
    <s v="Portable Camp Stove"/>
    <n v="2"/>
    <n v="81.67"/>
    <n v="0.05"/>
    <n v="40.43"/>
    <n v="155.173"/>
    <n v="80.86"/>
    <n v="74.313000000000002"/>
    <n v="0.4789041908063903"/>
    <n v="2026"/>
    <s v="Q4"/>
    <n v="11"/>
    <s v="Nov"/>
  </r>
  <r>
    <n v="5131"/>
    <d v="2026-11-18T00:00:00"/>
    <n v="2026"/>
    <x v="3"/>
    <n v="11"/>
    <x v="10"/>
    <x v="3"/>
    <x v="8"/>
    <x v="2"/>
    <s v="New"/>
    <x v="1"/>
    <s v="Trekking Poles"/>
    <n v="3"/>
    <n v="70.599999999999994"/>
    <n v="0.05"/>
    <n v="32.68"/>
    <n v="201.20999999999998"/>
    <n v="98.039999999999992"/>
    <n v="103.16999999999999"/>
    <n v="0.5127478753541076"/>
    <n v="2026"/>
    <s v="Q4"/>
    <n v="11"/>
    <s v="Nov"/>
  </r>
  <r>
    <n v="1502"/>
    <d v="2026-11-19T00:00:00"/>
    <n v="2026"/>
    <x v="3"/>
    <n v="11"/>
    <x v="10"/>
    <x v="3"/>
    <x v="7"/>
    <x v="3"/>
    <s v="New"/>
    <x v="4"/>
    <s v="Recovery Roller"/>
    <n v="1"/>
    <n v="35.770000000000003"/>
    <n v="0.15"/>
    <n v="13.69"/>
    <n v="30.404500000000002"/>
    <n v="13.69"/>
    <n v="16.714500000000001"/>
    <n v="0.54973770330049831"/>
    <n v="2026"/>
    <s v="Q4"/>
    <n v="11"/>
    <s v="Nov"/>
  </r>
  <r>
    <n v="2470"/>
    <d v="2026-11-19T00:00:00"/>
    <n v="2026"/>
    <x v="3"/>
    <n v="11"/>
    <x v="10"/>
    <x v="1"/>
    <x v="6"/>
    <x v="2"/>
    <s v="Business"/>
    <x v="1"/>
    <s v="Hiking Daypack 20L"/>
    <n v="1"/>
    <n v="92.13"/>
    <n v="0.15"/>
    <n v="45.85"/>
    <n v="78.31049999999999"/>
    <n v="45.85"/>
    <n v="32.460499999999989"/>
    <n v="0.41451018701195874"/>
    <n v="2026"/>
    <s v="Q4"/>
    <n v="11"/>
    <s v="Nov"/>
  </r>
  <r>
    <n v="3452"/>
    <d v="2026-11-19T00:00:00"/>
    <n v="2026"/>
    <x v="3"/>
    <n v="11"/>
    <x v="10"/>
    <x v="1"/>
    <x v="12"/>
    <x v="0"/>
    <s v="Returning"/>
    <x v="1"/>
    <s v="Summit Backpack 45L"/>
    <n v="5"/>
    <n v="151.09"/>
    <n v="0.05"/>
    <n v="79.33"/>
    <n v="717.67750000000001"/>
    <n v="396.65"/>
    <n v="321.02750000000003"/>
    <n v="0.44731442744129507"/>
    <n v="2026"/>
    <s v="Q4"/>
    <n v="11"/>
    <s v="Nov"/>
  </r>
  <r>
    <n v="4207"/>
    <d v="2026-11-19T00:00:00"/>
    <n v="2026"/>
    <x v="3"/>
    <n v="11"/>
    <x v="10"/>
    <x v="1"/>
    <x v="12"/>
    <x v="0"/>
    <s v="New"/>
    <x v="0"/>
    <s v="Cycling Pack 12L"/>
    <n v="2"/>
    <n v="103.99"/>
    <n v="0"/>
    <n v="50.36"/>
    <n v="207.98"/>
    <n v="100.72"/>
    <n v="107.25999999999999"/>
    <n v="0.51572266564092695"/>
    <n v="2026"/>
    <s v="Q4"/>
    <n v="11"/>
    <s v="Nov"/>
  </r>
  <r>
    <n v="695"/>
    <d v="2026-11-20T00:00:00"/>
    <n v="2026"/>
    <x v="3"/>
    <n v="11"/>
    <x v="10"/>
    <x v="2"/>
    <x v="3"/>
    <x v="0"/>
    <s v="Returning"/>
    <x v="2"/>
    <s v="Insulated Bottle"/>
    <n v="1"/>
    <n v="36.909999999999997"/>
    <n v="0.1"/>
    <n v="13.43"/>
    <n v="33.219000000000001"/>
    <n v="13.43"/>
    <n v="19.789000000000001"/>
    <n v="0.59571329660736327"/>
    <n v="2026"/>
    <s v="Q4"/>
    <n v="11"/>
    <s v="Nov"/>
  </r>
  <r>
    <n v="1127"/>
    <d v="2026-11-20T00:00:00"/>
    <n v="2026"/>
    <x v="3"/>
    <n v="11"/>
    <x v="10"/>
    <x v="0"/>
    <x v="0"/>
    <x v="3"/>
    <s v="New"/>
    <x v="0"/>
    <s v="Commuter Helmet"/>
    <n v="2"/>
    <n v="81.02"/>
    <n v="0"/>
    <n v="43.22"/>
    <n v="162.04"/>
    <n v="86.44"/>
    <n v="75.599999999999994"/>
    <n v="0.46655146877314241"/>
    <n v="2026"/>
    <s v="Q4"/>
    <n v="11"/>
    <s v="Nov"/>
  </r>
  <r>
    <n v="1174"/>
    <d v="2026-11-20T00:00:00"/>
    <n v="2026"/>
    <x v="3"/>
    <n v="11"/>
    <x v="10"/>
    <x v="0"/>
    <x v="0"/>
    <x v="3"/>
    <s v="New"/>
    <x v="2"/>
    <s v="Travel Backpack 35L"/>
    <n v="3"/>
    <n v="164.36"/>
    <n v="0.05"/>
    <n v="88.7"/>
    <n v="468.42600000000004"/>
    <n v="266.10000000000002"/>
    <n v="202.32600000000002"/>
    <n v="0.43192734818306416"/>
    <n v="2026"/>
    <s v="Q4"/>
    <n v="11"/>
    <s v="Nov"/>
  </r>
  <r>
    <n v="3968"/>
    <d v="2026-11-20T00:00:00"/>
    <n v="2026"/>
    <x v="3"/>
    <n v="11"/>
    <x v="10"/>
    <x v="1"/>
    <x v="11"/>
    <x v="1"/>
    <s v="Business"/>
    <x v="4"/>
    <s v="Training Mat"/>
    <n v="5"/>
    <n v="51.36"/>
    <n v="0.1"/>
    <n v="22.45"/>
    <n v="231.12"/>
    <n v="112.25"/>
    <n v="118.87"/>
    <n v="0.51432156455520939"/>
    <n v="2026"/>
    <s v="Q4"/>
    <n v="11"/>
    <s v="Nov"/>
  </r>
  <r>
    <n v="4049"/>
    <d v="2026-11-20T00:00:00"/>
    <n v="2026"/>
    <x v="3"/>
    <n v="11"/>
    <x v="10"/>
    <x v="2"/>
    <x v="16"/>
    <x v="3"/>
    <s v="Returning"/>
    <x v="2"/>
    <s v="Insulated Bottle"/>
    <n v="1"/>
    <n v="36.590000000000003"/>
    <n v="0"/>
    <n v="13.73"/>
    <n v="36.590000000000003"/>
    <n v="13.73"/>
    <n v="22.860000000000003"/>
    <n v="0.62476086362394101"/>
    <n v="2026"/>
    <s v="Q4"/>
    <n v="11"/>
    <s v="Nov"/>
  </r>
  <r>
    <n v="3"/>
    <d v="2026-11-21T00:00:00"/>
    <n v="2026"/>
    <x v="3"/>
    <n v="11"/>
    <x v="10"/>
    <x v="3"/>
    <x v="7"/>
    <x v="2"/>
    <s v="Returning"/>
    <x v="3"/>
    <s v="Compact Sleeping Bag"/>
    <n v="5"/>
    <n v="122.33"/>
    <n v="0.15"/>
    <n v="58.98"/>
    <n v="519.90249999999992"/>
    <n v="294.89999999999998"/>
    <n v="225.00249999999994"/>
    <n v="0.43277826130861069"/>
    <n v="2026"/>
    <s v="Q4"/>
    <n v="11"/>
    <s v="Nov"/>
  </r>
  <r>
    <n v="1603"/>
    <d v="2026-11-21T00:00:00"/>
    <n v="2026"/>
    <x v="3"/>
    <n v="11"/>
    <x v="10"/>
    <x v="3"/>
    <x v="8"/>
    <x v="0"/>
    <s v="Returning"/>
    <x v="3"/>
    <s v="Portable Camp Stove"/>
    <n v="1"/>
    <n v="83.49"/>
    <n v="0.05"/>
    <n v="39.659999999999997"/>
    <n v="79.315499999999986"/>
    <n v="39.659999999999997"/>
    <n v="39.655499999999989"/>
    <n v="0.49997163227868446"/>
    <n v="2026"/>
    <s v="Q4"/>
    <n v="11"/>
    <s v="Nov"/>
  </r>
  <r>
    <n v="2073"/>
    <d v="2026-11-21T00:00:00"/>
    <n v="2026"/>
    <x v="3"/>
    <n v="11"/>
    <x v="10"/>
    <x v="1"/>
    <x v="12"/>
    <x v="0"/>
    <s v="New"/>
    <x v="0"/>
    <s v="Trail Bike Light"/>
    <n v="2"/>
    <n v="51.48"/>
    <n v="0.1"/>
    <n v="22.51"/>
    <n v="92.664000000000001"/>
    <n v="45.02"/>
    <n v="47.643999999999998"/>
    <n v="0.51415868082534744"/>
    <n v="2026"/>
    <s v="Q4"/>
    <n v="11"/>
    <s v="Nov"/>
  </r>
  <r>
    <n v="2487"/>
    <d v="2026-11-21T00:00:00"/>
    <n v="2026"/>
    <x v="3"/>
    <n v="11"/>
    <x v="10"/>
    <x v="2"/>
    <x v="2"/>
    <x v="3"/>
    <s v="New"/>
    <x v="3"/>
    <s v="Compact Sleeping Bag"/>
    <n v="1"/>
    <n v="123.43"/>
    <n v="0.15"/>
    <n v="60.8"/>
    <n v="104.91550000000001"/>
    <n v="60.8"/>
    <n v="44.115500000000011"/>
    <n v="0.42048601017008935"/>
    <n v="2026"/>
    <s v="Q4"/>
    <n v="11"/>
    <s v="Nov"/>
  </r>
  <r>
    <n v="3407"/>
    <d v="2026-11-21T00:00:00"/>
    <n v="2026"/>
    <x v="3"/>
    <n v="11"/>
    <x v="10"/>
    <x v="3"/>
    <x v="7"/>
    <x v="0"/>
    <s v="New"/>
    <x v="2"/>
    <s v="Travel Backpack 35L"/>
    <n v="1"/>
    <n v="164.85"/>
    <n v="0.1"/>
    <n v="89.4"/>
    <n v="148.36500000000001"/>
    <n v="89.4"/>
    <n v="58.965000000000003"/>
    <n v="0.39743200889697705"/>
    <n v="2026"/>
    <s v="Q4"/>
    <n v="11"/>
    <s v="Nov"/>
  </r>
  <r>
    <n v="4052"/>
    <d v="2026-11-21T00:00:00"/>
    <n v="2026"/>
    <x v="3"/>
    <n v="11"/>
    <x v="10"/>
    <x v="0"/>
    <x v="0"/>
    <x v="0"/>
    <s v="New"/>
    <x v="2"/>
    <s v="Packing Cube Set"/>
    <n v="1"/>
    <n v="46.82"/>
    <n v="0.2"/>
    <n v="18.27"/>
    <n v="37.456000000000003"/>
    <n v="18.27"/>
    <n v="19.186000000000003"/>
    <n v="0.51222768047842804"/>
    <n v="2026"/>
    <s v="Q4"/>
    <n v="11"/>
    <s v="Nov"/>
  </r>
  <r>
    <n v="119"/>
    <d v="2026-11-22T00:00:00"/>
    <n v="2026"/>
    <x v="3"/>
    <n v="11"/>
    <x v="10"/>
    <x v="0"/>
    <x v="9"/>
    <x v="0"/>
    <s v="New"/>
    <x v="4"/>
    <s v="Resistance Band Set"/>
    <n v="1"/>
    <n v="41.16"/>
    <n v="0.1"/>
    <n v="14.82"/>
    <n v="37.043999999999997"/>
    <n v="14.82"/>
    <n v="22.223999999999997"/>
    <n v="0.59993521218011014"/>
    <n v="2026"/>
    <s v="Q4"/>
    <n v="11"/>
    <s v="Nov"/>
  </r>
  <r>
    <n v="298"/>
    <d v="2026-11-22T00:00:00"/>
    <n v="2026"/>
    <x v="3"/>
    <n v="11"/>
    <x v="10"/>
    <x v="1"/>
    <x v="12"/>
    <x v="3"/>
    <s v="New"/>
    <x v="3"/>
    <s v="Trail Tent 2P"/>
    <n v="1"/>
    <n v="196.08"/>
    <n v="0.1"/>
    <n v="104.19"/>
    <n v="176.47200000000001"/>
    <n v="104.19"/>
    <n v="72.282000000000011"/>
    <n v="0.40959472324221408"/>
    <n v="2026"/>
    <s v="Q4"/>
    <n v="11"/>
    <s v="Nov"/>
  </r>
  <r>
    <n v="419"/>
    <d v="2026-11-22T00:00:00"/>
    <n v="2026"/>
    <x v="3"/>
    <n v="11"/>
    <x v="10"/>
    <x v="3"/>
    <x v="8"/>
    <x v="2"/>
    <s v="New"/>
    <x v="3"/>
    <s v="Trail Tent 2P"/>
    <n v="1"/>
    <n v="192.62"/>
    <n v="0.1"/>
    <n v="105.97"/>
    <n v="173.358"/>
    <n v="105.97"/>
    <n v="67.388000000000005"/>
    <n v="0.38872160500236508"/>
    <n v="2026"/>
    <s v="Q4"/>
    <n v="11"/>
    <s v="Nov"/>
  </r>
  <r>
    <n v="1181"/>
    <d v="2026-11-22T00:00:00"/>
    <n v="2026"/>
    <x v="3"/>
    <n v="11"/>
    <x v="10"/>
    <x v="1"/>
    <x v="12"/>
    <x v="3"/>
    <s v="New"/>
    <x v="0"/>
    <s v="Cycling Pack 12L"/>
    <n v="2"/>
    <n v="102.87"/>
    <n v="0.05"/>
    <n v="51.69"/>
    <n v="195.453"/>
    <n v="103.38"/>
    <n v="92.073000000000008"/>
    <n v="0.4710748875688785"/>
    <n v="2026"/>
    <s v="Q4"/>
    <n v="11"/>
    <s v="Nov"/>
  </r>
  <r>
    <n v="1924"/>
    <d v="2026-11-22T00:00:00"/>
    <n v="2026"/>
    <x v="3"/>
    <n v="11"/>
    <x v="10"/>
    <x v="0"/>
    <x v="15"/>
    <x v="0"/>
    <s v="New"/>
    <x v="0"/>
    <s v="Trail Bike Light"/>
    <n v="3"/>
    <n v="50.99"/>
    <n v="0.2"/>
    <n v="22.53"/>
    <n v="122.376"/>
    <n v="67.59"/>
    <n v="54.786000000000001"/>
    <n v="0.44768582074916652"/>
    <n v="2026"/>
    <s v="Q4"/>
    <n v="11"/>
    <s v="Nov"/>
  </r>
  <r>
    <n v="3829"/>
    <d v="2026-11-22T00:00:00"/>
    <n v="2026"/>
    <x v="3"/>
    <n v="11"/>
    <x v="10"/>
    <x v="1"/>
    <x v="12"/>
    <x v="2"/>
    <s v="New"/>
    <x v="0"/>
    <s v="Compact Repair Kit"/>
    <n v="1"/>
    <n v="39.94"/>
    <n v="0.1"/>
    <n v="16.89"/>
    <n v="35.945999999999998"/>
    <n v="16.89"/>
    <n v="19.055999999999997"/>
    <n v="0.53012852612251704"/>
    <n v="2026"/>
    <s v="Q4"/>
    <n v="11"/>
    <s v="Nov"/>
  </r>
  <r>
    <n v="5065"/>
    <d v="2026-11-22T00:00:00"/>
    <n v="2026"/>
    <x v="3"/>
    <n v="11"/>
    <x v="10"/>
    <x v="3"/>
    <x v="8"/>
    <x v="0"/>
    <s v="New"/>
    <x v="2"/>
    <s v="Travel Backpack 35L"/>
    <n v="2"/>
    <n v="166.15"/>
    <n v="0"/>
    <n v="86.42"/>
    <n v="332.3"/>
    <n v="172.84"/>
    <n v="159.46"/>
    <n v="0.47986758952753539"/>
    <n v="2026"/>
    <s v="Q4"/>
    <n v="11"/>
    <s v="Nov"/>
  </r>
  <r>
    <n v="5146"/>
    <d v="2026-11-22T00:00:00"/>
    <n v="2026"/>
    <x v="3"/>
    <n v="11"/>
    <x v="10"/>
    <x v="1"/>
    <x v="6"/>
    <x v="0"/>
    <s v="New"/>
    <x v="4"/>
    <s v="Recovery Roller"/>
    <n v="1"/>
    <n v="35.79"/>
    <n v="0.1"/>
    <n v="14.17"/>
    <n v="32.210999999999999"/>
    <n v="14.17"/>
    <n v="18.040999999999997"/>
    <n v="0.56008816863804278"/>
    <n v="2026"/>
    <s v="Q4"/>
    <n v="11"/>
    <s v="Nov"/>
  </r>
  <r>
    <n v="320"/>
    <d v="2026-11-23T00:00:00"/>
    <n v="2026"/>
    <x v="3"/>
    <n v="11"/>
    <x v="10"/>
    <x v="2"/>
    <x v="2"/>
    <x v="0"/>
    <s v="New"/>
    <x v="3"/>
    <s v="Trail Tent 2P"/>
    <n v="5"/>
    <n v="196.53"/>
    <n v="0.15"/>
    <n v="105.01"/>
    <n v="835.25249999999994"/>
    <n v="525.05000000000007"/>
    <n v="310.20249999999987"/>
    <n v="0.37138769414039452"/>
    <n v="2026"/>
    <s v="Q4"/>
    <n v="11"/>
    <s v="Nov"/>
  </r>
  <r>
    <n v="1250"/>
    <d v="2026-11-23T00:00:00"/>
    <n v="2026"/>
    <x v="3"/>
    <n v="11"/>
    <x v="10"/>
    <x v="1"/>
    <x v="12"/>
    <x v="0"/>
    <s v="New"/>
    <x v="2"/>
    <s v="Insulated Bottle"/>
    <n v="6"/>
    <n v="36.35"/>
    <n v="0"/>
    <n v="13.24"/>
    <n v="218.10000000000002"/>
    <n v="79.44"/>
    <n v="138.66000000000003"/>
    <n v="0.63576341127922975"/>
    <n v="2026"/>
    <s v="Q4"/>
    <n v="11"/>
    <s v="Nov"/>
  </r>
  <r>
    <n v="2584"/>
    <d v="2026-11-23T00:00:00"/>
    <n v="2026"/>
    <x v="3"/>
    <n v="11"/>
    <x v="10"/>
    <x v="1"/>
    <x v="6"/>
    <x v="1"/>
    <s v="Returning"/>
    <x v="3"/>
    <s v="Trail Tent 2P"/>
    <n v="15"/>
    <n v="192.23"/>
    <n v="0.15"/>
    <n v="106.34"/>
    <n v="2450.9324999999999"/>
    <n v="1595.1000000000001"/>
    <n v="855.83249999999975"/>
    <n v="0.34918648310387979"/>
    <n v="2026"/>
    <s v="Q4"/>
    <n v="11"/>
    <s v="Nov"/>
  </r>
  <r>
    <n v="2717"/>
    <d v="2026-11-23T00:00:00"/>
    <n v="2026"/>
    <x v="3"/>
    <n v="11"/>
    <x v="10"/>
    <x v="1"/>
    <x v="12"/>
    <x v="0"/>
    <s v="New"/>
    <x v="2"/>
    <s v="Travel Backpack 35L"/>
    <n v="2"/>
    <n v="167.9"/>
    <n v="0.15"/>
    <n v="89.55"/>
    <n v="285.43"/>
    <n v="179.1"/>
    <n v="106.33000000000001"/>
    <n v="0.37252566303471957"/>
    <n v="2026"/>
    <s v="Q4"/>
    <n v="11"/>
    <s v="Nov"/>
  </r>
  <r>
    <n v="2737"/>
    <d v="2026-11-23T00:00:00"/>
    <n v="2026"/>
    <x v="3"/>
    <n v="11"/>
    <x v="10"/>
    <x v="1"/>
    <x v="6"/>
    <x v="0"/>
    <s v="Business"/>
    <x v="3"/>
    <s v="Portable Camp Stove"/>
    <n v="2"/>
    <n v="80.709999999999994"/>
    <n v="0.1"/>
    <n v="39.33"/>
    <n v="145.27799999999999"/>
    <n v="78.66"/>
    <n v="66.617999999999995"/>
    <n v="0.45855532152149669"/>
    <n v="2026"/>
    <s v="Q4"/>
    <n v="11"/>
    <s v="Nov"/>
  </r>
  <r>
    <n v="3021"/>
    <d v="2026-11-23T00:00:00"/>
    <n v="2026"/>
    <x v="3"/>
    <n v="11"/>
    <x v="10"/>
    <x v="0"/>
    <x v="15"/>
    <x v="0"/>
    <s v="Business"/>
    <x v="1"/>
    <s v="Trekking Poles"/>
    <n v="1"/>
    <n v="71.66"/>
    <n v="0.2"/>
    <n v="31.83"/>
    <n v="57.328000000000003"/>
    <n v="31.83"/>
    <n v="25.498000000000005"/>
    <n v="0.44477393245883345"/>
    <n v="2026"/>
    <s v="Q4"/>
    <n v="11"/>
    <s v="Nov"/>
  </r>
  <r>
    <n v="5199"/>
    <d v="2026-11-23T00:00:00"/>
    <n v="2026"/>
    <x v="3"/>
    <n v="11"/>
    <x v="10"/>
    <x v="2"/>
    <x v="3"/>
    <x v="0"/>
    <s v="Returning"/>
    <x v="3"/>
    <s v="Compact Sleeping Bag"/>
    <n v="5"/>
    <n v="125.23"/>
    <n v="0.05"/>
    <n v="59.84"/>
    <n v="594.84249999999997"/>
    <n v="299.20000000000005"/>
    <n v="295.64249999999993"/>
    <n v="0.49700971265503041"/>
    <n v="2026"/>
    <s v="Q4"/>
    <n v="11"/>
    <s v="Nov"/>
  </r>
  <r>
    <n v="1202"/>
    <d v="2026-11-24T00:00:00"/>
    <n v="2026"/>
    <x v="3"/>
    <n v="11"/>
    <x v="10"/>
    <x v="0"/>
    <x v="15"/>
    <x v="3"/>
    <s v="Returning"/>
    <x v="1"/>
    <s v="Hiking Daypack 20L"/>
    <n v="2"/>
    <n v="91.33"/>
    <n v="0.15"/>
    <n v="45.45"/>
    <n v="155.261"/>
    <n v="90.9"/>
    <n v="64.36099999999999"/>
    <n v="0.41453423589954974"/>
    <n v="2026"/>
    <s v="Q4"/>
    <n v="11"/>
    <s v="Nov"/>
  </r>
  <r>
    <n v="1365"/>
    <d v="2026-11-24T00:00:00"/>
    <n v="2026"/>
    <x v="3"/>
    <n v="11"/>
    <x v="10"/>
    <x v="0"/>
    <x v="0"/>
    <x v="3"/>
    <s v="New"/>
    <x v="1"/>
    <s v="Summit Backpack 45L"/>
    <n v="4"/>
    <n v="155.91"/>
    <n v="0"/>
    <n v="79.91"/>
    <n v="623.64"/>
    <n v="319.64"/>
    <n v="304"/>
    <n v="0.48746071451478418"/>
    <n v="2026"/>
    <s v="Q4"/>
    <n v="11"/>
    <s v="Nov"/>
  </r>
  <r>
    <n v="2575"/>
    <d v="2026-11-24T00:00:00"/>
    <n v="2026"/>
    <x v="3"/>
    <n v="11"/>
    <x v="10"/>
    <x v="2"/>
    <x v="10"/>
    <x v="2"/>
    <s v="Returning"/>
    <x v="4"/>
    <s v="Resistance Band Set"/>
    <n v="1"/>
    <n v="39.42"/>
    <n v="0"/>
    <n v="14.63"/>
    <n v="39.42"/>
    <n v="14.63"/>
    <n v="24.79"/>
    <n v="0.62886859462201927"/>
    <n v="2026"/>
    <s v="Q4"/>
    <n v="11"/>
    <s v="Nov"/>
  </r>
  <r>
    <n v="2673"/>
    <d v="2026-11-24T00:00:00"/>
    <n v="2026"/>
    <x v="3"/>
    <n v="11"/>
    <x v="10"/>
    <x v="2"/>
    <x v="2"/>
    <x v="0"/>
    <s v="Returning"/>
    <x v="0"/>
    <s v="Trail Bike Light"/>
    <n v="2"/>
    <n v="51.56"/>
    <n v="0.05"/>
    <n v="22.7"/>
    <n v="97.963999999999999"/>
    <n v="45.4"/>
    <n v="52.564"/>
    <n v="0.5365644522477645"/>
    <n v="2026"/>
    <s v="Q4"/>
    <n v="11"/>
    <s v="Nov"/>
  </r>
  <r>
    <n v="4145"/>
    <d v="2026-11-24T00:00:00"/>
    <n v="2026"/>
    <x v="3"/>
    <n v="11"/>
    <x v="10"/>
    <x v="0"/>
    <x v="0"/>
    <x v="0"/>
    <s v="Returning"/>
    <x v="3"/>
    <s v="Compact Sleeping Bag"/>
    <n v="1"/>
    <n v="120.49"/>
    <n v="0.15"/>
    <n v="61.22"/>
    <n v="102.4165"/>
    <n v="61.22"/>
    <n v="41.1965"/>
    <n v="0.40224475548373556"/>
    <n v="2026"/>
    <s v="Q4"/>
    <n v="11"/>
    <s v="Nov"/>
  </r>
  <r>
    <n v="4610"/>
    <d v="2026-11-24T00:00:00"/>
    <n v="2026"/>
    <x v="3"/>
    <n v="11"/>
    <x v="10"/>
    <x v="2"/>
    <x v="16"/>
    <x v="2"/>
    <s v="Returning"/>
    <x v="1"/>
    <s v="Summit Backpack 45L"/>
    <n v="2"/>
    <n v="153.96"/>
    <n v="0"/>
    <n v="79.33"/>
    <n v="307.92"/>
    <n v="158.66"/>
    <n v="149.26000000000002"/>
    <n v="0.48473629514159527"/>
    <n v="2026"/>
    <s v="Q4"/>
    <n v="11"/>
    <s v="Nov"/>
  </r>
  <r>
    <n v="4721"/>
    <d v="2026-11-24T00:00:00"/>
    <n v="2026"/>
    <x v="3"/>
    <n v="11"/>
    <x v="10"/>
    <x v="2"/>
    <x v="16"/>
    <x v="2"/>
    <s v="New"/>
    <x v="0"/>
    <s v="Compact Repair Kit"/>
    <n v="1"/>
    <n v="39.85"/>
    <n v="0"/>
    <n v="16.3"/>
    <n v="39.85"/>
    <n v="16.3"/>
    <n v="23.55"/>
    <n v="0.59096612296110418"/>
    <n v="2026"/>
    <s v="Q4"/>
    <n v="11"/>
    <s v="Nov"/>
  </r>
  <r>
    <n v="324"/>
    <d v="2026-11-25T00:00:00"/>
    <n v="2026"/>
    <x v="3"/>
    <n v="11"/>
    <x v="10"/>
    <x v="3"/>
    <x v="13"/>
    <x v="3"/>
    <s v="Returning"/>
    <x v="0"/>
    <s v="Cycling Pack 12L"/>
    <n v="2"/>
    <n v="103.88"/>
    <n v="0.15"/>
    <n v="49.26"/>
    <n v="176.59599999999998"/>
    <n v="98.52"/>
    <n v="78.075999999999979"/>
    <n v="0.44211646922920106"/>
    <n v="2026"/>
    <s v="Q4"/>
    <n v="11"/>
    <s v="Nov"/>
  </r>
  <r>
    <n v="559"/>
    <d v="2026-11-25T00:00:00"/>
    <n v="2026"/>
    <x v="3"/>
    <n v="11"/>
    <x v="10"/>
    <x v="3"/>
    <x v="7"/>
    <x v="0"/>
    <s v="Returning"/>
    <x v="2"/>
    <s v="Carry-On Duffel"/>
    <n v="2"/>
    <n v="134.19"/>
    <n v="0.1"/>
    <n v="65.39"/>
    <n v="241.542"/>
    <n v="130.78"/>
    <n v="110.762"/>
    <n v="0.45856207202060095"/>
    <n v="2026"/>
    <s v="Q4"/>
    <n v="11"/>
    <s v="Nov"/>
  </r>
  <r>
    <n v="1108"/>
    <d v="2026-11-25T00:00:00"/>
    <n v="2026"/>
    <x v="3"/>
    <n v="11"/>
    <x v="10"/>
    <x v="1"/>
    <x v="1"/>
    <x v="3"/>
    <s v="New"/>
    <x v="2"/>
    <s v="Insulated Bottle"/>
    <n v="1"/>
    <n v="37.06"/>
    <n v="0.1"/>
    <n v="13.18"/>
    <n v="33.354000000000006"/>
    <n v="13.18"/>
    <n v="20.174000000000007"/>
    <n v="0.6048449961024166"/>
    <n v="2026"/>
    <s v="Q4"/>
    <n v="11"/>
    <s v="Nov"/>
  </r>
  <r>
    <n v="1344"/>
    <d v="2026-11-25T00:00:00"/>
    <n v="2026"/>
    <x v="3"/>
    <n v="11"/>
    <x v="10"/>
    <x v="2"/>
    <x v="10"/>
    <x v="0"/>
    <s v="New"/>
    <x v="2"/>
    <s v="Carry-On Duffel"/>
    <n v="4"/>
    <n v="135.21"/>
    <n v="0.05"/>
    <n v="68.64"/>
    <n v="513.798"/>
    <n v="274.56"/>
    <n v="239.238"/>
    <n v="0.46562656919645462"/>
    <n v="2026"/>
    <s v="Q4"/>
    <n v="11"/>
    <s v="Nov"/>
  </r>
  <r>
    <n v="1922"/>
    <d v="2026-11-25T00:00:00"/>
    <n v="2026"/>
    <x v="3"/>
    <n v="11"/>
    <x v="10"/>
    <x v="0"/>
    <x v="9"/>
    <x v="3"/>
    <s v="Returning"/>
    <x v="1"/>
    <s v="Trail Boots"/>
    <n v="2"/>
    <n v="145.77000000000001"/>
    <n v="0.1"/>
    <n v="78.14"/>
    <n v="262.38600000000002"/>
    <n v="156.28"/>
    <n v="106.10600000000002"/>
    <n v="0.40438895367893107"/>
    <n v="2026"/>
    <s v="Q4"/>
    <n v="11"/>
    <s v="Nov"/>
  </r>
  <r>
    <n v="2343"/>
    <d v="2026-11-25T00:00:00"/>
    <n v="2026"/>
    <x v="3"/>
    <n v="11"/>
    <x v="10"/>
    <x v="0"/>
    <x v="15"/>
    <x v="2"/>
    <s v="New"/>
    <x v="3"/>
    <s v="Compact Sleeping Bag"/>
    <n v="1"/>
    <n v="121.53"/>
    <n v="0.15"/>
    <n v="62.14"/>
    <n v="103.3005"/>
    <n v="62.14"/>
    <n v="41.160499999999999"/>
    <n v="0.39845402490791426"/>
    <n v="2026"/>
    <s v="Q4"/>
    <n v="11"/>
    <s v="Nov"/>
  </r>
  <r>
    <n v="2466"/>
    <d v="2026-11-25T00:00:00"/>
    <n v="2026"/>
    <x v="3"/>
    <n v="11"/>
    <x v="10"/>
    <x v="2"/>
    <x v="2"/>
    <x v="0"/>
    <s v="Business"/>
    <x v="0"/>
    <s v="Compact Repair Kit"/>
    <n v="2"/>
    <n v="40.51"/>
    <n v="0.05"/>
    <n v="16.45"/>
    <n v="76.968999999999994"/>
    <n v="32.9"/>
    <n v="44.068999999999996"/>
    <n v="0.5725551845548208"/>
    <n v="2026"/>
    <s v="Q4"/>
    <n v="11"/>
    <s v="Nov"/>
  </r>
  <r>
    <n v="2647"/>
    <d v="2026-11-25T00:00:00"/>
    <n v="2026"/>
    <x v="3"/>
    <n v="11"/>
    <x v="10"/>
    <x v="2"/>
    <x v="5"/>
    <x v="0"/>
    <s v="New"/>
    <x v="1"/>
    <s v="Trekking Poles"/>
    <n v="1"/>
    <n v="70.099999999999994"/>
    <n v="0.15"/>
    <n v="32.28"/>
    <n v="59.584999999999994"/>
    <n v="32.28"/>
    <n v="27.304999999999993"/>
    <n v="0.45825291600234952"/>
    <n v="2026"/>
    <s v="Q4"/>
    <n v="11"/>
    <s v="Nov"/>
  </r>
  <r>
    <n v="2958"/>
    <d v="2026-11-25T00:00:00"/>
    <n v="2026"/>
    <x v="3"/>
    <n v="11"/>
    <x v="10"/>
    <x v="1"/>
    <x v="12"/>
    <x v="3"/>
    <s v="New"/>
    <x v="1"/>
    <s v="Trail Boots"/>
    <n v="1"/>
    <n v="144.25"/>
    <n v="0.1"/>
    <n v="79.55"/>
    <n v="129.82500000000002"/>
    <n v="79.55"/>
    <n v="50.27500000000002"/>
    <n v="0.38725207009435791"/>
    <n v="2026"/>
    <s v="Q4"/>
    <n v="11"/>
    <s v="Nov"/>
  </r>
  <r>
    <n v="3527"/>
    <d v="2026-11-25T00:00:00"/>
    <n v="2026"/>
    <x v="3"/>
    <n v="11"/>
    <x v="10"/>
    <x v="1"/>
    <x v="6"/>
    <x v="3"/>
    <s v="Returning"/>
    <x v="1"/>
    <s v="Trail Boots"/>
    <n v="4"/>
    <n v="146.19"/>
    <n v="0.1"/>
    <n v="79.569999999999993"/>
    <n v="526.28399999999999"/>
    <n v="318.27999999999997"/>
    <n v="208.00400000000002"/>
    <n v="0.39523147198090769"/>
    <n v="2026"/>
    <s v="Q4"/>
    <n v="11"/>
    <s v="Nov"/>
  </r>
  <r>
    <n v="3729"/>
    <d v="2026-11-25T00:00:00"/>
    <n v="2026"/>
    <x v="3"/>
    <n v="11"/>
    <x v="10"/>
    <x v="0"/>
    <x v="9"/>
    <x v="0"/>
    <s v="New"/>
    <x v="3"/>
    <s v="Portable Camp Stove"/>
    <n v="1"/>
    <n v="81.89"/>
    <n v="0.05"/>
    <n v="38.33"/>
    <n v="77.79549999999999"/>
    <n v="38.33"/>
    <n v="39.465499999999992"/>
    <n v="0.50729797996028048"/>
    <n v="2026"/>
    <s v="Q4"/>
    <n v="11"/>
    <s v="Nov"/>
  </r>
  <r>
    <n v="4961"/>
    <d v="2026-11-25T00:00:00"/>
    <n v="2026"/>
    <x v="3"/>
    <n v="11"/>
    <x v="10"/>
    <x v="2"/>
    <x v="2"/>
    <x v="2"/>
    <s v="New"/>
    <x v="3"/>
    <s v="Trail Tent 2P"/>
    <n v="2"/>
    <n v="194.78"/>
    <n v="0.15"/>
    <n v="102.51"/>
    <n v="331.12599999999998"/>
    <n v="205.02"/>
    <n v="126.10599999999997"/>
    <n v="0.38083992196324051"/>
    <n v="2026"/>
    <s v="Q4"/>
    <n v="11"/>
    <s v="Nov"/>
  </r>
  <r>
    <n v="5034"/>
    <d v="2026-11-25T00:00:00"/>
    <n v="2026"/>
    <x v="3"/>
    <n v="11"/>
    <x v="10"/>
    <x v="1"/>
    <x v="14"/>
    <x v="0"/>
    <s v="Returning"/>
    <x v="1"/>
    <s v="Trail Boots"/>
    <n v="1"/>
    <n v="141.63"/>
    <n v="0.05"/>
    <n v="77.17"/>
    <n v="134.54849999999999"/>
    <n v="77.17"/>
    <n v="57.378499999999988"/>
    <n v="0.42645217152179321"/>
    <n v="2026"/>
    <s v="Q4"/>
    <n v="11"/>
    <s v="Nov"/>
  </r>
  <r>
    <n v="343"/>
    <d v="2026-11-26T00:00:00"/>
    <n v="2026"/>
    <x v="3"/>
    <n v="11"/>
    <x v="10"/>
    <x v="2"/>
    <x v="16"/>
    <x v="0"/>
    <s v="Returning"/>
    <x v="0"/>
    <s v="Compact Repair Kit"/>
    <n v="1"/>
    <n v="40.86"/>
    <n v="0.05"/>
    <n v="17.14"/>
    <n v="38.817"/>
    <n v="17.14"/>
    <n v="21.677"/>
    <n v="0.55844088930107938"/>
    <n v="2026"/>
    <s v="Q4"/>
    <n v="11"/>
    <s v="Nov"/>
  </r>
  <r>
    <n v="405"/>
    <d v="2026-11-26T00:00:00"/>
    <n v="2026"/>
    <x v="3"/>
    <n v="11"/>
    <x v="10"/>
    <x v="3"/>
    <x v="8"/>
    <x v="0"/>
    <s v="New"/>
    <x v="1"/>
    <s v="Trail Boots"/>
    <n v="1"/>
    <n v="141.61000000000001"/>
    <n v="0.05"/>
    <n v="77.7"/>
    <n v="134.52950000000001"/>
    <n v="77.7"/>
    <n v="56.82950000000001"/>
    <n v="0.42243151130421214"/>
    <n v="2026"/>
    <s v="Q4"/>
    <n v="11"/>
    <s v="Nov"/>
  </r>
  <r>
    <n v="485"/>
    <d v="2026-11-26T00:00:00"/>
    <n v="2026"/>
    <x v="3"/>
    <n v="11"/>
    <x v="10"/>
    <x v="3"/>
    <x v="7"/>
    <x v="0"/>
    <s v="New"/>
    <x v="3"/>
    <s v="Compact Sleeping Bag"/>
    <n v="2"/>
    <n v="122.15"/>
    <n v="0.1"/>
    <n v="61.15"/>
    <n v="219.87"/>
    <n v="122.3"/>
    <n v="97.570000000000007"/>
    <n v="0.44376222313185065"/>
    <n v="2026"/>
    <s v="Q4"/>
    <n v="11"/>
    <s v="Nov"/>
  </r>
  <r>
    <n v="807"/>
    <d v="2026-11-26T00:00:00"/>
    <n v="2026"/>
    <x v="3"/>
    <n v="11"/>
    <x v="10"/>
    <x v="2"/>
    <x v="5"/>
    <x v="2"/>
    <s v="Returning"/>
    <x v="2"/>
    <s v="Carry-On Duffel"/>
    <n v="5"/>
    <n v="130.24"/>
    <n v="0.1"/>
    <n v="66.75"/>
    <n v="586.08000000000004"/>
    <n v="333.75"/>
    <n v="252.33000000000004"/>
    <n v="0.43053849303849306"/>
    <n v="2026"/>
    <s v="Q4"/>
    <n v="11"/>
    <s v="Nov"/>
  </r>
  <r>
    <n v="1666"/>
    <d v="2026-11-26T00:00:00"/>
    <n v="2026"/>
    <x v="3"/>
    <n v="11"/>
    <x v="10"/>
    <x v="0"/>
    <x v="15"/>
    <x v="1"/>
    <s v="Returning"/>
    <x v="0"/>
    <s v="Trail Bike Light"/>
    <n v="3"/>
    <n v="50.18"/>
    <n v="0.1"/>
    <n v="23.12"/>
    <n v="135.48599999999999"/>
    <n v="69.36"/>
    <n v="66.125999999999991"/>
    <n v="0.4880651875470528"/>
    <n v="2026"/>
    <s v="Q4"/>
    <n v="11"/>
    <s v="Nov"/>
  </r>
  <r>
    <n v="3442"/>
    <d v="2026-11-26T00:00:00"/>
    <n v="2026"/>
    <x v="3"/>
    <n v="11"/>
    <x v="10"/>
    <x v="0"/>
    <x v="9"/>
    <x v="2"/>
    <s v="New"/>
    <x v="4"/>
    <s v="Training Mat"/>
    <n v="2"/>
    <n v="50.93"/>
    <n v="0.15"/>
    <n v="22.35"/>
    <n v="86.581000000000003"/>
    <n v="44.7"/>
    <n v="41.881"/>
    <n v="0.48372044674928677"/>
    <n v="2026"/>
    <s v="Q4"/>
    <n v="11"/>
    <s v="Nov"/>
  </r>
  <r>
    <n v="4177"/>
    <d v="2026-11-26T00:00:00"/>
    <n v="2026"/>
    <x v="3"/>
    <n v="11"/>
    <x v="10"/>
    <x v="2"/>
    <x v="10"/>
    <x v="0"/>
    <s v="Business"/>
    <x v="0"/>
    <s v="Trail Bike Light"/>
    <n v="1"/>
    <n v="49.6"/>
    <n v="0"/>
    <n v="22.62"/>
    <n v="49.6"/>
    <n v="22.62"/>
    <n v="26.98"/>
    <n v="0.5439516129032258"/>
    <n v="2026"/>
    <s v="Q4"/>
    <n v="11"/>
    <s v="Nov"/>
  </r>
  <r>
    <n v="4659"/>
    <d v="2026-11-26T00:00:00"/>
    <n v="2026"/>
    <x v="3"/>
    <n v="11"/>
    <x v="10"/>
    <x v="1"/>
    <x v="11"/>
    <x v="1"/>
    <s v="Business"/>
    <x v="3"/>
    <s v="Portable Camp Stove"/>
    <n v="3"/>
    <n v="83.3"/>
    <n v="0.15"/>
    <n v="38.74"/>
    <n v="212.41499999999996"/>
    <n v="116.22"/>
    <n v="96.194999999999965"/>
    <n v="0.45286349834051259"/>
    <n v="2026"/>
    <s v="Q4"/>
    <n v="11"/>
    <s v="Nov"/>
  </r>
  <r>
    <n v="4667"/>
    <d v="2026-11-26T00:00:00"/>
    <n v="2026"/>
    <x v="3"/>
    <n v="11"/>
    <x v="10"/>
    <x v="1"/>
    <x v="14"/>
    <x v="3"/>
    <s v="Business"/>
    <x v="2"/>
    <s v="Insulated Bottle"/>
    <n v="1"/>
    <n v="35.89"/>
    <n v="0.05"/>
    <n v="13.53"/>
    <n v="34.095500000000001"/>
    <n v="13.53"/>
    <n v="20.5655"/>
    <n v="0.60317343931017287"/>
    <n v="2026"/>
    <s v="Q4"/>
    <n v="11"/>
    <s v="Nov"/>
  </r>
  <r>
    <n v="197"/>
    <d v="2026-11-27T00:00:00"/>
    <n v="2026"/>
    <x v="3"/>
    <n v="11"/>
    <x v="10"/>
    <x v="3"/>
    <x v="4"/>
    <x v="2"/>
    <s v="New"/>
    <x v="3"/>
    <s v="Trail Tent 2P"/>
    <n v="1"/>
    <n v="195.32"/>
    <n v="0"/>
    <n v="103.21"/>
    <n v="195.32"/>
    <n v="103.21"/>
    <n v="92.11"/>
    <n v="0.47158509113250052"/>
    <n v="2026"/>
    <s v="Q4"/>
    <n v="11"/>
    <s v="Nov"/>
  </r>
  <r>
    <n v="361"/>
    <d v="2026-11-27T00:00:00"/>
    <n v="2026"/>
    <x v="3"/>
    <n v="11"/>
    <x v="10"/>
    <x v="1"/>
    <x v="6"/>
    <x v="0"/>
    <s v="Returning"/>
    <x v="2"/>
    <s v="Insulated Bottle"/>
    <n v="1"/>
    <n v="36.36"/>
    <n v="0.05"/>
    <n v="13.33"/>
    <n v="34.541999999999994"/>
    <n v="13.33"/>
    <n v="21.211999999999996"/>
    <n v="0.61409298824619307"/>
    <n v="2026"/>
    <s v="Q4"/>
    <n v="11"/>
    <s v="Nov"/>
  </r>
  <r>
    <n v="841"/>
    <d v="2026-11-27T00:00:00"/>
    <n v="2026"/>
    <x v="3"/>
    <n v="11"/>
    <x v="10"/>
    <x v="1"/>
    <x v="12"/>
    <x v="0"/>
    <s v="Returning"/>
    <x v="2"/>
    <s v="Insulated Bottle"/>
    <n v="2"/>
    <n v="35.85"/>
    <n v="0.05"/>
    <n v="13.69"/>
    <n v="68.114999999999995"/>
    <n v="27.38"/>
    <n v="40.734999999999999"/>
    <n v="0.59803273875064233"/>
    <n v="2026"/>
    <s v="Q4"/>
    <n v="11"/>
    <s v="Nov"/>
  </r>
  <r>
    <n v="903"/>
    <d v="2026-11-27T00:00:00"/>
    <n v="2026"/>
    <x v="3"/>
    <n v="11"/>
    <x v="10"/>
    <x v="3"/>
    <x v="8"/>
    <x v="0"/>
    <s v="New"/>
    <x v="2"/>
    <s v="Packing Cube Set"/>
    <n v="4"/>
    <n v="46.73"/>
    <n v="0"/>
    <n v="17.989999999999998"/>
    <n v="186.92"/>
    <n v="71.959999999999994"/>
    <n v="114.96"/>
    <n v="0.61502246950567085"/>
    <n v="2026"/>
    <s v="Q4"/>
    <n v="11"/>
    <s v="Nov"/>
  </r>
  <r>
    <n v="1278"/>
    <d v="2026-11-27T00:00:00"/>
    <n v="2026"/>
    <x v="3"/>
    <n v="11"/>
    <x v="10"/>
    <x v="3"/>
    <x v="13"/>
    <x v="2"/>
    <s v="Returning"/>
    <x v="1"/>
    <s v="Trail Boots"/>
    <n v="3"/>
    <n v="143.72"/>
    <n v="0.15"/>
    <n v="78.56"/>
    <n v="366.48599999999999"/>
    <n v="235.68"/>
    <n v="130.80599999999998"/>
    <n v="0.35691950033561987"/>
    <n v="2026"/>
    <s v="Q4"/>
    <n v="11"/>
    <s v="Nov"/>
  </r>
  <r>
    <n v="2091"/>
    <d v="2026-11-27T00:00:00"/>
    <n v="2026"/>
    <x v="3"/>
    <n v="11"/>
    <x v="10"/>
    <x v="1"/>
    <x v="12"/>
    <x v="3"/>
    <s v="New"/>
    <x v="4"/>
    <s v="Recovery Roller"/>
    <n v="1"/>
    <n v="35.590000000000003"/>
    <n v="0"/>
    <n v="13.57"/>
    <n v="35.590000000000003"/>
    <n v="13.57"/>
    <n v="22.020000000000003"/>
    <n v="0.61871312166338865"/>
    <n v="2026"/>
    <s v="Q4"/>
    <n v="11"/>
    <s v="Nov"/>
  </r>
  <r>
    <n v="3070"/>
    <d v="2026-11-27T00:00:00"/>
    <n v="2026"/>
    <x v="3"/>
    <n v="11"/>
    <x v="10"/>
    <x v="3"/>
    <x v="13"/>
    <x v="3"/>
    <s v="Returning"/>
    <x v="1"/>
    <s v="Trekking Poles"/>
    <n v="4"/>
    <n v="71.11"/>
    <n v="0.05"/>
    <n v="32.25"/>
    <n v="270.21799999999996"/>
    <n v="129"/>
    <n v="141.21799999999996"/>
    <n v="0.52260767232382732"/>
    <n v="2026"/>
    <s v="Q4"/>
    <n v="11"/>
    <s v="Nov"/>
  </r>
  <r>
    <n v="4007"/>
    <d v="2026-11-27T00:00:00"/>
    <n v="2026"/>
    <x v="3"/>
    <n v="11"/>
    <x v="10"/>
    <x v="0"/>
    <x v="9"/>
    <x v="3"/>
    <s v="Business"/>
    <x v="0"/>
    <s v="Trail Bike Light"/>
    <n v="5"/>
    <n v="51.04"/>
    <n v="0"/>
    <n v="22.69"/>
    <n v="255.2"/>
    <n v="113.45"/>
    <n v="141.75"/>
    <n v="0.55544670846394983"/>
    <n v="2026"/>
    <s v="Q4"/>
    <n v="11"/>
    <s v="Nov"/>
  </r>
  <r>
    <n v="4488"/>
    <d v="2026-11-27T00:00:00"/>
    <n v="2026"/>
    <x v="3"/>
    <n v="11"/>
    <x v="10"/>
    <x v="1"/>
    <x v="14"/>
    <x v="2"/>
    <s v="Returning"/>
    <x v="2"/>
    <s v="Travel Backpack 35L"/>
    <n v="3"/>
    <n v="161.66"/>
    <n v="0.05"/>
    <n v="88.3"/>
    <n v="460.73099999999999"/>
    <n v="264.89999999999998"/>
    <n v="195.83100000000002"/>
    <n v="0.42504411467863029"/>
    <n v="2026"/>
    <s v="Q4"/>
    <n v="11"/>
    <s v="Nov"/>
  </r>
  <r>
    <n v="5159"/>
    <d v="2026-11-27T00:00:00"/>
    <n v="2026"/>
    <x v="3"/>
    <n v="11"/>
    <x v="10"/>
    <x v="3"/>
    <x v="13"/>
    <x v="0"/>
    <s v="Business"/>
    <x v="3"/>
    <s v="Portable Camp Stove"/>
    <n v="2"/>
    <n v="80.400000000000006"/>
    <n v="0.15"/>
    <n v="38.869999999999997"/>
    <n v="136.68"/>
    <n v="77.739999999999995"/>
    <n v="58.940000000000012"/>
    <n v="0.43122622183201648"/>
    <n v="2026"/>
    <s v="Q4"/>
    <n v="11"/>
    <s v="Nov"/>
  </r>
  <r>
    <n v="669"/>
    <d v="2026-11-28T00:00:00"/>
    <n v="2026"/>
    <x v="3"/>
    <n v="11"/>
    <x v="10"/>
    <x v="2"/>
    <x v="3"/>
    <x v="0"/>
    <s v="Returning"/>
    <x v="4"/>
    <s v="Recovery Roller"/>
    <n v="3"/>
    <n v="36.81"/>
    <n v="0.05"/>
    <n v="13.82"/>
    <n v="104.9085"/>
    <n v="41.46"/>
    <n v="63.448500000000003"/>
    <n v="0.60479846723573405"/>
    <n v="2026"/>
    <s v="Q4"/>
    <n v="11"/>
    <s v="Nov"/>
  </r>
  <r>
    <n v="686"/>
    <d v="2026-11-28T00:00:00"/>
    <n v="2026"/>
    <x v="3"/>
    <n v="11"/>
    <x v="10"/>
    <x v="1"/>
    <x v="12"/>
    <x v="3"/>
    <s v="Returning"/>
    <x v="2"/>
    <s v="Carry-On Duffel"/>
    <n v="2"/>
    <n v="132.61000000000001"/>
    <n v="0.1"/>
    <n v="67.3"/>
    <n v="238.69800000000004"/>
    <n v="134.6"/>
    <n v="104.09800000000004"/>
    <n v="0.43610755012610086"/>
    <n v="2026"/>
    <s v="Q4"/>
    <n v="11"/>
    <s v="Nov"/>
  </r>
  <r>
    <n v="990"/>
    <d v="2026-11-28T00:00:00"/>
    <n v="2026"/>
    <x v="3"/>
    <n v="11"/>
    <x v="10"/>
    <x v="0"/>
    <x v="15"/>
    <x v="0"/>
    <s v="Returning"/>
    <x v="0"/>
    <s v="Compact Repair Kit"/>
    <n v="5"/>
    <n v="39.79"/>
    <n v="0.1"/>
    <n v="17.09"/>
    <n v="179.05500000000001"/>
    <n v="85.45"/>
    <n v="93.605000000000004"/>
    <n v="0.52277233252352628"/>
    <n v="2026"/>
    <s v="Q4"/>
    <n v="11"/>
    <s v="Nov"/>
  </r>
  <r>
    <n v="1134"/>
    <d v="2026-11-28T00:00:00"/>
    <n v="2026"/>
    <x v="3"/>
    <n v="11"/>
    <x v="10"/>
    <x v="3"/>
    <x v="4"/>
    <x v="0"/>
    <s v="Returning"/>
    <x v="2"/>
    <s v="Insulated Bottle"/>
    <n v="2"/>
    <n v="36.119999999999997"/>
    <n v="0.1"/>
    <n v="13.61"/>
    <n v="65.015999999999991"/>
    <n v="27.22"/>
    <n v="37.795999999999992"/>
    <n v="0.58133382551987201"/>
    <n v="2026"/>
    <s v="Q4"/>
    <n v="11"/>
    <s v="Nov"/>
  </r>
  <r>
    <n v="1770"/>
    <d v="2026-11-28T00:00:00"/>
    <n v="2026"/>
    <x v="3"/>
    <n v="11"/>
    <x v="10"/>
    <x v="3"/>
    <x v="7"/>
    <x v="2"/>
    <s v="Returning"/>
    <x v="1"/>
    <s v="Summit Backpack 45L"/>
    <n v="5"/>
    <n v="153.93"/>
    <n v="0.05"/>
    <n v="77.27"/>
    <n v="731.16750000000002"/>
    <n v="386.34999999999997"/>
    <n v="344.81750000000005"/>
    <n v="0.4715985051304934"/>
    <n v="2026"/>
    <s v="Q4"/>
    <n v="11"/>
    <s v="Nov"/>
  </r>
  <r>
    <n v="3396"/>
    <d v="2026-11-28T00:00:00"/>
    <n v="2026"/>
    <x v="3"/>
    <n v="11"/>
    <x v="10"/>
    <x v="2"/>
    <x v="3"/>
    <x v="2"/>
    <s v="New"/>
    <x v="4"/>
    <s v="Training Mat"/>
    <n v="3"/>
    <n v="50.67"/>
    <n v="0.05"/>
    <n v="22.25"/>
    <n v="144.40949999999998"/>
    <n v="66.75"/>
    <n v="77.65949999999998"/>
    <n v="0.53777279195620775"/>
    <n v="2026"/>
    <s v="Q4"/>
    <n v="11"/>
    <s v="Nov"/>
  </r>
  <r>
    <n v="4259"/>
    <d v="2026-11-28T00:00:00"/>
    <n v="2026"/>
    <x v="3"/>
    <n v="11"/>
    <x v="10"/>
    <x v="2"/>
    <x v="3"/>
    <x v="0"/>
    <s v="Returning"/>
    <x v="1"/>
    <s v="Trekking Poles"/>
    <n v="4"/>
    <n v="72.77"/>
    <n v="0"/>
    <n v="32.090000000000003"/>
    <n v="291.08"/>
    <n v="128.36000000000001"/>
    <n v="162.71999999999997"/>
    <n v="0.55902157482479031"/>
    <n v="2026"/>
    <s v="Q4"/>
    <n v="11"/>
    <s v="Nov"/>
  </r>
  <r>
    <n v="4440"/>
    <d v="2026-11-28T00:00:00"/>
    <n v="2026"/>
    <x v="3"/>
    <n v="11"/>
    <x v="10"/>
    <x v="2"/>
    <x v="10"/>
    <x v="3"/>
    <s v="New"/>
    <x v="2"/>
    <s v="Packing Cube Set"/>
    <n v="1"/>
    <n v="46.45"/>
    <n v="0.1"/>
    <n v="17.96"/>
    <n v="41.805000000000007"/>
    <n v="17.96"/>
    <n v="23.845000000000006"/>
    <n v="0.57038631742614521"/>
    <n v="2026"/>
    <s v="Q4"/>
    <n v="11"/>
    <s v="Nov"/>
  </r>
  <r>
    <n v="5115"/>
    <d v="2026-11-28T00:00:00"/>
    <n v="2026"/>
    <x v="3"/>
    <n v="11"/>
    <x v="10"/>
    <x v="0"/>
    <x v="15"/>
    <x v="0"/>
    <s v="New"/>
    <x v="2"/>
    <s v="Travel Backpack 35L"/>
    <n v="1"/>
    <n v="165.75"/>
    <n v="0.2"/>
    <n v="89.16"/>
    <n v="132.6"/>
    <n v="89.16"/>
    <n v="43.44"/>
    <n v="0.32760180995475113"/>
    <n v="2026"/>
    <s v="Q4"/>
    <n v="11"/>
    <s v="Nov"/>
  </r>
  <r>
    <n v="5136"/>
    <d v="2026-11-28T00:00:00"/>
    <n v="2026"/>
    <x v="3"/>
    <n v="11"/>
    <x v="10"/>
    <x v="2"/>
    <x v="2"/>
    <x v="3"/>
    <s v="New"/>
    <x v="3"/>
    <s v="Trail Tent 2P"/>
    <n v="4"/>
    <n v="198.02"/>
    <n v="0.05"/>
    <n v="103.82"/>
    <n v="752.476"/>
    <n v="415.28"/>
    <n v="337.19600000000003"/>
    <n v="0.44811528872681655"/>
    <n v="2026"/>
    <s v="Q4"/>
    <n v="11"/>
    <s v="Nov"/>
  </r>
  <r>
    <n v="562"/>
    <d v="2026-11-29T00:00:00"/>
    <n v="2026"/>
    <x v="3"/>
    <n v="11"/>
    <x v="10"/>
    <x v="1"/>
    <x v="12"/>
    <x v="0"/>
    <s v="New"/>
    <x v="2"/>
    <s v="Packing Cube Set"/>
    <n v="1"/>
    <n v="46.3"/>
    <n v="0.2"/>
    <n v="18.78"/>
    <n v="37.04"/>
    <n v="18.78"/>
    <n v="18.259999999999998"/>
    <n v="0.49298056155507552"/>
    <n v="2026"/>
    <s v="Q4"/>
    <n v="11"/>
    <s v="Nov"/>
  </r>
  <r>
    <n v="806"/>
    <d v="2026-11-29T00:00:00"/>
    <n v="2026"/>
    <x v="3"/>
    <n v="11"/>
    <x v="10"/>
    <x v="0"/>
    <x v="15"/>
    <x v="3"/>
    <s v="Returning"/>
    <x v="4"/>
    <s v="Resistance Band Set"/>
    <n v="1"/>
    <n v="39.659999999999997"/>
    <n v="0"/>
    <n v="14.76"/>
    <n v="39.659999999999997"/>
    <n v="14.76"/>
    <n v="24.9"/>
    <n v="0.62783661119515888"/>
    <n v="2026"/>
    <s v="Q4"/>
    <n v="11"/>
    <s v="Nov"/>
  </r>
  <r>
    <n v="3150"/>
    <d v="2026-11-29T00:00:00"/>
    <n v="2026"/>
    <x v="3"/>
    <n v="11"/>
    <x v="10"/>
    <x v="1"/>
    <x v="6"/>
    <x v="0"/>
    <s v="New"/>
    <x v="3"/>
    <s v="Portable Camp Stove"/>
    <n v="3"/>
    <n v="80.72"/>
    <n v="0.05"/>
    <n v="39.130000000000003"/>
    <n v="230.05199999999999"/>
    <n v="117.39000000000001"/>
    <n v="112.66199999999998"/>
    <n v="0.48972406238589528"/>
    <n v="2026"/>
    <s v="Q4"/>
    <n v="11"/>
    <s v="Nov"/>
  </r>
  <r>
    <n v="4847"/>
    <d v="2026-11-29T00:00:00"/>
    <n v="2026"/>
    <x v="3"/>
    <n v="11"/>
    <x v="10"/>
    <x v="1"/>
    <x v="14"/>
    <x v="3"/>
    <s v="New"/>
    <x v="2"/>
    <s v="Insulated Bottle"/>
    <n v="2"/>
    <n v="35.51"/>
    <n v="0.05"/>
    <n v="13.24"/>
    <n v="67.468999999999994"/>
    <n v="26.48"/>
    <n v="40.98899999999999"/>
    <n v="0.60752345521646967"/>
    <n v="2026"/>
    <s v="Q4"/>
    <n v="11"/>
    <s v="Nov"/>
  </r>
  <r>
    <n v="221"/>
    <d v="2026-11-30T00:00:00"/>
    <n v="2026"/>
    <x v="3"/>
    <n v="11"/>
    <x v="10"/>
    <x v="3"/>
    <x v="8"/>
    <x v="2"/>
    <s v="Business"/>
    <x v="2"/>
    <s v="Carry-On Duffel"/>
    <n v="1"/>
    <n v="132.06"/>
    <n v="0.15"/>
    <n v="67.53"/>
    <n v="112.251"/>
    <n v="67.53"/>
    <n v="44.721000000000004"/>
    <n v="0.39840179597509157"/>
    <n v="2026"/>
    <s v="Q4"/>
    <n v="11"/>
    <s v="Nov"/>
  </r>
  <r>
    <n v="630"/>
    <d v="2026-11-30T00:00:00"/>
    <n v="2026"/>
    <x v="3"/>
    <n v="11"/>
    <x v="10"/>
    <x v="3"/>
    <x v="8"/>
    <x v="0"/>
    <s v="Business"/>
    <x v="0"/>
    <s v="Compact Repair Kit"/>
    <n v="3"/>
    <n v="41.07"/>
    <n v="0.1"/>
    <n v="16.86"/>
    <n v="110.88900000000001"/>
    <n v="50.58"/>
    <n v="60.309000000000012"/>
    <n v="0.54386819251684126"/>
    <n v="2026"/>
    <s v="Q4"/>
    <n v="11"/>
    <s v="Nov"/>
  </r>
  <r>
    <n v="1789"/>
    <d v="2026-11-30T00:00:00"/>
    <n v="2026"/>
    <x v="3"/>
    <n v="11"/>
    <x v="10"/>
    <x v="1"/>
    <x v="12"/>
    <x v="0"/>
    <s v="New"/>
    <x v="1"/>
    <s v="Summit Backpack 45L"/>
    <n v="2"/>
    <n v="151.49"/>
    <n v="0.1"/>
    <n v="81.39"/>
    <n v="272.68200000000002"/>
    <n v="162.78"/>
    <n v="109.90200000000002"/>
    <n v="0.40304090479019522"/>
    <n v="2026"/>
    <s v="Q4"/>
    <n v="11"/>
    <s v="Nov"/>
  </r>
  <r>
    <n v="1947"/>
    <d v="2026-11-30T00:00:00"/>
    <n v="2026"/>
    <x v="3"/>
    <n v="11"/>
    <x v="10"/>
    <x v="0"/>
    <x v="0"/>
    <x v="2"/>
    <s v="Business"/>
    <x v="4"/>
    <s v="Recovery Roller"/>
    <n v="1"/>
    <n v="35.729999999999997"/>
    <n v="0.2"/>
    <n v="14.33"/>
    <n v="28.584"/>
    <n v="14.33"/>
    <n v="14.254"/>
    <n v="0.49867058494262523"/>
    <n v="2026"/>
    <s v="Q4"/>
    <n v="11"/>
    <s v="Nov"/>
  </r>
  <r>
    <n v="2279"/>
    <d v="2026-11-30T00:00:00"/>
    <n v="2026"/>
    <x v="3"/>
    <n v="11"/>
    <x v="10"/>
    <x v="0"/>
    <x v="0"/>
    <x v="2"/>
    <s v="Returning"/>
    <x v="0"/>
    <s v="Trail Bike Light"/>
    <n v="2"/>
    <n v="50.38"/>
    <n v="0.1"/>
    <n v="22.41"/>
    <n v="90.684000000000012"/>
    <n v="44.82"/>
    <n v="45.864000000000011"/>
    <n v="0.50575625248114342"/>
    <n v="2026"/>
    <s v="Q4"/>
    <n v="11"/>
    <s v="Nov"/>
  </r>
  <r>
    <n v="2439"/>
    <d v="2026-11-30T00:00:00"/>
    <n v="2026"/>
    <x v="3"/>
    <n v="11"/>
    <x v="10"/>
    <x v="0"/>
    <x v="9"/>
    <x v="0"/>
    <s v="Business"/>
    <x v="4"/>
    <s v="Recovery Roller"/>
    <n v="1"/>
    <n v="35.67"/>
    <n v="0.1"/>
    <n v="13.81"/>
    <n v="32.103000000000002"/>
    <n v="13.81"/>
    <n v="18.292999999999999"/>
    <n v="0.5698221350029592"/>
    <n v="2026"/>
    <s v="Q4"/>
    <n v="11"/>
    <s v="Nov"/>
  </r>
  <r>
    <n v="2540"/>
    <d v="2026-11-30T00:00:00"/>
    <n v="2026"/>
    <x v="3"/>
    <n v="11"/>
    <x v="10"/>
    <x v="1"/>
    <x v="14"/>
    <x v="1"/>
    <s v="Business"/>
    <x v="3"/>
    <s v="Portable Camp Stove"/>
    <n v="12"/>
    <n v="81.150000000000006"/>
    <n v="0.15"/>
    <n v="39.590000000000003"/>
    <n v="827.73"/>
    <n v="475.08000000000004"/>
    <n v="352.65"/>
    <n v="0.42604472472907828"/>
    <n v="2026"/>
    <s v="Q4"/>
    <n v="11"/>
    <s v="Nov"/>
  </r>
  <r>
    <n v="2747"/>
    <d v="2026-11-30T00:00:00"/>
    <n v="2026"/>
    <x v="3"/>
    <n v="11"/>
    <x v="10"/>
    <x v="0"/>
    <x v="15"/>
    <x v="2"/>
    <s v="Returning"/>
    <x v="3"/>
    <s v="Trail Tent 2P"/>
    <n v="1"/>
    <n v="194.73"/>
    <n v="0"/>
    <n v="104.48"/>
    <n v="194.73"/>
    <n v="104.48"/>
    <n v="90.249999999999986"/>
    <n v="0.46346222975401835"/>
    <n v="2026"/>
    <s v="Q4"/>
    <n v="11"/>
    <s v="Nov"/>
  </r>
  <r>
    <n v="3094"/>
    <d v="2026-11-30T00:00:00"/>
    <n v="2026"/>
    <x v="3"/>
    <n v="11"/>
    <x v="10"/>
    <x v="1"/>
    <x v="1"/>
    <x v="3"/>
    <s v="Business"/>
    <x v="3"/>
    <s v="Compact Sleeping Bag"/>
    <n v="2"/>
    <n v="122.18"/>
    <n v="0.15"/>
    <n v="61.3"/>
    <n v="207.70600000000002"/>
    <n v="122.6"/>
    <n v="85.106000000000023"/>
    <n v="0.40974261696821479"/>
    <n v="2026"/>
    <s v="Q4"/>
    <n v="11"/>
    <s v="Nov"/>
  </r>
  <r>
    <n v="3359"/>
    <d v="2026-11-30T00:00:00"/>
    <n v="2026"/>
    <x v="3"/>
    <n v="11"/>
    <x v="10"/>
    <x v="3"/>
    <x v="13"/>
    <x v="0"/>
    <s v="Returning"/>
    <x v="3"/>
    <s v="Portable Camp Stove"/>
    <n v="1"/>
    <n v="83.14"/>
    <n v="0"/>
    <n v="39.369999999999997"/>
    <n v="83.14"/>
    <n v="39.369999999999997"/>
    <n v="43.77"/>
    <n v="0.52646139042578788"/>
    <n v="2026"/>
    <s v="Q4"/>
    <n v="11"/>
    <s v="Nov"/>
  </r>
  <r>
    <n v="3473"/>
    <d v="2026-11-30T00:00:00"/>
    <n v="2026"/>
    <x v="3"/>
    <n v="11"/>
    <x v="10"/>
    <x v="2"/>
    <x v="5"/>
    <x v="0"/>
    <s v="Returning"/>
    <x v="0"/>
    <s v="Commuter Helmet"/>
    <n v="1"/>
    <n v="80.97"/>
    <n v="0"/>
    <n v="43.64"/>
    <n v="80.97"/>
    <n v="43.64"/>
    <n v="37.33"/>
    <n v="0.4610349512164999"/>
    <n v="2026"/>
    <s v="Q4"/>
    <n v="11"/>
    <s v="Nov"/>
  </r>
  <r>
    <n v="3589"/>
    <d v="2026-11-30T00:00:00"/>
    <n v="2026"/>
    <x v="3"/>
    <n v="11"/>
    <x v="10"/>
    <x v="0"/>
    <x v="9"/>
    <x v="0"/>
    <s v="New"/>
    <x v="1"/>
    <s v="Trekking Poles"/>
    <n v="1"/>
    <n v="73.03"/>
    <n v="0"/>
    <n v="32.71"/>
    <n v="73.03"/>
    <n v="32.71"/>
    <n v="40.32"/>
    <n v="0.55210187594139393"/>
    <n v="2026"/>
    <s v="Q4"/>
    <n v="11"/>
    <s v="Nov"/>
  </r>
  <r>
    <n v="4689"/>
    <d v="2026-11-30T00:00:00"/>
    <n v="2026"/>
    <x v="3"/>
    <n v="11"/>
    <x v="10"/>
    <x v="2"/>
    <x v="3"/>
    <x v="0"/>
    <s v="Returning"/>
    <x v="2"/>
    <s v="Packing Cube Set"/>
    <n v="1"/>
    <n v="46.81"/>
    <n v="0.05"/>
    <n v="17.87"/>
    <n v="44.469500000000004"/>
    <n v="17.87"/>
    <n v="26.599500000000003"/>
    <n v="0.59815154206815913"/>
    <n v="2026"/>
    <s v="Q4"/>
    <n v="11"/>
    <s v="Nov"/>
  </r>
  <r>
    <n v="4819"/>
    <d v="2026-11-30T00:00:00"/>
    <n v="2026"/>
    <x v="3"/>
    <n v="11"/>
    <x v="10"/>
    <x v="3"/>
    <x v="7"/>
    <x v="3"/>
    <s v="New"/>
    <x v="1"/>
    <s v="Summit Backpack 45L"/>
    <n v="2"/>
    <n v="153.51"/>
    <n v="0.15"/>
    <n v="81.290000000000006"/>
    <n v="260.96699999999998"/>
    <n v="162.58000000000001"/>
    <n v="98.386999999999972"/>
    <n v="0.3770093536730697"/>
    <n v="2026"/>
    <s v="Q4"/>
    <n v="11"/>
    <s v="Nov"/>
  </r>
  <r>
    <n v="5167"/>
    <d v="2026-11-30T00:00:00"/>
    <n v="2026"/>
    <x v="3"/>
    <n v="11"/>
    <x v="10"/>
    <x v="2"/>
    <x v="5"/>
    <x v="3"/>
    <s v="New"/>
    <x v="3"/>
    <s v="Trail Tent 2P"/>
    <n v="2"/>
    <n v="197.5"/>
    <n v="0"/>
    <n v="104.47"/>
    <n v="395"/>
    <n v="208.94"/>
    <n v="186.06"/>
    <n v="0.4710379746835443"/>
    <n v="2026"/>
    <s v="Q4"/>
    <n v="11"/>
    <s v="Nov"/>
  </r>
  <r>
    <n v="38"/>
    <d v="2026-12-01T00:00:00"/>
    <n v="2026"/>
    <x v="3"/>
    <n v="12"/>
    <x v="11"/>
    <x v="3"/>
    <x v="8"/>
    <x v="1"/>
    <s v="Business"/>
    <x v="1"/>
    <s v="Trail Boots"/>
    <n v="8"/>
    <n v="146.55000000000001"/>
    <n v="0.1"/>
    <n v="78.03"/>
    <n v="1055.1600000000001"/>
    <n v="624.24"/>
    <n v="430.92000000000007"/>
    <n v="0.40839303991811671"/>
    <n v="2026"/>
    <s v="Q4"/>
    <n v="12"/>
    <s v="Dec"/>
  </r>
  <r>
    <n v="364"/>
    <d v="2026-12-01T00:00:00"/>
    <n v="2026"/>
    <x v="3"/>
    <n v="12"/>
    <x v="11"/>
    <x v="3"/>
    <x v="13"/>
    <x v="0"/>
    <s v="Business"/>
    <x v="0"/>
    <s v="Trail Bike Light"/>
    <n v="2"/>
    <n v="51.83"/>
    <n v="0.15"/>
    <n v="22.02"/>
    <n v="88.11099999999999"/>
    <n v="44.04"/>
    <n v="44.070999999999991"/>
    <n v="0.50017591447151888"/>
    <n v="2026"/>
    <s v="Q4"/>
    <n v="12"/>
    <s v="Dec"/>
  </r>
  <r>
    <n v="2040"/>
    <d v="2026-12-01T00:00:00"/>
    <n v="2026"/>
    <x v="3"/>
    <n v="12"/>
    <x v="11"/>
    <x v="1"/>
    <x v="12"/>
    <x v="0"/>
    <s v="New"/>
    <x v="1"/>
    <s v="Trail Boots"/>
    <n v="1"/>
    <n v="140.34"/>
    <n v="0.15"/>
    <n v="79.92"/>
    <n v="119.289"/>
    <n v="79.92"/>
    <n v="39.369"/>
    <n v="0.33003043029952467"/>
    <n v="2026"/>
    <s v="Q4"/>
    <n v="12"/>
    <s v="Dec"/>
  </r>
  <r>
    <n v="2899"/>
    <d v="2026-12-01T00:00:00"/>
    <n v="2026"/>
    <x v="3"/>
    <n v="12"/>
    <x v="11"/>
    <x v="0"/>
    <x v="0"/>
    <x v="0"/>
    <s v="New"/>
    <x v="1"/>
    <s v="Summit Backpack 45L"/>
    <n v="1"/>
    <n v="156.44999999999999"/>
    <n v="0"/>
    <n v="80.56"/>
    <n v="156.44999999999999"/>
    <n v="80.56"/>
    <n v="75.889999999999986"/>
    <n v="0.48507510386705011"/>
    <n v="2026"/>
    <s v="Q4"/>
    <n v="12"/>
    <s v="Dec"/>
  </r>
  <r>
    <n v="3199"/>
    <d v="2026-12-01T00:00:00"/>
    <n v="2026"/>
    <x v="3"/>
    <n v="12"/>
    <x v="11"/>
    <x v="2"/>
    <x v="16"/>
    <x v="3"/>
    <s v="Returning"/>
    <x v="4"/>
    <s v="Resistance Band Set"/>
    <n v="1"/>
    <n v="41.33"/>
    <n v="0"/>
    <n v="15.03"/>
    <n v="41.33"/>
    <n v="15.03"/>
    <n v="26.299999999999997"/>
    <n v="0.6363416404548754"/>
    <n v="2026"/>
    <s v="Q4"/>
    <n v="12"/>
    <s v="Dec"/>
  </r>
  <r>
    <n v="4722"/>
    <d v="2026-12-01T00:00:00"/>
    <n v="2026"/>
    <x v="3"/>
    <n v="12"/>
    <x v="11"/>
    <x v="1"/>
    <x v="11"/>
    <x v="2"/>
    <s v="New"/>
    <x v="0"/>
    <s v="Compact Repair Kit"/>
    <n v="1"/>
    <n v="39.479999999999997"/>
    <n v="0.05"/>
    <n v="16.78"/>
    <n v="37.505999999999993"/>
    <n v="16.78"/>
    <n v="20.725999999999992"/>
    <n v="0.55260491654668575"/>
    <n v="2026"/>
    <s v="Q4"/>
    <n v="12"/>
    <s v="Dec"/>
  </r>
  <r>
    <n v="1423"/>
    <d v="2026-12-02T00:00:00"/>
    <n v="2026"/>
    <x v="3"/>
    <n v="12"/>
    <x v="11"/>
    <x v="2"/>
    <x v="3"/>
    <x v="0"/>
    <s v="Business"/>
    <x v="1"/>
    <s v="Trekking Poles"/>
    <n v="1"/>
    <n v="73.010000000000005"/>
    <n v="0.1"/>
    <n v="31.51"/>
    <n v="65.709000000000003"/>
    <n v="31.51"/>
    <n v="34.198999999999998"/>
    <n v="0.52046142841924237"/>
    <n v="2026"/>
    <s v="Q4"/>
    <n v="12"/>
    <s v="Dec"/>
  </r>
  <r>
    <n v="1505"/>
    <d v="2026-12-02T00:00:00"/>
    <n v="2026"/>
    <x v="3"/>
    <n v="12"/>
    <x v="11"/>
    <x v="0"/>
    <x v="15"/>
    <x v="0"/>
    <s v="Business"/>
    <x v="4"/>
    <s v="Resistance Band Set"/>
    <n v="2"/>
    <n v="40.86"/>
    <n v="0.05"/>
    <n v="15.06"/>
    <n v="77.634"/>
    <n v="30.12"/>
    <n v="47.513999999999996"/>
    <n v="0.6120256588608084"/>
    <n v="2026"/>
    <s v="Q4"/>
    <n v="12"/>
    <s v="Dec"/>
  </r>
  <r>
    <n v="1664"/>
    <d v="2026-12-02T00:00:00"/>
    <n v="2026"/>
    <x v="3"/>
    <n v="12"/>
    <x v="11"/>
    <x v="2"/>
    <x v="5"/>
    <x v="3"/>
    <s v="Returning"/>
    <x v="3"/>
    <s v="Trail Tent 2P"/>
    <n v="6"/>
    <n v="194.79"/>
    <n v="0"/>
    <n v="105.73"/>
    <n v="1168.74"/>
    <n v="634.38"/>
    <n v="534.36"/>
    <n v="0.45721032907233433"/>
    <n v="2026"/>
    <s v="Q4"/>
    <n v="12"/>
    <s v="Dec"/>
  </r>
  <r>
    <n v="2035"/>
    <d v="2026-12-02T00:00:00"/>
    <n v="2026"/>
    <x v="3"/>
    <n v="12"/>
    <x v="11"/>
    <x v="3"/>
    <x v="13"/>
    <x v="0"/>
    <s v="New"/>
    <x v="3"/>
    <s v="Portable Camp Stove"/>
    <n v="4"/>
    <n v="80.98"/>
    <n v="0.2"/>
    <n v="38.6"/>
    <n v="259.13600000000002"/>
    <n v="154.4"/>
    <n v="104.73600000000002"/>
    <n v="0.40417387009138062"/>
    <n v="2026"/>
    <s v="Q4"/>
    <n v="12"/>
    <s v="Dec"/>
  </r>
  <r>
    <n v="2094"/>
    <d v="2026-12-02T00:00:00"/>
    <n v="2026"/>
    <x v="3"/>
    <n v="12"/>
    <x v="11"/>
    <x v="0"/>
    <x v="15"/>
    <x v="0"/>
    <s v="New"/>
    <x v="3"/>
    <s v="Trail Tent 2P"/>
    <n v="3"/>
    <n v="196.48"/>
    <n v="0.05"/>
    <n v="107.2"/>
    <n v="559.96799999999996"/>
    <n v="321.60000000000002"/>
    <n v="238.36799999999994"/>
    <n v="0.42568146751242919"/>
    <n v="2026"/>
    <s v="Q4"/>
    <n v="12"/>
    <s v="Dec"/>
  </r>
  <r>
    <n v="2204"/>
    <d v="2026-12-02T00:00:00"/>
    <n v="2026"/>
    <x v="3"/>
    <n v="12"/>
    <x v="11"/>
    <x v="0"/>
    <x v="9"/>
    <x v="2"/>
    <s v="New"/>
    <x v="2"/>
    <s v="Packing Cube Set"/>
    <n v="2"/>
    <n v="46.63"/>
    <n v="0"/>
    <n v="18.68"/>
    <n v="93.26"/>
    <n v="37.36"/>
    <n v="55.900000000000006"/>
    <n v="0.59939952820072917"/>
    <n v="2026"/>
    <s v="Q4"/>
    <n v="12"/>
    <s v="Dec"/>
  </r>
  <r>
    <n v="3921"/>
    <d v="2026-12-02T00:00:00"/>
    <n v="2026"/>
    <x v="3"/>
    <n v="12"/>
    <x v="11"/>
    <x v="2"/>
    <x v="5"/>
    <x v="1"/>
    <s v="Business"/>
    <x v="1"/>
    <s v="Trail Boots"/>
    <n v="12"/>
    <n v="142.93"/>
    <n v="0.1"/>
    <n v="79.81"/>
    <n v="1543.644"/>
    <n v="957.72"/>
    <n v="585.92399999999998"/>
    <n v="0.37957197384889263"/>
    <n v="2026"/>
    <s v="Q4"/>
    <n v="12"/>
    <s v="Dec"/>
  </r>
  <r>
    <n v="3999"/>
    <d v="2026-12-02T00:00:00"/>
    <n v="2026"/>
    <x v="3"/>
    <n v="12"/>
    <x v="11"/>
    <x v="1"/>
    <x v="12"/>
    <x v="2"/>
    <s v="Returning"/>
    <x v="1"/>
    <s v="Summit Backpack 45L"/>
    <n v="2"/>
    <n v="153.97"/>
    <n v="0"/>
    <n v="79.45"/>
    <n v="307.94"/>
    <n v="158.9"/>
    <n v="149.04"/>
    <n v="0.48399038773787101"/>
    <n v="2026"/>
    <s v="Q4"/>
    <n v="12"/>
    <s v="Dec"/>
  </r>
  <r>
    <n v="4546"/>
    <d v="2026-12-02T00:00:00"/>
    <n v="2026"/>
    <x v="3"/>
    <n v="12"/>
    <x v="11"/>
    <x v="3"/>
    <x v="13"/>
    <x v="0"/>
    <s v="Returning"/>
    <x v="3"/>
    <s v="Alpine Tent 4P"/>
    <n v="1"/>
    <n v="344.63"/>
    <n v="0.05"/>
    <n v="189.22"/>
    <n v="327.39849999999996"/>
    <n v="189.22"/>
    <n v="138.17849999999996"/>
    <n v="0.42204988721695419"/>
    <n v="2026"/>
    <s v="Q4"/>
    <n v="12"/>
    <s v="Dec"/>
  </r>
  <r>
    <n v="158"/>
    <d v="2026-12-03T00:00:00"/>
    <n v="2026"/>
    <x v="3"/>
    <n v="12"/>
    <x v="11"/>
    <x v="3"/>
    <x v="13"/>
    <x v="0"/>
    <s v="New"/>
    <x v="2"/>
    <s v="Packing Cube Set"/>
    <n v="2"/>
    <n v="46.51"/>
    <n v="0.05"/>
    <n v="18.73"/>
    <n v="88.368999999999986"/>
    <n v="37.46"/>
    <n v="50.908999999999985"/>
    <n v="0.57609568966492763"/>
    <n v="2026"/>
    <s v="Q4"/>
    <n v="12"/>
    <s v="Dec"/>
  </r>
  <r>
    <n v="1972"/>
    <d v="2026-12-03T00:00:00"/>
    <n v="2026"/>
    <x v="3"/>
    <n v="12"/>
    <x v="11"/>
    <x v="0"/>
    <x v="9"/>
    <x v="1"/>
    <s v="Business"/>
    <x v="0"/>
    <s v="Commuter Helmet"/>
    <n v="6"/>
    <n v="80.17"/>
    <n v="0.1"/>
    <n v="42.67"/>
    <n v="432.91800000000001"/>
    <n v="256.02"/>
    <n v="176.89800000000002"/>
    <n v="0.40861779828974543"/>
    <n v="2026"/>
    <s v="Q4"/>
    <n v="12"/>
    <s v="Dec"/>
  </r>
  <r>
    <n v="3196"/>
    <d v="2026-12-03T00:00:00"/>
    <n v="2026"/>
    <x v="3"/>
    <n v="12"/>
    <x v="11"/>
    <x v="3"/>
    <x v="13"/>
    <x v="0"/>
    <s v="New"/>
    <x v="3"/>
    <s v="Compact Sleeping Bag"/>
    <n v="2"/>
    <n v="124.62"/>
    <n v="0.1"/>
    <n v="58.91"/>
    <n v="224.316"/>
    <n v="117.82"/>
    <n v="106.49600000000001"/>
    <n v="0.47475882237557737"/>
    <n v="2026"/>
    <s v="Q4"/>
    <n v="12"/>
    <s v="Dec"/>
  </r>
  <r>
    <n v="3722"/>
    <d v="2026-12-03T00:00:00"/>
    <n v="2026"/>
    <x v="3"/>
    <n v="12"/>
    <x v="11"/>
    <x v="2"/>
    <x v="3"/>
    <x v="0"/>
    <s v="Returning"/>
    <x v="1"/>
    <s v="Trail Boots"/>
    <n v="1"/>
    <n v="144.78"/>
    <n v="0.15"/>
    <n v="81.53"/>
    <n v="123.063"/>
    <n v="81.53"/>
    <n v="41.533000000000001"/>
    <n v="0.33749380398657597"/>
    <n v="2026"/>
    <s v="Q4"/>
    <n v="12"/>
    <s v="Dec"/>
  </r>
  <r>
    <n v="4201"/>
    <d v="2026-12-03T00:00:00"/>
    <n v="2026"/>
    <x v="3"/>
    <n v="12"/>
    <x v="11"/>
    <x v="3"/>
    <x v="7"/>
    <x v="0"/>
    <s v="Business"/>
    <x v="2"/>
    <s v="Carry-On Duffel"/>
    <n v="1"/>
    <n v="133.80000000000001"/>
    <n v="0"/>
    <n v="66.349999999999994"/>
    <n v="133.80000000000001"/>
    <n v="66.349999999999994"/>
    <n v="67.450000000000017"/>
    <n v="0.50411061285500758"/>
    <n v="2026"/>
    <s v="Q4"/>
    <n v="12"/>
    <s v="Dec"/>
  </r>
  <r>
    <n v="4498"/>
    <d v="2026-12-03T00:00:00"/>
    <n v="2026"/>
    <x v="3"/>
    <n v="12"/>
    <x v="11"/>
    <x v="3"/>
    <x v="7"/>
    <x v="2"/>
    <s v="New"/>
    <x v="3"/>
    <s v="Compact Sleeping Bag"/>
    <n v="1"/>
    <n v="124.93"/>
    <n v="0"/>
    <n v="59.41"/>
    <n v="124.93"/>
    <n v="59.41"/>
    <n v="65.52000000000001"/>
    <n v="0.52445369406867848"/>
    <n v="2026"/>
    <s v="Q4"/>
    <n v="12"/>
    <s v="Dec"/>
  </r>
  <r>
    <n v="4791"/>
    <d v="2026-12-03T00:00:00"/>
    <n v="2026"/>
    <x v="3"/>
    <n v="12"/>
    <x v="11"/>
    <x v="1"/>
    <x v="12"/>
    <x v="0"/>
    <s v="New"/>
    <x v="1"/>
    <s v="Trekking Poles"/>
    <n v="2"/>
    <n v="70.59"/>
    <n v="0.1"/>
    <n v="32.68"/>
    <n v="127.06200000000001"/>
    <n v="65.36"/>
    <n v="61.702000000000012"/>
    <n v="0.48560545245628123"/>
    <n v="2026"/>
    <s v="Q4"/>
    <n v="12"/>
    <s v="Dec"/>
  </r>
  <r>
    <n v="614"/>
    <d v="2026-12-04T00:00:00"/>
    <n v="2026"/>
    <x v="3"/>
    <n v="12"/>
    <x v="11"/>
    <x v="3"/>
    <x v="7"/>
    <x v="0"/>
    <s v="Returning"/>
    <x v="1"/>
    <s v="Summit Backpack 45L"/>
    <n v="2"/>
    <n v="151.05000000000001"/>
    <n v="0.15"/>
    <n v="80.36"/>
    <n v="256.78500000000003"/>
    <n v="160.72"/>
    <n v="96.065000000000026"/>
    <n v="0.37410674299511271"/>
    <n v="2026"/>
    <s v="Q4"/>
    <n v="12"/>
    <s v="Dec"/>
  </r>
  <r>
    <n v="2301"/>
    <d v="2026-12-04T00:00:00"/>
    <n v="2026"/>
    <x v="3"/>
    <n v="12"/>
    <x v="11"/>
    <x v="3"/>
    <x v="7"/>
    <x v="0"/>
    <s v="Returning"/>
    <x v="3"/>
    <s v="Compact Sleeping Bag"/>
    <n v="2"/>
    <n v="120.37"/>
    <n v="0.2"/>
    <n v="59.39"/>
    <n v="192.59200000000001"/>
    <n v="118.78"/>
    <n v="73.812000000000012"/>
    <n v="0.3832557946332143"/>
    <n v="2026"/>
    <s v="Q4"/>
    <n v="12"/>
    <s v="Dec"/>
  </r>
  <r>
    <n v="4430"/>
    <d v="2026-12-04T00:00:00"/>
    <n v="2026"/>
    <x v="3"/>
    <n v="12"/>
    <x v="11"/>
    <x v="1"/>
    <x v="1"/>
    <x v="0"/>
    <s v="Returning"/>
    <x v="3"/>
    <s v="Trail Tent 2P"/>
    <n v="3"/>
    <n v="193.8"/>
    <n v="0"/>
    <n v="104.55"/>
    <n v="581.40000000000009"/>
    <n v="313.64999999999998"/>
    <n v="267.75000000000011"/>
    <n v="0.46052631578947378"/>
    <n v="2026"/>
    <s v="Q4"/>
    <n v="12"/>
    <s v="Dec"/>
  </r>
  <r>
    <n v="318"/>
    <d v="2026-12-05T00:00:00"/>
    <n v="2026"/>
    <x v="3"/>
    <n v="12"/>
    <x v="11"/>
    <x v="3"/>
    <x v="13"/>
    <x v="0"/>
    <s v="Business"/>
    <x v="1"/>
    <s v="Trail Boots"/>
    <n v="1"/>
    <n v="146.08000000000001"/>
    <n v="0.1"/>
    <n v="81.540000000000006"/>
    <n v="131.47200000000001"/>
    <n v="81.540000000000006"/>
    <n v="49.932000000000002"/>
    <n v="0.37979189485213583"/>
    <n v="2026"/>
    <s v="Q4"/>
    <n v="12"/>
    <s v="Dec"/>
  </r>
  <r>
    <n v="782"/>
    <d v="2026-12-05T00:00:00"/>
    <n v="2026"/>
    <x v="3"/>
    <n v="12"/>
    <x v="11"/>
    <x v="3"/>
    <x v="7"/>
    <x v="1"/>
    <s v="Business"/>
    <x v="0"/>
    <s v="Cycling Pack 12L"/>
    <n v="4"/>
    <n v="101.17"/>
    <n v="0.15"/>
    <n v="50.48"/>
    <n v="343.97800000000001"/>
    <n v="201.92"/>
    <n v="142.05800000000002"/>
    <n v="0.41298571420265257"/>
    <n v="2026"/>
    <s v="Q4"/>
    <n v="12"/>
    <s v="Dec"/>
  </r>
  <r>
    <n v="1402"/>
    <d v="2026-12-05T00:00:00"/>
    <n v="2026"/>
    <x v="3"/>
    <n v="12"/>
    <x v="11"/>
    <x v="1"/>
    <x v="6"/>
    <x v="2"/>
    <s v="New"/>
    <x v="3"/>
    <s v="Compact Sleeping Bag"/>
    <n v="2"/>
    <n v="121.64"/>
    <n v="0"/>
    <n v="61.94"/>
    <n v="243.28"/>
    <n v="123.88"/>
    <n v="119.4"/>
    <n v="0.49079250246629402"/>
    <n v="2026"/>
    <s v="Q4"/>
    <n v="12"/>
    <s v="Dec"/>
  </r>
  <r>
    <n v="1824"/>
    <d v="2026-12-05T00:00:00"/>
    <n v="2026"/>
    <x v="3"/>
    <n v="12"/>
    <x v="11"/>
    <x v="1"/>
    <x v="1"/>
    <x v="0"/>
    <s v="Returning"/>
    <x v="2"/>
    <s v="Travel Backpack 35L"/>
    <n v="1"/>
    <n v="165.1"/>
    <n v="0.05"/>
    <n v="85.23"/>
    <n v="156.845"/>
    <n v="85.23"/>
    <n v="71.614999999999995"/>
    <n v="0.45659727756702473"/>
    <n v="2026"/>
    <s v="Q4"/>
    <n v="12"/>
    <s v="Dec"/>
  </r>
  <r>
    <n v="2141"/>
    <d v="2026-12-05T00:00:00"/>
    <n v="2026"/>
    <x v="3"/>
    <n v="12"/>
    <x v="11"/>
    <x v="3"/>
    <x v="13"/>
    <x v="0"/>
    <s v="New"/>
    <x v="3"/>
    <s v="Trail Tent 2P"/>
    <n v="3"/>
    <n v="194.07"/>
    <n v="0.1"/>
    <n v="102.37"/>
    <n v="523.98900000000003"/>
    <n v="307.11"/>
    <n v="216.87900000000002"/>
    <n v="0.4138999101126169"/>
    <n v="2026"/>
    <s v="Q4"/>
    <n v="12"/>
    <s v="Dec"/>
  </r>
  <r>
    <n v="3517"/>
    <d v="2026-12-05T00:00:00"/>
    <n v="2026"/>
    <x v="3"/>
    <n v="12"/>
    <x v="11"/>
    <x v="3"/>
    <x v="13"/>
    <x v="3"/>
    <s v="New"/>
    <x v="1"/>
    <s v="Summit Backpack 45L"/>
    <n v="1"/>
    <n v="152.44"/>
    <n v="0.1"/>
    <n v="76.91"/>
    <n v="137.196"/>
    <n v="76.91"/>
    <n v="60.286000000000001"/>
    <n v="0.43941514329863846"/>
    <n v="2026"/>
    <s v="Q4"/>
    <n v="12"/>
    <s v="Dec"/>
  </r>
  <r>
    <n v="4055"/>
    <d v="2026-12-05T00:00:00"/>
    <n v="2026"/>
    <x v="3"/>
    <n v="12"/>
    <x v="11"/>
    <x v="1"/>
    <x v="12"/>
    <x v="0"/>
    <s v="Returning"/>
    <x v="3"/>
    <s v="Compact Sleeping Bag"/>
    <n v="1"/>
    <n v="123.82"/>
    <n v="0.05"/>
    <n v="59.19"/>
    <n v="117.62899999999999"/>
    <n v="59.19"/>
    <n v="58.438999999999993"/>
    <n v="0.49680775999115862"/>
    <n v="2026"/>
    <s v="Q4"/>
    <n v="12"/>
    <s v="Dec"/>
  </r>
  <r>
    <n v="4168"/>
    <d v="2026-12-05T00:00:00"/>
    <n v="2026"/>
    <x v="3"/>
    <n v="12"/>
    <x v="11"/>
    <x v="0"/>
    <x v="0"/>
    <x v="0"/>
    <s v="New"/>
    <x v="1"/>
    <s v="Trekking Poles"/>
    <n v="4"/>
    <n v="71.12"/>
    <n v="0.05"/>
    <n v="31.93"/>
    <n v="270.25600000000003"/>
    <n v="127.72"/>
    <n v="142.53600000000003"/>
    <n v="0.52741104730329769"/>
    <n v="2026"/>
    <s v="Q4"/>
    <n v="12"/>
    <s v="Dec"/>
  </r>
  <r>
    <n v="4317"/>
    <d v="2026-12-05T00:00:00"/>
    <n v="2026"/>
    <x v="3"/>
    <n v="12"/>
    <x v="11"/>
    <x v="2"/>
    <x v="16"/>
    <x v="3"/>
    <s v="Returning"/>
    <x v="1"/>
    <s v="Trekking Poles"/>
    <n v="1"/>
    <n v="71.55"/>
    <n v="0.1"/>
    <n v="32.07"/>
    <n v="64.394999999999996"/>
    <n v="32.07"/>
    <n v="32.324999999999996"/>
    <n v="0.50197996738877237"/>
    <n v="2026"/>
    <s v="Q4"/>
    <n v="12"/>
    <s v="Dec"/>
  </r>
  <r>
    <n v="4879"/>
    <d v="2026-12-05T00:00:00"/>
    <n v="2026"/>
    <x v="3"/>
    <n v="12"/>
    <x v="11"/>
    <x v="2"/>
    <x v="2"/>
    <x v="3"/>
    <s v="Returning"/>
    <x v="1"/>
    <s v="Trekking Poles"/>
    <n v="2"/>
    <n v="70.239999999999995"/>
    <n v="0.1"/>
    <n v="33.29"/>
    <n v="126.43199999999999"/>
    <n v="66.58"/>
    <n v="59.85199999999999"/>
    <n v="0.47339281194634264"/>
    <n v="2026"/>
    <s v="Q4"/>
    <n v="12"/>
    <s v="Dec"/>
  </r>
  <r>
    <n v="467"/>
    <d v="2026-12-06T00:00:00"/>
    <n v="2026"/>
    <x v="3"/>
    <n v="12"/>
    <x v="11"/>
    <x v="0"/>
    <x v="0"/>
    <x v="3"/>
    <s v="Returning"/>
    <x v="0"/>
    <s v="Trail Bike Light"/>
    <n v="2"/>
    <n v="50.68"/>
    <n v="0.15"/>
    <n v="22.41"/>
    <n v="86.155999999999992"/>
    <n v="44.82"/>
    <n v="41.335999999999991"/>
    <n v="0.47978086262129155"/>
    <n v="2026"/>
    <s v="Q4"/>
    <n v="12"/>
    <s v="Dec"/>
  </r>
  <r>
    <n v="825"/>
    <d v="2026-12-06T00:00:00"/>
    <n v="2026"/>
    <x v="3"/>
    <n v="12"/>
    <x v="11"/>
    <x v="3"/>
    <x v="7"/>
    <x v="0"/>
    <s v="New"/>
    <x v="0"/>
    <s v="Cycling Pack 12L"/>
    <n v="1"/>
    <n v="101.26"/>
    <n v="0"/>
    <n v="51.7"/>
    <n v="101.26"/>
    <n v="51.7"/>
    <n v="49.56"/>
    <n v="0.4894331424056883"/>
    <n v="2026"/>
    <s v="Q4"/>
    <n v="12"/>
    <s v="Dec"/>
  </r>
  <r>
    <n v="2346"/>
    <d v="2026-12-06T00:00:00"/>
    <n v="2026"/>
    <x v="3"/>
    <n v="12"/>
    <x v="11"/>
    <x v="0"/>
    <x v="0"/>
    <x v="3"/>
    <s v="Business"/>
    <x v="2"/>
    <s v="Packing Cube Set"/>
    <n v="2"/>
    <n v="46.01"/>
    <n v="0.05"/>
    <n v="18.399999999999999"/>
    <n v="87.418999999999997"/>
    <n v="36.799999999999997"/>
    <n v="50.619"/>
    <n v="0.57903888170763795"/>
    <n v="2026"/>
    <s v="Q4"/>
    <n v="12"/>
    <s v="Dec"/>
  </r>
  <r>
    <n v="3095"/>
    <d v="2026-12-06T00:00:00"/>
    <n v="2026"/>
    <x v="3"/>
    <n v="12"/>
    <x v="11"/>
    <x v="1"/>
    <x v="12"/>
    <x v="0"/>
    <s v="New"/>
    <x v="2"/>
    <s v="Carry-On Duffel"/>
    <n v="2"/>
    <n v="131.97999999999999"/>
    <n v="0.1"/>
    <n v="68.02"/>
    <n v="237.56399999999999"/>
    <n v="136.04"/>
    <n v="101.524"/>
    <n v="0.42735431294303855"/>
    <n v="2026"/>
    <s v="Q4"/>
    <n v="12"/>
    <s v="Dec"/>
  </r>
  <r>
    <n v="3580"/>
    <d v="2026-12-06T00:00:00"/>
    <n v="2026"/>
    <x v="3"/>
    <n v="12"/>
    <x v="11"/>
    <x v="3"/>
    <x v="7"/>
    <x v="2"/>
    <s v="New"/>
    <x v="1"/>
    <s v="Trekking Poles"/>
    <n v="2"/>
    <n v="73.16"/>
    <n v="0.15"/>
    <n v="32.64"/>
    <n v="124.37199999999999"/>
    <n v="65.28"/>
    <n v="59.091999999999985"/>
    <n v="0.47512301804264617"/>
    <n v="2026"/>
    <s v="Q4"/>
    <n v="12"/>
    <s v="Dec"/>
  </r>
  <r>
    <n v="4672"/>
    <d v="2026-12-06T00:00:00"/>
    <n v="2026"/>
    <x v="3"/>
    <n v="12"/>
    <x v="11"/>
    <x v="1"/>
    <x v="6"/>
    <x v="0"/>
    <s v="Business"/>
    <x v="2"/>
    <s v="Packing Cube Set"/>
    <n v="2"/>
    <n v="47.43"/>
    <n v="0.05"/>
    <n v="18.63"/>
    <n v="90.11699999999999"/>
    <n v="37.26"/>
    <n v="52.856999999999992"/>
    <n v="0.58653750124837711"/>
    <n v="2026"/>
    <s v="Q4"/>
    <n v="12"/>
    <s v="Dec"/>
  </r>
  <r>
    <n v="533"/>
    <d v="2026-12-07T00:00:00"/>
    <n v="2026"/>
    <x v="3"/>
    <n v="12"/>
    <x v="11"/>
    <x v="0"/>
    <x v="9"/>
    <x v="0"/>
    <s v="New"/>
    <x v="2"/>
    <s v="Insulated Bottle"/>
    <n v="1"/>
    <n v="35.93"/>
    <n v="0.05"/>
    <n v="13.23"/>
    <n v="34.133499999999998"/>
    <n v="13.23"/>
    <n v="20.903499999999998"/>
    <n v="0.6124042363074399"/>
    <n v="2026"/>
    <s v="Q4"/>
    <n v="12"/>
    <s v="Dec"/>
  </r>
  <r>
    <n v="2160"/>
    <d v="2026-12-07T00:00:00"/>
    <n v="2026"/>
    <x v="3"/>
    <n v="12"/>
    <x v="11"/>
    <x v="0"/>
    <x v="15"/>
    <x v="3"/>
    <s v="Returning"/>
    <x v="2"/>
    <s v="Insulated Bottle"/>
    <n v="1"/>
    <n v="35.53"/>
    <n v="0.05"/>
    <n v="13.28"/>
    <n v="33.753500000000003"/>
    <n v="13.28"/>
    <n v="20.473500000000001"/>
    <n v="0.6065593197742456"/>
    <n v="2026"/>
    <s v="Q4"/>
    <n v="12"/>
    <s v="Dec"/>
  </r>
  <r>
    <n v="2841"/>
    <d v="2026-12-07T00:00:00"/>
    <n v="2026"/>
    <x v="3"/>
    <n v="12"/>
    <x v="11"/>
    <x v="1"/>
    <x v="14"/>
    <x v="0"/>
    <s v="New"/>
    <x v="3"/>
    <s v="Trail Tent 2P"/>
    <n v="3"/>
    <n v="196.97"/>
    <n v="0.15"/>
    <n v="101.88"/>
    <n v="502.27349999999996"/>
    <n v="305.64"/>
    <n v="196.63349999999997"/>
    <n v="0.39148690902466482"/>
    <n v="2026"/>
    <s v="Q4"/>
    <n v="12"/>
    <s v="Dec"/>
  </r>
  <r>
    <n v="3433"/>
    <d v="2026-12-07T00:00:00"/>
    <n v="2026"/>
    <x v="3"/>
    <n v="12"/>
    <x v="11"/>
    <x v="0"/>
    <x v="0"/>
    <x v="0"/>
    <s v="New"/>
    <x v="2"/>
    <s v="Insulated Bottle"/>
    <n v="2"/>
    <n v="37.020000000000003"/>
    <n v="0.2"/>
    <n v="13.39"/>
    <n v="59.232000000000006"/>
    <n v="26.78"/>
    <n v="32.452000000000005"/>
    <n v="0.5478795245813074"/>
    <n v="2026"/>
    <s v="Q4"/>
    <n v="12"/>
    <s v="Dec"/>
  </r>
  <r>
    <n v="3763"/>
    <d v="2026-12-07T00:00:00"/>
    <n v="2026"/>
    <x v="3"/>
    <n v="12"/>
    <x v="11"/>
    <x v="1"/>
    <x v="14"/>
    <x v="0"/>
    <s v="New"/>
    <x v="2"/>
    <s v="Packing Cube Set"/>
    <n v="4"/>
    <n v="47.22"/>
    <n v="0"/>
    <n v="18.420000000000002"/>
    <n v="188.88"/>
    <n v="73.680000000000007"/>
    <n v="115.19999999999999"/>
    <n v="0.60991105463786521"/>
    <n v="2026"/>
    <s v="Q4"/>
    <n v="12"/>
    <s v="Dec"/>
  </r>
  <r>
    <n v="706"/>
    <d v="2026-12-08T00:00:00"/>
    <n v="2026"/>
    <x v="3"/>
    <n v="12"/>
    <x v="11"/>
    <x v="1"/>
    <x v="12"/>
    <x v="2"/>
    <s v="Returning"/>
    <x v="2"/>
    <s v="Packing Cube Set"/>
    <n v="4"/>
    <n v="46.48"/>
    <n v="0.1"/>
    <n v="18.66"/>
    <n v="167.328"/>
    <n v="74.64"/>
    <n v="92.688000000000002"/>
    <n v="0.55393000573723461"/>
    <n v="2026"/>
    <s v="Q4"/>
    <n v="12"/>
    <s v="Dec"/>
  </r>
  <r>
    <n v="1086"/>
    <d v="2026-12-08T00:00:00"/>
    <n v="2026"/>
    <x v="3"/>
    <n v="12"/>
    <x v="11"/>
    <x v="3"/>
    <x v="13"/>
    <x v="1"/>
    <s v="Business"/>
    <x v="1"/>
    <s v="Trail Boots"/>
    <n v="12"/>
    <n v="146.99"/>
    <n v="0.15"/>
    <n v="79.239999999999995"/>
    <n v="1499.298"/>
    <n v="950.87999999999988"/>
    <n v="548.41800000000012"/>
    <n v="0.36578318653129671"/>
    <n v="2026"/>
    <s v="Q4"/>
    <n v="12"/>
    <s v="Dec"/>
  </r>
  <r>
    <n v="1204"/>
    <d v="2026-12-08T00:00:00"/>
    <n v="2026"/>
    <x v="3"/>
    <n v="12"/>
    <x v="11"/>
    <x v="2"/>
    <x v="10"/>
    <x v="0"/>
    <s v="New"/>
    <x v="4"/>
    <s v="Resistance Band Set"/>
    <n v="1"/>
    <n v="40.29"/>
    <n v="0"/>
    <n v="15.07"/>
    <n v="40.29"/>
    <n v="15.07"/>
    <n v="25.22"/>
    <n v="0.62596177711590961"/>
    <n v="2026"/>
    <s v="Q4"/>
    <n v="12"/>
    <s v="Dec"/>
  </r>
  <r>
    <n v="1451"/>
    <d v="2026-12-08T00:00:00"/>
    <n v="2026"/>
    <x v="3"/>
    <n v="12"/>
    <x v="11"/>
    <x v="0"/>
    <x v="0"/>
    <x v="1"/>
    <s v="Business"/>
    <x v="3"/>
    <s v="Compact Sleeping Bag"/>
    <n v="4"/>
    <n v="125.82"/>
    <n v="0.15"/>
    <n v="61.39"/>
    <n v="427.78799999999995"/>
    <n v="245.56"/>
    <n v="182.22799999999995"/>
    <n v="0.42597735326844133"/>
    <n v="2026"/>
    <s v="Q4"/>
    <n v="12"/>
    <s v="Dec"/>
  </r>
  <r>
    <n v="1650"/>
    <d v="2026-12-08T00:00:00"/>
    <n v="2026"/>
    <x v="3"/>
    <n v="12"/>
    <x v="11"/>
    <x v="1"/>
    <x v="1"/>
    <x v="0"/>
    <s v="New"/>
    <x v="2"/>
    <s v="Insulated Bottle"/>
    <n v="3"/>
    <n v="36.25"/>
    <n v="0"/>
    <n v="13.67"/>
    <n v="108.75"/>
    <n v="41.01"/>
    <n v="67.740000000000009"/>
    <n v="0.62289655172413805"/>
    <n v="2026"/>
    <s v="Q4"/>
    <n v="12"/>
    <s v="Dec"/>
  </r>
  <r>
    <n v="1740"/>
    <d v="2026-12-08T00:00:00"/>
    <n v="2026"/>
    <x v="3"/>
    <n v="12"/>
    <x v="11"/>
    <x v="2"/>
    <x v="10"/>
    <x v="3"/>
    <s v="Returning"/>
    <x v="2"/>
    <s v="Travel Backpack 35L"/>
    <n v="1"/>
    <n v="165.29"/>
    <n v="0.05"/>
    <n v="89.92"/>
    <n v="157.02549999999999"/>
    <n v="89.92"/>
    <n v="67.105499999999992"/>
    <n v="0.42735415585366704"/>
    <n v="2026"/>
    <s v="Q4"/>
    <n v="12"/>
    <s v="Dec"/>
  </r>
  <r>
    <n v="3191"/>
    <d v="2026-12-08T00:00:00"/>
    <n v="2026"/>
    <x v="3"/>
    <n v="12"/>
    <x v="11"/>
    <x v="3"/>
    <x v="8"/>
    <x v="0"/>
    <s v="New"/>
    <x v="3"/>
    <s v="Portable Camp Stove"/>
    <n v="1"/>
    <n v="82.89"/>
    <n v="0.15"/>
    <n v="38.51"/>
    <n v="70.456500000000005"/>
    <n v="38.51"/>
    <n v="31.946500000000007"/>
    <n v="0.45342161475520365"/>
    <n v="2026"/>
    <s v="Q4"/>
    <n v="12"/>
    <s v="Dec"/>
  </r>
  <r>
    <n v="3662"/>
    <d v="2026-12-08T00:00:00"/>
    <n v="2026"/>
    <x v="3"/>
    <n v="12"/>
    <x v="11"/>
    <x v="1"/>
    <x v="6"/>
    <x v="0"/>
    <s v="Business"/>
    <x v="3"/>
    <s v="Trail Tent 2P"/>
    <n v="1"/>
    <n v="199.66"/>
    <n v="0"/>
    <n v="103.15"/>
    <n v="199.66"/>
    <n v="103.15"/>
    <n v="96.509999999999991"/>
    <n v="0.48337173194430527"/>
    <n v="2026"/>
    <s v="Q4"/>
    <n v="12"/>
    <s v="Dec"/>
  </r>
  <r>
    <n v="3922"/>
    <d v="2026-12-08T00:00:00"/>
    <n v="2026"/>
    <x v="3"/>
    <n v="12"/>
    <x v="11"/>
    <x v="3"/>
    <x v="8"/>
    <x v="2"/>
    <s v="New"/>
    <x v="1"/>
    <s v="Trail Boots"/>
    <n v="2"/>
    <n v="146.25"/>
    <n v="0.05"/>
    <n v="77.3"/>
    <n v="277.875"/>
    <n v="154.6"/>
    <n v="123.27500000000001"/>
    <n v="0.44363472784525421"/>
    <n v="2026"/>
    <s v="Q4"/>
    <n v="12"/>
    <s v="Dec"/>
  </r>
  <r>
    <n v="4022"/>
    <d v="2026-12-08T00:00:00"/>
    <n v="2026"/>
    <x v="3"/>
    <n v="12"/>
    <x v="11"/>
    <x v="0"/>
    <x v="9"/>
    <x v="3"/>
    <s v="Returning"/>
    <x v="3"/>
    <s v="Alpine Tent 4P"/>
    <n v="1"/>
    <n v="333.51"/>
    <n v="0.2"/>
    <n v="199.91"/>
    <n v="266.80799999999999"/>
    <n v="199.91"/>
    <n v="66.897999999999996"/>
    <n v="0.25073461065635211"/>
    <n v="2026"/>
    <s v="Q4"/>
    <n v="12"/>
    <s v="Dec"/>
  </r>
  <r>
    <n v="4366"/>
    <d v="2026-12-08T00:00:00"/>
    <n v="2026"/>
    <x v="3"/>
    <n v="12"/>
    <x v="11"/>
    <x v="1"/>
    <x v="12"/>
    <x v="2"/>
    <s v="New"/>
    <x v="1"/>
    <s v="Summit Backpack 45L"/>
    <n v="1"/>
    <n v="151.97"/>
    <n v="0.05"/>
    <n v="80.239999999999995"/>
    <n v="144.3715"/>
    <n v="80.239999999999995"/>
    <n v="64.131500000000003"/>
    <n v="0.44421163456776441"/>
    <n v="2026"/>
    <s v="Q4"/>
    <n v="12"/>
    <s v="Dec"/>
  </r>
  <r>
    <n v="4880"/>
    <d v="2026-12-08T00:00:00"/>
    <n v="2026"/>
    <x v="3"/>
    <n v="12"/>
    <x v="11"/>
    <x v="3"/>
    <x v="13"/>
    <x v="2"/>
    <s v="New"/>
    <x v="0"/>
    <s v="Compact Repair Kit"/>
    <n v="1"/>
    <n v="41.07"/>
    <n v="0"/>
    <n v="16.600000000000001"/>
    <n v="41.07"/>
    <n v="16.600000000000001"/>
    <n v="24.47"/>
    <n v="0.59581202824446067"/>
    <n v="2026"/>
    <s v="Q4"/>
    <n v="12"/>
    <s v="Dec"/>
  </r>
  <r>
    <n v="5127"/>
    <d v="2026-12-08T00:00:00"/>
    <n v="2026"/>
    <x v="3"/>
    <n v="12"/>
    <x v="11"/>
    <x v="1"/>
    <x v="11"/>
    <x v="3"/>
    <s v="Returning"/>
    <x v="3"/>
    <s v="Compact Sleeping Bag"/>
    <n v="1"/>
    <n v="122.65"/>
    <n v="0"/>
    <n v="58.9"/>
    <n v="122.65"/>
    <n v="58.9"/>
    <n v="63.750000000000007"/>
    <n v="0.51977170811251527"/>
    <n v="2026"/>
    <s v="Q4"/>
    <n v="12"/>
    <s v="Dec"/>
  </r>
  <r>
    <n v="13"/>
    <d v="2026-12-09T00:00:00"/>
    <n v="2026"/>
    <x v="3"/>
    <n v="12"/>
    <x v="11"/>
    <x v="1"/>
    <x v="6"/>
    <x v="0"/>
    <s v="Returning"/>
    <x v="1"/>
    <s v="Trail Boots"/>
    <n v="6"/>
    <n v="143.16"/>
    <n v="0.15"/>
    <n v="80.349999999999994"/>
    <n v="730.11599999999999"/>
    <n v="482.09999999999997"/>
    <n v="248.01600000000002"/>
    <n v="0.33969396643820987"/>
    <n v="2026"/>
    <s v="Q4"/>
    <n v="12"/>
    <s v="Dec"/>
  </r>
  <r>
    <n v="102"/>
    <d v="2026-12-09T00:00:00"/>
    <n v="2026"/>
    <x v="3"/>
    <n v="12"/>
    <x v="11"/>
    <x v="2"/>
    <x v="5"/>
    <x v="2"/>
    <s v="New"/>
    <x v="1"/>
    <s v="Trail Boots"/>
    <n v="3"/>
    <n v="142.75"/>
    <n v="0.1"/>
    <n v="81.739999999999995"/>
    <n v="385.42500000000001"/>
    <n v="245.21999999999997"/>
    <n v="140.20500000000004"/>
    <n v="0.3637672698968672"/>
    <n v="2026"/>
    <s v="Q4"/>
    <n v="12"/>
    <s v="Dec"/>
  </r>
  <r>
    <n v="519"/>
    <d v="2026-12-09T00:00:00"/>
    <n v="2026"/>
    <x v="3"/>
    <n v="12"/>
    <x v="11"/>
    <x v="1"/>
    <x v="12"/>
    <x v="2"/>
    <s v="Returning"/>
    <x v="4"/>
    <s v="Recovery Roller"/>
    <n v="2"/>
    <n v="36.03"/>
    <n v="0.1"/>
    <n v="13.54"/>
    <n v="64.853999999999999"/>
    <n v="27.08"/>
    <n v="37.774000000000001"/>
    <n v="0.58244672649335427"/>
    <n v="2026"/>
    <s v="Q4"/>
    <n v="12"/>
    <s v="Dec"/>
  </r>
  <r>
    <n v="522"/>
    <d v="2026-12-09T00:00:00"/>
    <n v="2026"/>
    <x v="3"/>
    <n v="12"/>
    <x v="11"/>
    <x v="0"/>
    <x v="15"/>
    <x v="2"/>
    <s v="Returning"/>
    <x v="2"/>
    <s v="Carry-On Duffel"/>
    <n v="2"/>
    <n v="133.4"/>
    <n v="0"/>
    <n v="67.69"/>
    <n v="266.8"/>
    <n v="135.38"/>
    <n v="131.42000000000002"/>
    <n v="0.49257871064467768"/>
    <n v="2026"/>
    <s v="Q4"/>
    <n v="12"/>
    <s v="Dec"/>
  </r>
  <r>
    <n v="798"/>
    <d v="2026-12-09T00:00:00"/>
    <n v="2026"/>
    <x v="3"/>
    <n v="12"/>
    <x v="11"/>
    <x v="2"/>
    <x v="2"/>
    <x v="2"/>
    <s v="Returning"/>
    <x v="3"/>
    <s v="Trail Tent 2P"/>
    <n v="3"/>
    <n v="199.31"/>
    <n v="0.05"/>
    <n v="101.19"/>
    <n v="568.0335"/>
    <n v="303.57"/>
    <n v="264.46350000000001"/>
    <n v="0.46557729429690325"/>
    <n v="2026"/>
    <s v="Q4"/>
    <n v="12"/>
    <s v="Dec"/>
  </r>
  <r>
    <n v="1746"/>
    <d v="2026-12-09T00:00:00"/>
    <n v="2026"/>
    <x v="3"/>
    <n v="12"/>
    <x v="11"/>
    <x v="1"/>
    <x v="11"/>
    <x v="0"/>
    <s v="Business"/>
    <x v="2"/>
    <s v="Packing Cube Set"/>
    <n v="1"/>
    <n v="47.44"/>
    <n v="0.15"/>
    <n v="17.899999999999999"/>
    <n v="40.323999999999998"/>
    <n v="17.899999999999999"/>
    <n v="22.423999999999999"/>
    <n v="0.55609562543398472"/>
    <n v="2026"/>
    <s v="Q4"/>
    <n v="12"/>
    <s v="Dec"/>
  </r>
  <r>
    <n v="3412"/>
    <d v="2026-12-09T00:00:00"/>
    <n v="2026"/>
    <x v="3"/>
    <n v="12"/>
    <x v="11"/>
    <x v="0"/>
    <x v="0"/>
    <x v="1"/>
    <s v="Business"/>
    <x v="1"/>
    <s v="Trail Boots"/>
    <n v="10"/>
    <n v="145.30000000000001"/>
    <n v="0.1"/>
    <n v="79.7"/>
    <n v="1307.7"/>
    <n v="797"/>
    <n v="510.70000000000005"/>
    <n v="0.39053299686472437"/>
    <n v="2026"/>
    <s v="Q4"/>
    <n v="12"/>
    <s v="Dec"/>
  </r>
  <r>
    <n v="175"/>
    <d v="2026-12-10T00:00:00"/>
    <n v="2026"/>
    <x v="3"/>
    <n v="12"/>
    <x v="11"/>
    <x v="0"/>
    <x v="0"/>
    <x v="3"/>
    <s v="New"/>
    <x v="0"/>
    <s v="Commuter Helmet"/>
    <n v="1"/>
    <n v="81.010000000000005"/>
    <n v="0.2"/>
    <n v="41.51"/>
    <n v="64.808000000000007"/>
    <n v="41.51"/>
    <n v="23.298000000000009"/>
    <n v="0.35949265522774976"/>
    <n v="2026"/>
    <s v="Q4"/>
    <n v="12"/>
    <s v="Dec"/>
  </r>
  <r>
    <n v="1014"/>
    <d v="2026-12-10T00:00:00"/>
    <n v="2026"/>
    <x v="3"/>
    <n v="12"/>
    <x v="11"/>
    <x v="3"/>
    <x v="7"/>
    <x v="3"/>
    <s v="New"/>
    <x v="2"/>
    <s v="Insulated Bottle"/>
    <n v="2"/>
    <n v="35.619999999999997"/>
    <n v="0"/>
    <n v="13.62"/>
    <n v="71.239999999999995"/>
    <n v="27.24"/>
    <n v="44"/>
    <n v="0.61763054463784395"/>
    <n v="2026"/>
    <s v="Q4"/>
    <n v="12"/>
    <s v="Dec"/>
  </r>
  <r>
    <n v="1763"/>
    <d v="2026-12-10T00:00:00"/>
    <n v="2026"/>
    <x v="3"/>
    <n v="12"/>
    <x v="11"/>
    <x v="0"/>
    <x v="0"/>
    <x v="0"/>
    <s v="New"/>
    <x v="0"/>
    <s v="Trail Bike Light"/>
    <n v="2"/>
    <n v="49.88"/>
    <n v="0.05"/>
    <n v="22.31"/>
    <n v="94.772000000000006"/>
    <n v="44.62"/>
    <n v="50.152000000000008"/>
    <n v="0.52918583547883347"/>
    <n v="2026"/>
    <s v="Q4"/>
    <n v="12"/>
    <s v="Dec"/>
  </r>
  <r>
    <n v="1863"/>
    <d v="2026-12-10T00:00:00"/>
    <n v="2026"/>
    <x v="3"/>
    <n v="12"/>
    <x v="11"/>
    <x v="3"/>
    <x v="7"/>
    <x v="3"/>
    <s v="Returning"/>
    <x v="0"/>
    <s v="Cycling Pack 12L"/>
    <n v="1"/>
    <n v="101.18"/>
    <n v="0.05"/>
    <n v="49.12"/>
    <n v="96.120999999999995"/>
    <n v="49.12"/>
    <n v="47.000999999999998"/>
    <n v="0.48897743469169069"/>
    <n v="2026"/>
    <s v="Q4"/>
    <n v="12"/>
    <s v="Dec"/>
  </r>
  <r>
    <n v="3466"/>
    <d v="2026-12-10T00:00:00"/>
    <n v="2026"/>
    <x v="3"/>
    <n v="12"/>
    <x v="11"/>
    <x v="1"/>
    <x v="12"/>
    <x v="2"/>
    <s v="Business"/>
    <x v="4"/>
    <s v="Recovery Roller"/>
    <n v="2"/>
    <n v="36.64"/>
    <n v="0"/>
    <n v="13.7"/>
    <n v="73.28"/>
    <n v="27.4"/>
    <n v="45.88"/>
    <n v="0.62609170305676853"/>
    <n v="2026"/>
    <s v="Q4"/>
    <n v="12"/>
    <s v="Dec"/>
  </r>
  <r>
    <n v="3630"/>
    <d v="2026-12-10T00:00:00"/>
    <n v="2026"/>
    <x v="3"/>
    <n v="12"/>
    <x v="11"/>
    <x v="1"/>
    <x v="12"/>
    <x v="2"/>
    <s v="Returning"/>
    <x v="0"/>
    <s v="Compact Repair Kit"/>
    <n v="3"/>
    <n v="39.979999999999997"/>
    <n v="0.1"/>
    <n v="16.989999999999998"/>
    <n v="107.946"/>
    <n v="50.97"/>
    <n v="56.975999999999999"/>
    <n v="0.52781946528819967"/>
    <n v="2026"/>
    <s v="Q4"/>
    <n v="12"/>
    <s v="Dec"/>
  </r>
  <r>
    <n v="3633"/>
    <d v="2026-12-10T00:00:00"/>
    <n v="2026"/>
    <x v="3"/>
    <n v="12"/>
    <x v="11"/>
    <x v="3"/>
    <x v="4"/>
    <x v="3"/>
    <s v="Business"/>
    <x v="1"/>
    <s v="Trail Boots"/>
    <n v="3"/>
    <n v="144.16"/>
    <n v="0"/>
    <n v="77.36"/>
    <n v="432.48"/>
    <n v="232.07999999999998"/>
    <n v="200.40000000000003"/>
    <n v="0.46337402885682583"/>
    <n v="2026"/>
    <s v="Q4"/>
    <n v="12"/>
    <s v="Dec"/>
  </r>
  <r>
    <n v="4"/>
    <d v="2026-12-11T00:00:00"/>
    <n v="2026"/>
    <x v="3"/>
    <n v="12"/>
    <x v="11"/>
    <x v="3"/>
    <x v="4"/>
    <x v="0"/>
    <s v="New"/>
    <x v="0"/>
    <s v="Cycling Pack 12L"/>
    <n v="1"/>
    <n v="102.98"/>
    <n v="0.1"/>
    <n v="51.45"/>
    <n v="92.682000000000002"/>
    <n v="51.45"/>
    <n v="41.231999999999999"/>
    <n v="0.4448760277076455"/>
    <n v="2026"/>
    <s v="Q4"/>
    <n v="12"/>
    <s v="Dec"/>
  </r>
  <r>
    <n v="70"/>
    <d v="2026-12-11T00:00:00"/>
    <n v="2026"/>
    <x v="3"/>
    <n v="12"/>
    <x v="11"/>
    <x v="3"/>
    <x v="13"/>
    <x v="0"/>
    <s v="New"/>
    <x v="4"/>
    <s v="Weighted Vest"/>
    <n v="2"/>
    <n v="122.49"/>
    <n v="0.15"/>
    <n v="70.930000000000007"/>
    <n v="208.23299999999998"/>
    <n v="141.86000000000001"/>
    <n v="66.372999999999962"/>
    <n v="0.31874390706564265"/>
    <n v="2026"/>
    <s v="Q4"/>
    <n v="12"/>
    <s v="Dec"/>
  </r>
  <r>
    <n v="948"/>
    <d v="2026-12-11T00:00:00"/>
    <n v="2026"/>
    <x v="3"/>
    <n v="12"/>
    <x v="11"/>
    <x v="1"/>
    <x v="11"/>
    <x v="3"/>
    <s v="New"/>
    <x v="1"/>
    <s v="Trail Boots"/>
    <n v="1"/>
    <n v="141.74"/>
    <n v="0.15"/>
    <n v="78.97"/>
    <n v="120.479"/>
    <n v="78.97"/>
    <n v="41.509"/>
    <n v="0.34453307215365336"/>
    <n v="2026"/>
    <s v="Q4"/>
    <n v="12"/>
    <s v="Dec"/>
  </r>
  <r>
    <n v="1957"/>
    <d v="2026-12-11T00:00:00"/>
    <n v="2026"/>
    <x v="3"/>
    <n v="12"/>
    <x v="11"/>
    <x v="3"/>
    <x v="7"/>
    <x v="0"/>
    <s v="Returning"/>
    <x v="0"/>
    <s v="Compact Repair Kit"/>
    <n v="6"/>
    <n v="39.44"/>
    <n v="0.1"/>
    <n v="16.89"/>
    <n v="212.976"/>
    <n v="101.34"/>
    <n v="111.636"/>
    <n v="0.52417173766058145"/>
    <n v="2026"/>
    <s v="Q4"/>
    <n v="12"/>
    <s v="Dec"/>
  </r>
  <r>
    <n v="3097"/>
    <d v="2026-12-11T00:00:00"/>
    <n v="2026"/>
    <x v="3"/>
    <n v="12"/>
    <x v="11"/>
    <x v="2"/>
    <x v="3"/>
    <x v="2"/>
    <s v="Returning"/>
    <x v="0"/>
    <s v="Trail Bike Light"/>
    <n v="1"/>
    <n v="49.64"/>
    <n v="0.1"/>
    <n v="22"/>
    <n v="44.676000000000002"/>
    <n v="22"/>
    <n v="22.676000000000002"/>
    <n v="0.50756558331094992"/>
    <n v="2026"/>
    <s v="Q4"/>
    <n v="12"/>
    <s v="Dec"/>
  </r>
  <r>
    <n v="3649"/>
    <d v="2026-12-11T00:00:00"/>
    <n v="2026"/>
    <x v="3"/>
    <n v="12"/>
    <x v="11"/>
    <x v="2"/>
    <x v="2"/>
    <x v="0"/>
    <s v="New"/>
    <x v="2"/>
    <s v="Travel Backpack 35L"/>
    <n v="1"/>
    <n v="164.29"/>
    <n v="0.05"/>
    <n v="88.66"/>
    <n v="156.07549999999998"/>
    <n v="88.66"/>
    <n v="67.41549999999998"/>
    <n v="0.43194159237035917"/>
    <n v="2026"/>
    <s v="Q4"/>
    <n v="12"/>
    <s v="Dec"/>
  </r>
  <r>
    <n v="3963"/>
    <d v="2026-12-11T00:00:00"/>
    <n v="2026"/>
    <x v="3"/>
    <n v="12"/>
    <x v="11"/>
    <x v="3"/>
    <x v="8"/>
    <x v="0"/>
    <s v="Returning"/>
    <x v="2"/>
    <s v="Insulated Bottle"/>
    <n v="1"/>
    <n v="35.81"/>
    <n v="0"/>
    <n v="13.28"/>
    <n v="35.81"/>
    <n v="13.28"/>
    <n v="22.53"/>
    <n v="0.62915386763473891"/>
    <n v="2026"/>
    <s v="Q4"/>
    <n v="12"/>
    <s v="Dec"/>
  </r>
  <r>
    <n v="4305"/>
    <d v="2026-12-11T00:00:00"/>
    <n v="2026"/>
    <x v="3"/>
    <n v="12"/>
    <x v="11"/>
    <x v="0"/>
    <x v="9"/>
    <x v="2"/>
    <s v="New"/>
    <x v="4"/>
    <s v="Resistance Band Set"/>
    <n v="1"/>
    <n v="41.31"/>
    <n v="0.05"/>
    <n v="14.56"/>
    <n v="39.244500000000002"/>
    <n v="14.56"/>
    <n v="24.6845"/>
    <n v="0.62899259768884808"/>
    <n v="2026"/>
    <s v="Q4"/>
    <n v="12"/>
    <s v="Dec"/>
  </r>
  <r>
    <n v="4942"/>
    <d v="2026-12-11T00:00:00"/>
    <n v="2026"/>
    <x v="3"/>
    <n v="12"/>
    <x v="11"/>
    <x v="3"/>
    <x v="13"/>
    <x v="3"/>
    <s v="New"/>
    <x v="2"/>
    <s v="Insulated Bottle"/>
    <n v="3"/>
    <n v="36.6"/>
    <n v="0.15"/>
    <n v="13.95"/>
    <n v="93.330000000000013"/>
    <n v="41.849999999999994"/>
    <n v="51.480000000000018"/>
    <n v="0.55159112825458068"/>
    <n v="2026"/>
    <s v="Q4"/>
    <n v="12"/>
    <s v="Dec"/>
  </r>
  <r>
    <n v="19"/>
    <d v="2026-12-12T00:00:00"/>
    <n v="2026"/>
    <x v="3"/>
    <n v="12"/>
    <x v="11"/>
    <x v="1"/>
    <x v="1"/>
    <x v="0"/>
    <s v="New"/>
    <x v="0"/>
    <s v="Trail Bike Light"/>
    <n v="5"/>
    <n v="49.59"/>
    <n v="0"/>
    <n v="22.63"/>
    <n v="247.95000000000002"/>
    <n v="113.14999999999999"/>
    <n v="134.80000000000001"/>
    <n v="0.54365799556362171"/>
    <n v="2026"/>
    <s v="Q4"/>
    <n v="12"/>
    <s v="Dec"/>
  </r>
  <r>
    <n v="4963"/>
    <d v="2026-12-12T00:00:00"/>
    <n v="2026"/>
    <x v="3"/>
    <n v="12"/>
    <x v="11"/>
    <x v="0"/>
    <x v="0"/>
    <x v="0"/>
    <s v="New"/>
    <x v="1"/>
    <s v="Trekking Poles"/>
    <n v="5"/>
    <n v="72.3"/>
    <n v="0.05"/>
    <n v="31.73"/>
    <n v="343.42500000000001"/>
    <n v="158.65"/>
    <n v="184.77500000000001"/>
    <n v="0.53803596127247577"/>
    <n v="2026"/>
    <s v="Q4"/>
    <n v="12"/>
    <s v="Dec"/>
  </r>
  <r>
    <n v="5110"/>
    <d v="2026-12-12T00:00:00"/>
    <n v="2026"/>
    <x v="3"/>
    <n v="12"/>
    <x v="11"/>
    <x v="3"/>
    <x v="4"/>
    <x v="0"/>
    <s v="New"/>
    <x v="0"/>
    <s v="Trail Bike Light"/>
    <n v="1"/>
    <n v="51.57"/>
    <n v="0.1"/>
    <n v="23.11"/>
    <n v="46.413000000000004"/>
    <n v="23.11"/>
    <n v="23.303000000000004"/>
    <n v="0.5020791588563549"/>
    <n v="2026"/>
    <s v="Q4"/>
    <n v="12"/>
    <s v="Dec"/>
  </r>
  <r>
    <n v="10"/>
    <d v="2026-12-13T00:00:00"/>
    <n v="2026"/>
    <x v="3"/>
    <n v="12"/>
    <x v="11"/>
    <x v="0"/>
    <x v="0"/>
    <x v="0"/>
    <s v="Returning"/>
    <x v="2"/>
    <s v="Insulated Bottle"/>
    <n v="3"/>
    <n v="35.380000000000003"/>
    <n v="0"/>
    <n v="13.51"/>
    <n v="106.14000000000001"/>
    <n v="40.53"/>
    <n v="65.610000000000014"/>
    <n v="0.61814584511023185"/>
    <n v="2026"/>
    <s v="Q4"/>
    <n v="12"/>
    <s v="Dec"/>
  </r>
  <r>
    <n v="216"/>
    <d v="2026-12-13T00:00:00"/>
    <n v="2026"/>
    <x v="3"/>
    <n v="12"/>
    <x v="11"/>
    <x v="2"/>
    <x v="2"/>
    <x v="0"/>
    <s v="Business"/>
    <x v="0"/>
    <s v="Commuter Helmet"/>
    <n v="1"/>
    <n v="83.08"/>
    <n v="0.15"/>
    <n v="42.91"/>
    <n v="70.617999999999995"/>
    <n v="42.91"/>
    <n v="27.707999999999998"/>
    <n v="0.39236455294684075"/>
    <n v="2026"/>
    <s v="Q4"/>
    <n v="12"/>
    <s v="Dec"/>
  </r>
  <r>
    <n v="1937"/>
    <d v="2026-12-13T00:00:00"/>
    <n v="2026"/>
    <x v="3"/>
    <n v="12"/>
    <x v="11"/>
    <x v="1"/>
    <x v="12"/>
    <x v="1"/>
    <s v="Business"/>
    <x v="3"/>
    <s v="Compact Sleeping Bag"/>
    <n v="3"/>
    <n v="120.5"/>
    <n v="0.15"/>
    <n v="61.44"/>
    <n v="307.27499999999998"/>
    <n v="184.32"/>
    <n v="122.95499999999998"/>
    <n v="0.40014644862094212"/>
    <n v="2026"/>
    <s v="Q4"/>
    <n v="12"/>
    <s v="Dec"/>
  </r>
  <r>
    <n v="4720"/>
    <d v="2026-12-13T00:00:00"/>
    <n v="2026"/>
    <x v="3"/>
    <n v="12"/>
    <x v="11"/>
    <x v="0"/>
    <x v="0"/>
    <x v="0"/>
    <s v="New"/>
    <x v="1"/>
    <s v="Trekking Poles"/>
    <n v="3"/>
    <n v="73.040000000000006"/>
    <n v="0.1"/>
    <n v="31.78"/>
    <n v="197.208"/>
    <n v="95.34"/>
    <n v="101.86799999999999"/>
    <n v="0.51655105269563095"/>
    <n v="2026"/>
    <s v="Q4"/>
    <n v="12"/>
    <s v="Dec"/>
  </r>
  <r>
    <n v="91"/>
    <d v="2026-12-14T00:00:00"/>
    <n v="2026"/>
    <x v="3"/>
    <n v="12"/>
    <x v="11"/>
    <x v="1"/>
    <x v="1"/>
    <x v="0"/>
    <s v="Returning"/>
    <x v="3"/>
    <s v="Alpine Tent 4P"/>
    <n v="2"/>
    <n v="339.95"/>
    <n v="0"/>
    <n v="195.78"/>
    <n v="679.9"/>
    <n v="391.56"/>
    <n v="288.33999999999997"/>
    <n v="0.42409177820267685"/>
    <n v="2026"/>
    <s v="Q4"/>
    <n v="12"/>
    <s v="Dec"/>
  </r>
  <r>
    <n v="505"/>
    <d v="2026-12-14T00:00:00"/>
    <n v="2026"/>
    <x v="3"/>
    <n v="12"/>
    <x v="11"/>
    <x v="0"/>
    <x v="15"/>
    <x v="3"/>
    <s v="Returning"/>
    <x v="3"/>
    <s v="Trail Tent 2P"/>
    <n v="2"/>
    <n v="199.43"/>
    <n v="0.05"/>
    <n v="106.58"/>
    <n v="378.91699999999997"/>
    <n v="213.16"/>
    <n v="165.75699999999998"/>
    <n v="0.4374493622613923"/>
    <n v="2026"/>
    <s v="Q4"/>
    <n v="12"/>
    <s v="Dec"/>
  </r>
  <r>
    <n v="640"/>
    <d v="2026-12-14T00:00:00"/>
    <n v="2026"/>
    <x v="3"/>
    <n v="12"/>
    <x v="11"/>
    <x v="0"/>
    <x v="15"/>
    <x v="0"/>
    <s v="Returning"/>
    <x v="4"/>
    <s v="Training Mat"/>
    <n v="2"/>
    <n v="51.77"/>
    <n v="0.05"/>
    <n v="21.76"/>
    <n v="98.363"/>
    <n v="43.52"/>
    <n v="54.842999999999996"/>
    <n v="0.55755721155312465"/>
    <n v="2026"/>
    <s v="Q4"/>
    <n v="12"/>
    <s v="Dec"/>
  </r>
  <r>
    <n v="1408"/>
    <d v="2026-12-14T00:00:00"/>
    <n v="2026"/>
    <x v="3"/>
    <n v="12"/>
    <x v="11"/>
    <x v="1"/>
    <x v="1"/>
    <x v="0"/>
    <s v="New"/>
    <x v="2"/>
    <s v="Travel Backpack 35L"/>
    <n v="1"/>
    <n v="161.53"/>
    <n v="0"/>
    <n v="87.43"/>
    <n v="161.53"/>
    <n v="87.43"/>
    <n v="74.099999999999994"/>
    <n v="0.45873831486411187"/>
    <n v="2026"/>
    <s v="Q4"/>
    <n v="12"/>
    <s v="Dec"/>
  </r>
  <r>
    <n v="2074"/>
    <d v="2026-12-14T00:00:00"/>
    <n v="2026"/>
    <x v="3"/>
    <n v="12"/>
    <x v="11"/>
    <x v="1"/>
    <x v="12"/>
    <x v="1"/>
    <s v="Business"/>
    <x v="1"/>
    <s v="Trail Boots"/>
    <n v="4"/>
    <n v="145.85"/>
    <n v="0.1"/>
    <n v="79.47"/>
    <n v="525.05999999999995"/>
    <n v="317.88"/>
    <n v="207.17999999999995"/>
    <n v="0.39458347617415146"/>
    <n v="2026"/>
    <s v="Q4"/>
    <n v="12"/>
    <s v="Dec"/>
  </r>
  <r>
    <n v="2639"/>
    <d v="2026-12-14T00:00:00"/>
    <n v="2026"/>
    <x v="3"/>
    <n v="12"/>
    <x v="11"/>
    <x v="3"/>
    <x v="13"/>
    <x v="0"/>
    <s v="Returning"/>
    <x v="3"/>
    <s v="Trail Tent 2P"/>
    <n v="1"/>
    <n v="197.18"/>
    <n v="0"/>
    <n v="105.28"/>
    <n v="197.18"/>
    <n v="105.28"/>
    <n v="91.9"/>
    <n v="0.46607160969672384"/>
    <n v="2026"/>
    <s v="Q4"/>
    <n v="12"/>
    <s v="Dec"/>
  </r>
  <r>
    <n v="2694"/>
    <d v="2026-12-14T00:00:00"/>
    <n v="2026"/>
    <x v="3"/>
    <n v="12"/>
    <x v="11"/>
    <x v="3"/>
    <x v="7"/>
    <x v="0"/>
    <s v="New"/>
    <x v="3"/>
    <s v="Compact Sleeping Bag"/>
    <n v="1"/>
    <n v="124.9"/>
    <n v="0"/>
    <n v="62.16"/>
    <n v="124.9"/>
    <n v="62.16"/>
    <n v="62.740000000000009"/>
    <n v="0.50232185748598879"/>
    <n v="2026"/>
    <s v="Q4"/>
    <n v="12"/>
    <s v="Dec"/>
  </r>
  <r>
    <n v="2797"/>
    <d v="2026-12-14T00:00:00"/>
    <n v="2026"/>
    <x v="3"/>
    <n v="12"/>
    <x v="11"/>
    <x v="2"/>
    <x v="16"/>
    <x v="2"/>
    <s v="New"/>
    <x v="1"/>
    <s v="Trekking Poles"/>
    <n v="2"/>
    <n v="70.239999999999995"/>
    <n v="0.1"/>
    <n v="32.130000000000003"/>
    <n v="126.43199999999999"/>
    <n v="64.260000000000005"/>
    <n v="62.171999999999983"/>
    <n v="0.49174259681093385"/>
    <n v="2026"/>
    <s v="Q4"/>
    <n v="12"/>
    <s v="Dec"/>
  </r>
  <r>
    <n v="2811"/>
    <d v="2026-12-14T00:00:00"/>
    <n v="2026"/>
    <x v="3"/>
    <n v="12"/>
    <x v="11"/>
    <x v="1"/>
    <x v="11"/>
    <x v="2"/>
    <s v="Business"/>
    <x v="1"/>
    <s v="Trail Boots"/>
    <n v="5"/>
    <n v="145.6"/>
    <n v="0.15"/>
    <n v="81.180000000000007"/>
    <n v="618.79999999999995"/>
    <n v="405.90000000000003"/>
    <n v="212.89999999999992"/>
    <n v="0.34405300581771159"/>
    <n v="2026"/>
    <s v="Q4"/>
    <n v="12"/>
    <s v="Dec"/>
  </r>
  <r>
    <n v="4037"/>
    <d v="2026-12-14T00:00:00"/>
    <n v="2026"/>
    <x v="3"/>
    <n v="12"/>
    <x v="11"/>
    <x v="3"/>
    <x v="8"/>
    <x v="2"/>
    <s v="Returning"/>
    <x v="1"/>
    <s v="Summit Backpack 45L"/>
    <n v="1"/>
    <n v="152.4"/>
    <n v="0.05"/>
    <n v="77.98"/>
    <n v="144.78"/>
    <n v="77.98"/>
    <n v="66.8"/>
    <n v="0.46138969470921398"/>
    <n v="2026"/>
    <s v="Q4"/>
    <n v="12"/>
    <s v="Dec"/>
  </r>
  <r>
    <n v="4629"/>
    <d v="2026-12-14T00:00:00"/>
    <n v="2026"/>
    <x v="3"/>
    <n v="12"/>
    <x v="11"/>
    <x v="2"/>
    <x v="2"/>
    <x v="0"/>
    <s v="New"/>
    <x v="2"/>
    <s v="Insulated Bottle"/>
    <n v="1"/>
    <n v="36.17"/>
    <n v="0.05"/>
    <n v="13.87"/>
    <n v="34.361499999999999"/>
    <n v="13.87"/>
    <n v="20.491500000000002"/>
    <n v="0.59635056676803988"/>
    <n v="2026"/>
    <s v="Q4"/>
    <n v="12"/>
    <s v="Dec"/>
  </r>
  <r>
    <n v="2455"/>
    <d v="2026-12-15T00:00:00"/>
    <n v="2026"/>
    <x v="3"/>
    <n v="12"/>
    <x v="11"/>
    <x v="1"/>
    <x v="12"/>
    <x v="0"/>
    <s v="Returning"/>
    <x v="3"/>
    <s v="Compact Sleeping Bag"/>
    <n v="3"/>
    <n v="126.21"/>
    <n v="0.1"/>
    <n v="60.65"/>
    <n v="340.767"/>
    <n v="181.95"/>
    <n v="158.81700000000001"/>
    <n v="0.46605745274630467"/>
    <n v="2026"/>
    <s v="Q4"/>
    <n v="12"/>
    <s v="Dec"/>
  </r>
  <r>
    <n v="3184"/>
    <d v="2026-12-15T00:00:00"/>
    <n v="2026"/>
    <x v="3"/>
    <n v="12"/>
    <x v="11"/>
    <x v="3"/>
    <x v="13"/>
    <x v="1"/>
    <s v="Returning"/>
    <x v="1"/>
    <s v="Trail Boots"/>
    <n v="6"/>
    <n v="143.72999999999999"/>
    <n v="0.15"/>
    <n v="77.27"/>
    <n v="733.02299999999991"/>
    <n v="463.62"/>
    <n v="269.40299999999991"/>
    <n v="0.36752325643260847"/>
    <n v="2026"/>
    <s v="Q4"/>
    <n v="12"/>
    <s v="Dec"/>
  </r>
  <r>
    <n v="3363"/>
    <d v="2026-12-15T00:00:00"/>
    <n v="2026"/>
    <x v="3"/>
    <n v="12"/>
    <x v="11"/>
    <x v="1"/>
    <x v="12"/>
    <x v="3"/>
    <s v="New"/>
    <x v="1"/>
    <s v="Trail Boots"/>
    <n v="4"/>
    <n v="146.38999999999999"/>
    <n v="0"/>
    <n v="78.95"/>
    <n v="585.55999999999995"/>
    <n v="315.8"/>
    <n v="269.75999999999993"/>
    <n v="0.46068720541020552"/>
    <n v="2026"/>
    <s v="Q4"/>
    <n v="12"/>
    <s v="Dec"/>
  </r>
  <r>
    <n v="3373"/>
    <d v="2026-12-15T00:00:00"/>
    <n v="2026"/>
    <x v="3"/>
    <n v="12"/>
    <x v="11"/>
    <x v="1"/>
    <x v="12"/>
    <x v="3"/>
    <s v="Returning"/>
    <x v="1"/>
    <s v="Hiking Daypack 20L"/>
    <n v="2"/>
    <n v="89.84"/>
    <n v="0.05"/>
    <n v="45.17"/>
    <n v="170.696"/>
    <n v="90.34"/>
    <n v="80.355999999999995"/>
    <n v="0.47075502647982376"/>
    <n v="2026"/>
    <s v="Q4"/>
    <n v="12"/>
    <s v="Dec"/>
  </r>
  <r>
    <n v="3799"/>
    <d v="2026-12-15T00:00:00"/>
    <n v="2026"/>
    <x v="3"/>
    <n v="12"/>
    <x v="11"/>
    <x v="2"/>
    <x v="10"/>
    <x v="2"/>
    <s v="New"/>
    <x v="4"/>
    <s v="Training Mat"/>
    <n v="3"/>
    <n v="49.67"/>
    <n v="0.05"/>
    <n v="21.5"/>
    <n v="141.55949999999999"/>
    <n v="64.5"/>
    <n v="77.059499999999986"/>
    <n v="0.54436120500566898"/>
    <n v="2026"/>
    <s v="Q4"/>
    <n v="12"/>
    <s v="Dec"/>
  </r>
  <r>
    <n v="5002"/>
    <d v="2026-12-15T00:00:00"/>
    <n v="2026"/>
    <x v="3"/>
    <n v="12"/>
    <x v="11"/>
    <x v="1"/>
    <x v="14"/>
    <x v="1"/>
    <s v="Business"/>
    <x v="1"/>
    <s v="Hiking Daypack 20L"/>
    <n v="4"/>
    <n v="94.3"/>
    <n v="0.1"/>
    <n v="44.36"/>
    <n v="339.48"/>
    <n v="177.44"/>
    <n v="162.04000000000002"/>
    <n v="0.47731825144338402"/>
    <n v="2026"/>
    <s v="Q4"/>
    <n v="12"/>
    <s v="Dec"/>
  </r>
  <r>
    <n v="2896"/>
    <d v="2026-12-16T00:00:00"/>
    <n v="2026"/>
    <x v="3"/>
    <n v="12"/>
    <x v="11"/>
    <x v="1"/>
    <x v="12"/>
    <x v="2"/>
    <s v="Business"/>
    <x v="4"/>
    <s v="Recovery Roller"/>
    <n v="2"/>
    <n v="36.020000000000003"/>
    <n v="0.1"/>
    <n v="13.59"/>
    <n v="64.836000000000013"/>
    <n v="27.18"/>
    <n v="37.656000000000013"/>
    <n v="0.58078845086063302"/>
    <n v="2026"/>
    <s v="Q4"/>
    <n v="12"/>
    <s v="Dec"/>
  </r>
  <r>
    <n v="3334"/>
    <d v="2026-12-16T00:00:00"/>
    <n v="2026"/>
    <x v="3"/>
    <n v="12"/>
    <x v="11"/>
    <x v="1"/>
    <x v="14"/>
    <x v="0"/>
    <s v="Returning"/>
    <x v="1"/>
    <s v="Summit Backpack 45L"/>
    <n v="1"/>
    <n v="154.12"/>
    <n v="0"/>
    <n v="77.45"/>
    <n v="154.12"/>
    <n v="77.45"/>
    <n v="76.67"/>
    <n v="0.49746950428237735"/>
    <n v="2026"/>
    <s v="Q4"/>
    <n v="12"/>
    <s v="Dec"/>
  </r>
  <r>
    <n v="3469"/>
    <d v="2026-12-16T00:00:00"/>
    <n v="2026"/>
    <x v="3"/>
    <n v="12"/>
    <x v="11"/>
    <x v="0"/>
    <x v="9"/>
    <x v="0"/>
    <s v="Returning"/>
    <x v="1"/>
    <s v="Summit Backpack 45L"/>
    <n v="1"/>
    <n v="150.88"/>
    <n v="0.05"/>
    <n v="81.02"/>
    <n v="143.33599999999998"/>
    <n v="81.02"/>
    <n v="62.315999999999988"/>
    <n v="0.43475470223809787"/>
    <n v="2026"/>
    <s v="Q4"/>
    <n v="12"/>
    <s v="Dec"/>
  </r>
  <r>
    <n v="569"/>
    <d v="2026-12-17T00:00:00"/>
    <n v="2026"/>
    <x v="3"/>
    <n v="12"/>
    <x v="11"/>
    <x v="2"/>
    <x v="2"/>
    <x v="3"/>
    <s v="New"/>
    <x v="0"/>
    <s v="Compact Repair Kit"/>
    <n v="2"/>
    <n v="40.479999999999997"/>
    <n v="0"/>
    <n v="16.23"/>
    <n v="80.959999999999994"/>
    <n v="32.46"/>
    <n v="48.499999999999993"/>
    <n v="0.5990612648221344"/>
    <n v="2026"/>
    <s v="Q4"/>
    <n v="12"/>
    <s v="Dec"/>
  </r>
  <r>
    <n v="2404"/>
    <d v="2026-12-17T00:00:00"/>
    <n v="2026"/>
    <x v="3"/>
    <n v="12"/>
    <x v="11"/>
    <x v="2"/>
    <x v="10"/>
    <x v="3"/>
    <s v="Business"/>
    <x v="2"/>
    <s v="Travel Backpack 35L"/>
    <n v="3"/>
    <n v="163.34"/>
    <n v="0.1"/>
    <n v="88.53"/>
    <n v="441.01799999999997"/>
    <n v="265.59000000000003"/>
    <n v="175.42799999999994"/>
    <n v="0.39777968246194023"/>
    <n v="2026"/>
    <s v="Q4"/>
    <n v="12"/>
    <s v="Dec"/>
  </r>
  <r>
    <n v="4682"/>
    <d v="2026-12-17T00:00:00"/>
    <n v="2026"/>
    <x v="3"/>
    <n v="12"/>
    <x v="11"/>
    <x v="3"/>
    <x v="4"/>
    <x v="2"/>
    <s v="New"/>
    <x v="4"/>
    <s v="Resistance Band Set"/>
    <n v="2"/>
    <n v="40.89"/>
    <n v="0"/>
    <n v="14.95"/>
    <n v="81.78"/>
    <n v="29.9"/>
    <n v="51.88"/>
    <n v="0.63438493519197847"/>
    <n v="2026"/>
    <s v="Q4"/>
    <n v="12"/>
    <s v="Dec"/>
  </r>
  <r>
    <n v="4888"/>
    <d v="2026-12-17T00:00:00"/>
    <n v="2026"/>
    <x v="3"/>
    <n v="12"/>
    <x v="11"/>
    <x v="2"/>
    <x v="2"/>
    <x v="3"/>
    <s v="New"/>
    <x v="4"/>
    <s v="Resistance Band Set"/>
    <n v="1"/>
    <n v="40.159999999999997"/>
    <n v="0.15"/>
    <n v="14.46"/>
    <n v="34.135999999999996"/>
    <n v="14.46"/>
    <n v="19.675999999999995"/>
    <n v="0.576400281228029"/>
    <n v="2026"/>
    <s v="Q4"/>
    <n v="12"/>
    <s v="Dec"/>
  </r>
  <r>
    <n v="4923"/>
    <d v="2026-12-17T00:00:00"/>
    <n v="2026"/>
    <x v="3"/>
    <n v="12"/>
    <x v="11"/>
    <x v="3"/>
    <x v="13"/>
    <x v="0"/>
    <s v="New"/>
    <x v="3"/>
    <s v="Portable Camp Stove"/>
    <n v="2"/>
    <n v="79.86"/>
    <n v="0"/>
    <n v="39.049999999999997"/>
    <n v="159.72"/>
    <n v="78.099999999999994"/>
    <n v="81.62"/>
    <n v="0.51101928374655647"/>
    <n v="2026"/>
    <s v="Q4"/>
    <n v="12"/>
    <s v="Dec"/>
  </r>
  <r>
    <n v="131"/>
    <d v="2026-12-18T00:00:00"/>
    <n v="2026"/>
    <x v="3"/>
    <n v="12"/>
    <x v="11"/>
    <x v="1"/>
    <x v="11"/>
    <x v="3"/>
    <s v="Returning"/>
    <x v="3"/>
    <s v="Compact Sleeping Bag"/>
    <n v="2"/>
    <n v="123.42"/>
    <n v="0.1"/>
    <n v="60.03"/>
    <n v="222.15600000000001"/>
    <n v="120.06"/>
    <n v="102.096"/>
    <n v="0.45956895154756117"/>
    <n v="2026"/>
    <s v="Q4"/>
    <n v="12"/>
    <s v="Dec"/>
  </r>
  <r>
    <n v="349"/>
    <d v="2026-12-18T00:00:00"/>
    <n v="2026"/>
    <x v="3"/>
    <n v="12"/>
    <x v="11"/>
    <x v="2"/>
    <x v="2"/>
    <x v="0"/>
    <s v="Returning"/>
    <x v="2"/>
    <s v="Packing Cube Set"/>
    <n v="1"/>
    <n v="47.61"/>
    <n v="0.05"/>
    <n v="18.18"/>
    <n v="45.229499999999994"/>
    <n v="18.18"/>
    <n v="27.049499999999995"/>
    <n v="0.59804994527907662"/>
    <n v="2026"/>
    <s v="Q4"/>
    <n v="12"/>
    <s v="Dec"/>
  </r>
  <r>
    <n v="1131"/>
    <d v="2026-12-18T00:00:00"/>
    <n v="2026"/>
    <x v="3"/>
    <n v="12"/>
    <x v="11"/>
    <x v="3"/>
    <x v="8"/>
    <x v="0"/>
    <s v="Returning"/>
    <x v="1"/>
    <s v="Hiking Daypack 20L"/>
    <n v="2"/>
    <n v="93.88"/>
    <n v="0.1"/>
    <n v="45.89"/>
    <n v="168.98400000000001"/>
    <n v="91.78"/>
    <n v="77.204000000000008"/>
    <n v="0.45687165648818823"/>
    <n v="2026"/>
    <s v="Q4"/>
    <n v="12"/>
    <s v="Dec"/>
  </r>
  <r>
    <n v="2738"/>
    <d v="2026-12-18T00:00:00"/>
    <n v="2026"/>
    <x v="3"/>
    <n v="12"/>
    <x v="11"/>
    <x v="1"/>
    <x v="11"/>
    <x v="0"/>
    <s v="New"/>
    <x v="1"/>
    <s v="Trail Boots"/>
    <n v="3"/>
    <n v="145.43"/>
    <n v="0.05"/>
    <n v="81.72"/>
    <n v="414.47550000000001"/>
    <n v="245.16"/>
    <n v="169.31550000000001"/>
    <n v="0.40850544845232106"/>
    <n v="2026"/>
    <s v="Q4"/>
    <n v="12"/>
    <s v="Dec"/>
  </r>
  <r>
    <n v="4400"/>
    <d v="2026-12-18T00:00:00"/>
    <n v="2026"/>
    <x v="3"/>
    <n v="12"/>
    <x v="11"/>
    <x v="3"/>
    <x v="4"/>
    <x v="0"/>
    <s v="Returning"/>
    <x v="2"/>
    <s v="Insulated Bottle"/>
    <n v="2"/>
    <n v="36.89"/>
    <n v="0.1"/>
    <n v="13.74"/>
    <n v="66.402000000000001"/>
    <n v="27.48"/>
    <n v="38.921999999999997"/>
    <n v="0.58615704346254627"/>
    <n v="2026"/>
    <s v="Q4"/>
    <n v="12"/>
    <s v="Dec"/>
  </r>
  <r>
    <n v="3122"/>
    <d v="2026-12-19T00:00:00"/>
    <n v="2026"/>
    <x v="3"/>
    <n v="12"/>
    <x v="11"/>
    <x v="0"/>
    <x v="0"/>
    <x v="3"/>
    <s v="Returning"/>
    <x v="1"/>
    <s v="Trail Boots"/>
    <n v="1"/>
    <n v="145.44"/>
    <n v="0.1"/>
    <n v="80.42"/>
    <n v="130.89600000000002"/>
    <n v="80.42"/>
    <n v="50.476000000000013"/>
    <n v="0.38561911746730232"/>
    <n v="2026"/>
    <s v="Q4"/>
    <n v="12"/>
    <s v="Dec"/>
  </r>
  <r>
    <n v="4572"/>
    <d v="2026-12-19T00:00:00"/>
    <n v="2026"/>
    <x v="3"/>
    <n v="12"/>
    <x v="11"/>
    <x v="0"/>
    <x v="15"/>
    <x v="0"/>
    <s v="New"/>
    <x v="4"/>
    <s v="Training Mat"/>
    <n v="2"/>
    <n v="51.56"/>
    <n v="0"/>
    <n v="21.9"/>
    <n v="103.12"/>
    <n v="43.8"/>
    <n v="59.320000000000007"/>
    <n v="0.57525213343677273"/>
    <n v="2026"/>
    <s v="Q4"/>
    <n v="12"/>
    <s v="Dec"/>
  </r>
  <r>
    <n v="4783"/>
    <d v="2026-12-19T00:00:00"/>
    <n v="2026"/>
    <x v="3"/>
    <n v="12"/>
    <x v="11"/>
    <x v="3"/>
    <x v="7"/>
    <x v="0"/>
    <s v="New"/>
    <x v="3"/>
    <s v="Compact Sleeping Bag"/>
    <n v="2"/>
    <n v="122"/>
    <n v="0.15"/>
    <n v="60.01"/>
    <n v="207.4"/>
    <n v="120.02"/>
    <n v="87.38000000000001"/>
    <n v="0.4213114754098361"/>
    <n v="2026"/>
    <s v="Q4"/>
    <n v="12"/>
    <s v="Dec"/>
  </r>
  <r>
    <n v="5055"/>
    <d v="2026-12-19T00:00:00"/>
    <n v="2026"/>
    <x v="3"/>
    <n v="12"/>
    <x v="11"/>
    <x v="2"/>
    <x v="3"/>
    <x v="3"/>
    <s v="New"/>
    <x v="1"/>
    <s v="Trekking Poles"/>
    <n v="1"/>
    <n v="71.89"/>
    <n v="0.15"/>
    <n v="32.409999999999997"/>
    <n v="61.106499999999997"/>
    <n v="32.409999999999997"/>
    <n v="28.6965"/>
    <n v="0.46961452545964832"/>
    <n v="2026"/>
    <s v="Q4"/>
    <n v="12"/>
    <s v="Dec"/>
  </r>
  <r>
    <n v="5100"/>
    <d v="2026-12-19T00:00:00"/>
    <n v="2026"/>
    <x v="3"/>
    <n v="12"/>
    <x v="11"/>
    <x v="2"/>
    <x v="5"/>
    <x v="0"/>
    <s v="Returning"/>
    <x v="1"/>
    <s v="Trekking Poles"/>
    <n v="2"/>
    <n v="70.59"/>
    <n v="0.15"/>
    <n v="31.56"/>
    <n v="120.003"/>
    <n v="63.12"/>
    <n v="56.883000000000003"/>
    <n v="0.47401314967125824"/>
    <n v="2026"/>
    <s v="Q4"/>
    <n v="12"/>
    <s v="Dec"/>
  </r>
  <r>
    <n v="488"/>
    <d v="2026-12-20T00:00:00"/>
    <n v="2026"/>
    <x v="3"/>
    <n v="12"/>
    <x v="11"/>
    <x v="3"/>
    <x v="7"/>
    <x v="0"/>
    <s v="Returning"/>
    <x v="1"/>
    <s v="Trail Boots"/>
    <n v="4"/>
    <n v="141.91"/>
    <n v="0.05"/>
    <n v="80.260000000000005"/>
    <n v="539.25799999999992"/>
    <n v="321.04000000000002"/>
    <n v="218.2179999999999"/>
    <n v="0.40466344495584661"/>
    <n v="2026"/>
    <s v="Q4"/>
    <n v="12"/>
    <s v="Dec"/>
  </r>
  <r>
    <n v="710"/>
    <d v="2026-12-20T00:00:00"/>
    <n v="2026"/>
    <x v="3"/>
    <n v="12"/>
    <x v="11"/>
    <x v="1"/>
    <x v="6"/>
    <x v="1"/>
    <s v="Business"/>
    <x v="1"/>
    <s v="Trail Boots"/>
    <n v="3"/>
    <n v="140.4"/>
    <n v="0.2"/>
    <n v="81.760000000000005"/>
    <n v="336.96000000000004"/>
    <n v="245.28000000000003"/>
    <n v="91.68"/>
    <n v="0.27207977207977208"/>
    <n v="2026"/>
    <s v="Q4"/>
    <n v="12"/>
    <s v="Dec"/>
  </r>
  <r>
    <n v="1009"/>
    <d v="2026-12-20T00:00:00"/>
    <n v="2026"/>
    <x v="3"/>
    <n v="12"/>
    <x v="11"/>
    <x v="3"/>
    <x v="13"/>
    <x v="3"/>
    <s v="Returning"/>
    <x v="1"/>
    <s v="Trekking Poles"/>
    <n v="2"/>
    <n v="72.349999999999994"/>
    <n v="0.15"/>
    <n v="32.44"/>
    <n v="122.99499999999999"/>
    <n v="64.88"/>
    <n v="58.114999999999995"/>
    <n v="0.47249888206837676"/>
    <n v="2026"/>
    <s v="Q4"/>
    <n v="12"/>
    <s v="Dec"/>
  </r>
  <r>
    <n v="1231"/>
    <d v="2026-12-20T00:00:00"/>
    <n v="2026"/>
    <x v="3"/>
    <n v="12"/>
    <x v="11"/>
    <x v="3"/>
    <x v="8"/>
    <x v="0"/>
    <s v="New"/>
    <x v="3"/>
    <s v="Compact Sleeping Bag"/>
    <n v="4"/>
    <n v="120.8"/>
    <n v="0.1"/>
    <n v="59.93"/>
    <n v="434.88"/>
    <n v="239.72"/>
    <n v="195.16"/>
    <n v="0.44876747608535689"/>
    <n v="2026"/>
    <s v="Q4"/>
    <n v="12"/>
    <s v="Dec"/>
  </r>
  <r>
    <n v="1445"/>
    <d v="2026-12-20T00:00:00"/>
    <n v="2026"/>
    <x v="3"/>
    <n v="12"/>
    <x v="11"/>
    <x v="3"/>
    <x v="7"/>
    <x v="0"/>
    <s v="New"/>
    <x v="1"/>
    <s v="Trekking Poles"/>
    <n v="1"/>
    <n v="71.23"/>
    <n v="0"/>
    <n v="31.63"/>
    <n v="71.23"/>
    <n v="31.63"/>
    <n v="39.600000000000009"/>
    <n v="0.55594552856942303"/>
    <n v="2026"/>
    <s v="Q4"/>
    <n v="12"/>
    <s v="Dec"/>
  </r>
  <r>
    <n v="2842"/>
    <d v="2026-12-20T00:00:00"/>
    <n v="2026"/>
    <x v="3"/>
    <n v="12"/>
    <x v="11"/>
    <x v="2"/>
    <x v="10"/>
    <x v="1"/>
    <s v="Business"/>
    <x v="0"/>
    <s v="Trail Bike Light"/>
    <n v="5"/>
    <n v="51.02"/>
    <n v="0.05"/>
    <n v="22.56"/>
    <n v="242.345"/>
    <n v="112.8"/>
    <n v="129.54500000000002"/>
    <n v="0.5345478553302111"/>
    <n v="2026"/>
    <s v="Q4"/>
    <n v="12"/>
    <s v="Dec"/>
  </r>
  <r>
    <n v="3783"/>
    <d v="2026-12-20T00:00:00"/>
    <n v="2026"/>
    <x v="3"/>
    <n v="12"/>
    <x v="11"/>
    <x v="2"/>
    <x v="2"/>
    <x v="3"/>
    <s v="New"/>
    <x v="2"/>
    <s v="Carry-On Duffel"/>
    <n v="1"/>
    <n v="130.52000000000001"/>
    <n v="0.1"/>
    <n v="66.09"/>
    <n v="117.46800000000002"/>
    <n v="66.09"/>
    <n v="51.378000000000014"/>
    <n v="0.43737869036673821"/>
    <n v="2026"/>
    <s v="Q4"/>
    <n v="12"/>
    <s v="Dec"/>
  </r>
  <r>
    <n v="4484"/>
    <d v="2026-12-20T00:00:00"/>
    <n v="2026"/>
    <x v="3"/>
    <n v="12"/>
    <x v="11"/>
    <x v="1"/>
    <x v="14"/>
    <x v="0"/>
    <s v="Returning"/>
    <x v="0"/>
    <s v="Commuter Helmet"/>
    <n v="2"/>
    <n v="79.87"/>
    <n v="0.15"/>
    <n v="41.9"/>
    <n v="135.779"/>
    <n v="83.8"/>
    <n v="51.978999999999999"/>
    <n v="0.38282061290773978"/>
    <n v="2026"/>
    <s v="Q4"/>
    <n v="12"/>
    <s v="Dec"/>
  </r>
  <r>
    <n v="4597"/>
    <d v="2026-12-20T00:00:00"/>
    <n v="2026"/>
    <x v="3"/>
    <n v="12"/>
    <x v="11"/>
    <x v="3"/>
    <x v="13"/>
    <x v="0"/>
    <s v="Returning"/>
    <x v="1"/>
    <s v="Trekking Poles"/>
    <n v="3"/>
    <n v="71.3"/>
    <n v="0.1"/>
    <n v="32.93"/>
    <n v="192.51"/>
    <n v="98.789999999999992"/>
    <n v="93.72"/>
    <n v="0.48683185289075892"/>
    <n v="2026"/>
    <s v="Q4"/>
    <n v="12"/>
    <s v="Dec"/>
  </r>
  <r>
    <n v="4917"/>
    <d v="2026-12-20T00:00:00"/>
    <n v="2026"/>
    <x v="3"/>
    <n v="12"/>
    <x v="11"/>
    <x v="0"/>
    <x v="9"/>
    <x v="0"/>
    <s v="Returning"/>
    <x v="3"/>
    <s v="Compact Sleeping Bag"/>
    <n v="2"/>
    <n v="122.95"/>
    <n v="0.1"/>
    <n v="59.79"/>
    <n v="221.31"/>
    <n v="119.58"/>
    <n v="101.73"/>
    <n v="0.45967195336857802"/>
    <n v="2026"/>
    <s v="Q4"/>
    <n v="12"/>
    <s v="Dec"/>
  </r>
  <r>
    <n v="629"/>
    <d v="2026-12-21T00:00:00"/>
    <n v="2026"/>
    <x v="3"/>
    <n v="12"/>
    <x v="11"/>
    <x v="3"/>
    <x v="13"/>
    <x v="0"/>
    <s v="Business"/>
    <x v="4"/>
    <s v="Training Mat"/>
    <n v="2"/>
    <n v="50.04"/>
    <n v="0.05"/>
    <n v="22.43"/>
    <n v="95.075999999999993"/>
    <n v="44.86"/>
    <n v="50.215999999999994"/>
    <n v="0.52816694013210486"/>
    <n v="2026"/>
    <s v="Q4"/>
    <n v="12"/>
    <s v="Dec"/>
  </r>
  <r>
    <n v="1373"/>
    <d v="2026-12-21T00:00:00"/>
    <n v="2026"/>
    <x v="3"/>
    <n v="12"/>
    <x v="11"/>
    <x v="1"/>
    <x v="1"/>
    <x v="3"/>
    <s v="Returning"/>
    <x v="3"/>
    <s v="Portable Camp Stove"/>
    <n v="1"/>
    <n v="80.92"/>
    <n v="0.05"/>
    <n v="40.14"/>
    <n v="76.873999999999995"/>
    <n v="40.14"/>
    <n v="36.733999999999995"/>
    <n v="0.47784686630069978"/>
    <n v="2026"/>
    <s v="Q4"/>
    <n v="12"/>
    <s v="Dec"/>
  </r>
  <r>
    <n v="1668"/>
    <d v="2026-12-21T00:00:00"/>
    <n v="2026"/>
    <x v="3"/>
    <n v="12"/>
    <x v="11"/>
    <x v="2"/>
    <x v="5"/>
    <x v="0"/>
    <s v="Business"/>
    <x v="0"/>
    <s v="Trail Bike Light"/>
    <n v="6"/>
    <n v="50.35"/>
    <n v="0.15"/>
    <n v="22.91"/>
    <n v="256.78500000000003"/>
    <n v="137.46"/>
    <n v="119.32500000000002"/>
    <n v="0.46468835796483443"/>
    <n v="2026"/>
    <s v="Q4"/>
    <n v="12"/>
    <s v="Dec"/>
  </r>
  <r>
    <n v="2646"/>
    <d v="2026-12-21T00:00:00"/>
    <n v="2026"/>
    <x v="3"/>
    <n v="12"/>
    <x v="11"/>
    <x v="1"/>
    <x v="1"/>
    <x v="0"/>
    <s v="Returning"/>
    <x v="4"/>
    <s v="Recovery Roller"/>
    <n v="1"/>
    <n v="35.799999999999997"/>
    <n v="0.05"/>
    <n v="14.12"/>
    <n v="34.01"/>
    <n v="14.12"/>
    <n v="19.89"/>
    <n v="0.58482799176712741"/>
    <n v="2026"/>
    <s v="Q4"/>
    <n v="12"/>
    <s v="Dec"/>
  </r>
  <r>
    <n v="3044"/>
    <d v="2026-12-21T00:00:00"/>
    <n v="2026"/>
    <x v="3"/>
    <n v="12"/>
    <x v="11"/>
    <x v="1"/>
    <x v="6"/>
    <x v="1"/>
    <s v="Business"/>
    <x v="0"/>
    <s v="Compact Repair Kit"/>
    <n v="4"/>
    <n v="40.64"/>
    <n v="0.1"/>
    <n v="16.260000000000002"/>
    <n v="146.304"/>
    <n v="65.040000000000006"/>
    <n v="81.263999999999996"/>
    <n v="0.55544619422572172"/>
    <n v="2026"/>
    <s v="Q4"/>
    <n v="12"/>
    <s v="Dec"/>
  </r>
  <r>
    <n v="3065"/>
    <d v="2026-12-21T00:00:00"/>
    <n v="2026"/>
    <x v="3"/>
    <n v="12"/>
    <x v="11"/>
    <x v="2"/>
    <x v="10"/>
    <x v="0"/>
    <s v="New"/>
    <x v="3"/>
    <s v="Portable Camp Stove"/>
    <n v="3"/>
    <n v="81.510000000000005"/>
    <n v="0.05"/>
    <n v="39.9"/>
    <n v="232.30350000000001"/>
    <n v="119.69999999999999"/>
    <n v="112.60350000000003"/>
    <n v="0.48472580051527425"/>
    <n v="2026"/>
    <s v="Q4"/>
    <n v="12"/>
    <s v="Dec"/>
  </r>
  <r>
    <n v="3365"/>
    <d v="2026-12-21T00:00:00"/>
    <n v="2026"/>
    <x v="3"/>
    <n v="12"/>
    <x v="11"/>
    <x v="3"/>
    <x v="7"/>
    <x v="2"/>
    <s v="New"/>
    <x v="4"/>
    <s v="Weighted Vest"/>
    <n v="2"/>
    <n v="122.4"/>
    <n v="0.1"/>
    <n v="71.09"/>
    <n v="220.32000000000002"/>
    <n v="142.18"/>
    <n v="78.140000000000015"/>
    <n v="0.35466594045025424"/>
    <n v="2026"/>
    <s v="Q4"/>
    <n v="12"/>
    <s v="Dec"/>
  </r>
  <r>
    <n v="4042"/>
    <d v="2026-12-21T00:00:00"/>
    <n v="2026"/>
    <x v="3"/>
    <n v="12"/>
    <x v="11"/>
    <x v="0"/>
    <x v="9"/>
    <x v="3"/>
    <s v="Returning"/>
    <x v="2"/>
    <s v="Packing Cube Set"/>
    <n v="1"/>
    <n v="45.94"/>
    <n v="0.05"/>
    <n v="18.100000000000001"/>
    <n v="43.642999999999994"/>
    <n v="18.100000000000001"/>
    <n v="25.542999999999992"/>
    <n v="0.58527140664024002"/>
    <n v="2026"/>
    <s v="Q4"/>
    <n v="12"/>
    <s v="Dec"/>
  </r>
  <r>
    <n v="4635"/>
    <d v="2026-12-21T00:00:00"/>
    <n v="2026"/>
    <x v="3"/>
    <n v="12"/>
    <x v="11"/>
    <x v="3"/>
    <x v="13"/>
    <x v="1"/>
    <s v="Returning"/>
    <x v="3"/>
    <s v="Trail Tent 2P"/>
    <n v="15"/>
    <n v="196.89"/>
    <n v="0.15"/>
    <n v="105.09"/>
    <n v="2510.3474999999999"/>
    <n v="1576.3500000000001"/>
    <n v="933.99749999999972"/>
    <n v="0.37205904760197533"/>
    <n v="2026"/>
    <s v="Q4"/>
    <n v="12"/>
    <s v="Dec"/>
  </r>
  <r>
    <n v="4748"/>
    <d v="2026-12-21T00:00:00"/>
    <n v="2026"/>
    <x v="3"/>
    <n v="12"/>
    <x v="11"/>
    <x v="3"/>
    <x v="13"/>
    <x v="2"/>
    <s v="Business"/>
    <x v="0"/>
    <s v="Trail Bike Light"/>
    <n v="1"/>
    <n v="51.18"/>
    <n v="0.05"/>
    <n v="22.98"/>
    <n v="48.620999999999995"/>
    <n v="22.98"/>
    <n v="25.640999999999995"/>
    <n v="0.52736471894860237"/>
    <n v="2026"/>
    <s v="Q4"/>
    <n v="12"/>
    <s v="Dec"/>
  </r>
  <r>
    <n v="342"/>
    <d v="2026-12-22T00:00:00"/>
    <n v="2026"/>
    <x v="3"/>
    <n v="12"/>
    <x v="11"/>
    <x v="1"/>
    <x v="6"/>
    <x v="2"/>
    <s v="New"/>
    <x v="0"/>
    <s v="Compact Repair Kit"/>
    <n v="3"/>
    <n v="40.78"/>
    <n v="0.15"/>
    <n v="16.73"/>
    <n v="103.989"/>
    <n v="50.19"/>
    <n v="53.799000000000007"/>
    <n v="0.51735279693044456"/>
    <n v="2026"/>
    <s v="Q4"/>
    <n v="12"/>
    <s v="Dec"/>
  </r>
  <r>
    <n v="676"/>
    <d v="2026-12-22T00:00:00"/>
    <n v="2026"/>
    <x v="3"/>
    <n v="12"/>
    <x v="11"/>
    <x v="2"/>
    <x v="3"/>
    <x v="3"/>
    <s v="Returning"/>
    <x v="3"/>
    <s v="Trail Tent 2P"/>
    <n v="1"/>
    <n v="195.63"/>
    <n v="0.05"/>
    <n v="102.13"/>
    <n v="185.84849999999997"/>
    <n v="102.13"/>
    <n v="83.718499999999977"/>
    <n v="0.45046637449320276"/>
    <n v="2026"/>
    <s v="Q4"/>
    <n v="12"/>
    <s v="Dec"/>
  </r>
  <r>
    <n v="1912"/>
    <d v="2026-12-22T00:00:00"/>
    <n v="2026"/>
    <x v="3"/>
    <n v="12"/>
    <x v="11"/>
    <x v="2"/>
    <x v="5"/>
    <x v="1"/>
    <s v="Returning"/>
    <x v="2"/>
    <s v="Carry-On Duffel"/>
    <n v="10"/>
    <n v="134.86000000000001"/>
    <n v="0.1"/>
    <n v="65.3"/>
    <n v="1213.7400000000002"/>
    <n v="653"/>
    <n v="560.74000000000024"/>
    <n v="0.46199350767050612"/>
    <n v="2026"/>
    <s v="Q4"/>
    <n v="12"/>
    <s v="Dec"/>
  </r>
  <r>
    <n v="2065"/>
    <d v="2026-12-22T00:00:00"/>
    <n v="2026"/>
    <x v="3"/>
    <n v="12"/>
    <x v="11"/>
    <x v="3"/>
    <x v="4"/>
    <x v="0"/>
    <s v="New"/>
    <x v="0"/>
    <s v="Commuter Helmet"/>
    <n v="1"/>
    <n v="83.15"/>
    <n v="0"/>
    <n v="42.3"/>
    <n v="83.15"/>
    <n v="42.3"/>
    <n v="40.850000000000009"/>
    <n v="0.49128081779915822"/>
    <n v="2026"/>
    <s v="Q4"/>
    <n v="12"/>
    <s v="Dec"/>
  </r>
  <r>
    <n v="3136"/>
    <d v="2026-12-22T00:00:00"/>
    <n v="2026"/>
    <x v="3"/>
    <n v="12"/>
    <x v="11"/>
    <x v="1"/>
    <x v="6"/>
    <x v="3"/>
    <s v="Business"/>
    <x v="0"/>
    <s v="Commuter Helmet"/>
    <n v="1"/>
    <n v="81.599999999999994"/>
    <n v="0.15"/>
    <n v="42"/>
    <n v="69.36"/>
    <n v="42"/>
    <n v="27.36"/>
    <n v="0.3944636678200692"/>
    <n v="2026"/>
    <s v="Q4"/>
    <n v="12"/>
    <s v="Dec"/>
  </r>
  <r>
    <n v="3423"/>
    <d v="2026-12-22T00:00:00"/>
    <n v="2026"/>
    <x v="3"/>
    <n v="12"/>
    <x v="11"/>
    <x v="3"/>
    <x v="7"/>
    <x v="2"/>
    <s v="Business"/>
    <x v="2"/>
    <s v="Packing Cube Set"/>
    <n v="5"/>
    <n v="47.67"/>
    <n v="0.1"/>
    <n v="17.84"/>
    <n v="214.51500000000001"/>
    <n v="89.2"/>
    <n v="125.31500000000001"/>
    <n v="0.5841782625923595"/>
    <n v="2026"/>
    <s v="Q4"/>
    <n v="12"/>
    <s v="Dec"/>
  </r>
  <r>
    <n v="3746"/>
    <d v="2026-12-22T00:00:00"/>
    <n v="2026"/>
    <x v="3"/>
    <n v="12"/>
    <x v="11"/>
    <x v="3"/>
    <x v="7"/>
    <x v="2"/>
    <s v="Business"/>
    <x v="0"/>
    <s v="Trail Bike Light"/>
    <n v="2"/>
    <n v="50.96"/>
    <n v="0.15"/>
    <n v="22.59"/>
    <n v="86.632000000000005"/>
    <n v="45.18"/>
    <n v="41.452000000000005"/>
    <n v="0.47848370117277683"/>
    <n v="2026"/>
    <s v="Q4"/>
    <n v="12"/>
    <s v="Dec"/>
  </r>
  <r>
    <n v="1198"/>
    <d v="2026-12-23T00:00:00"/>
    <n v="2026"/>
    <x v="3"/>
    <n v="12"/>
    <x v="11"/>
    <x v="3"/>
    <x v="7"/>
    <x v="2"/>
    <s v="New"/>
    <x v="2"/>
    <s v="Packing Cube Set"/>
    <n v="5"/>
    <n v="47.69"/>
    <n v="0.05"/>
    <n v="18.23"/>
    <n v="226.52749999999997"/>
    <n v="91.15"/>
    <n v="135.37749999999997"/>
    <n v="0.59762059794064726"/>
    <n v="2026"/>
    <s v="Q4"/>
    <n v="12"/>
    <s v="Dec"/>
  </r>
  <r>
    <n v="2123"/>
    <d v="2026-12-23T00:00:00"/>
    <n v="2026"/>
    <x v="3"/>
    <n v="12"/>
    <x v="11"/>
    <x v="3"/>
    <x v="8"/>
    <x v="0"/>
    <s v="Returning"/>
    <x v="1"/>
    <s v="Hiking Daypack 20L"/>
    <n v="1"/>
    <n v="91.08"/>
    <n v="0.2"/>
    <n v="46.14"/>
    <n v="72.864000000000004"/>
    <n v="46.14"/>
    <n v="26.724000000000004"/>
    <n v="0.36676548089591571"/>
    <n v="2026"/>
    <s v="Q4"/>
    <n v="12"/>
    <s v="Dec"/>
  </r>
  <r>
    <n v="2586"/>
    <d v="2026-12-23T00:00:00"/>
    <n v="2026"/>
    <x v="3"/>
    <n v="12"/>
    <x v="11"/>
    <x v="1"/>
    <x v="14"/>
    <x v="2"/>
    <s v="New"/>
    <x v="1"/>
    <s v="Trail Boots"/>
    <n v="1"/>
    <n v="143.84"/>
    <n v="0.15"/>
    <n v="78.17"/>
    <n v="122.264"/>
    <n v="78.17"/>
    <n v="44.093999999999994"/>
    <n v="0.360645815612118"/>
    <n v="2026"/>
    <s v="Q4"/>
    <n v="12"/>
    <s v="Dec"/>
  </r>
  <r>
    <n v="3048"/>
    <d v="2026-12-23T00:00:00"/>
    <n v="2026"/>
    <x v="3"/>
    <n v="12"/>
    <x v="11"/>
    <x v="1"/>
    <x v="6"/>
    <x v="0"/>
    <s v="New"/>
    <x v="0"/>
    <s v="Cycling Pack 12L"/>
    <n v="1"/>
    <n v="102.66"/>
    <n v="0.05"/>
    <n v="49.2"/>
    <n v="97.526999999999987"/>
    <n v="49.2"/>
    <n v="48.326999999999984"/>
    <n v="0.4955243163431664"/>
    <n v="2026"/>
    <s v="Q4"/>
    <n v="12"/>
    <s v="Dec"/>
  </r>
  <r>
    <n v="3838"/>
    <d v="2026-12-23T00:00:00"/>
    <n v="2026"/>
    <x v="3"/>
    <n v="12"/>
    <x v="11"/>
    <x v="1"/>
    <x v="11"/>
    <x v="2"/>
    <s v="New"/>
    <x v="4"/>
    <s v="Resistance Band Set"/>
    <n v="2"/>
    <n v="40.32"/>
    <n v="0"/>
    <n v="14.39"/>
    <n v="80.64"/>
    <n v="28.78"/>
    <n v="51.86"/>
    <n v="0.64310515873015872"/>
    <n v="2026"/>
    <s v="Q4"/>
    <n v="12"/>
    <s v="Dec"/>
  </r>
  <r>
    <n v="4718"/>
    <d v="2026-12-23T00:00:00"/>
    <n v="2026"/>
    <x v="3"/>
    <n v="12"/>
    <x v="11"/>
    <x v="0"/>
    <x v="0"/>
    <x v="2"/>
    <s v="Returning"/>
    <x v="1"/>
    <s v="Summit Backpack 45L"/>
    <n v="1"/>
    <n v="157.58000000000001"/>
    <n v="0.1"/>
    <n v="80.37"/>
    <n v="141.822"/>
    <n v="80.37"/>
    <n v="61.451999999999998"/>
    <n v="0.43330371874603374"/>
    <n v="2026"/>
    <s v="Q4"/>
    <n v="12"/>
    <s v="Dec"/>
  </r>
  <r>
    <n v="4844"/>
    <d v="2026-12-23T00:00:00"/>
    <n v="2026"/>
    <x v="3"/>
    <n v="12"/>
    <x v="11"/>
    <x v="1"/>
    <x v="14"/>
    <x v="0"/>
    <s v="New"/>
    <x v="4"/>
    <s v="Recovery Roller"/>
    <n v="1"/>
    <n v="36.4"/>
    <n v="0"/>
    <n v="14.22"/>
    <n v="36.4"/>
    <n v="14.22"/>
    <n v="22.18"/>
    <n v="0.6093406593406594"/>
    <n v="2026"/>
    <s v="Q4"/>
    <n v="12"/>
    <s v="Dec"/>
  </r>
  <r>
    <n v="678"/>
    <d v="2026-12-24T00:00:00"/>
    <n v="2026"/>
    <x v="3"/>
    <n v="12"/>
    <x v="11"/>
    <x v="1"/>
    <x v="11"/>
    <x v="0"/>
    <s v="Business"/>
    <x v="1"/>
    <s v="Trail Boots"/>
    <n v="1"/>
    <n v="142.15"/>
    <n v="0.05"/>
    <n v="80.5"/>
    <n v="135.04249999999999"/>
    <n v="80.5"/>
    <n v="54.54249999999999"/>
    <n v="0.40389136753244342"/>
    <n v="2026"/>
    <s v="Q4"/>
    <n v="12"/>
    <s v="Dec"/>
  </r>
  <r>
    <n v="1706"/>
    <d v="2026-12-24T00:00:00"/>
    <n v="2026"/>
    <x v="3"/>
    <n v="12"/>
    <x v="11"/>
    <x v="0"/>
    <x v="0"/>
    <x v="0"/>
    <s v="Returning"/>
    <x v="3"/>
    <s v="Alpine Tent 4P"/>
    <n v="2"/>
    <n v="332.38"/>
    <n v="0.05"/>
    <n v="192.16"/>
    <n v="631.52199999999993"/>
    <n v="384.32"/>
    <n v="247.20199999999994"/>
    <n v="0.39143846136793331"/>
    <n v="2026"/>
    <s v="Q4"/>
    <n v="12"/>
    <s v="Dec"/>
  </r>
  <r>
    <n v="3034"/>
    <d v="2026-12-24T00:00:00"/>
    <n v="2026"/>
    <x v="3"/>
    <n v="12"/>
    <x v="11"/>
    <x v="1"/>
    <x v="1"/>
    <x v="2"/>
    <s v="New"/>
    <x v="3"/>
    <s v="Compact Sleeping Bag"/>
    <n v="1"/>
    <n v="122.18"/>
    <n v="0.15"/>
    <n v="61.28"/>
    <n v="103.85300000000001"/>
    <n v="61.28"/>
    <n v="42.573000000000008"/>
    <n v="0.40993519686479934"/>
    <n v="2026"/>
    <s v="Q4"/>
    <n v="12"/>
    <s v="Dec"/>
  </r>
  <r>
    <n v="3883"/>
    <d v="2026-12-24T00:00:00"/>
    <n v="2026"/>
    <x v="3"/>
    <n v="12"/>
    <x v="11"/>
    <x v="0"/>
    <x v="0"/>
    <x v="0"/>
    <s v="New"/>
    <x v="3"/>
    <s v="Compact Sleeping Bag"/>
    <n v="1"/>
    <n v="125.66"/>
    <n v="0.15"/>
    <n v="60.6"/>
    <n v="106.81099999999999"/>
    <n v="60.6"/>
    <n v="46.210999999999991"/>
    <n v="0.43264270533933763"/>
    <n v="2026"/>
    <s v="Q4"/>
    <n v="12"/>
    <s v="Dec"/>
  </r>
  <r>
    <n v="4342"/>
    <d v="2026-12-24T00:00:00"/>
    <n v="2026"/>
    <x v="3"/>
    <n v="12"/>
    <x v="11"/>
    <x v="3"/>
    <x v="4"/>
    <x v="0"/>
    <s v="Returning"/>
    <x v="2"/>
    <s v="Packing Cube Set"/>
    <n v="2"/>
    <n v="47.38"/>
    <n v="0.05"/>
    <n v="18.850000000000001"/>
    <n v="90.022000000000006"/>
    <n v="37.700000000000003"/>
    <n v="52.322000000000003"/>
    <n v="0.58121348114905247"/>
    <n v="2026"/>
    <s v="Q4"/>
    <n v="12"/>
    <s v="Dec"/>
  </r>
  <r>
    <n v="4468"/>
    <d v="2026-12-24T00:00:00"/>
    <n v="2026"/>
    <x v="3"/>
    <n v="12"/>
    <x v="11"/>
    <x v="0"/>
    <x v="0"/>
    <x v="0"/>
    <s v="Business"/>
    <x v="3"/>
    <s v="Portable Camp Stove"/>
    <n v="1"/>
    <n v="80.8"/>
    <n v="0.05"/>
    <n v="38.33"/>
    <n v="76.759999999999991"/>
    <n v="38.33"/>
    <n v="38.429999999999993"/>
    <n v="0.50065138092756645"/>
    <n v="2026"/>
    <s v="Q4"/>
    <n v="12"/>
    <s v="Dec"/>
  </r>
  <r>
    <n v="7"/>
    <d v="2026-12-25T00:00:00"/>
    <n v="2026"/>
    <x v="3"/>
    <n v="12"/>
    <x v="11"/>
    <x v="3"/>
    <x v="8"/>
    <x v="0"/>
    <s v="Returning"/>
    <x v="0"/>
    <s v="Cycling Pack 12L"/>
    <n v="5"/>
    <n v="103.52"/>
    <n v="0.1"/>
    <n v="49.1"/>
    <n v="465.84000000000003"/>
    <n v="245.5"/>
    <n v="220.34000000000003"/>
    <n v="0.47299501974927016"/>
    <n v="2026"/>
    <s v="Q4"/>
    <n v="12"/>
    <s v="Dec"/>
  </r>
  <r>
    <n v="658"/>
    <d v="2026-12-25T00:00:00"/>
    <n v="2026"/>
    <x v="3"/>
    <n v="12"/>
    <x v="11"/>
    <x v="1"/>
    <x v="6"/>
    <x v="2"/>
    <s v="Business"/>
    <x v="1"/>
    <s v="Summit Backpack 45L"/>
    <n v="2"/>
    <n v="153.38999999999999"/>
    <n v="0.05"/>
    <n v="78.06"/>
    <n v="291.44099999999997"/>
    <n v="156.12"/>
    <n v="135.32099999999997"/>
    <n v="0.46431696295305047"/>
    <n v="2026"/>
    <s v="Q4"/>
    <n v="12"/>
    <s v="Dec"/>
  </r>
  <r>
    <n v="1192"/>
    <d v="2026-12-25T00:00:00"/>
    <n v="2026"/>
    <x v="3"/>
    <n v="12"/>
    <x v="11"/>
    <x v="3"/>
    <x v="13"/>
    <x v="1"/>
    <s v="Business"/>
    <x v="4"/>
    <s v="Resistance Band Set"/>
    <n v="6"/>
    <n v="39.49"/>
    <n v="0.05"/>
    <n v="14.49"/>
    <n v="225.09299999999999"/>
    <n v="86.94"/>
    <n v="138.15299999999999"/>
    <n v="0.61375964601298127"/>
    <n v="2026"/>
    <s v="Q4"/>
    <n v="12"/>
    <s v="Dec"/>
  </r>
  <r>
    <n v="3852"/>
    <d v="2026-12-25T00:00:00"/>
    <n v="2026"/>
    <x v="3"/>
    <n v="12"/>
    <x v="11"/>
    <x v="2"/>
    <x v="2"/>
    <x v="2"/>
    <s v="Business"/>
    <x v="4"/>
    <s v="Recovery Roller"/>
    <n v="1"/>
    <n v="35.54"/>
    <n v="0.1"/>
    <n v="13.63"/>
    <n v="31.986000000000001"/>
    <n v="13.63"/>
    <n v="18.356000000000002"/>
    <n v="0.5738760707809667"/>
    <n v="2026"/>
    <s v="Q4"/>
    <n v="12"/>
    <s v="Dec"/>
  </r>
  <r>
    <n v="4507"/>
    <d v="2026-12-25T00:00:00"/>
    <n v="2026"/>
    <x v="3"/>
    <n v="12"/>
    <x v="11"/>
    <x v="1"/>
    <x v="12"/>
    <x v="3"/>
    <s v="Returning"/>
    <x v="2"/>
    <s v="Travel Backpack 35L"/>
    <n v="2"/>
    <n v="167.21"/>
    <n v="0.05"/>
    <n v="88.23"/>
    <n v="317.69900000000001"/>
    <n v="176.46"/>
    <n v="141.239"/>
    <n v="0.44456860109726504"/>
    <n v="2026"/>
    <s v="Q4"/>
    <n v="12"/>
    <s v="Dec"/>
  </r>
  <r>
    <n v="260"/>
    <d v="2026-12-26T00:00:00"/>
    <n v="2026"/>
    <x v="3"/>
    <n v="12"/>
    <x v="11"/>
    <x v="2"/>
    <x v="2"/>
    <x v="0"/>
    <s v="Business"/>
    <x v="1"/>
    <s v="Trekking Poles"/>
    <n v="1"/>
    <n v="71.89"/>
    <n v="0.1"/>
    <n v="31.88"/>
    <n v="64.701000000000008"/>
    <n v="31.88"/>
    <n v="32.821000000000012"/>
    <n v="0.50727191233520363"/>
    <n v="2026"/>
    <s v="Q4"/>
    <n v="12"/>
    <s v="Dec"/>
  </r>
  <r>
    <n v="1659"/>
    <d v="2026-12-26T00:00:00"/>
    <n v="2026"/>
    <x v="3"/>
    <n v="12"/>
    <x v="11"/>
    <x v="0"/>
    <x v="15"/>
    <x v="2"/>
    <s v="New"/>
    <x v="2"/>
    <s v="Carry-On Duffel"/>
    <n v="1"/>
    <n v="133.56"/>
    <n v="0.05"/>
    <n v="68.739999999999995"/>
    <n v="126.88199999999999"/>
    <n v="68.739999999999995"/>
    <n v="58.141999999999996"/>
    <n v="0.4582367869358932"/>
    <n v="2026"/>
    <s v="Q4"/>
    <n v="12"/>
    <s v="Dec"/>
  </r>
  <r>
    <n v="3188"/>
    <d v="2026-12-26T00:00:00"/>
    <n v="2026"/>
    <x v="3"/>
    <n v="12"/>
    <x v="11"/>
    <x v="3"/>
    <x v="7"/>
    <x v="3"/>
    <s v="New"/>
    <x v="3"/>
    <s v="Compact Sleeping Bag"/>
    <n v="2"/>
    <n v="122.28"/>
    <n v="0.1"/>
    <n v="61.64"/>
    <n v="220.10400000000001"/>
    <n v="123.28"/>
    <n v="96.824000000000012"/>
    <n v="0.43990113764402283"/>
    <n v="2026"/>
    <s v="Q4"/>
    <n v="12"/>
    <s v="Dec"/>
  </r>
  <r>
    <n v="3673"/>
    <d v="2026-12-26T00:00:00"/>
    <n v="2026"/>
    <x v="3"/>
    <n v="12"/>
    <x v="11"/>
    <x v="0"/>
    <x v="15"/>
    <x v="0"/>
    <s v="Business"/>
    <x v="4"/>
    <s v="Resistance Band Set"/>
    <n v="1"/>
    <n v="40.619999999999997"/>
    <n v="0"/>
    <n v="14.62"/>
    <n v="40.619999999999997"/>
    <n v="14.62"/>
    <n v="26"/>
    <n v="0.64007877892663712"/>
    <n v="2026"/>
    <s v="Q4"/>
    <n v="12"/>
    <s v="Dec"/>
  </r>
  <r>
    <n v="3805"/>
    <d v="2026-12-26T00:00:00"/>
    <n v="2026"/>
    <x v="3"/>
    <n v="12"/>
    <x v="11"/>
    <x v="3"/>
    <x v="4"/>
    <x v="1"/>
    <s v="Business"/>
    <x v="2"/>
    <s v="Packing Cube Set"/>
    <n v="8"/>
    <n v="45.54"/>
    <n v="0.15"/>
    <n v="18.54"/>
    <n v="309.67199999999997"/>
    <n v="148.32"/>
    <n v="161.35199999999998"/>
    <n v="0.52104161822831896"/>
    <n v="2026"/>
    <s v="Q4"/>
    <n v="12"/>
    <s v="Dec"/>
  </r>
  <r>
    <n v="3945"/>
    <d v="2026-12-26T00:00:00"/>
    <n v="2026"/>
    <x v="3"/>
    <n v="12"/>
    <x v="11"/>
    <x v="3"/>
    <x v="13"/>
    <x v="1"/>
    <s v="Business"/>
    <x v="0"/>
    <s v="Trail Bike Light"/>
    <n v="4"/>
    <n v="50.96"/>
    <n v="0.1"/>
    <n v="22.14"/>
    <n v="183.45600000000002"/>
    <n v="88.56"/>
    <n v="94.896000000000015"/>
    <n v="0.51726844583987441"/>
    <n v="2026"/>
    <s v="Q4"/>
    <n v="12"/>
    <s v="Dec"/>
  </r>
  <r>
    <n v="4266"/>
    <d v="2026-12-26T00:00:00"/>
    <n v="2026"/>
    <x v="3"/>
    <n v="12"/>
    <x v="11"/>
    <x v="1"/>
    <x v="1"/>
    <x v="0"/>
    <s v="New"/>
    <x v="0"/>
    <s v="Compact Repair Kit"/>
    <n v="4"/>
    <n v="40.19"/>
    <n v="0.15"/>
    <n v="16.55"/>
    <n v="136.64599999999999"/>
    <n v="66.2"/>
    <n v="70.445999999999984"/>
    <n v="0.51553649576277383"/>
    <n v="2026"/>
    <s v="Q4"/>
    <n v="12"/>
    <s v="Dec"/>
  </r>
  <r>
    <n v="606"/>
    <d v="2026-12-27T00:00:00"/>
    <n v="2026"/>
    <x v="3"/>
    <n v="12"/>
    <x v="11"/>
    <x v="1"/>
    <x v="12"/>
    <x v="0"/>
    <s v="New"/>
    <x v="3"/>
    <s v="Alpine Tent 4P"/>
    <n v="3"/>
    <n v="333.84"/>
    <n v="0"/>
    <n v="193.05"/>
    <n v="1001.52"/>
    <n v="579.15000000000009"/>
    <n v="422.36999999999989"/>
    <n v="0.42172897196261672"/>
    <n v="2026"/>
    <s v="Q4"/>
    <n v="12"/>
    <s v="Dec"/>
  </r>
  <r>
    <n v="1166"/>
    <d v="2026-12-27T00:00:00"/>
    <n v="2026"/>
    <x v="3"/>
    <n v="12"/>
    <x v="11"/>
    <x v="2"/>
    <x v="16"/>
    <x v="3"/>
    <s v="Returning"/>
    <x v="3"/>
    <s v="Trail Tent 2P"/>
    <n v="2"/>
    <n v="198.94"/>
    <n v="0.15"/>
    <n v="102.32"/>
    <n v="338.19799999999998"/>
    <n v="204.64"/>
    <n v="133.55799999999999"/>
    <n v="0.39491067362905752"/>
    <n v="2026"/>
    <s v="Q4"/>
    <n v="12"/>
    <s v="Dec"/>
  </r>
  <r>
    <n v="1913"/>
    <d v="2026-12-27T00:00:00"/>
    <n v="2026"/>
    <x v="3"/>
    <n v="12"/>
    <x v="11"/>
    <x v="2"/>
    <x v="5"/>
    <x v="3"/>
    <s v="New"/>
    <x v="4"/>
    <s v="Recovery Roller"/>
    <n v="3"/>
    <n v="35.979999999999997"/>
    <n v="0"/>
    <n v="13.6"/>
    <n v="107.94"/>
    <n v="40.799999999999997"/>
    <n v="67.14"/>
    <n v="0.62201222901612008"/>
    <n v="2026"/>
    <s v="Q4"/>
    <n v="12"/>
    <s v="Dec"/>
  </r>
  <r>
    <n v="2402"/>
    <d v="2026-12-27T00:00:00"/>
    <n v="2026"/>
    <x v="3"/>
    <n v="12"/>
    <x v="11"/>
    <x v="1"/>
    <x v="14"/>
    <x v="3"/>
    <s v="New"/>
    <x v="2"/>
    <s v="Carry-On Duffel"/>
    <n v="6"/>
    <n v="133.4"/>
    <n v="0.1"/>
    <n v="66.3"/>
    <n v="720.36000000000013"/>
    <n v="397.79999999999995"/>
    <n v="322.56000000000017"/>
    <n v="0.44777611194402817"/>
    <n v="2026"/>
    <s v="Q4"/>
    <n v="12"/>
    <s v="Dec"/>
  </r>
  <r>
    <n v="3192"/>
    <d v="2026-12-27T00:00:00"/>
    <n v="2026"/>
    <x v="3"/>
    <n v="12"/>
    <x v="11"/>
    <x v="3"/>
    <x v="7"/>
    <x v="0"/>
    <s v="Returning"/>
    <x v="1"/>
    <s v="Hiking Daypack 20L"/>
    <n v="2"/>
    <n v="93.45"/>
    <n v="0"/>
    <n v="45.75"/>
    <n v="186.9"/>
    <n v="91.5"/>
    <n v="95.4"/>
    <n v="0.5104333868378812"/>
    <n v="2026"/>
    <s v="Q4"/>
    <n v="12"/>
    <s v="Dec"/>
  </r>
  <r>
    <n v="3721"/>
    <d v="2026-12-27T00:00:00"/>
    <n v="2026"/>
    <x v="3"/>
    <n v="12"/>
    <x v="11"/>
    <x v="2"/>
    <x v="5"/>
    <x v="3"/>
    <s v="New"/>
    <x v="4"/>
    <s v="Training Mat"/>
    <n v="1"/>
    <n v="49.79"/>
    <n v="0.2"/>
    <n v="21.87"/>
    <n v="39.832000000000001"/>
    <n v="21.87"/>
    <n v="17.962"/>
    <n v="0.45094396465153641"/>
    <n v="2026"/>
    <s v="Q4"/>
    <n v="12"/>
    <s v="Dec"/>
  </r>
  <r>
    <n v="3882"/>
    <d v="2026-12-27T00:00:00"/>
    <n v="2026"/>
    <x v="3"/>
    <n v="12"/>
    <x v="11"/>
    <x v="3"/>
    <x v="8"/>
    <x v="3"/>
    <s v="Returning"/>
    <x v="1"/>
    <s v="Trekking Poles"/>
    <n v="3"/>
    <n v="70.430000000000007"/>
    <n v="0.1"/>
    <n v="32.869999999999997"/>
    <n v="190.16100000000003"/>
    <n v="98.609999999999985"/>
    <n v="91.551000000000045"/>
    <n v="0.48143941186678674"/>
    <n v="2026"/>
    <s v="Q4"/>
    <n v="12"/>
    <s v="Dec"/>
  </r>
  <r>
    <n v="4945"/>
    <d v="2026-12-27T00:00:00"/>
    <n v="2026"/>
    <x v="3"/>
    <n v="12"/>
    <x v="11"/>
    <x v="2"/>
    <x v="2"/>
    <x v="0"/>
    <s v="Business"/>
    <x v="3"/>
    <s v="Portable Camp Stove"/>
    <n v="2"/>
    <n v="82.04"/>
    <n v="0.1"/>
    <n v="38.880000000000003"/>
    <n v="147.67200000000003"/>
    <n v="77.760000000000005"/>
    <n v="69.91200000000002"/>
    <n v="0.47342759629449055"/>
    <n v="2026"/>
    <s v="Q4"/>
    <n v="12"/>
    <s v="Dec"/>
  </r>
  <r>
    <n v="5084"/>
    <d v="2026-12-27T00:00:00"/>
    <n v="2026"/>
    <x v="3"/>
    <n v="12"/>
    <x v="11"/>
    <x v="1"/>
    <x v="11"/>
    <x v="3"/>
    <s v="Returning"/>
    <x v="2"/>
    <s v="Insulated Bottle"/>
    <n v="1"/>
    <n v="35.409999999999997"/>
    <n v="0.2"/>
    <n v="13.54"/>
    <n v="28.327999999999999"/>
    <n v="13.54"/>
    <n v="14.788"/>
    <n v="0.5220276757977973"/>
    <n v="2026"/>
    <s v="Q4"/>
    <n v="12"/>
    <s v="Dec"/>
  </r>
  <r>
    <n v="246"/>
    <d v="2026-12-28T00:00:00"/>
    <n v="2026"/>
    <x v="3"/>
    <n v="12"/>
    <x v="11"/>
    <x v="3"/>
    <x v="7"/>
    <x v="3"/>
    <s v="Business"/>
    <x v="0"/>
    <s v="Compact Repair Kit"/>
    <n v="1"/>
    <n v="41.06"/>
    <n v="0.1"/>
    <n v="16.23"/>
    <n v="36.954000000000001"/>
    <n v="16.23"/>
    <n v="20.724"/>
    <n v="0.5608053255398604"/>
    <n v="2026"/>
    <s v="Q4"/>
    <n v="12"/>
    <s v="Dec"/>
  </r>
  <r>
    <n v="537"/>
    <d v="2026-12-28T00:00:00"/>
    <n v="2026"/>
    <x v="3"/>
    <n v="12"/>
    <x v="11"/>
    <x v="3"/>
    <x v="8"/>
    <x v="1"/>
    <s v="Business"/>
    <x v="1"/>
    <s v="Hiking Daypack 20L"/>
    <n v="12"/>
    <n v="90.29"/>
    <n v="0.1"/>
    <n v="45.76"/>
    <n v="975.13200000000006"/>
    <n v="549.12"/>
    <n v="426.01200000000006"/>
    <n v="0.43687623829389255"/>
    <n v="2026"/>
    <s v="Q4"/>
    <n v="12"/>
    <s v="Dec"/>
  </r>
  <r>
    <n v="968"/>
    <d v="2026-12-28T00:00:00"/>
    <n v="2026"/>
    <x v="3"/>
    <n v="12"/>
    <x v="11"/>
    <x v="1"/>
    <x v="12"/>
    <x v="2"/>
    <s v="New"/>
    <x v="0"/>
    <s v="Cycling Pack 12L"/>
    <n v="1"/>
    <n v="103.13"/>
    <n v="0.15"/>
    <n v="50.06"/>
    <n v="87.660499999999999"/>
    <n v="50.06"/>
    <n v="37.600499999999997"/>
    <n v="0.42893321393329947"/>
    <n v="2026"/>
    <s v="Q4"/>
    <n v="12"/>
    <s v="Dec"/>
  </r>
  <r>
    <n v="1234"/>
    <d v="2026-12-28T00:00:00"/>
    <n v="2026"/>
    <x v="3"/>
    <n v="12"/>
    <x v="11"/>
    <x v="3"/>
    <x v="13"/>
    <x v="0"/>
    <s v="Returning"/>
    <x v="0"/>
    <s v="Commuter Helmet"/>
    <n v="1"/>
    <n v="81.39"/>
    <n v="0.05"/>
    <n v="43.54"/>
    <n v="77.320499999999996"/>
    <n v="43.54"/>
    <n v="33.780499999999996"/>
    <n v="0.43688931137279247"/>
    <n v="2026"/>
    <s v="Q4"/>
    <n v="12"/>
    <s v="Dec"/>
  </r>
  <r>
    <n v="2061"/>
    <d v="2026-12-28T00:00:00"/>
    <n v="2026"/>
    <x v="3"/>
    <n v="12"/>
    <x v="11"/>
    <x v="0"/>
    <x v="15"/>
    <x v="3"/>
    <s v="Returning"/>
    <x v="3"/>
    <s v="Alpine Tent 4P"/>
    <n v="2"/>
    <n v="342.78"/>
    <n v="0"/>
    <n v="197.89"/>
    <n v="685.56"/>
    <n v="395.78"/>
    <n v="289.77999999999997"/>
    <n v="0.4226909387945621"/>
    <n v="2026"/>
    <s v="Q4"/>
    <n v="12"/>
    <s v="Dec"/>
  </r>
  <r>
    <n v="2219"/>
    <d v="2026-12-28T00:00:00"/>
    <n v="2026"/>
    <x v="3"/>
    <n v="12"/>
    <x v="11"/>
    <x v="1"/>
    <x v="14"/>
    <x v="0"/>
    <s v="Returning"/>
    <x v="1"/>
    <s v="Trail Boots"/>
    <n v="1"/>
    <n v="147"/>
    <n v="0.15"/>
    <n v="79.58"/>
    <n v="124.95"/>
    <n v="79.58"/>
    <n v="45.370000000000005"/>
    <n v="0.36310524209683875"/>
    <n v="2026"/>
    <s v="Q4"/>
    <n v="12"/>
    <s v="Dec"/>
  </r>
  <r>
    <n v="2651"/>
    <d v="2026-12-28T00:00:00"/>
    <n v="2026"/>
    <x v="3"/>
    <n v="12"/>
    <x v="11"/>
    <x v="0"/>
    <x v="15"/>
    <x v="0"/>
    <s v="New"/>
    <x v="2"/>
    <s v="Packing Cube Set"/>
    <n v="1"/>
    <n v="45.69"/>
    <n v="0.2"/>
    <n v="18.829999999999998"/>
    <n v="36.552"/>
    <n v="18.829999999999998"/>
    <n v="17.722000000000001"/>
    <n v="0.48484351061501429"/>
    <n v="2026"/>
    <s v="Q4"/>
    <n v="12"/>
    <s v="Dec"/>
  </r>
  <r>
    <n v="3173"/>
    <d v="2026-12-28T00:00:00"/>
    <n v="2026"/>
    <x v="3"/>
    <n v="12"/>
    <x v="11"/>
    <x v="1"/>
    <x v="12"/>
    <x v="3"/>
    <s v="Returning"/>
    <x v="0"/>
    <s v="Compact Repair Kit"/>
    <n v="1"/>
    <n v="39.69"/>
    <n v="0"/>
    <n v="17.09"/>
    <n v="39.69"/>
    <n v="17.09"/>
    <n v="22.599999999999998"/>
    <n v="0.56941295036533135"/>
    <n v="2026"/>
    <s v="Q4"/>
    <n v="12"/>
    <s v="Dec"/>
  </r>
  <r>
    <n v="3409"/>
    <d v="2026-12-28T00:00:00"/>
    <n v="2026"/>
    <x v="3"/>
    <n v="12"/>
    <x v="11"/>
    <x v="3"/>
    <x v="4"/>
    <x v="0"/>
    <s v="New"/>
    <x v="3"/>
    <s v="Compact Sleeping Bag"/>
    <n v="5"/>
    <n v="122.42"/>
    <n v="0"/>
    <n v="60.8"/>
    <n v="612.1"/>
    <n v="304"/>
    <n v="308.10000000000002"/>
    <n v="0.50334912595981052"/>
    <n v="2026"/>
    <s v="Q4"/>
    <n v="12"/>
    <s v="Dec"/>
  </r>
  <r>
    <n v="3535"/>
    <d v="2026-12-28T00:00:00"/>
    <n v="2026"/>
    <x v="3"/>
    <n v="12"/>
    <x v="11"/>
    <x v="1"/>
    <x v="6"/>
    <x v="2"/>
    <s v="New"/>
    <x v="2"/>
    <s v="Insulated Bottle"/>
    <n v="1"/>
    <n v="37.03"/>
    <n v="0.15"/>
    <n v="13.53"/>
    <n v="31.4755"/>
    <n v="13.53"/>
    <n v="17.945500000000003"/>
    <n v="0.57014185636447401"/>
    <n v="2026"/>
    <s v="Q4"/>
    <n v="12"/>
    <s v="Dec"/>
  </r>
  <r>
    <n v="5134"/>
    <d v="2026-12-28T00:00:00"/>
    <n v="2026"/>
    <x v="3"/>
    <n v="12"/>
    <x v="11"/>
    <x v="1"/>
    <x v="14"/>
    <x v="2"/>
    <s v="Returning"/>
    <x v="1"/>
    <s v="Hiking Daypack 20L"/>
    <n v="1"/>
    <n v="90.99"/>
    <n v="0.05"/>
    <n v="44.78"/>
    <n v="86.440499999999986"/>
    <n v="44.78"/>
    <n v="41.660499999999985"/>
    <n v="0.48195579618350187"/>
    <n v="2026"/>
    <s v="Q4"/>
    <n v="12"/>
    <s v="Dec"/>
  </r>
  <r>
    <n v="2011"/>
    <d v="2026-12-29T00:00:00"/>
    <n v="2026"/>
    <x v="3"/>
    <n v="12"/>
    <x v="11"/>
    <x v="1"/>
    <x v="11"/>
    <x v="0"/>
    <s v="Returning"/>
    <x v="1"/>
    <s v="Hiking Daypack 20L"/>
    <n v="1"/>
    <n v="90.81"/>
    <n v="0.1"/>
    <n v="46.53"/>
    <n v="81.728999999999999"/>
    <n v="46.53"/>
    <n v="35.198999999999998"/>
    <n v="0.43067944059024332"/>
    <n v="2026"/>
    <s v="Q4"/>
    <n v="12"/>
    <s v="Dec"/>
  </r>
  <r>
    <n v="2477"/>
    <d v="2026-12-29T00:00:00"/>
    <n v="2026"/>
    <x v="3"/>
    <n v="12"/>
    <x v="11"/>
    <x v="0"/>
    <x v="15"/>
    <x v="2"/>
    <s v="New"/>
    <x v="0"/>
    <s v="Compact Repair Kit"/>
    <n v="1"/>
    <n v="41.28"/>
    <n v="0.15"/>
    <n v="16.41"/>
    <n v="35.088000000000001"/>
    <n v="16.41"/>
    <n v="18.678000000000001"/>
    <n v="0.53231874145006841"/>
    <n v="2026"/>
    <s v="Q4"/>
    <n v="12"/>
    <s v="Dec"/>
  </r>
  <r>
    <n v="2745"/>
    <d v="2026-12-29T00:00:00"/>
    <n v="2026"/>
    <x v="3"/>
    <n v="12"/>
    <x v="11"/>
    <x v="3"/>
    <x v="13"/>
    <x v="3"/>
    <s v="Business"/>
    <x v="2"/>
    <s v="Packing Cube Set"/>
    <n v="1"/>
    <n v="46.07"/>
    <n v="0"/>
    <n v="18.420000000000002"/>
    <n v="46.07"/>
    <n v="18.420000000000002"/>
    <n v="27.65"/>
    <n v="0.60017364879531143"/>
    <n v="2026"/>
    <s v="Q4"/>
    <n v="12"/>
    <s v="Dec"/>
  </r>
  <r>
    <n v="4427"/>
    <d v="2026-12-29T00:00:00"/>
    <n v="2026"/>
    <x v="3"/>
    <n v="12"/>
    <x v="11"/>
    <x v="1"/>
    <x v="12"/>
    <x v="2"/>
    <s v="Business"/>
    <x v="1"/>
    <s v="Trail Boots"/>
    <n v="1"/>
    <n v="147.29"/>
    <n v="0.1"/>
    <n v="78.2"/>
    <n v="132.56100000000001"/>
    <n v="78.2"/>
    <n v="54.361000000000004"/>
    <n v="0.4100829052285363"/>
    <n v="2026"/>
    <s v="Q4"/>
    <n v="12"/>
    <s v="Dec"/>
  </r>
  <r>
    <n v="377"/>
    <d v="2026-12-30T00:00:00"/>
    <n v="2026"/>
    <x v="3"/>
    <n v="12"/>
    <x v="11"/>
    <x v="3"/>
    <x v="13"/>
    <x v="0"/>
    <s v="New"/>
    <x v="0"/>
    <s v="Compact Repair Kit"/>
    <n v="1"/>
    <n v="40.82"/>
    <n v="0.1"/>
    <n v="17.2"/>
    <n v="36.738"/>
    <n v="17.2"/>
    <n v="19.538"/>
    <n v="0.53181991398551909"/>
    <n v="2026"/>
    <s v="Q4"/>
    <n v="12"/>
    <s v="Dec"/>
  </r>
  <r>
    <n v="1530"/>
    <d v="2026-12-30T00:00:00"/>
    <n v="2026"/>
    <x v="3"/>
    <n v="12"/>
    <x v="11"/>
    <x v="3"/>
    <x v="7"/>
    <x v="0"/>
    <s v="New"/>
    <x v="4"/>
    <s v="Training Mat"/>
    <n v="3"/>
    <n v="50.72"/>
    <n v="0"/>
    <n v="22.3"/>
    <n v="152.16"/>
    <n v="66.900000000000006"/>
    <n v="85.259999999999991"/>
    <n v="0.56033123028391163"/>
    <n v="2026"/>
    <s v="Q4"/>
    <n v="12"/>
    <s v="Dec"/>
  </r>
  <r>
    <n v="2135"/>
    <d v="2026-12-30T00:00:00"/>
    <n v="2026"/>
    <x v="3"/>
    <n v="12"/>
    <x v="11"/>
    <x v="1"/>
    <x v="12"/>
    <x v="3"/>
    <s v="Business"/>
    <x v="3"/>
    <s v="Trail Tent 2P"/>
    <n v="3"/>
    <n v="194.7"/>
    <n v="0.1"/>
    <n v="102.62"/>
    <n v="525.68999999999994"/>
    <n v="307.86"/>
    <n v="217.82999999999993"/>
    <n v="0.41436968555612613"/>
    <n v="2026"/>
    <s v="Q4"/>
    <n v="12"/>
    <s v="Dec"/>
  </r>
  <r>
    <n v="2916"/>
    <d v="2026-12-30T00:00:00"/>
    <n v="2026"/>
    <x v="3"/>
    <n v="12"/>
    <x v="11"/>
    <x v="1"/>
    <x v="6"/>
    <x v="2"/>
    <s v="New"/>
    <x v="2"/>
    <s v="Insulated Bottle"/>
    <n v="1"/>
    <n v="36.64"/>
    <n v="0.05"/>
    <n v="13.59"/>
    <n v="34.808"/>
    <n v="13.59"/>
    <n v="21.218"/>
    <n v="0.60957251206619167"/>
    <n v="2026"/>
    <s v="Q4"/>
    <n v="12"/>
    <s v="Dec"/>
  </r>
  <r>
    <n v="3449"/>
    <d v="2026-12-30T00:00:00"/>
    <n v="2026"/>
    <x v="3"/>
    <n v="12"/>
    <x v="11"/>
    <x v="2"/>
    <x v="10"/>
    <x v="3"/>
    <s v="Returning"/>
    <x v="3"/>
    <s v="Trail Tent 2P"/>
    <n v="6"/>
    <n v="192.9"/>
    <n v="0.2"/>
    <n v="106.89"/>
    <n v="925.92000000000007"/>
    <n v="641.34"/>
    <n v="284.58000000000004"/>
    <n v="0.30734836702954899"/>
    <n v="2026"/>
    <s v="Q4"/>
    <n v="12"/>
    <s v="Dec"/>
  </r>
  <r>
    <n v="3498"/>
    <d v="2026-12-30T00:00:00"/>
    <n v="2026"/>
    <x v="3"/>
    <n v="12"/>
    <x v="11"/>
    <x v="3"/>
    <x v="7"/>
    <x v="3"/>
    <s v="Returning"/>
    <x v="1"/>
    <s v="Trekking Poles"/>
    <n v="2"/>
    <n v="71.56"/>
    <n v="0.1"/>
    <n v="32.99"/>
    <n v="128.80800000000002"/>
    <n v="65.98"/>
    <n v="62.828000000000017"/>
    <n v="0.4877647351096206"/>
    <n v="2026"/>
    <s v="Q4"/>
    <n v="12"/>
    <s v="Dec"/>
  </r>
  <r>
    <n v="4851"/>
    <d v="2026-12-30T00:00:00"/>
    <n v="2026"/>
    <x v="3"/>
    <n v="12"/>
    <x v="11"/>
    <x v="3"/>
    <x v="13"/>
    <x v="3"/>
    <s v="New"/>
    <x v="0"/>
    <s v="Compact Repair Kit"/>
    <n v="1"/>
    <n v="40.270000000000003"/>
    <n v="0.1"/>
    <n v="16.63"/>
    <n v="36.243000000000002"/>
    <n v="16.63"/>
    <n v="19.613000000000003"/>
    <n v="0.54115277432883602"/>
    <n v="2026"/>
    <s v="Q4"/>
    <n v="12"/>
    <s v="Dec"/>
  </r>
  <r>
    <n v="4926"/>
    <d v="2026-12-30T00:00:00"/>
    <n v="2026"/>
    <x v="3"/>
    <n v="12"/>
    <x v="11"/>
    <x v="3"/>
    <x v="7"/>
    <x v="2"/>
    <s v="Business"/>
    <x v="0"/>
    <s v="Commuter Helmet"/>
    <n v="6"/>
    <n v="81.180000000000007"/>
    <n v="0.05"/>
    <n v="43.3"/>
    <n v="462.726"/>
    <n v="259.79999999999995"/>
    <n v="202.92600000000004"/>
    <n v="0.43854462468069666"/>
    <n v="2026"/>
    <s v="Q4"/>
    <n v="12"/>
    <s v="Dec"/>
  </r>
  <r>
    <n v="5035"/>
    <d v="2026-12-30T00:00:00"/>
    <n v="2026"/>
    <x v="3"/>
    <n v="12"/>
    <x v="11"/>
    <x v="1"/>
    <x v="12"/>
    <x v="0"/>
    <s v="New"/>
    <x v="0"/>
    <s v="Cycling Pack 12L"/>
    <n v="2"/>
    <n v="101.73"/>
    <n v="0.1"/>
    <n v="49.3"/>
    <n v="183.114"/>
    <n v="98.6"/>
    <n v="84.51400000000001"/>
    <n v="0.46153762137247839"/>
    <n v="2026"/>
    <s v="Q4"/>
    <n v="12"/>
    <s v="Dec"/>
  </r>
  <r>
    <n v="5135"/>
    <d v="2026-12-30T00:00:00"/>
    <n v="2026"/>
    <x v="3"/>
    <n v="12"/>
    <x v="11"/>
    <x v="2"/>
    <x v="10"/>
    <x v="0"/>
    <s v="New"/>
    <x v="0"/>
    <s v="Trail Bike Light"/>
    <n v="5"/>
    <n v="51.78"/>
    <n v="0.15"/>
    <n v="22.37"/>
    <n v="220.06499999999997"/>
    <n v="111.85000000000001"/>
    <n v="108.21499999999996"/>
    <n v="0.49174107650012483"/>
    <n v="2026"/>
    <s v="Q4"/>
    <n v="12"/>
    <s v="Dec"/>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CC33B1-4CD3-4E45-8D56-B60BF5091BF2}" name="Monthly_Profit_and_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Row Labels">
  <location ref="A7:C20" firstHeaderRow="0" firstDataRow="1" firstDataCol="1"/>
  <pivotFields count="24">
    <pivotField showAll="0"/>
    <pivotField numFmtId="164" showAll="0"/>
    <pivotField showAll="0"/>
    <pivotField showAll="0"/>
    <pivotField showAll="0"/>
    <pivotField axis="axisRow" showAll="0" nonAutoSortDefault="1">
      <items count="13">
        <item x="0"/>
        <item x="1"/>
        <item x="2"/>
        <item x="3"/>
        <item x="4"/>
        <item x="5"/>
        <item x="6"/>
        <item x="7"/>
        <item x="8"/>
        <item x="9"/>
        <item x="10"/>
        <item x="11"/>
        <item t="default"/>
      </items>
    </pivotField>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 numFmtId="1" showAll="0"/>
    <pivotField showAll="0"/>
    <pivotField numFmtId="1" showAll="0"/>
    <pivotField showAll="0"/>
  </pivotFields>
  <rowFields count="1">
    <field x="5"/>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16" baseField="5" baseItem="0" numFmtId="167"/>
    <dataField name="Total  Gross Profit" fld="18" baseField="5" baseItem="0" numFmtId="165"/>
  </dataFields>
  <formats count="5">
    <format dxfId="30">
      <pivotArea outline="0" collapsedLevelsAreSubtotals="1" fieldPosition="0"/>
    </format>
    <format dxfId="29">
      <pivotArea outline="0" collapsedLevelsAreSubtotals="1" fieldPosition="0"/>
    </format>
    <format dxfId="28">
      <pivotArea outline="0" collapsedLevelsAreSubtotals="1" fieldPosition="0"/>
    </format>
    <format dxfId="27">
      <pivotArea collapsedLevelsAreSubtotals="1" fieldPosition="0">
        <references count="2">
          <reference field="4294967294" count="1" selected="0">
            <x v="0"/>
          </reference>
          <reference field="5" count="0"/>
        </references>
      </pivotArea>
    </format>
    <format dxfId="26">
      <pivotArea collapsedLevelsAreSubtotals="1" fieldPosition="0">
        <references count="2">
          <reference field="4294967294" count="1" selected="0">
            <x v="1"/>
          </reference>
          <reference field="5" count="0"/>
        </references>
      </pivotArea>
    </format>
  </formats>
  <chartFormats count="2">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B22442-A0B4-4DCA-8CDE-D9547CF8677D}" name="Countrywise_Ma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Row Labels">
  <location ref="K16:L34" firstHeaderRow="1" firstDataRow="1" firstDataCol="1"/>
  <pivotFields count="24">
    <pivotField showAll="0"/>
    <pivotField numFmtId="164" showAll="0"/>
    <pivotField showAll="0"/>
    <pivotField showAll="0"/>
    <pivotField showAll="0"/>
    <pivotField showAll="0" nonAutoSortDefault="1">
      <items count="13">
        <item x="0"/>
        <item x="1"/>
        <item x="2"/>
        <item x="3"/>
        <item x="4"/>
        <item x="5"/>
        <item x="6"/>
        <item x="7"/>
        <item x="8"/>
        <item x="9"/>
        <item x="10"/>
        <item x="11"/>
        <item t="default"/>
      </items>
    </pivotField>
    <pivotField showAll="0">
      <items count="5">
        <item x="1"/>
        <item x="2"/>
        <item x="0"/>
        <item x="3"/>
        <item t="default"/>
      </items>
    </pivotField>
    <pivotField axis="axisRow" showAll="0">
      <items count="18">
        <item x="6"/>
        <item x="4"/>
        <item x="1"/>
        <item x="5"/>
        <item x="10"/>
        <item x="13"/>
        <item x="12"/>
        <item x="3"/>
        <item x="15"/>
        <item x="7"/>
        <item x="16"/>
        <item x="14"/>
        <item x="9"/>
        <item x="0"/>
        <item x="2"/>
        <item x="11"/>
        <item x="8"/>
        <item t="default"/>
      </items>
    </pivotField>
    <pivotField showAll="0"/>
    <pivotField showAll="0"/>
    <pivotField showAll="0"/>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16" baseField="7" baseItem="0" numFmtId="165"/>
  </dataFields>
  <formats count="4">
    <format dxfId="34">
      <pivotArea outline="0" collapsedLevelsAreSubtotals="1" fieldPosition="0"/>
    </format>
    <format dxfId="33">
      <pivotArea outline="0" collapsedLevelsAreSubtotals="1" fieldPosition="0"/>
    </format>
    <format dxfId="32">
      <pivotArea outline="0" collapsedLevelsAreSubtotals="1" fieldPosition="0"/>
    </format>
    <format dxfId="31">
      <pivotArea collapsedLevelsAreSubtotals="1" fieldPosition="0">
        <references count="1">
          <reference field="7" count="5">
            <x v="5"/>
            <x v="6"/>
            <x v="8"/>
            <x v="13"/>
            <x v="16"/>
          </reference>
        </references>
      </pivotArea>
    </format>
  </formats>
  <chartFormats count="2">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7" count="1" selected="0">
            <x v="1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AC4042-5B30-4C63-B80C-CFDAD434C29E}" name="Region_wi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rowHeaderCaption="Row Labels">
  <location ref="E16:F21" firstHeaderRow="1" firstDataRow="1" firstDataCol="1"/>
  <pivotFields count="24">
    <pivotField showAll="0"/>
    <pivotField numFmtId="164" showAll="0"/>
    <pivotField showAll="0"/>
    <pivotField showAll="0"/>
    <pivotField showAll="0"/>
    <pivotField showAll="0" nonAutoSortDefault="1">
      <items count="13">
        <item x="0"/>
        <item x="1"/>
        <item x="2"/>
        <item x="3"/>
        <item x="4"/>
        <item x="5"/>
        <item x="6"/>
        <item x="7"/>
        <item x="8"/>
        <item x="9"/>
        <item x="10"/>
        <item x="11"/>
        <item t="default"/>
      </items>
    </pivotField>
    <pivotField axis="axisRow" showAll="0">
      <items count="5">
        <item x="1"/>
        <item x="2"/>
        <item x="0"/>
        <item x="3"/>
        <item t="default"/>
      </items>
    </pivotField>
    <pivotField showAll="0" measureFilter="1">
      <items count="18">
        <item x="6"/>
        <item x="4"/>
        <item x="1"/>
        <item x="5"/>
        <item x="10"/>
        <item x="13"/>
        <item x="12"/>
        <item x="3"/>
        <item x="15"/>
        <item x="7"/>
        <item x="16"/>
        <item x="14"/>
        <item x="9"/>
        <item x="0"/>
        <item x="2"/>
        <item x="11"/>
        <item x="8"/>
        <item t="default"/>
      </items>
    </pivotField>
    <pivotField showAll="0">
      <items count="5">
        <item x="1"/>
        <item x="3"/>
        <item x="0"/>
        <item x="2"/>
        <item t="default"/>
      </items>
    </pivotField>
    <pivotField showAll="0"/>
    <pivotField showAll="0"/>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6"/>
  </rowFields>
  <rowItems count="5">
    <i>
      <x/>
    </i>
    <i>
      <x v="1"/>
    </i>
    <i>
      <x v="2"/>
    </i>
    <i>
      <x v="3"/>
    </i>
    <i t="grand">
      <x/>
    </i>
  </rowItems>
  <colItems count="1">
    <i/>
  </colItems>
  <dataFields count="1">
    <dataField name="Total Revenue" fld="16" baseField="6" baseItem="0" numFmtId="165"/>
  </dataFields>
  <formats count="3">
    <format dxfId="37">
      <pivotArea outline="0" collapsedLevelsAreSubtotals="1" fieldPosition="0"/>
    </format>
    <format dxfId="36">
      <pivotArea outline="0" collapsedLevelsAreSubtotals="1" fieldPosition="0"/>
    </format>
    <format dxfId="35">
      <pivotArea outline="0" collapsedLevelsAreSubtotals="1" fieldPosition="0"/>
    </format>
  </formats>
  <chartFormats count="5">
    <chartFormat chart="1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2" format="6" series="1">
      <pivotArea type="data" outline="0" fieldPosition="0">
        <references count="1">
          <reference field="4294967294" count="1" selected="0">
            <x v="0"/>
          </reference>
        </references>
      </pivotArea>
    </chartFormat>
    <chartFormat chart="28" format="1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C48E9E6-343B-480D-BACA-B5F6C21DE95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3333333333">
  <location ref="K3:K4" firstHeaderRow="1" firstDataRow="1" firstDataCol="0"/>
  <pivotFields count="24">
    <pivotField showAll="0"/>
    <pivotField numFmtId="164" showAll="0"/>
    <pivotField showAll="0"/>
    <pivotField showAll="0"/>
    <pivotField showAll="0"/>
    <pivotField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COGS" fld="17" baseField="0" baseItem="0" numFmtId="167"/>
  </dataFields>
  <formats count="3">
    <format dxfId="40">
      <pivotArea outline="0" collapsedLevelsAreSubtotals="1" fieldPosition="0"/>
    </format>
    <format dxfId="39">
      <pivotArea outline="0" collapsedLevelsAreSubtotals="1" fieldPosition="0"/>
    </format>
    <format dxfId="3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5F5CE00-A119-4128-83C1-E8C62807C544}" name="Sales_Channe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rowHeaderCaption="Row Labels">
  <location ref="K8:L13" firstHeaderRow="1" firstDataRow="1" firstDataCol="1"/>
  <pivotFields count="24">
    <pivotField showAll="0"/>
    <pivotField numFmtId="164" showAll="0"/>
    <pivotField showAll="0"/>
    <pivotField showAll="0"/>
    <pivotField showAll="0"/>
    <pivotField showAll="0" nonAutoSortDefault="1">
      <items count="13">
        <item x="0"/>
        <item x="1"/>
        <item x="2"/>
        <item x="3"/>
        <item x="4"/>
        <item x="5"/>
        <item x="6"/>
        <item x="7"/>
        <item x="8"/>
        <item x="9"/>
        <item x="10"/>
        <item x="11"/>
        <item t="default"/>
      </items>
    </pivotField>
    <pivotField showAll="0">
      <items count="5">
        <item x="1"/>
        <item x="2"/>
        <item x="0"/>
        <item x="3"/>
        <item t="default"/>
      </items>
    </pivotField>
    <pivotField showAll="0" measureFilter="1">
      <items count="18">
        <item x="6"/>
        <item x="4"/>
        <item x="1"/>
        <item x="5"/>
        <item x="10"/>
        <item x="13"/>
        <item x="12"/>
        <item x="3"/>
        <item x="15"/>
        <item x="7"/>
        <item x="16"/>
        <item x="14"/>
        <item x="9"/>
        <item x="0"/>
        <item x="2"/>
        <item x="11"/>
        <item x="8"/>
        <item t="default"/>
      </items>
    </pivotField>
    <pivotField axis="axisRow" showAll="0">
      <items count="5">
        <item x="1"/>
        <item x="3"/>
        <item x="0"/>
        <item x="2"/>
        <item t="default"/>
      </items>
    </pivotField>
    <pivotField showAll="0"/>
    <pivotField showAll="0"/>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8"/>
  </rowFields>
  <rowItems count="5">
    <i>
      <x/>
    </i>
    <i>
      <x v="1"/>
    </i>
    <i>
      <x v="2"/>
    </i>
    <i>
      <x v="3"/>
    </i>
    <i t="grand">
      <x/>
    </i>
  </rowItems>
  <colItems count="1">
    <i/>
  </colItems>
  <dataFields count="1">
    <dataField name="Sum of Revenue" fld="16" baseField="0" baseItem="0" numFmtId="165"/>
  </dataFields>
  <formats count="3">
    <format dxfId="43">
      <pivotArea outline="0" collapsedLevelsAreSubtotals="1" fieldPosition="0"/>
    </format>
    <format dxfId="42">
      <pivotArea outline="0" collapsedLevelsAreSubtotals="1" fieldPosition="0"/>
    </format>
    <format dxfId="41">
      <pivotArea outline="0" collapsedLevelsAreSubtotals="1" fieldPosition="0"/>
    </format>
  </formats>
  <chartFormats count="12">
    <chartFormat chart="1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22" format="6" series="1">
      <pivotArea type="data" outline="0" fieldPosition="0">
        <references count="1">
          <reference field="4294967294" count="1" selected="0">
            <x v="0"/>
          </reference>
        </references>
      </pivotArea>
    </chartFormat>
    <chartFormat chart="22" format="7">
      <pivotArea type="data" outline="0" fieldPosition="0">
        <references count="2">
          <reference field="4294967294" count="1" selected="0">
            <x v="0"/>
          </reference>
          <reference field="8" count="1" selected="0">
            <x v="0"/>
          </reference>
        </references>
      </pivotArea>
    </chartFormat>
    <chartFormat chart="22" format="8">
      <pivotArea type="data" outline="0" fieldPosition="0">
        <references count="2">
          <reference field="4294967294" count="1" selected="0">
            <x v="0"/>
          </reference>
          <reference field="8" count="1" selected="0">
            <x v="1"/>
          </reference>
        </references>
      </pivotArea>
    </chartFormat>
    <chartFormat chart="22" format="9">
      <pivotArea type="data" outline="0" fieldPosition="0">
        <references count="2">
          <reference field="4294967294" count="1" selected="0">
            <x v="0"/>
          </reference>
          <reference field="8" count="1" selected="0">
            <x v="2"/>
          </reference>
        </references>
      </pivotArea>
    </chartFormat>
    <chartFormat chart="22" format="10">
      <pivotArea type="data" outline="0" fieldPosition="0">
        <references count="2">
          <reference field="4294967294" count="1" selected="0">
            <x v="0"/>
          </reference>
          <reference field="8" count="1" selected="0">
            <x v="3"/>
          </reference>
        </references>
      </pivotArea>
    </chartFormat>
    <chartFormat chart="28" format="11" series="1">
      <pivotArea type="data" outline="0" fieldPosition="0">
        <references count="1">
          <reference field="4294967294" count="1" selected="0">
            <x v="0"/>
          </reference>
        </references>
      </pivotArea>
    </chartFormat>
    <chartFormat chart="28" format="12">
      <pivotArea type="data" outline="0" fieldPosition="0">
        <references count="2">
          <reference field="4294967294" count="1" selected="0">
            <x v="0"/>
          </reference>
          <reference field="8" count="1" selected="0">
            <x v="0"/>
          </reference>
        </references>
      </pivotArea>
    </chartFormat>
    <chartFormat chart="28" format="13">
      <pivotArea type="data" outline="0" fieldPosition="0">
        <references count="2">
          <reference field="4294967294" count="1" selected="0">
            <x v="0"/>
          </reference>
          <reference field="8" count="1" selected="0">
            <x v="1"/>
          </reference>
        </references>
      </pivotArea>
    </chartFormat>
    <chartFormat chart="28" format="14">
      <pivotArea type="data" outline="0" fieldPosition="0">
        <references count="2">
          <reference field="4294967294" count="1" selected="0">
            <x v="0"/>
          </reference>
          <reference field="8" count="1" selected="0">
            <x v="2"/>
          </reference>
        </references>
      </pivotArea>
    </chartFormat>
    <chartFormat chart="28" format="15">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filters count="1">
    <filter fld="7"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421025F-62CC-44E4-9368-E6AC6E53C308}" name="Total_Ord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3333333333">
  <location ref="I3:I4" firstHeaderRow="1" firstDataRow="1" firstDataCol="0"/>
  <pivotFields count="24">
    <pivotField dataField="1" showAll="0"/>
    <pivotField numFmtId="164" showAll="0"/>
    <pivotField showAll="0"/>
    <pivotField showAll="0"/>
    <pivotField showAll="0"/>
    <pivotField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Count of ID" fld="0" subtotal="count" baseField="0" baseItem="0"/>
  </dataFields>
  <formats count="2">
    <format dxfId="45">
      <pivotArea outline="0" collapsedLevelsAreSubtotals="1" fieldPosition="0"/>
    </format>
    <format dxfId="4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CAB1DCC-C068-4FB0-ABCD-26F89627F6ED}" name="Total_units_sol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3333333333">
  <location ref="G3:G4" firstHeaderRow="1" firstDataRow="1" firstDataCol="0"/>
  <pivotFields count="24">
    <pivotField showAll="0"/>
    <pivotField numFmtId="164" showAll="0"/>
    <pivotField showAll="0"/>
    <pivotField showAll="0"/>
    <pivotField showAll="0"/>
    <pivotField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Units Sold" fld="12" baseField="0" baseItem="0" numFmtId="1"/>
  </dataFields>
  <formats count="2">
    <format dxfId="47">
      <pivotArea outline="0" collapsedLevelsAreSubtotals="1" fieldPosition="0"/>
    </format>
    <format dxfId="4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E595DFC-44BF-4319-9F3D-1DC194DACCC9}"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Row Labels">
  <location ref="H7:J24" firstHeaderRow="1" firstDataRow="1" firstDataCol="0"/>
  <pivotFields count="24">
    <pivotField showAll="0"/>
    <pivotField numFmtId="164" showAll="0"/>
    <pivotField showAll="0"/>
    <pivotField showAll="0"/>
    <pivotField showAll="0"/>
    <pivotField showAll="0" nonAutoSortDefault="1">
      <items count="13">
        <item x="0"/>
        <item x="1"/>
        <item x="2"/>
        <item x="3"/>
        <item x="4"/>
        <item x="5"/>
        <item x="6"/>
        <item x="7"/>
        <item x="8"/>
        <item x="9"/>
        <item x="10"/>
        <item x="11"/>
        <item t="default"/>
      </items>
    </pivotField>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formats count="3">
    <format dxfId="50">
      <pivotArea outline="0" collapsedLevelsAreSubtotals="1" fieldPosition="0"/>
    </format>
    <format dxfId="49">
      <pivotArea outline="0" collapsedLevelsAreSubtotals="1" fieldPosition="0"/>
    </format>
    <format dxfId="4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06A9612-970A-4482-9BD6-AB35227FCF4C}" name="Gross_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3333333333">
  <location ref="C3:C4" firstHeaderRow="1" firstDataRow="1" firstDataCol="0"/>
  <pivotFields count="24">
    <pivotField showAll="0"/>
    <pivotField numFmtId="164" showAll="0"/>
    <pivotField showAll="0"/>
    <pivotField showAll="0"/>
    <pivotField showAll="0"/>
    <pivotField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 numFmtId="1" showAll="0"/>
    <pivotField showAll="0"/>
    <pivotField numFmtId="1" showAll="0"/>
    <pivotField showAll="0"/>
  </pivotFields>
  <rowItems count="1">
    <i/>
  </rowItems>
  <colItems count="1">
    <i/>
  </colItems>
  <dataFields count="1">
    <dataField name="Sum of Gross Profit" fld="18" baseField="0" baseItem="0" numFmtId="167"/>
  </dataFields>
  <formats count="3">
    <format dxfId="53">
      <pivotArea outline="0" collapsedLevelsAreSubtotals="1" fieldPosition="0"/>
    </format>
    <format dxfId="52">
      <pivotArea outline="0" collapsedLevelsAreSubtotals="1" fieldPosition="0"/>
    </format>
    <format dxfId="5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6502919-8849-4FB3-B26B-BB40D9762337}" name="Top_5_Count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rowHeaderCaption="Row Labels">
  <location ref="E7:F13" firstHeaderRow="1" firstDataRow="1" firstDataCol="1"/>
  <pivotFields count="24">
    <pivotField showAll="0"/>
    <pivotField numFmtId="164" showAll="0"/>
    <pivotField showAll="0"/>
    <pivotField showAll="0">
      <items count="5">
        <item x="0"/>
        <item x="1"/>
        <item x="2"/>
        <item x="3"/>
        <item t="default"/>
      </items>
    </pivotField>
    <pivotField showAll="0"/>
    <pivotField showAll="0" nonAutoSortDefault="1">
      <items count="13">
        <item x="0"/>
        <item x="1"/>
        <item x="2"/>
        <item x="3"/>
        <item x="4"/>
        <item x="5"/>
        <item x="6"/>
        <item x="7"/>
        <item x="8"/>
        <item x="9"/>
        <item x="10"/>
        <item x="11"/>
        <item t="default"/>
      </items>
    </pivotField>
    <pivotField showAll="0">
      <items count="5">
        <item x="1"/>
        <item x="2"/>
        <item x="0"/>
        <item x="3"/>
        <item t="default"/>
      </items>
    </pivotField>
    <pivotField axis="axisRow" showAll="0" measureFilter="1">
      <items count="18">
        <item x="6"/>
        <item x="4"/>
        <item x="1"/>
        <item x="5"/>
        <item x="10"/>
        <item x="13"/>
        <item x="12"/>
        <item x="3"/>
        <item x="15"/>
        <item x="7"/>
        <item x="16"/>
        <item x="14"/>
        <item x="9"/>
        <item x="0"/>
        <item x="2"/>
        <item x="11"/>
        <item x="8"/>
        <item t="default"/>
      </items>
    </pivotField>
    <pivotField showAll="0"/>
    <pivotField showAll="0"/>
    <pivotField showAll="0">
      <items count="6">
        <item x="3"/>
        <item x="0"/>
        <item x="4"/>
        <item x="1"/>
        <item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7"/>
  </rowFields>
  <rowItems count="6">
    <i>
      <x v="5"/>
    </i>
    <i>
      <x v="6"/>
    </i>
    <i>
      <x v="8"/>
    </i>
    <i>
      <x v="13"/>
    </i>
    <i>
      <x v="16"/>
    </i>
    <i t="grand">
      <x/>
    </i>
  </rowItems>
  <colItems count="1">
    <i/>
  </colItems>
  <dataFields count="1">
    <dataField name="Sum of Revenue" fld="16" baseField="0" baseItem="0" numFmtId="165"/>
  </dataFields>
  <formats count="4">
    <format dxfId="57">
      <pivotArea outline="0" collapsedLevelsAreSubtotals="1" fieldPosition="0"/>
    </format>
    <format dxfId="56">
      <pivotArea outline="0" collapsedLevelsAreSubtotals="1" fieldPosition="0"/>
    </format>
    <format dxfId="55">
      <pivotArea outline="0" collapsedLevelsAreSubtotals="1" fieldPosition="0"/>
    </format>
    <format dxfId="54">
      <pivotArea collapsedLevelsAreSubtotals="1" fieldPosition="0">
        <references count="1">
          <reference field="7" count="5">
            <x v="5"/>
            <x v="6"/>
            <x v="8"/>
            <x v="13"/>
            <x v="16"/>
          </reference>
        </references>
      </pivotArea>
    </format>
  </formats>
  <chartFormats count="2">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7" count="1" selected="0">
            <x v="16"/>
          </reference>
        </references>
      </pivotArea>
    </chartFormat>
  </chartFormats>
  <pivotTableStyleInfo name="PivotStyleLight16" showRowHeaders="1" showColHeaders="1" showRowStripes="0" showColStripes="0" showLastColumn="1"/>
  <filters count="1">
    <filter fld="7"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E1B13BF-276D-4EBA-8927-6BA354AE0715}" name="Total_Revenu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3333333333">
  <location ref="A3:A4" firstHeaderRow="1" firstDataRow="1" firstDataCol="0"/>
  <pivotFields count="24">
    <pivotField showAll="0"/>
    <pivotField numFmtId="164" showAll="0"/>
    <pivotField showAll="0"/>
    <pivotField showAll="0"/>
    <pivotField showAll="0"/>
    <pivotField showAll="0"/>
    <pivotField showAll="0">
      <items count="5">
        <item x="1"/>
        <item x="2"/>
        <item x="0"/>
        <item x="3"/>
        <item t="default"/>
      </items>
    </pivotField>
    <pivotField showAll="0">
      <items count="18">
        <item x="6"/>
        <item x="4"/>
        <item x="1"/>
        <item x="5"/>
        <item x="10"/>
        <item x="13"/>
        <item x="12"/>
        <item x="3"/>
        <item x="15"/>
        <item x="7"/>
        <item x="16"/>
        <item x="14"/>
        <item x="9"/>
        <item x="0"/>
        <item x="2"/>
        <item x="11"/>
        <item x="8"/>
        <item t="default"/>
      </items>
    </pivotField>
    <pivotField showAll="0"/>
    <pivotField showAll="0"/>
    <pivotField showAll="0"/>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Revenue" fld="16" baseField="0" baseItem="0" numFmtId="167"/>
  </dataFields>
  <formats count="3">
    <format dxfId="60">
      <pivotArea outline="0" collapsedLevelsAreSubtotals="1" fieldPosition="0"/>
    </format>
    <format dxfId="59">
      <pivotArea outline="0" collapsedLevelsAreSubtotals="1" fieldPosition="0"/>
    </format>
    <format dxfId="5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FD0FAA65-CBEF-4DCC-984A-A8F99F87ACB9}" sourceName="Product Category">
  <pivotTables>
    <pivotTable tabId="3" name="Top_5_Country"/>
    <pivotTable tabId="3" name="Monthly_Profit_and_Revenue"/>
  </pivotTables>
  <data>
    <tabular pivotCacheId="885063864">
      <items count="5">
        <i x="3" s="1"/>
        <i x="0"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651DAE6-2D79-4E86-BAC3-273B7845E0EB}" sourceName="Country">
  <pivotTables>
    <pivotTable tabId="3" name="Monthly_Profit_and_Revenue"/>
  </pivotTables>
  <data>
    <tabular pivotCacheId="885063864">
      <items count="17">
        <i x="6" s="1"/>
        <i x="4" s="1"/>
        <i x="1" s="1"/>
        <i x="5" s="1"/>
        <i x="10" s="1"/>
        <i x="13" s="1"/>
        <i x="12" s="1"/>
        <i x="3" s="1"/>
        <i x="15" s="1"/>
        <i x="7" s="1"/>
        <i x="16" s="1"/>
        <i x="14" s="1"/>
        <i x="9" s="1"/>
        <i x="0" s="1"/>
        <i x="2" s="1"/>
        <i x="11"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34820F0B-49D2-4DD2-9296-24924CBE510C}" sourceName="Quarter">
  <pivotTables>
    <pivotTable tabId="3" name="Top_5_Country"/>
  </pivotTables>
  <data>
    <tabular pivotCacheId="885063864">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AEB522C0-EC59-42B0-B4B4-577813DFC04F}" cache="Slicer_Product_Category" caption="Product Category" rowHeight="257175"/>
  <slicer name="Country" xr10:uid="{6260AAD0-5A62-4A84-8B4C-6CDB27012B85}" cache="Slicer_Country" caption="Country" startItem="9" rowHeight="257175"/>
  <slicer name="Quarter" xr10:uid="{DA32FD67-5AFE-4114-A10D-F97213513F11}" cache="Slicer_Quarter" caption="Quarter"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X2708" totalsRowShown="0" headerRowDxfId="25" dataDxfId="24">
  <autoFilter ref="A1:X2708" xr:uid="{00C7785C-B0DC-4149-B41F-A1291B984374}"/>
  <tableColumns count="24">
    <tableColumn id="21" xr3:uid="{6225545C-05B8-4FEB-B4C9-2C84CBF55B01}" name="ID" dataDxfId="23"/>
    <tableColumn id="2" xr3:uid="{99F5FD81-8F5C-4B7A-810D-BB7E4869701E}" name="Order Date" dataDxfId="22"/>
    <tableColumn id="1" xr3:uid="{77FB1858-0560-44F5-9215-E94081E9E07D}" name="Year" dataDxfId="21">
      <calculatedColumnFormula>YEAR(SalesDataTable[[#This Row],[Order Date]])</calculatedColumnFormula>
    </tableColumn>
    <tableColumn id="25" xr3:uid="{B142CCF8-CCE5-4935-A375-EF59CA99DA8F}" name="Quarter" dataDxfId="20">
      <calculatedColumnFormula>"Q"&amp;ROUNDUP(MONTH(SalesDataTable[[#This Row],[Order Date]])/3,0)</calculatedColumnFormula>
    </tableColumn>
    <tableColumn id="23" xr3:uid="{1F1B11CE-C707-4517-94E3-E0A243F1C761}" name="Month Number" dataDxfId="19">
      <calculatedColumnFormula>MONTH(SalesDataTable[[#This Row],[Order Date]])</calculatedColumnFormula>
    </tableColumn>
    <tableColumn id="24" xr3:uid="{0BC16629-CE96-447D-A7D7-7EF29DCEE46F}" name="Month" dataDxfId="18">
      <calculatedColumnFormula>TEXT(SalesDataTable[[#This Row],[Order Date]],"MMM")</calculatedColumnFormula>
    </tableColumn>
    <tableColumn id="3" xr3:uid="{BABD2837-4996-49F4-B8FC-F980EA4C9534}" name="Region" dataDxfId="17"/>
    <tableColumn id="4" xr3:uid="{ED840ADB-B6D0-4386-8CC3-66DEA65BED3E}" name="Country" dataDxfId="16"/>
    <tableColumn id="5" xr3:uid="{C21A7B37-6F6C-4361-82C1-4670F9FDBEC2}" name="Sales Channel" dataDxfId="15"/>
    <tableColumn id="6" xr3:uid="{84080584-6B54-4896-A4DE-A87DFF0731C6}" name="Customer Type" dataDxfId="14"/>
    <tableColumn id="7" xr3:uid="{0B005238-5F14-4C46-B503-7F3DFF36170E}" name="Product Category" dataDxfId="13"/>
    <tableColumn id="8" xr3:uid="{B930794A-6484-4BE3-BBD2-E8771691DFAD}" name="Product" dataDxfId="12"/>
    <tableColumn id="9" xr3:uid="{5CA4DF7A-9AF5-4D9D-9D5A-DDED3D0A7E80}" name="Units Sold" dataDxfId="11"/>
    <tableColumn id="10" xr3:uid="{6756035F-A4CB-4AFF-BFF3-3610B142F0EE}" name="Unit Price" dataDxfId="10"/>
    <tableColumn id="11" xr3:uid="{B694F18E-F9BD-40E2-A356-3F67136CB960}" name="Discount %" dataDxfId="9"/>
    <tableColumn id="12" xr3:uid="{15D4CF49-FA19-4C44-A023-7C629B44C0DB}" name="Unit Cost" dataDxfId="8"/>
    <tableColumn id="13" xr3:uid="{3D8A84CF-5674-491F-8F81-BB5FC7A74D30}" name="Revenue" dataDxfId="7">
      <calculatedColumnFormula>M2*N2*(1-O2)</calculatedColumnFormula>
    </tableColumn>
    <tableColumn id="14" xr3:uid="{455060E3-F1BA-493D-AC17-8D56984B9F5C}" name="COGS" dataDxfId="6">
      <calculatedColumnFormula>M2*P2</calculatedColumnFormula>
    </tableColumn>
    <tableColumn id="15" xr3:uid="{89F4A687-84DC-4069-9C8B-9548E670D916}" name="Gross Profit" dataDxfId="5">
      <calculatedColumnFormula>Q2-R2</calculatedColumnFormula>
    </tableColumn>
    <tableColumn id="16" xr3:uid="{F7B6CDDB-7E56-4D6C-91A8-8CE6DC05EA92}" name="Gross Margin %" dataDxfId="4">
      <calculatedColumnFormula>IFERROR(S2/Q2,0)</calculatedColumnFormula>
    </tableColumn>
    <tableColumn id="17" xr3:uid="{08206B5F-132F-48A2-8A7D-C8ED29DE854B}" name="Year2" dataDxfId="3">
      <calculatedColumnFormula>YEAR(SalesDataTable[[#This Row],[Order Date]])</calculatedColumnFormula>
    </tableColumn>
    <tableColumn id="18" xr3:uid="{530C4447-0E80-44A0-80E4-83BFF5397AA3}" name="Quarter2" dataDxfId="2">
      <calculatedColumnFormula>"Q"&amp;ROUNDUP(MONTH(SalesDataTable[[#This Row],[Order Date]])/3,0)</calculatedColumnFormula>
    </tableColumn>
    <tableColumn id="19" xr3:uid="{64306A9E-3E61-4C1D-8A04-5C3C05269760}" name="MonthNo" dataDxfId="1">
      <calculatedColumnFormula>MONTH(SalesDataTable[[#This Row],[Order Date]])</calculatedColumnFormula>
    </tableColumn>
    <tableColumn id="20" xr3:uid="{053C1C3B-A83C-4691-96F2-805F5CEED276}" name="Month2" dataDxfId="0">
      <calculatedColumnFormula>TEXT(SalesDataTable[[#This Row],[Order Date]],"mmm")</calculatedColumnFormula>
    </tableColumn>
  </tableColumns>
  <tableStyleInfo name="TableStyleLight21" showFirstColumn="0" showLastColumn="0" showRowStripes="0" showColumnStripes="0"/>
</table>
</file>

<file path=xl/theme/theme1.xml><?xml version="1.0" encoding="utf-8"?>
<a:theme xmlns:a="http://schemas.openxmlformats.org/drawingml/2006/main" name="Office Theme">
  <a:themeElements>
    <a:clrScheme name="Red Orange">
      <a:dk1>
        <a:sysClr val="windowText" lastClr="000000"/>
      </a:dk1>
      <a:lt1>
        <a:sysClr val="window" lastClr="FFFFFF"/>
      </a:lt1>
      <a:dk2>
        <a:srgbClr val="505046"/>
      </a:dk2>
      <a:lt2>
        <a:srgbClr val="EEECE1"/>
      </a:lt2>
      <a:accent1>
        <a:srgbClr val="E84C22"/>
      </a:accent1>
      <a:accent2>
        <a:srgbClr val="FFBD47"/>
      </a:accent2>
      <a:accent3>
        <a:srgbClr val="B64926"/>
      </a:accent3>
      <a:accent4>
        <a:srgbClr val="FF8427"/>
      </a:accent4>
      <a:accent5>
        <a:srgbClr val="CC9900"/>
      </a:accent5>
      <a:accent6>
        <a:srgbClr val="B22600"/>
      </a:accent6>
      <a:hlink>
        <a:srgbClr val="CC9900"/>
      </a:hlink>
      <a:folHlink>
        <a:srgbClr val="666699"/>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X2708"/>
  <sheetViews>
    <sheetView tabSelected="1" workbookViewId="0">
      <selection activeCell="C2" sqref="C2"/>
    </sheetView>
  </sheetViews>
  <sheetFormatPr defaultColWidth="9.7109375" defaultRowHeight="15"/>
  <cols>
    <col min="1" max="1" width="5.42578125" customWidth="1"/>
    <col min="2" max="2" width="13.28515625" customWidth="1"/>
    <col min="3" max="3" width="15.7109375" customWidth="1"/>
    <col min="4" max="4" width="11.42578125" style="11" customWidth="1"/>
    <col min="5" max="5" width="10.85546875" customWidth="1"/>
    <col min="6" max="6" width="15.7109375" customWidth="1"/>
    <col min="7" max="7" width="16.7109375" customWidth="1"/>
    <col min="8" max="8" width="18.42578125" customWidth="1"/>
    <col min="9" max="9" width="21.42578125" customWidth="1"/>
    <col min="10" max="10" width="10.42578125" style="9" customWidth="1"/>
    <col min="11" max="11" width="13.28515625" customWidth="1"/>
    <col min="12" max="12" width="12.140625" customWidth="1"/>
    <col min="13" max="13" width="11.7109375" customWidth="1"/>
    <col min="14" max="14" width="15.42578125" customWidth="1"/>
    <col min="15" max="15" width="10.42578125" customWidth="1"/>
    <col min="16" max="16" width="14.42578125" customWidth="1"/>
    <col min="17" max="17" width="16.7109375" customWidth="1"/>
    <col min="18" max="18" width="7.140625" customWidth="1"/>
    <col min="19" max="19" width="9.7109375" style="9"/>
  </cols>
  <sheetData>
    <row r="1" spans="1:24" ht="21.6" customHeight="1">
      <c r="A1" s="30" t="s">
        <v>53</v>
      </c>
      <c r="B1" s="30" t="s">
        <v>54</v>
      </c>
      <c r="C1" s="30" t="s">
        <v>69</v>
      </c>
      <c r="D1" s="31" t="s">
        <v>70</v>
      </c>
      <c r="E1" s="30" t="s">
        <v>75</v>
      </c>
      <c r="F1" s="30" t="s">
        <v>72</v>
      </c>
      <c r="G1" s="30" t="s">
        <v>55</v>
      </c>
      <c r="H1" s="30" t="s">
        <v>56</v>
      </c>
      <c r="I1" s="30" t="s">
        <v>57</v>
      </c>
      <c r="J1" s="30" t="s">
        <v>58</v>
      </c>
      <c r="K1" s="30" t="s">
        <v>59</v>
      </c>
      <c r="L1" s="30" t="s">
        <v>60</v>
      </c>
      <c r="M1" s="30" t="s">
        <v>61</v>
      </c>
      <c r="N1" s="30" t="s">
        <v>62</v>
      </c>
      <c r="O1" s="30" t="s">
        <v>63</v>
      </c>
      <c r="P1" s="30" t="s">
        <v>64</v>
      </c>
      <c r="Q1" s="30" t="s">
        <v>65</v>
      </c>
      <c r="R1" s="30" t="s">
        <v>66</v>
      </c>
      <c r="S1" s="30" t="s">
        <v>67</v>
      </c>
      <c r="T1" s="30" t="s">
        <v>68</v>
      </c>
      <c r="U1" s="30" t="s">
        <v>73</v>
      </c>
      <c r="V1" s="30" t="s">
        <v>76</v>
      </c>
      <c r="W1" s="30" t="s">
        <v>71</v>
      </c>
      <c r="X1" s="30" t="s">
        <v>74</v>
      </c>
    </row>
    <row r="2" spans="1:24" ht="15.75">
      <c r="A2" s="1">
        <v>3392</v>
      </c>
      <c r="B2" s="2">
        <v>46023</v>
      </c>
      <c r="C2" s="3">
        <f>YEAR(SalesDataTable[[#This Row],[Order Date]])</f>
        <v>2026</v>
      </c>
      <c r="D2" s="10" t="str">
        <f>"Q"&amp;ROUNDUP(MONTH(SalesDataTable[[#This Row],[Order Date]])/3,0)</f>
        <v>Q1</v>
      </c>
      <c r="E2" s="3">
        <f>MONTH(SalesDataTable[[#This Row],[Order Date]])</f>
        <v>1</v>
      </c>
      <c r="F2" s="3" t="str">
        <f>TEXT(SalesDataTable[[#This Row],[Order Date]],"MMM")</f>
        <v>Jan</v>
      </c>
      <c r="G2" s="3" t="s">
        <v>0</v>
      </c>
      <c r="H2" s="3" t="s">
        <v>1</v>
      </c>
      <c r="I2" s="3" t="s">
        <v>2</v>
      </c>
      <c r="J2" s="3" t="s">
        <v>3</v>
      </c>
      <c r="K2" s="3" t="s">
        <v>4</v>
      </c>
      <c r="L2" s="3" t="s">
        <v>5</v>
      </c>
      <c r="M2" s="8">
        <v>2</v>
      </c>
      <c r="N2" s="5">
        <v>82.06</v>
      </c>
      <c r="O2" s="6">
        <v>0</v>
      </c>
      <c r="P2" s="5">
        <v>42.94</v>
      </c>
      <c r="Q2" s="5">
        <f t="shared" ref="Q2:Q65" si="0">M2*N2*(1-O2)</f>
        <v>164.12</v>
      </c>
      <c r="R2" s="5">
        <f t="shared" ref="R2:R65" si="1">M2*P2</f>
        <v>85.88</v>
      </c>
      <c r="S2" s="5">
        <f t="shared" ref="S2:S65" si="2">Q2-R2</f>
        <v>78.240000000000009</v>
      </c>
      <c r="T2" s="7">
        <f t="shared" ref="T2:T65" si="3">IFERROR(S2/Q2,0)</f>
        <v>0.476724348038021</v>
      </c>
      <c r="U2" s="4">
        <f>YEAR(SalesDataTable[[#This Row],[Order Date]])</f>
        <v>2026</v>
      </c>
      <c r="V2" s="7" t="str">
        <f>"Q"&amp;ROUNDUP(MONTH(SalesDataTable[[#This Row],[Order Date]])/3,0)</f>
        <v>Q1</v>
      </c>
      <c r="W2" s="8">
        <f>MONTH(SalesDataTable[[#This Row],[Order Date]])</f>
        <v>1</v>
      </c>
      <c r="X2" s="7" t="str">
        <f>TEXT(SalesDataTable[[#This Row],[Order Date]],"mmm")</f>
        <v>Jan</v>
      </c>
    </row>
    <row r="3" spans="1:24" ht="15.75">
      <c r="A3" s="1">
        <v>4836</v>
      </c>
      <c r="B3" s="2">
        <v>46024</v>
      </c>
      <c r="C3" s="3">
        <f>YEAR(SalesDataTable[[#This Row],[Order Date]])</f>
        <v>2026</v>
      </c>
      <c r="D3" s="10" t="str">
        <f>"Q"&amp;ROUNDUP(MONTH(SalesDataTable[[#This Row],[Order Date]])/3,0)</f>
        <v>Q1</v>
      </c>
      <c r="E3" s="3">
        <f>MONTH(SalesDataTable[[#This Row],[Order Date]])</f>
        <v>1</v>
      </c>
      <c r="F3" s="3" t="str">
        <f>TEXT(SalesDataTable[[#This Row],[Order Date]],"MMM")</f>
        <v>Jan</v>
      </c>
      <c r="G3" s="3" t="s">
        <v>6</v>
      </c>
      <c r="H3" s="3" t="s">
        <v>7</v>
      </c>
      <c r="I3" s="3" t="s">
        <v>8</v>
      </c>
      <c r="J3" s="3" t="s">
        <v>3</v>
      </c>
      <c r="K3" s="3" t="s">
        <v>9</v>
      </c>
      <c r="L3" s="3" t="s">
        <v>10</v>
      </c>
      <c r="M3" s="8">
        <v>4</v>
      </c>
      <c r="N3" s="5">
        <v>94.18</v>
      </c>
      <c r="O3" s="6">
        <v>0.15</v>
      </c>
      <c r="P3" s="5">
        <v>45.03</v>
      </c>
      <c r="Q3" s="5">
        <f t="shared" si="0"/>
        <v>320.21199999999999</v>
      </c>
      <c r="R3" s="5">
        <f t="shared" si="1"/>
        <v>180.12</v>
      </c>
      <c r="S3" s="5">
        <f t="shared" si="2"/>
        <v>140.09199999999998</v>
      </c>
      <c r="T3" s="7">
        <f t="shared" si="3"/>
        <v>0.43749765780170635</v>
      </c>
      <c r="U3" s="4">
        <f>YEAR(SalesDataTable[[#This Row],[Order Date]])</f>
        <v>2026</v>
      </c>
      <c r="V3" s="7" t="str">
        <f>"Q"&amp;ROUNDUP(MONTH(SalesDataTable[[#This Row],[Order Date]])/3,0)</f>
        <v>Q1</v>
      </c>
      <c r="W3" s="8">
        <f>MONTH(SalesDataTable[[#This Row],[Order Date]])</f>
        <v>1</v>
      </c>
      <c r="X3" s="7" t="str">
        <f>TEXT(SalesDataTable[[#This Row],[Order Date]],"mmm")</f>
        <v>Jan</v>
      </c>
    </row>
    <row r="4" spans="1:24" ht="15.75">
      <c r="A4" s="1">
        <v>163</v>
      </c>
      <c r="B4" s="2">
        <v>46025</v>
      </c>
      <c r="C4" s="3">
        <f>YEAR(SalesDataTable[[#This Row],[Order Date]])</f>
        <v>2026</v>
      </c>
      <c r="D4" s="10" t="str">
        <f>"Q"&amp;ROUNDUP(MONTH(SalesDataTable[[#This Row],[Order Date]])/3,0)</f>
        <v>Q1</v>
      </c>
      <c r="E4" s="3">
        <f>MONTH(SalesDataTable[[#This Row],[Order Date]])</f>
        <v>1</v>
      </c>
      <c r="F4" s="3" t="str">
        <f>TEXT(SalesDataTable[[#This Row],[Order Date]],"MMM")</f>
        <v>Jan</v>
      </c>
      <c r="G4" s="3" t="s">
        <v>11</v>
      </c>
      <c r="H4" s="3" t="s">
        <v>12</v>
      </c>
      <c r="I4" s="3" t="s">
        <v>2</v>
      </c>
      <c r="J4" s="3" t="s">
        <v>13</v>
      </c>
      <c r="K4" s="3" t="s">
        <v>14</v>
      </c>
      <c r="L4" s="3" t="s">
        <v>15</v>
      </c>
      <c r="M4" s="8">
        <v>2</v>
      </c>
      <c r="N4" s="5">
        <v>36.72</v>
      </c>
      <c r="O4" s="6">
        <v>0.05</v>
      </c>
      <c r="P4" s="5">
        <v>13.76</v>
      </c>
      <c r="Q4" s="5">
        <f t="shared" si="0"/>
        <v>69.768000000000001</v>
      </c>
      <c r="R4" s="5">
        <f t="shared" si="1"/>
        <v>27.52</v>
      </c>
      <c r="S4" s="5">
        <f t="shared" si="2"/>
        <v>42.248000000000005</v>
      </c>
      <c r="T4" s="7">
        <f t="shared" si="3"/>
        <v>0.60554982226808862</v>
      </c>
      <c r="U4" s="4">
        <f>YEAR(SalesDataTable[[#This Row],[Order Date]])</f>
        <v>2026</v>
      </c>
      <c r="V4" s="7" t="str">
        <f>"Q"&amp;ROUNDUP(MONTH(SalesDataTable[[#This Row],[Order Date]])/3,0)</f>
        <v>Q1</v>
      </c>
      <c r="W4" s="8">
        <f>MONTH(SalesDataTable[[#This Row],[Order Date]])</f>
        <v>1</v>
      </c>
      <c r="X4" s="7" t="str">
        <f>TEXT(SalesDataTable[[#This Row],[Order Date]],"mmm")</f>
        <v>Jan</v>
      </c>
    </row>
    <row r="5" spans="1:24" ht="15.75">
      <c r="A5" s="1">
        <v>542</v>
      </c>
      <c r="B5" s="2">
        <v>46025</v>
      </c>
      <c r="C5" s="3">
        <f>YEAR(SalesDataTable[[#This Row],[Order Date]])</f>
        <v>2026</v>
      </c>
      <c r="D5" s="10" t="str">
        <f>"Q"&amp;ROUNDUP(MONTH(SalesDataTable[[#This Row],[Order Date]])/3,0)</f>
        <v>Q1</v>
      </c>
      <c r="E5" s="3">
        <f>MONTH(SalesDataTable[[#This Row],[Order Date]])</f>
        <v>1</v>
      </c>
      <c r="F5" s="3" t="str">
        <f>TEXT(SalesDataTable[[#This Row],[Order Date]],"MMM")</f>
        <v>Jan</v>
      </c>
      <c r="G5" s="3" t="s">
        <v>0</v>
      </c>
      <c r="H5" s="3" t="s">
        <v>1</v>
      </c>
      <c r="I5" s="3" t="s">
        <v>8</v>
      </c>
      <c r="J5" s="3" t="s">
        <v>16</v>
      </c>
      <c r="K5" s="3" t="s">
        <v>9</v>
      </c>
      <c r="L5" s="3" t="s">
        <v>17</v>
      </c>
      <c r="M5" s="8">
        <v>4</v>
      </c>
      <c r="N5" s="5">
        <v>143.66999999999999</v>
      </c>
      <c r="O5" s="6">
        <v>0.1</v>
      </c>
      <c r="P5" s="5">
        <v>81.22</v>
      </c>
      <c r="Q5" s="5">
        <f t="shared" si="0"/>
        <v>517.21199999999999</v>
      </c>
      <c r="R5" s="5">
        <f t="shared" si="1"/>
        <v>324.88</v>
      </c>
      <c r="S5" s="5">
        <f t="shared" si="2"/>
        <v>192.33199999999999</v>
      </c>
      <c r="T5" s="7">
        <f t="shared" si="3"/>
        <v>0.37186298848441257</v>
      </c>
      <c r="U5" s="4">
        <f>YEAR(SalesDataTable[[#This Row],[Order Date]])</f>
        <v>2026</v>
      </c>
      <c r="V5" s="7" t="str">
        <f>"Q"&amp;ROUNDUP(MONTH(SalesDataTable[[#This Row],[Order Date]])/3,0)</f>
        <v>Q1</v>
      </c>
      <c r="W5" s="8">
        <f>MONTH(SalesDataTable[[#This Row],[Order Date]])</f>
        <v>1</v>
      </c>
      <c r="X5" s="7" t="str">
        <f>TEXT(SalesDataTable[[#This Row],[Order Date]],"mmm")</f>
        <v>Jan</v>
      </c>
    </row>
    <row r="6" spans="1:24" ht="15.75">
      <c r="A6" s="1">
        <v>2002</v>
      </c>
      <c r="B6" s="2">
        <v>46025</v>
      </c>
      <c r="C6" s="3">
        <f>YEAR(SalesDataTable[[#This Row],[Order Date]])</f>
        <v>2026</v>
      </c>
      <c r="D6" s="10" t="str">
        <f>"Q"&amp;ROUNDUP(MONTH(SalesDataTable[[#This Row],[Order Date]])/3,0)</f>
        <v>Q1</v>
      </c>
      <c r="E6" s="3">
        <f>MONTH(SalesDataTable[[#This Row],[Order Date]])</f>
        <v>1</v>
      </c>
      <c r="F6" s="3" t="str">
        <f>TEXT(SalesDataTable[[#This Row],[Order Date]],"MMM")</f>
        <v>Jan</v>
      </c>
      <c r="G6" s="3" t="s">
        <v>0</v>
      </c>
      <c r="H6" s="3" t="s">
        <v>1</v>
      </c>
      <c r="I6" s="3" t="s">
        <v>8</v>
      </c>
      <c r="J6" s="3" t="s">
        <v>16</v>
      </c>
      <c r="K6" s="3" t="s">
        <v>14</v>
      </c>
      <c r="L6" s="3" t="s">
        <v>15</v>
      </c>
      <c r="M6" s="8">
        <v>3</v>
      </c>
      <c r="N6" s="5">
        <v>36.53</v>
      </c>
      <c r="O6" s="6">
        <v>0.15</v>
      </c>
      <c r="P6" s="5">
        <v>13.67</v>
      </c>
      <c r="Q6" s="5">
        <f t="shared" si="0"/>
        <v>93.151499999999999</v>
      </c>
      <c r="R6" s="5">
        <f t="shared" si="1"/>
        <v>41.01</v>
      </c>
      <c r="S6" s="5">
        <f t="shared" si="2"/>
        <v>52.141500000000001</v>
      </c>
      <c r="T6" s="7">
        <f t="shared" si="3"/>
        <v>0.55974944042769037</v>
      </c>
      <c r="U6" s="4">
        <f>YEAR(SalesDataTable[[#This Row],[Order Date]])</f>
        <v>2026</v>
      </c>
      <c r="V6" s="7" t="str">
        <f>"Q"&amp;ROUNDUP(MONTH(SalesDataTable[[#This Row],[Order Date]])/3,0)</f>
        <v>Q1</v>
      </c>
      <c r="W6" s="8">
        <f>MONTH(SalesDataTable[[#This Row],[Order Date]])</f>
        <v>1</v>
      </c>
      <c r="X6" s="7" t="str">
        <f>TEXT(SalesDataTable[[#This Row],[Order Date]],"mmm")</f>
        <v>Jan</v>
      </c>
    </row>
    <row r="7" spans="1:24" ht="15.75">
      <c r="A7" s="1">
        <v>2005</v>
      </c>
      <c r="B7" s="2">
        <v>46025</v>
      </c>
      <c r="C7" s="3">
        <f>YEAR(SalesDataTable[[#This Row],[Order Date]])</f>
        <v>2026</v>
      </c>
      <c r="D7" s="10" t="str">
        <f>"Q"&amp;ROUNDUP(MONTH(SalesDataTable[[#This Row],[Order Date]])/3,0)</f>
        <v>Q1</v>
      </c>
      <c r="E7" s="3">
        <f>MONTH(SalesDataTable[[#This Row],[Order Date]])</f>
        <v>1</v>
      </c>
      <c r="F7" s="3" t="str">
        <f>TEXT(SalesDataTable[[#This Row],[Order Date]],"MMM")</f>
        <v>Jan</v>
      </c>
      <c r="G7" s="3" t="s">
        <v>11</v>
      </c>
      <c r="H7" s="3" t="s">
        <v>18</v>
      </c>
      <c r="I7" s="3" t="s">
        <v>19</v>
      </c>
      <c r="J7" s="3" t="s">
        <v>13</v>
      </c>
      <c r="K7" s="3" t="s">
        <v>14</v>
      </c>
      <c r="L7" s="3" t="s">
        <v>15</v>
      </c>
      <c r="M7" s="8">
        <v>1</v>
      </c>
      <c r="N7" s="5">
        <v>35.340000000000003</v>
      </c>
      <c r="O7" s="6">
        <v>0</v>
      </c>
      <c r="P7" s="5">
        <v>13.37</v>
      </c>
      <c r="Q7" s="5">
        <f t="shared" si="0"/>
        <v>35.340000000000003</v>
      </c>
      <c r="R7" s="5">
        <f t="shared" si="1"/>
        <v>13.37</v>
      </c>
      <c r="S7" s="5">
        <f t="shared" si="2"/>
        <v>21.970000000000006</v>
      </c>
      <c r="T7" s="7">
        <f t="shared" si="3"/>
        <v>0.62167515563101317</v>
      </c>
      <c r="U7" s="4">
        <f>YEAR(SalesDataTable[[#This Row],[Order Date]])</f>
        <v>2026</v>
      </c>
      <c r="V7" s="7" t="str">
        <f>"Q"&amp;ROUNDUP(MONTH(SalesDataTable[[#This Row],[Order Date]])/3,0)</f>
        <v>Q1</v>
      </c>
      <c r="W7" s="8">
        <f>MONTH(SalesDataTable[[#This Row],[Order Date]])</f>
        <v>1</v>
      </c>
      <c r="X7" s="7" t="str">
        <f>TEXT(SalesDataTable[[#This Row],[Order Date]],"mmm")</f>
        <v>Jan</v>
      </c>
    </row>
    <row r="8" spans="1:24" ht="15.75">
      <c r="A8" s="1">
        <v>2937</v>
      </c>
      <c r="B8" s="2">
        <v>46025</v>
      </c>
      <c r="C8" s="3">
        <f>YEAR(SalesDataTable[[#This Row],[Order Date]])</f>
        <v>2026</v>
      </c>
      <c r="D8" s="10" t="str">
        <f>"Q"&amp;ROUNDUP(MONTH(SalesDataTable[[#This Row],[Order Date]])/3,0)</f>
        <v>Q1</v>
      </c>
      <c r="E8" s="3">
        <f>MONTH(SalesDataTable[[#This Row],[Order Date]])</f>
        <v>1</v>
      </c>
      <c r="F8" s="3" t="str">
        <f>TEXT(SalesDataTable[[#This Row],[Order Date]],"MMM")</f>
        <v>Jan</v>
      </c>
      <c r="G8" s="3" t="s">
        <v>20</v>
      </c>
      <c r="H8" s="3" t="s">
        <v>21</v>
      </c>
      <c r="I8" s="3" t="s">
        <v>8</v>
      </c>
      <c r="J8" s="3" t="s">
        <v>3</v>
      </c>
      <c r="K8" s="3" t="s">
        <v>4</v>
      </c>
      <c r="L8" s="3" t="s">
        <v>22</v>
      </c>
      <c r="M8" s="8">
        <v>8</v>
      </c>
      <c r="N8" s="5">
        <v>49.6</v>
      </c>
      <c r="O8" s="6">
        <v>0.1</v>
      </c>
      <c r="P8" s="5">
        <v>23.05</v>
      </c>
      <c r="Q8" s="5">
        <f t="shared" si="0"/>
        <v>357.12</v>
      </c>
      <c r="R8" s="5">
        <f t="shared" si="1"/>
        <v>184.4</v>
      </c>
      <c r="S8" s="5">
        <f t="shared" si="2"/>
        <v>172.72</v>
      </c>
      <c r="T8" s="7">
        <f t="shared" si="3"/>
        <v>0.4836469534050179</v>
      </c>
      <c r="U8" s="4">
        <f>YEAR(SalesDataTable[[#This Row],[Order Date]])</f>
        <v>2026</v>
      </c>
      <c r="V8" s="7" t="str">
        <f>"Q"&amp;ROUNDUP(MONTH(SalesDataTable[[#This Row],[Order Date]])/3,0)</f>
        <v>Q1</v>
      </c>
      <c r="W8" s="8">
        <f>MONTH(SalesDataTable[[#This Row],[Order Date]])</f>
        <v>1</v>
      </c>
      <c r="X8" s="7" t="str">
        <f>TEXT(SalesDataTable[[#This Row],[Order Date]],"mmm")</f>
        <v>Jan</v>
      </c>
    </row>
    <row r="9" spans="1:24" ht="15.75">
      <c r="A9" s="1">
        <v>3326</v>
      </c>
      <c r="B9" s="2">
        <v>46025</v>
      </c>
      <c r="C9" s="3">
        <f>YEAR(SalesDataTable[[#This Row],[Order Date]])</f>
        <v>2026</v>
      </c>
      <c r="D9" s="10" t="str">
        <f>"Q"&amp;ROUNDUP(MONTH(SalesDataTable[[#This Row],[Order Date]])/3,0)</f>
        <v>Q1</v>
      </c>
      <c r="E9" s="3">
        <f>MONTH(SalesDataTable[[#This Row],[Order Date]])</f>
        <v>1</v>
      </c>
      <c r="F9" s="3" t="str">
        <f>TEXT(SalesDataTable[[#This Row],[Order Date]],"MMM")</f>
        <v>Jan</v>
      </c>
      <c r="G9" s="3" t="s">
        <v>0</v>
      </c>
      <c r="H9" s="3" t="s">
        <v>1</v>
      </c>
      <c r="I9" s="3" t="s">
        <v>19</v>
      </c>
      <c r="J9" s="3" t="s">
        <v>13</v>
      </c>
      <c r="K9" s="3" t="s">
        <v>23</v>
      </c>
      <c r="L9" s="3" t="s">
        <v>24</v>
      </c>
      <c r="M9" s="8">
        <v>2</v>
      </c>
      <c r="N9" s="5">
        <v>347.51</v>
      </c>
      <c r="O9" s="6">
        <v>0</v>
      </c>
      <c r="P9" s="5">
        <v>190.16</v>
      </c>
      <c r="Q9" s="5">
        <f t="shared" si="0"/>
        <v>695.02</v>
      </c>
      <c r="R9" s="5">
        <f t="shared" si="1"/>
        <v>380.32</v>
      </c>
      <c r="S9" s="5">
        <f t="shared" si="2"/>
        <v>314.7</v>
      </c>
      <c r="T9" s="7">
        <f t="shared" si="3"/>
        <v>0.4527927253891974</v>
      </c>
      <c r="U9" s="4">
        <f>YEAR(SalesDataTable[[#This Row],[Order Date]])</f>
        <v>2026</v>
      </c>
      <c r="V9" s="7" t="str">
        <f>"Q"&amp;ROUNDUP(MONTH(SalesDataTable[[#This Row],[Order Date]])/3,0)</f>
        <v>Q1</v>
      </c>
      <c r="W9" s="8">
        <f>MONTH(SalesDataTable[[#This Row],[Order Date]])</f>
        <v>1</v>
      </c>
      <c r="X9" s="7" t="str">
        <f>TEXT(SalesDataTable[[#This Row],[Order Date]],"mmm")</f>
        <v>Jan</v>
      </c>
    </row>
    <row r="10" spans="1:24" ht="15.75">
      <c r="A10" s="1">
        <v>3863</v>
      </c>
      <c r="B10" s="2">
        <v>46025</v>
      </c>
      <c r="C10" s="3">
        <f>YEAR(SalesDataTable[[#This Row],[Order Date]])</f>
        <v>2026</v>
      </c>
      <c r="D10" s="10" t="str">
        <f>"Q"&amp;ROUNDUP(MONTH(SalesDataTable[[#This Row],[Order Date]])/3,0)</f>
        <v>Q1</v>
      </c>
      <c r="E10" s="3">
        <f>MONTH(SalesDataTable[[#This Row],[Order Date]])</f>
        <v>1</v>
      </c>
      <c r="F10" s="3" t="str">
        <f>TEXT(SalesDataTable[[#This Row],[Order Date]],"MMM")</f>
        <v>Jan</v>
      </c>
      <c r="G10" s="3" t="s">
        <v>11</v>
      </c>
      <c r="H10" s="3" t="s">
        <v>25</v>
      </c>
      <c r="I10" s="3" t="s">
        <v>8</v>
      </c>
      <c r="J10" s="3" t="s">
        <v>3</v>
      </c>
      <c r="K10" s="3" t="s">
        <v>4</v>
      </c>
      <c r="L10" s="3" t="s">
        <v>26</v>
      </c>
      <c r="M10" s="8">
        <v>12</v>
      </c>
      <c r="N10" s="5">
        <v>41.22</v>
      </c>
      <c r="O10" s="6">
        <v>0.1</v>
      </c>
      <c r="P10" s="5">
        <v>16.64</v>
      </c>
      <c r="Q10" s="5">
        <f t="shared" si="0"/>
        <v>445.17599999999999</v>
      </c>
      <c r="R10" s="5">
        <f t="shared" si="1"/>
        <v>199.68</v>
      </c>
      <c r="S10" s="5">
        <f t="shared" si="2"/>
        <v>245.49599999999998</v>
      </c>
      <c r="T10" s="7">
        <f t="shared" si="3"/>
        <v>0.55145829963879456</v>
      </c>
      <c r="U10" s="4">
        <f>YEAR(SalesDataTable[[#This Row],[Order Date]])</f>
        <v>2026</v>
      </c>
      <c r="V10" s="7" t="str">
        <f>"Q"&amp;ROUNDUP(MONTH(SalesDataTable[[#This Row],[Order Date]])/3,0)</f>
        <v>Q1</v>
      </c>
      <c r="W10" s="8">
        <f>MONTH(SalesDataTable[[#This Row],[Order Date]])</f>
        <v>1</v>
      </c>
      <c r="X10" s="7" t="str">
        <f>TEXT(SalesDataTable[[#This Row],[Order Date]],"mmm")</f>
        <v>Jan</v>
      </c>
    </row>
    <row r="11" spans="1:24" ht="15.75">
      <c r="A11" s="1">
        <v>4910</v>
      </c>
      <c r="B11" s="2">
        <v>46025</v>
      </c>
      <c r="C11" s="3">
        <f>YEAR(SalesDataTable[[#This Row],[Order Date]])</f>
        <v>2026</v>
      </c>
      <c r="D11" s="10" t="str">
        <f>"Q"&amp;ROUNDUP(MONTH(SalesDataTable[[#This Row],[Order Date]])/3,0)</f>
        <v>Q1</v>
      </c>
      <c r="E11" s="3">
        <f>MONTH(SalesDataTable[[#This Row],[Order Date]])</f>
        <v>1</v>
      </c>
      <c r="F11" s="3" t="str">
        <f>TEXT(SalesDataTable[[#This Row],[Order Date]],"MMM")</f>
        <v>Jan</v>
      </c>
      <c r="G11" s="3" t="s">
        <v>11</v>
      </c>
      <c r="H11" s="3" t="s">
        <v>18</v>
      </c>
      <c r="I11" s="3" t="s">
        <v>19</v>
      </c>
      <c r="J11" s="3" t="s">
        <v>16</v>
      </c>
      <c r="K11" s="3" t="s">
        <v>23</v>
      </c>
      <c r="L11" s="3" t="s">
        <v>24</v>
      </c>
      <c r="M11" s="8">
        <v>1</v>
      </c>
      <c r="N11" s="5">
        <v>332.18</v>
      </c>
      <c r="O11" s="6">
        <v>0</v>
      </c>
      <c r="P11" s="5">
        <v>195.33</v>
      </c>
      <c r="Q11" s="5">
        <f t="shared" si="0"/>
        <v>332.18</v>
      </c>
      <c r="R11" s="5">
        <f t="shared" si="1"/>
        <v>195.33</v>
      </c>
      <c r="S11" s="5">
        <f t="shared" si="2"/>
        <v>136.85</v>
      </c>
      <c r="T11" s="7">
        <f t="shared" si="3"/>
        <v>0.41197543500511768</v>
      </c>
      <c r="U11" s="4">
        <f>YEAR(SalesDataTable[[#This Row],[Order Date]])</f>
        <v>2026</v>
      </c>
      <c r="V11" s="7" t="str">
        <f>"Q"&amp;ROUNDUP(MONTH(SalesDataTable[[#This Row],[Order Date]])/3,0)</f>
        <v>Q1</v>
      </c>
      <c r="W11" s="8">
        <f>MONTH(SalesDataTable[[#This Row],[Order Date]])</f>
        <v>1</v>
      </c>
      <c r="X11" s="7" t="str">
        <f>TEXT(SalesDataTable[[#This Row],[Order Date]],"mmm")</f>
        <v>Jan</v>
      </c>
    </row>
    <row r="12" spans="1:24" ht="15.75">
      <c r="A12" s="1">
        <v>5188</v>
      </c>
      <c r="B12" s="2">
        <v>46025</v>
      </c>
      <c r="C12" s="3">
        <f>YEAR(SalesDataTable[[#This Row],[Order Date]])</f>
        <v>2026</v>
      </c>
      <c r="D12" s="10" t="str">
        <f>"Q"&amp;ROUNDUP(MONTH(SalesDataTable[[#This Row],[Order Date]])/3,0)</f>
        <v>Q1</v>
      </c>
      <c r="E12" s="3">
        <f>MONTH(SalesDataTable[[#This Row],[Order Date]])</f>
        <v>1</v>
      </c>
      <c r="F12" s="3" t="str">
        <f>TEXT(SalesDataTable[[#This Row],[Order Date]],"MMM")</f>
        <v>Jan</v>
      </c>
      <c r="G12" s="3" t="s">
        <v>6</v>
      </c>
      <c r="H12" s="3" t="s">
        <v>27</v>
      </c>
      <c r="I12" s="3" t="s">
        <v>28</v>
      </c>
      <c r="J12" s="3" t="s">
        <v>3</v>
      </c>
      <c r="K12" s="3" t="s">
        <v>4</v>
      </c>
      <c r="L12" s="3" t="s">
        <v>22</v>
      </c>
      <c r="M12" s="8">
        <v>1</v>
      </c>
      <c r="N12" s="5">
        <v>49.71</v>
      </c>
      <c r="O12" s="6">
        <v>0</v>
      </c>
      <c r="P12" s="5">
        <v>23.15</v>
      </c>
      <c r="Q12" s="5">
        <f t="shared" si="0"/>
        <v>49.71</v>
      </c>
      <c r="R12" s="5">
        <f t="shared" si="1"/>
        <v>23.15</v>
      </c>
      <c r="S12" s="5">
        <f t="shared" si="2"/>
        <v>26.560000000000002</v>
      </c>
      <c r="T12" s="7">
        <f t="shared" si="3"/>
        <v>0.53429893381613358</v>
      </c>
      <c r="U12" s="4">
        <f>YEAR(SalesDataTable[[#This Row],[Order Date]])</f>
        <v>2026</v>
      </c>
      <c r="V12" s="7" t="str">
        <f>"Q"&amp;ROUNDUP(MONTH(SalesDataTable[[#This Row],[Order Date]])/3,0)</f>
        <v>Q1</v>
      </c>
      <c r="W12" s="8">
        <f>MONTH(SalesDataTable[[#This Row],[Order Date]])</f>
        <v>1</v>
      </c>
      <c r="X12" s="7" t="str">
        <f>TEXT(SalesDataTable[[#This Row],[Order Date]],"mmm")</f>
        <v>Jan</v>
      </c>
    </row>
    <row r="13" spans="1:24" ht="15.75">
      <c r="A13" s="1">
        <v>845</v>
      </c>
      <c r="B13" s="2">
        <v>46026</v>
      </c>
      <c r="C13" s="3">
        <f>YEAR(SalesDataTable[[#This Row],[Order Date]])</f>
        <v>2026</v>
      </c>
      <c r="D13" s="10" t="str">
        <f>"Q"&amp;ROUNDUP(MONTH(SalesDataTable[[#This Row],[Order Date]])/3,0)</f>
        <v>Q1</v>
      </c>
      <c r="E13" s="3">
        <f>MONTH(SalesDataTable[[#This Row],[Order Date]])</f>
        <v>1</v>
      </c>
      <c r="F13" s="3" t="str">
        <f>TEXT(SalesDataTable[[#This Row],[Order Date]],"MMM")</f>
        <v>Jan</v>
      </c>
      <c r="G13" s="3" t="s">
        <v>11</v>
      </c>
      <c r="H13" s="3" t="s">
        <v>18</v>
      </c>
      <c r="I13" s="3" t="s">
        <v>2</v>
      </c>
      <c r="J13" s="3" t="s">
        <v>13</v>
      </c>
      <c r="K13" s="3" t="s">
        <v>23</v>
      </c>
      <c r="L13" s="3" t="s">
        <v>29</v>
      </c>
      <c r="M13" s="8">
        <v>2</v>
      </c>
      <c r="N13" s="5">
        <v>194.35</v>
      </c>
      <c r="O13" s="6">
        <v>0</v>
      </c>
      <c r="P13" s="5">
        <v>104.22</v>
      </c>
      <c r="Q13" s="5">
        <f t="shared" si="0"/>
        <v>388.7</v>
      </c>
      <c r="R13" s="5">
        <f t="shared" si="1"/>
        <v>208.44</v>
      </c>
      <c r="S13" s="5">
        <f t="shared" si="2"/>
        <v>180.26</v>
      </c>
      <c r="T13" s="7">
        <f t="shared" si="3"/>
        <v>0.46375096475430921</v>
      </c>
      <c r="U13" s="4">
        <f>YEAR(SalesDataTable[[#This Row],[Order Date]])</f>
        <v>2026</v>
      </c>
      <c r="V13" s="7" t="str">
        <f>"Q"&amp;ROUNDUP(MONTH(SalesDataTable[[#This Row],[Order Date]])/3,0)</f>
        <v>Q1</v>
      </c>
      <c r="W13" s="8">
        <f>MONTH(SalesDataTable[[#This Row],[Order Date]])</f>
        <v>1</v>
      </c>
      <c r="X13" s="7" t="str">
        <f>TEXT(SalesDataTable[[#This Row],[Order Date]],"mmm")</f>
        <v>Jan</v>
      </c>
    </row>
    <row r="14" spans="1:24" ht="15.75">
      <c r="A14" s="1">
        <v>1077</v>
      </c>
      <c r="B14" s="2">
        <v>46026</v>
      </c>
      <c r="C14" s="3">
        <f>YEAR(SalesDataTable[[#This Row],[Order Date]])</f>
        <v>2026</v>
      </c>
      <c r="D14" s="10" t="str">
        <f>"Q"&amp;ROUNDUP(MONTH(SalesDataTable[[#This Row],[Order Date]])/3,0)</f>
        <v>Q1</v>
      </c>
      <c r="E14" s="3">
        <f>MONTH(SalesDataTable[[#This Row],[Order Date]])</f>
        <v>1</v>
      </c>
      <c r="F14" s="3" t="str">
        <f>TEXT(SalesDataTable[[#This Row],[Order Date]],"MMM")</f>
        <v>Jan</v>
      </c>
      <c r="G14" s="3" t="s">
        <v>6</v>
      </c>
      <c r="H14" s="3" t="s">
        <v>27</v>
      </c>
      <c r="I14" s="3" t="s">
        <v>2</v>
      </c>
      <c r="J14" s="3" t="s">
        <v>13</v>
      </c>
      <c r="K14" s="3" t="s">
        <v>4</v>
      </c>
      <c r="L14" s="3" t="s">
        <v>30</v>
      </c>
      <c r="M14" s="8">
        <v>3</v>
      </c>
      <c r="N14" s="5">
        <v>102.12</v>
      </c>
      <c r="O14" s="6">
        <v>0.1</v>
      </c>
      <c r="P14" s="5">
        <v>51.28</v>
      </c>
      <c r="Q14" s="5">
        <f t="shared" si="0"/>
        <v>275.72400000000005</v>
      </c>
      <c r="R14" s="5">
        <f t="shared" si="1"/>
        <v>153.84</v>
      </c>
      <c r="S14" s="5">
        <f t="shared" si="2"/>
        <v>121.88400000000004</v>
      </c>
      <c r="T14" s="7">
        <f t="shared" si="3"/>
        <v>0.44205074639857256</v>
      </c>
      <c r="U14" s="4">
        <f>YEAR(SalesDataTable[[#This Row],[Order Date]])</f>
        <v>2026</v>
      </c>
      <c r="V14" s="7" t="str">
        <f>"Q"&amp;ROUNDUP(MONTH(SalesDataTable[[#This Row],[Order Date]])/3,0)</f>
        <v>Q1</v>
      </c>
      <c r="W14" s="8">
        <f>MONTH(SalesDataTable[[#This Row],[Order Date]])</f>
        <v>1</v>
      </c>
      <c r="X14" s="7" t="str">
        <f>TEXT(SalesDataTable[[#This Row],[Order Date]],"mmm")</f>
        <v>Jan</v>
      </c>
    </row>
    <row r="15" spans="1:24" ht="15.75">
      <c r="A15" s="1">
        <v>1237</v>
      </c>
      <c r="B15" s="2">
        <v>46026</v>
      </c>
      <c r="C15" s="3">
        <f>YEAR(SalesDataTable[[#This Row],[Order Date]])</f>
        <v>2026</v>
      </c>
      <c r="D15" s="10" t="str">
        <f>"Q"&amp;ROUNDUP(MONTH(SalesDataTable[[#This Row],[Order Date]])/3,0)</f>
        <v>Q1</v>
      </c>
      <c r="E15" s="3">
        <f>MONTH(SalesDataTable[[#This Row],[Order Date]])</f>
        <v>1</v>
      </c>
      <c r="F15" s="3" t="str">
        <f>TEXT(SalesDataTable[[#This Row],[Order Date]],"MMM")</f>
        <v>Jan</v>
      </c>
      <c r="G15" s="3" t="s">
        <v>20</v>
      </c>
      <c r="H15" s="3" t="s">
        <v>31</v>
      </c>
      <c r="I15" s="3" t="s">
        <v>19</v>
      </c>
      <c r="J15" s="3" t="s">
        <v>16</v>
      </c>
      <c r="K15" s="3" t="s">
        <v>14</v>
      </c>
      <c r="L15" s="3" t="s">
        <v>32</v>
      </c>
      <c r="M15" s="8">
        <v>1</v>
      </c>
      <c r="N15" s="5">
        <v>46.99</v>
      </c>
      <c r="O15" s="6">
        <v>0.05</v>
      </c>
      <c r="P15" s="5">
        <v>18.11</v>
      </c>
      <c r="Q15" s="5">
        <f t="shared" si="0"/>
        <v>44.640500000000003</v>
      </c>
      <c r="R15" s="5">
        <f t="shared" si="1"/>
        <v>18.11</v>
      </c>
      <c r="S15" s="5">
        <f t="shared" si="2"/>
        <v>26.530500000000004</v>
      </c>
      <c r="T15" s="7">
        <f t="shared" si="3"/>
        <v>0.59431457980981395</v>
      </c>
      <c r="U15" s="4">
        <f>YEAR(SalesDataTable[[#This Row],[Order Date]])</f>
        <v>2026</v>
      </c>
      <c r="V15" s="7" t="str">
        <f>"Q"&amp;ROUNDUP(MONTH(SalesDataTable[[#This Row],[Order Date]])/3,0)</f>
        <v>Q1</v>
      </c>
      <c r="W15" s="8">
        <f>MONTH(SalesDataTable[[#This Row],[Order Date]])</f>
        <v>1</v>
      </c>
      <c r="X15" s="7" t="str">
        <f>TEXT(SalesDataTable[[#This Row],[Order Date]],"mmm")</f>
        <v>Jan</v>
      </c>
    </row>
    <row r="16" spans="1:24" ht="15.75">
      <c r="A16" s="1">
        <v>1908</v>
      </c>
      <c r="B16" s="2">
        <v>46026</v>
      </c>
      <c r="C16" s="3">
        <f>YEAR(SalesDataTable[[#This Row],[Order Date]])</f>
        <v>2026</v>
      </c>
      <c r="D16" s="10" t="str">
        <f>"Q"&amp;ROUNDUP(MONTH(SalesDataTable[[#This Row],[Order Date]])/3,0)</f>
        <v>Q1</v>
      </c>
      <c r="E16" s="3">
        <f>MONTH(SalesDataTable[[#This Row],[Order Date]])</f>
        <v>1</v>
      </c>
      <c r="F16" s="3" t="str">
        <f>TEXT(SalesDataTable[[#This Row],[Order Date]],"MMM")</f>
        <v>Jan</v>
      </c>
      <c r="G16" s="3" t="s">
        <v>20</v>
      </c>
      <c r="H16" s="3" t="s">
        <v>33</v>
      </c>
      <c r="I16" s="3" t="s">
        <v>2</v>
      </c>
      <c r="J16" s="3" t="s">
        <v>13</v>
      </c>
      <c r="K16" s="3" t="s">
        <v>34</v>
      </c>
      <c r="L16" s="3" t="s">
        <v>35</v>
      </c>
      <c r="M16" s="8">
        <v>1</v>
      </c>
      <c r="N16" s="5">
        <v>40</v>
      </c>
      <c r="O16" s="6">
        <v>0</v>
      </c>
      <c r="P16" s="5">
        <v>15.04</v>
      </c>
      <c r="Q16" s="5">
        <f t="shared" si="0"/>
        <v>40</v>
      </c>
      <c r="R16" s="5">
        <f t="shared" si="1"/>
        <v>15.04</v>
      </c>
      <c r="S16" s="5">
        <f t="shared" si="2"/>
        <v>24.96</v>
      </c>
      <c r="T16" s="7">
        <f t="shared" si="3"/>
        <v>0.624</v>
      </c>
      <c r="U16" s="4">
        <f>YEAR(SalesDataTable[[#This Row],[Order Date]])</f>
        <v>2026</v>
      </c>
      <c r="V16" s="7" t="str">
        <f>"Q"&amp;ROUNDUP(MONTH(SalesDataTable[[#This Row],[Order Date]])/3,0)</f>
        <v>Q1</v>
      </c>
      <c r="W16" s="8">
        <f>MONTH(SalesDataTable[[#This Row],[Order Date]])</f>
        <v>1</v>
      </c>
      <c r="X16" s="7" t="str">
        <f>TEXT(SalesDataTable[[#This Row],[Order Date]],"mmm")</f>
        <v>Jan</v>
      </c>
    </row>
    <row r="17" spans="1:24" ht="15.75">
      <c r="A17" s="1">
        <v>2245</v>
      </c>
      <c r="B17" s="2">
        <v>46026</v>
      </c>
      <c r="C17" s="3">
        <f>YEAR(SalesDataTable[[#This Row],[Order Date]])</f>
        <v>2026</v>
      </c>
      <c r="D17" s="10" t="str">
        <f>"Q"&amp;ROUNDUP(MONTH(SalesDataTable[[#This Row],[Order Date]])/3,0)</f>
        <v>Q1</v>
      </c>
      <c r="E17" s="3">
        <f>MONTH(SalesDataTable[[#This Row],[Order Date]])</f>
        <v>1</v>
      </c>
      <c r="F17" s="3" t="str">
        <f>TEXT(SalesDataTable[[#This Row],[Order Date]],"MMM")</f>
        <v>Jan</v>
      </c>
      <c r="G17" s="3" t="s">
        <v>0</v>
      </c>
      <c r="H17" s="3" t="s">
        <v>36</v>
      </c>
      <c r="I17" s="3" t="s">
        <v>2</v>
      </c>
      <c r="J17" s="3" t="s">
        <v>13</v>
      </c>
      <c r="K17" s="3" t="s">
        <v>9</v>
      </c>
      <c r="L17" s="3" t="s">
        <v>37</v>
      </c>
      <c r="M17" s="8">
        <v>1</v>
      </c>
      <c r="N17" s="5">
        <v>153.38999999999999</v>
      </c>
      <c r="O17" s="6">
        <v>0</v>
      </c>
      <c r="P17" s="5">
        <v>78.59</v>
      </c>
      <c r="Q17" s="5">
        <f t="shared" si="0"/>
        <v>153.38999999999999</v>
      </c>
      <c r="R17" s="5">
        <f t="shared" si="1"/>
        <v>78.59</v>
      </c>
      <c r="S17" s="5">
        <f t="shared" si="2"/>
        <v>74.799999999999983</v>
      </c>
      <c r="T17" s="7">
        <f t="shared" si="3"/>
        <v>0.48764587000456344</v>
      </c>
      <c r="U17" s="4">
        <f>YEAR(SalesDataTable[[#This Row],[Order Date]])</f>
        <v>2026</v>
      </c>
      <c r="V17" s="7" t="str">
        <f>"Q"&amp;ROUNDUP(MONTH(SalesDataTable[[#This Row],[Order Date]])/3,0)</f>
        <v>Q1</v>
      </c>
      <c r="W17" s="8">
        <f>MONTH(SalesDataTable[[#This Row],[Order Date]])</f>
        <v>1</v>
      </c>
      <c r="X17" s="7" t="str">
        <f>TEXT(SalesDataTable[[#This Row],[Order Date]],"mmm")</f>
        <v>Jan</v>
      </c>
    </row>
    <row r="18" spans="1:24" ht="15.75">
      <c r="A18" s="1">
        <v>2928</v>
      </c>
      <c r="B18" s="2">
        <v>46026</v>
      </c>
      <c r="C18" s="3">
        <f>YEAR(SalesDataTable[[#This Row],[Order Date]])</f>
        <v>2026</v>
      </c>
      <c r="D18" s="10" t="str">
        <f>"Q"&amp;ROUNDUP(MONTH(SalesDataTable[[#This Row],[Order Date]])/3,0)</f>
        <v>Q1</v>
      </c>
      <c r="E18" s="3">
        <f>MONTH(SalesDataTable[[#This Row],[Order Date]])</f>
        <v>1</v>
      </c>
      <c r="F18" s="3" t="str">
        <f>TEXT(SalesDataTable[[#This Row],[Order Date]],"MMM")</f>
        <v>Jan</v>
      </c>
      <c r="G18" s="3" t="s">
        <v>6</v>
      </c>
      <c r="H18" s="3" t="s">
        <v>27</v>
      </c>
      <c r="I18" s="3" t="s">
        <v>2</v>
      </c>
      <c r="J18" s="3" t="s">
        <v>3</v>
      </c>
      <c r="K18" s="3" t="s">
        <v>34</v>
      </c>
      <c r="L18" s="3" t="s">
        <v>38</v>
      </c>
      <c r="M18" s="8">
        <v>2</v>
      </c>
      <c r="N18" s="5">
        <v>124.97</v>
      </c>
      <c r="O18" s="6">
        <v>0.1</v>
      </c>
      <c r="P18" s="5">
        <v>67.36</v>
      </c>
      <c r="Q18" s="5">
        <f t="shared" si="0"/>
        <v>224.946</v>
      </c>
      <c r="R18" s="5">
        <f t="shared" si="1"/>
        <v>134.72</v>
      </c>
      <c r="S18" s="5">
        <f t="shared" si="2"/>
        <v>90.225999999999999</v>
      </c>
      <c r="T18" s="7">
        <f t="shared" si="3"/>
        <v>0.40110070861451191</v>
      </c>
      <c r="U18" s="4">
        <f>YEAR(SalesDataTable[[#This Row],[Order Date]])</f>
        <v>2026</v>
      </c>
      <c r="V18" s="7" t="str">
        <f>"Q"&amp;ROUNDUP(MONTH(SalesDataTable[[#This Row],[Order Date]])/3,0)</f>
        <v>Q1</v>
      </c>
      <c r="W18" s="8">
        <f>MONTH(SalesDataTable[[#This Row],[Order Date]])</f>
        <v>1</v>
      </c>
      <c r="X18" s="7" t="str">
        <f>TEXT(SalesDataTable[[#This Row],[Order Date]],"mmm")</f>
        <v>Jan</v>
      </c>
    </row>
    <row r="19" spans="1:24" ht="15.75">
      <c r="A19" s="1">
        <v>4249</v>
      </c>
      <c r="B19" s="2">
        <v>46026</v>
      </c>
      <c r="C19" s="3">
        <f>YEAR(SalesDataTable[[#This Row],[Order Date]])</f>
        <v>2026</v>
      </c>
      <c r="D19" s="10" t="str">
        <f>"Q"&amp;ROUNDUP(MONTH(SalesDataTable[[#This Row],[Order Date]])/3,0)</f>
        <v>Q1</v>
      </c>
      <c r="E19" s="3">
        <f>MONTH(SalesDataTable[[#This Row],[Order Date]])</f>
        <v>1</v>
      </c>
      <c r="F19" s="3" t="str">
        <f>TEXT(SalesDataTable[[#This Row],[Order Date]],"MMM")</f>
        <v>Jan</v>
      </c>
      <c r="G19" s="3" t="s">
        <v>20</v>
      </c>
      <c r="H19" s="3" t="s">
        <v>21</v>
      </c>
      <c r="I19" s="3" t="s">
        <v>28</v>
      </c>
      <c r="J19" s="3" t="s">
        <v>13</v>
      </c>
      <c r="K19" s="3" t="s">
        <v>4</v>
      </c>
      <c r="L19" s="3" t="s">
        <v>30</v>
      </c>
      <c r="M19" s="8">
        <v>2</v>
      </c>
      <c r="N19" s="5">
        <v>100.12</v>
      </c>
      <c r="O19" s="6">
        <v>0.1</v>
      </c>
      <c r="P19" s="5">
        <v>49.67</v>
      </c>
      <c r="Q19" s="5">
        <f t="shared" si="0"/>
        <v>180.21600000000001</v>
      </c>
      <c r="R19" s="5">
        <f t="shared" si="1"/>
        <v>99.34</v>
      </c>
      <c r="S19" s="5">
        <f t="shared" si="2"/>
        <v>80.876000000000005</v>
      </c>
      <c r="T19" s="7">
        <f t="shared" si="3"/>
        <v>0.44877258401029874</v>
      </c>
      <c r="U19" s="4">
        <f>YEAR(SalesDataTable[[#This Row],[Order Date]])</f>
        <v>2026</v>
      </c>
      <c r="V19" s="7" t="str">
        <f>"Q"&amp;ROUNDUP(MONTH(SalesDataTable[[#This Row],[Order Date]])/3,0)</f>
        <v>Q1</v>
      </c>
      <c r="W19" s="8">
        <f>MONTH(SalesDataTable[[#This Row],[Order Date]])</f>
        <v>1</v>
      </c>
      <c r="X19" s="7" t="str">
        <f>TEXT(SalesDataTable[[#This Row],[Order Date]],"mmm")</f>
        <v>Jan</v>
      </c>
    </row>
    <row r="20" spans="1:24" ht="15.75">
      <c r="A20" s="1">
        <v>1734</v>
      </c>
      <c r="B20" s="2">
        <v>46027</v>
      </c>
      <c r="C20" s="3">
        <f>YEAR(SalesDataTable[[#This Row],[Order Date]])</f>
        <v>2026</v>
      </c>
      <c r="D20" s="10" t="str">
        <f>"Q"&amp;ROUNDUP(MONTH(SalesDataTable[[#This Row],[Order Date]])/3,0)</f>
        <v>Q1</v>
      </c>
      <c r="E20" s="3">
        <f>MONTH(SalesDataTable[[#This Row],[Order Date]])</f>
        <v>1</v>
      </c>
      <c r="F20" s="3" t="str">
        <f>TEXT(SalesDataTable[[#This Row],[Order Date]],"MMM")</f>
        <v>Jan</v>
      </c>
      <c r="G20" s="3" t="s">
        <v>20</v>
      </c>
      <c r="H20" s="3" t="s">
        <v>33</v>
      </c>
      <c r="I20" s="3" t="s">
        <v>28</v>
      </c>
      <c r="J20" s="3" t="s">
        <v>3</v>
      </c>
      <c r="K20" s="3" t="s">
        <v>34</v>
      </c>
      <c r="L20" s="3" t="s">
        <v>35</v>
      </c>
      <c r="M20" s="8">
        <v>1</v>
      </c>
      <c r="N20" s="5">
        <v>40.6</v>
      </c>
      <c r="O20" s="6">
        <v>0.15</v>
      </c>
      <c r="P20" s="5">
        <v>14.61</v>
      </c>
      <c r="Q20" s="5">
        <f t="shared" si="0"/>
        <v>34.51</v>
      </c>
      <c r="R20" s="5">
        <f t="shared" si="1"/>
        <v>14.61</v>
      </c>
      <c r="S20" s="5">
        <f t="shared" si="2"/>
        <v>19.899999999999999</v>
      </c>
      <c r="T20" s="7">
        <f t="shared" si="3"/>
        <v>0.57664445088380178</v>
      </c>
      <c r="U20" s="4">
        <f>YEAR(SalesDataTable[[#This Row],[Order Date]])</f>
        <v>2026</v>
      </c>
      <c r="V20" s="7" t="str">
        <f>"Q"&amp;ROUNDUP(MONTH(SalesDataTable[[#This Row],[Order Date]])/3,0)</f>
        <v>Q1</v>
      </c>
      <c r="W20" s="8">
        <f>MONTH(SalesDataTable[[#This Row],[Order Date]])</f>
        <v>1</v>
      </c>
      <c r="X20" s="7" t="str">
        <f>TEXT(SalesDataTable[[#This Row],[Order Date]],"mmm")</f>
        <v>Jan</v>
      </c>
    </row>
    <row r="21" spans="1:24" ht="15.75">
      <c r="A21" s="1">
        <v>2331</v>
      </c>
      <c r="B21" s="2">
        <v>46027</v>
      </c>
      <c r="C21" s="3">
        <f>YEAR(SalesDataTable[[#This Row],[Order Date]])</f>
        <v>2026</v>
      </c>
      <c r="D21" s="10" t="str">
        <f>"Q"&amp;ROUNDUP(MONTH(SalesDataTable[[#This Row],[Order Date]])/3,0)</f>
        <v>Q1</v>
      </c>
      <c r="E21" s="3">
        <f>MONTH(SalesDataTable[[#This Row],[Order Date]])</f>
        <v>1</v>
      </c>
      <c r="F21" s="3" t="str">
        <f>TEXT(SalesDataTable[[#This Row],[Order Date]],"MMM")</f>
        <v>Jan</v>
      </c>
      <c r="G21" s="3" t="s">
        <v>20</v>
      </c>
      <c r="H21" s="3" t="s">
        <v>33</v>
      </c>
      <c r="I21" s="3" t="s">
        <v>2</v>
      </c>
      <c r="J21" s="3" t="s">
        <v>13</v>
      </c>
      <c r="K21" s="3" t="s">
        <v>4</v>
      </c>
      <c r="L21" s="3" t="s">
        <v>30</v>
      </c>
      <c r="M21" s="8">
        <v>1</v>
      </c>
      <c r="N21" s="5">
        <v>104.23</v>
      </c>
      <c r="O21" s="6">
        <v>0.1</v>
      </c>
      <c r="P21" s="5">
        <v>51.6</v>
      </c>
      <c r="Q21" s="5">
        <f t="shared" si="0"/>
        <v>93.807000000000002</v>
      </c>
      <c r="R21" s="5">
        <f t="shared" si="1"/>
        <v>51.6</v>
      </c>
      <c r="S21" s="5">
        <f t="shared" si="2"/>
        <v>42.207000000000001</v>
      </c>
      <c r="T21" s="7">
        <f t="shared" si="3"/>
        <v>0.44993443986056475</v>
      </c>
      <c r="U21" s="4">
        <f>YEAR(SalesDataTable[[#This Row],[Order Date]])</f>
        <v>2026</v>
      </c>
      <c r="V21" s="7" t="str">
        <f>"Q"&amp;ROUNDUP(MONTH(SalesDataTable[[#This Row],[Order Date]])/3,0)</f>
        <v>Q1</v>
      </c>
      <c r="W21" s="8">
        <f>MONTH(SalesDataTable[[#This Row],[Order Date]])</f>
        <v>1</v>
      </c>
      <c r="X21" s="7" t="str">
        <f>TEXT(SalesDataTable[[#This Row],[Order Date]],"mmm")</f>
        <v>Jan</v>
      </c>
    </row>
    <row r="22" spans="1:24" ht="15.75">
      <c r="A22" s="1">
        <v>2475</v>
      </c>
      <c r="B22" s="2">
        <v>46027</v>
      </c>
      <c r="C22" s="3">
        <f>YEAR(SalesDataTable[[#This Row],[Order Date]])</f>
        <v>2026</v>
      </c>
      <c r="D22" s="10" t="str">
        <f>"Q"&amp;ROUNDUP(MONTH(SalesDataTable[[#This Row],[Order Date]])/3,0)</f>
        <v>Q1</v>
      </c>
      <c r="E22" s="3">
        <f>MONTH(SalesDataTable[[#This Row],[Order Date]])</f>
        <v>1</v>
      </c>
      <c r="F22" s="3" t="str">
        <f>TEXT(SalesDataTable[[#This Row],[Order Date]],"MMM")</f>
        <v>Jan</v>
      </c>
      <c r="G22" s="3" t="s">
        <v>6</v>
      </c>
      <c r="H22" s="3" t="s">
        <v>7</v>
      </c>
      <c r="I22" s="3" t="s">
        <v>19</v>
      </c>
      <c r="J22" s="3" t="s">
        <v>3</v>
      </c>
      <c r="K22" s="3" t="s">
        <v>34</v>
      </c>
      <c r="L22" s="3" t="s">
        <v>38</v>
      </c>
      <c r="M22" s="8">
        <v>5</v>
      </c>
      <c r="N22" s="5">
        <v>122.87</v>
      </c>
      <c r="O22" s="6">
        <v>0.05</v>
      </c>
      <c r="P22" s="5">
        <v>69.67</v>
      </c>
      <c r="Q22" s="5">
        <f t="shared" si="0"/>
        <v>583.63250000000005</v>
      </c>
      <c r="R22" s="5">
        <f t="shared" si="1"/>
        <v>348.35</v>
      </c>
      <c r="S22" s="5">
        <f t="shared" si="2"/>
        <v>235.28250000000003</v>
      </c>
      <c r="T22" s="7">
        <f t="shared" si="3"/>
        <v>0.40313467807224584</v>
      </c>
      <c r="U22" s="4">
        <f>YEAR(SalesDataTable[[#This Row],[Order Date]])</f>
        <v>2026</v>
      </c>
      <c r="V22" s="7" t="str">
        <f>"Q"&amp;ROUNDUP(MONTH(SalesDataTable[[#This Row],[Order Date]])/3,0)</f>
        <v>Q1</v>
      </c>
      <c r="W22" s="8">
        <f>MONTH(SalesDataTable[[#This Row],[Order Date]])</f>
        <v>1</v>
      </c>
      <c r="X22" s="7" t="str">
        <f>TEXT(SalesDataTable[[#This Row],[Order Date]],"mmm")</f>
        <v>Jan</v>
      </c>
    </row>
    <row r="23" spans="1:24" ht="15.75">
      <c r="A23" s="1">
        <v>1433</v>
      </c>
      <c r="B23" s="2">
        <v>46028</v>
      </c>
      <c r="C23" s="3">
        <f>YEAR(SalesDataTable[[#This Row],[Order Date]])</f>
        <v>2026</v>
      </c>
      <c r="D23" s="10" t="str">
        <f>"Q"&amp;ROUNDUP(MONTH(SalesDataTable[[#This Row],[Order Date]])/3,0)</f>
        <v>Q1</v>
      </c>
      <c r="E23" s="3">
        <f>MONTH(SalesDataTable[[#This Row],[Order Date]])</f>
        <v>1</v>
      </c>
      <c r="F23" s="3" t="str">
        <f>TEXT(SalesDataTable[[#This Row],[Order Date]],"MMM")</f>
        <v>Jan</v>
      </c>
      <c r="G23" s="3" t="s">
        <v>11</v>
      </c>
      <c r="H23" s="3" t="s">
        <v>39</v>
      </c>
      <c r="I23" s="3" t="s">
        <v>2</v>
      </c>
      <c r="J23" s="3" t="s">
        <v>13</v>
      </c>
      <c r="K23" s="3" t="s">
        <v>14</v>
      </c>
      <c r="L23" s="3" t="s">
        <v>15</v>
      </c>
      <c r="M23" s="8">
        <v>2</v>
      </c>
      <c r="N23" s="5">
        <v>36.619999999999997</v>
      </c>
      <c r="O23" s="6">
        <v>0.05</v>
      </c>
      <c r="P23" s="5">
        <v>13.87</v>
      </c>
      <c r="Q23" s="5">
        <f t="shared" si="0"/>
        <v>69.577999999999989</v>
      </c>
      <c r="R23" s="5">
        <f t="shared" si="1"/>
        <v>27.74</v>
      </c>
      <c r="S23" s="5">
        <f t="shared" si="2"/>
        <v>41.837999999999994</v>
      </c>
      <c r="T23" s="7">
        <f t="shared" si="3"/>
        <v>0.60131075914800658</v>
      </c>
      <c r="U23" s="4">
        <f>YEAR(SalesDataTable[[#This Row],[Order Date]])</f>
        <v>2026</v>
      </c>
      <c r="V23" s="7" t="str">
        <f>"Q"&amp;ROUNDUP(MONTH(SalesDataTable[[#This Row],[Order Date]])/3,0)</f>
        <v>Q1</v>
      </c>
      <c r="W23" s="8">
        <f>MONTH(SalesDataTable[[#This Row],[Order Date]])</f>
        <v>1</v>
      </c>
      <c r="X23" s="7" t="str">
        <f>TEXT(SalesDataTable[[#This Row],[Order Date]],"mmm")</f>
        <v>Jan</v>
      </c>
    </row>
    <row r="24" spans="1:24" ht="15.75">
      <c r="A24" s="1">
        <v>3624</v>
      </c>
      <c r="B24" s="2">
        <v>46028</v>
      </c>
      <c r="C24" s="3">
        <f>YEAR(SalesDataTable[[#This Row],[Order Date]])</f>
        <v>2026</v>
      </c>
      <c r="D24" s="10" t="str">
        <f>"Q"&amp;ROUNDUP(MONTH(SalesDataTable[[#This Row],[Order Date]])/3,0)</f>
        <v>Q1</v>
      </c>
      <c r="E24" s="3">
        <f>MONTH(SalesDataTable[[#This Row],[Order Date]])</f>
        <v>1</v>
      </c>
      <c r="F24" s="3" t="str">
        <f>TEXT(SalesDataTable[[#This Row],[Order Date]],"MMM")</f>
        <v>Jan</v>
      </c>
      <c r="G24" s="3" t="s">
        <v>20</v>
      </c>
      <c r="H24" s="3" t="s">
        <v>31</v>
      </c>
      <c r="I24" s="3" t="s">
        <v>2</v>
      </c>
      <c r="J24" s="3" t="s">
        <v>13</v>
      </c>
      <c r="K24" s="3" t="s">
        <v>9</v>
      </c>
      <c r="L24" s="3" t="s">
        <v>10</v>
      </c>
      <c r="M24" s="8">
        <v>1</v>
      </c>
      <c r="N24" s="5">
        <v>93.4</v>
      </c>
      <c r="O24" s="6">
        <v>0</v>
      </c>
      <c r="P24" s="5">
        <v>46.11</v>
      </c>
      <c r="Q24" s="5">
        <f t="shared" si="0"/>
        <v>93.4</v>
      </c>
      <c r="R24" s="5">
        <f t="shared" si="1"/>
        <v>46.11</v>
      </c>
      <c r="S24" s="5">
        <f t="shared" si="2"/>
        <v>47.290000000000006</v>
      </c>
      <c r="T24" s="7">
        <f t="shared" si="3"/>
        <v>0.50631691648822275</v>
      </c>
      <c r="U24" s="4">
        <f>YEAR(SalesDataTable[[#This Row],[Order Date]])</f>
        <v>2026</v>
      </c>
      <c r="V24" s="7" t="str">
        <f>"Q"&amp;ROUNDUP(MONTH(SalesDataTable[[#This Row],[Order Date]])/3,0)</f>
        <v>Q1</v>
      </c>
      <c r="W24" s="8">
        <f>MONTH(SalesDataTable[[#This Row],[Order Date]])</f>
        <v>1</v>
      </c>
      <c r="X24" s="7" t="str">
        <f>TEXT(SalesDataTable[[#This Row],[Order Date]],"mmm")</f>
        <v>Jan</v>
      </c>
    </row>
    <row r="25" spans="1:24" ht="15.75">
      <c r="A25" s="1">
        <v>4680</v>
      </c>
      <c r="B25" s="2">
        <v>46028</v>
      </c>
      <c r="C25" s="3">
        <f>YEAR(SalesDataTable[[#This Row],[Order Date]])</f>
        <v>2026</v>
      </c>
      <c r="D25" s="10" t="str">
        <f>"Q"&amp;ROUNDUP(MONTH(SalesDataTable[[#This Row],[Order Date]])/3,0)</f>
        <v>Q1</v>
      </c>
      <c r="E25" s="3">
        <f>MONTH(SalesDataTable[[#This Row],[Order Date]])</f>
        <v>1</v>
      </c>
      <c r="F25" s="3" t="str">
        <f>TEXT(SalesDataTable[[#This Row],[Order Date]],"MMM")</f>
        <v>Jan</v>
      </c>
      <c r="G25" s="3" t="s">
        <v>6</v>
      </c>
      <c r="H25" s="3" t="s">
        <v>7</v>
      </c>
      <c r="I25" s="3" t="s">
        <v>28</v>
      </c>
      <c r="J25" s="3" t="s">
        <v>13</v>
      </c>
      <c r="K25" s="3" t="s">
        <v>23</v>
      </c>
      <c r="L25" s="3" t="s">
        <v>40</v>
      </c>
      <c r="M25" s="8">
        <v>2</v>
      </c>
      <c r="N25" s="5">
        <v>81.260000000000005</v>
      </c>
      <c r="O25" s="6">
        <v>0</v>
      </c>
      <c r="P25" s="5">
        <v>39.119999999999997</v>
      </c>
      <c r="Q25" s="5">
        <f t="shared" si="0"/>
        <v>162.52000000000001</v>
      </c>
      <c r="R25" s="5">
        <f t="shared" si="1"/>
        <v>78.239999999999995</v>
      </c>
      <c r="S25" s="5">
        <f t="shared" si="2"/>
        <v>84.280000000000015</v>
      </c>
      <c r="T25" s="7">
        <f t="shared" si="3"/>
        <v>0.51858232832882112</v>
      </c>
      <c r="U25" s="4">
        <f>YEAR(SalesDataTable[[#This Row],[Order Date]])</f>
        <v>2026</v>
      </c>
      <c r="V25" s="7" t="str">
        <f>"Q"&amp;ROUNDUP(MONTH(SalesDataTable[[#This Row],[Order Date]])/3,0)</f>
        <v>Q1</v>
      </c>
      <c r="W25" s="8">
        <f>MONTH(SalesDataTable[[#This Row],[Order Date]])</f>
        <v>1</v>
      </c>
      <c r="X25" s="7" t="str">
        <f>TEXT(SalesDataTable[[#This Row],[Order Date]],"mmm")</f>
        <v>Jan</v>
      </c>
    </row>
    <row r="26" spans="1:24" ht="15.75">
      <c r="A26" s="1">
        <v>4803</v>
      </c>
      <c r="B26" s="2">
        <v>46028</v>
      </c>
      <c r="C26" s="3">
        <f>YEAR(SalesDataTable[[#This Row],[Order Date]])</f>
        <v>2026</v>
      </c>
      <c r="D26" s="10" t="str">
        <f>"Q"&amp;ROUNDUP(MONTH(SalesDataTable[[#This Row],[Order Date]])/3,0)</f>
        <v>Q1</v>
      </c>
      <c r="E26" s="3">
        <f>MONTH(SalesDataTable[[#This Row],[Order Date]])</f>
        <v>1</v>
      </c>
      <c r="F26" s="3" t="str">
        <f>TEXT(SalesDataTable[[#This Row],[Order Date]],"MMM")</f>
        <v>Jan</v>
      </c>
      <c r="G26" s="3" t="s">
        <v>6</v>
      </c>
      <c r="H26" s="3" t="s">
        <v>41</v>
      </c>
      <c r="I26" s="3" t="s">
        <v>28</v>
      </c>
      <c r="J26" s="3" t="s">
        <v>13</v>
      </c>
      <c r="K26" s="3" t="s">
        <v>34</v>
      </c>
      <c r="L26" s="3" t="s">
        <v>42</v>
      </c>
      <c r="M26" s="8">
        <v>2</v>
      </c>
      <c r="N26" s="5">
        <v>35.78</v>
      </c>
      <c r="O26" s="6">
        <v>0</v>
      </c>
      <c r="P26" s="5">
        <v>13.84</v>
      </c>
      <c r="Q26" s="5">
        <f t="shared" si="0"/>
        <v>71.56</v>
      </c>
      <c r="R26" s="5">
        <f t="shared" si="1"/>
        <v>27.68</v>
      </c>
      <c r="S26" s="5">
        <f t="shared" si="2"/>
        <v>43.88</v>
      </c>
      <c r="T26" s="7">
        <f t="shared" si="3"/>
        <v>0.61319172722191173</v>
      </c>
      <c r="U26" s="4">
        <f>YEAR(SalesDataTable[[#This Row],[Order Date]])</f>
        <v>2026</v>
      </c>
      <c r="V26" s="7" t="str">
        <f>"Q"&amp;ROUNDUP(MONTH(SalesDataTable[[#This Row],[Order Date]])/3,0)</f>
        <v>Q1</v>
      </c>
      <c r="W26" s="8">
        <f>MONTH(SalesDataTable[[#This Row],[Order Date]])</f>
        <v>1</v>
      </c>
      <c r="X26" s="7" t="str">
        <f>TEXT(SalesDataTable[[#This Row],[Order Date]],"mmm")</f>
        <v>Jan</v>
      </c>
    </row>
    <row r="27" spans="1:24" ht="15.75">
      <c r="A27" s="1">
        <v>248</v>
      </c>
      <c r="B27" s="2">
        <v>46029</v>
      </c>
      <c r="C27" s="3">
        <f>YEAR(SalesDataTable[[#This Row],[Order Date]])</f>
        <v>2026</v>
      </c>
      <c r="D27" s="10" t="str">
        <f>"Q"&amp;ROUNDUP(MONTH(SalesDataTable[[#This Row],[Order Date]])/3,0)</f>
        <v>Q1</v>
      </c>
      <c r="E27" s="3">
        <f>MONTH(SalesDataTable[[#This Row],[Order Date]])</f>
        <v>1</v>
      </c>
      <c r="F27" s="3" t="str">
        <f>TEXT(SalesDataTable[[#This Row],[Order Date]],"MMM")</f>
        <v>Jan</v>
      </c>
      <c r="G27" s="3" t="s">
        <v>6</v>
      </c>
      <c r="H27" s="3" t="s">
        <v>43</v>
      </c>
      <c r="I27" s="3" t="s">
        <v>28</v>
      </c>
      <c r="J27" s="3" t="s">
        <v>13</v>
      </c>
      <c r="K27" s="3" t="s">
        <v>4</v>
      </c>
      <c r="L27" s="3" t="s">
        <v>5</v>
      </c>
      <c r="M27" s="8">
        <v>3</v>
      </c>
      <c r="N27" s="5">
        <v>81.64</v>
      </c>
      <c r="O27" s="6">
        <v>0</v>
      </c>
      <c r="P27" s="5">
        <v>43.84</v>
      </c>
      <c r="Q27" s="5">
        <f t="shared" si="0"/>
        <v>244.92000000000002</v>
      </c>
      <c r="R27" s="5">
        <f t="shared" si="1"/>
        <v>131.52000000000001</v>
      </c>
      <c r="S27" s="5">
        <f t="shared" si="2"/>
        <v>113.4</v>
      </c>
      <c r="T27" s="7">
        <f t="shared" si="3"/>
        <v>0.46300832925036745</v>
      </c>
      <c r="U27" s="4">
        <f>YEAR(SalesDataTable[[#This Row],[Order Date]])</f>
        <v>2026</v>
      </c>
      <c r="V27" s="7" t="str">
        <f>"Q"&amp;ROUNDUP(MONTH(SalesDataTable[[#This Row],[Order Date]])/3,0)</f>
        <v>Q1</v>
      </c>
      <c r="W27" s="8">
        <f>MONTH(SalesDataTable[[#This Row],[Order Date]])</f>
        <v>1</v>
      </c>
      <c r="X27" s="7" t="str">
        <f>TEXT(SalesDataTable[[#This Row],[Order Date]],"mmm")</f>
        <v>Jan</v>
      </c>
    </row>
    <row r="28" spans="1:24" ht="15.75">
      <c r="A28" s="1">
        <v>1118</v>
      </c>
      <c r="B28" s="2">
        <v>46029</v>
      </c>
      <c r="C28" s="3">
        <f>YEAR(SalesDataTable[[#This Row],[Order Date]])</f>
        <v>2026</v>
      </c>
      <c r="D28" s="10" t="str">
        <f>"Q"&amp;ROUNDUP(MONTH(SalesDataTable[[#This Row],[Order Date]])/3,0)</f>
        <v>Q1</v>
      </c>
      <c r="E28" s="3">
        <f>MONTH(SalesDataTable[[#This Row],[Order Date]])</f>
        <v>1</v>
      </c>
      <c r="F28" s="3" t="str">
        <f>TEXT(SalesDataTable[[#This Row],[Order Date]],"MMM")</f>
        <v>Jan</v>
      </c>
      <c r="G28" s="3" t="s">
        <v>6</v>
      </c>
      <c r="H28" s="3" t="s">
        <v>43</v>
      </c>
      <c r="I28" s="3" t="s">
        <v>2</v>
      </c>
      <c r="J28" s="3" t="s">
        <v>3</v>
      </c>
      <c r="K28" s="3" t="s">
        <v>14</v>
      </c>
      <c r="L28" s="3" t="s">
        <v>44</v>
      </c>
      <c r="M28" s="8">
        <v>2</v>
      </c>
      <c r="N28" s="5">
        <v>131.63999999999999</v>
      </c>
      <c r="O28" s="6">
        <v>0.05</v>
      </c>
      <c r="P28" s="5">
        <v>69.02</v>
      </c>
      <c r="Q28" s="5">
        <f t="shared" si="0"/>
        <v>250.11599999999996</v>
      </c>
      <c r="R28" s="5">
        <f t="shared" si="1"/>
        <v>138.04</v>
      </c>
      <c r="S28" s="5">
        <f t="shared" si="2"/>
        <v>112.07599999999996</v>
      </c>
      <c r="T28" s="7">
        <f t="shared" si="3"/>
        <v>0.44809608341729429</v>
      </c>
      <c r="U28" s="4">
        <f>YEAR(SalesDataTable[[#This Row],[Order Date]])</f>
        <v>2026</v>
      </c>
      <c r="V28" s="7" t="str">
        <f>"Q"&amp;ROUNDUP(MONTH(SalesDataTable[[#This Row],[Order Date]])/3,0)</f>
        <v>Q1</v>
      </c>
      <c r="W28" s="8">
        <f>MONTH(SalesDataTable[[#This Row],[Order Date]])</f>
        <v>1</v>
      </c>
      <c r="X28" s="7" t="str">
        <f>TEXT(SalesDataTable[[#This Row],[Order Date]],"mmm")</f>
        <v>Jan</v>
      </c>
    </row>
    <row r="29" spans="1:24" ht="15.75">
      <c r="A29" s="1">
        <v>3023</v>
      </c>
      <c r="B29" s="2">
        <v>46029</v>
      </c>
      <c r="C29" s="3">
        <f>YEAR(SalesDataTable[[#This Row],[Order Date]])</f>
        <v>2026</v>
      </c>
      <c r="D29" s="10" t="str">
        <f>"Q"&amp;ROUNDUP(MONTH(SalesDataTable[[#This Row],[Order Date]])/3,0)</f>
        <v>Q1</v>
      </c>
      <c r="E29" s="3">
        <f>MONTH(SalesDataTable[[#This Row],[Order Date]])</f>
        <v>1</v>
      </c>
      <c r="F29" s="3" t="str">
        <f>TEXT(SalesDataTable[[#This Row],[Order Date]],"MMM")</f>
        <v>Jan</v>
      </c>
      <c r="G29" s="3" t="s">
        <v>11</v>
      </c>
      <c r="H29" s="3" t="s">
        <v>18</v>
      </c>
      <c r="I29" s="3" t="s">
        <v>28</v>
      </c>
      <c r="J29" s="3" t="s">
        <v>13</v>
      </c>
      <c r="K29" s="3" t="s">
        <v>9</v>
      </c>
      <c r="L29" s="3" t="s">
        <v>37</v>
      </c>
      <c r="M29" s="8">
        <v>2</v>
      </c>
      <c r="N29" s="5">
        <v>155.35</v>
      </c>
      <c r="O29" s="6">
        <v>0</v>
      </c>
      <c r="P29" s="5">
        <v>80.790000000000006</v>
      </c>
      <c r="Q29" s="5">
        <f t="shared" si="0"/>
        <v>310.7</v>
      </c>
      <c r="R29" s="5">
        <f t="shared" si="1"/>
        <v>161.58000000000001</v>
      </c>
      <c r="S29" s="5">
        <f t="shared" si="2"/>
        <v>149.11999999999998</v>
      </c>
      <c r="T29" s="7">
        <f t="shared" si="3"/>
        <v>0.47994850337946565</v>
      </c>
      <c r="U29" s="4">
        <f>YEAR(SalesDataTable[[#This Row],[Order Date]])</f>
        <v>2026</v>
      </c>
      <c r="V29" s="7" t="str">
        <f>"Q"&amp;ROUNDUP(MONTH(SalesDataTable[[#This Row],[Order Date]])/3,0)</f>
        <v>Q1</v>
      </c>
      <c r="W29" s="8">
        <f>MONTH(SalesDataTable[[#This Row],[Order Date]])</f>
        <v>1</v>
      </c>
      <c r="X29" s="7" t="str">
        <f>TEXT(SalesDataTable[[#This Row],[Order Date]],"mmm")</f>
        <v>Jan</v>
      </c>
    </row>
    <row r="30" spans="1:24" ht="15.75">
      <c r="A30" s="1">
        <v>3903</v>
      </c>
      <c r="B30" s="2">
        <v>46029</v>
      </c>
      <c r="C30" s="3">
        <f>YEAR(SalesDataTable[[#This Row],[Order Date]])</f>
        <v>2026</v>
      </c>
      <c r="D30" s="10" t="str">
        <f>"Q"&amp;ROUNDUP(MONTH(SalesDataTable[[#This Row],[Order Date]])/3,0)</f>
        <v>Q1</v>
      </c>
      <c r="E30" s="3">
        <f>MONTH(SalesDataTable[[#This Row],[Order Date]])</f>
        <v>1</v>
      </c>
      <c r="F30" s="3" t="str">
        <f>TEXT(SalesDataTable[[#This Row],[Order Date]],"MMM")</f>
        <v>Jan</v>
      </c>
      <c r="G30" s="3" t="s">
        <v>20</v>
      </c>
      <c r="H30" s="3" t="s">
        <v>33</v>
      </c>
      <c r="I30" s="3" t="s">
        <v>2</v>
      </c>
      <c r="J30" s="3" t="s">
        <v>3</v>
      </c>
      <c r="K30" s="3" t="s">
        <v>34</v>
      </c>
      <c r="L30" s="3" t="s">
        <v>45</v>
      </c>
      <c r="M30" s="8">
        <v>2</v>
      </c>
      <c r="N30" s="5">
        <v>51.56</v>
      </c>
      <c r="O30" s="6">
        <v>0.05</v>
      </c>
      <c r="P30" s="5">
        <v>22.26</v>
      </c>
      <c r="Q30" s="5">
        <f t="shared" si="0"/>
        <v>97.963999999999999</v>
      </c>
      <c r="R30" s="5">
        <f t="shared" si="1"/>
        <v>44.52</v>
      </c>
      <c r="S30" s="5">
        <f t="shared" si="2"/>
        <v>53.443999999999996</v>
      </c>
      <c r="T30" s="7">
        <f t="shared" si="3"/>
        <v>0.54554734392225712</v>
      </c>
      <c r="U30" s="4">
        <f>YEAR(SalesDataTable[[#This Row],[Order Date]])</f>
        <v>2026</v>
      </c>
      <c r="V30" s="7" t="str">
        <f>"Q"&amp;ROUNDUP(MONTH(SalesDataTable[[#This Row],[Order Date]])/3,0)</f>
        <v>Q1</v>
      </c>
      <c r="W30" s="8">
        <f>MONTH(SalesDataTable[[#This Row],[Order Date]])</f>
        <v>1</v>
      </c>
      <c r="X30" s="7" t="str">
        <f>TEXT(SalesDataTable[[#This Row],[Order Date]],"mmm")</f>
        <v>Jan</v>
      </c>
    </row>
    <row r="31" spans="1:24" ht="15.75">
      <c r="A31" s="1">
        <v>62</v>
      </c>
      <c r="B31" s="2">
        <v>46030</v>
      </c>
      <c r="C31" s="3">
        <f>YEAR(SalesDataTable[[#This Row],[Order Date]])</f>
        <v>2026</v>
      </c>
      <c r="D31" s="10" t="str">
        <f>"Q"&amp;ROUNDUP(MONTH(SalesDataTable[[#This Row],[Order Date]])/3,0)</f>
        <v>Q1</v>
      </c>
      <c r="E31" s="3">
        <f>MONTH(SalesDataTable[[#This Row],[Order Date]])</f>
        <v>1</v>
      </c>
      <c r="F31" s="3" t="str">
        <f>TEXT(SalesDataTable[[#This Row],[Order Date]],"MMM")</f>
        <v>Jan</v>
      </c>
      <c r="G31" s="3" t="s">
        <v>6</v>
      </c>
      <c r="H31" s="3" t="s">
        <v>43</v>
      </c>
      <c r="I31" s="3" t="s">
        <v>2</v>
      </c>
      <c r="J31" s="3" t="s">
        <v>13</v>
      </c>
      <c r="K31" s="3" t="s">
        <v>4</v>
      </c>
      <c r="L31" s="3" t="s">
        <v>22</v>
      </c>
      <c r="M31" s="8">
        <v>2</v>
      </c>
      <c r="N31" s="5">
        <v>51.63</v>
      </c>
      <c r="O31" s="6">
        <v>0</v>
      </c>
      <c r="P31" s="5">
        <v>22.54</v>
      </c>
      <c r="Q31" s="5">
        <f t="shared" si="0"/>
        <v>103.26</v>
      </c>
      <c r="R31" s="5">
        <f t="shared" si="1"/>
        <v>45.08</v>
      </c>
      <c r="S31" s="5">
        <f t="shared" si="2"/>
        <v>58.180000000000007</v>
      </c>
      <c r="T31" s="7">
        <f t="shared" si="3"/>
        <v>0.5634321131125315</v>
      </c>
      <c r="U31" s="4">
        <f>YEAR(SalesDataTable[[#This Row],[Order Date]])</f>
        <v>2026</v>
      </c>
      <c r="V31" s="7" t="str">
        <f>"Q"&amp;ROUNDUP(MONTH(SalesDataTable[[#This Row],[Order Date]])/3,0)</f>
        <v>Q1</v>
      </c>
      <c r="W31" s="8">
        <f>MONTH(SalesDataTable[[#This Row],[Order Date]])</f>
        <v>1</v>
      </c>
      <c r="X31" s="7" t="str">
        <f>TEXT(SalesDataTable[[#This Row],[Order Date]],"mmm")</f>
        <v>Jan</v>
      </c>
    </row>
    <row r="32" spans="1:24" ht="15.75">
      <c r="A32" s="1">
        <v>142</v>
      </c>
      <c r="B32" s="2">
        <v>46030</v>
      </c>
      <c r="C32" s="3">
        <f>YEAR(SalesDataTable[[#This Row],[Order Date]])</f>
        <v>2026</v>
      </c>
      <c r="D32" s="10" t="str">
        <f>"Q"&amp;ROUNDUP(MONTH(SalesDataTable[[#This Row],[Order Date]])/3,0)</f>
        <v>Q1</v>
      </c>
      <c r="E32" s="3">
        <f>MONTH(SalesDataTable[[#This Row],[Order Date]])</f>
        <v>1</v>
      </c>
      <c r="F32" s="3" t="str">
        <f>TEXT(SalesDataTable[[#This Row],[Order Date]],"MMM")</f>
        <v>Jan</v>
      </c>
      <c r="G32" s="3" t="s">
        <v>0</v>
      </c>
      <c r="H32" s="3" t="s">
        <v>36</v>
      </c>
      <c r="I32" s="3" t="s">
        <v>8</v>
      </c>
      <c r="J32" s="3" t="s">
        <v>16</v>
      </c>
      <c r="K32" s="3" t="s">
        <v>23</v>
      </c>
      <c r="L32" s="3" t="s">
        <v>24</v>
      </c>
      <c r="M32" s="8">
        <v>5</v>
      </c>
      <c r="N32" s="5">
        <v>344.88</v>
      </c>
      <c r="O32" s="6">
        <v>0.15</v>
      </c>
      <c r="P32" s="5">
        <v>190.66</v>
      </c>
      <c r="Q32" s="5">
        <f t="shared" si="0"/>
        <v>1465.74</v>
      </c>
      <c r="R32" s="5">
        <f t="shared" si="1"/>
        <v>953.3</v>
      </c>
      <c r="S32" s="5">
        <f t="shared" si="2"/>
        <v>512.44000000000005</v>
      </c>
      <c r="T32" s="7">
        <f t="shared" si="3"/>
        <v>0.34961180018284282</v>
      </c>
      <c r="U32" s="4">
        <f>YEAR(SalesDataTable[[#This Row],[Order Date]])</f>
        <v>2026</v>
      </c>
      <c r="V32" s="7" t="str">
        <f>"Q"&amp;ROUNDUP(MONTH(SalesDataTable[[#This Row],[Order Date]])/3,0)</f>
        <v>Q1</v>
      </c>
      <c r="W32" s="8">
        <f>MONTH(SalesDataTable[[#This Row],[Order Date]])</f>
        <v>1</v>
      </c>
      <c r="X32" s="7" t="str">
        <f>TEXT(SalesDataTable[[#This Row],[Order Date]],"mmm")</f>
        <v>Jan</v>
      </c>
    </row>
    <row r="33" spans="1:24" ht="15.75">
      <c r="A33" s="1">
        <v>450</v>
      </c>
      <c r="B33" s="2">
        <v>46030</v>
      </c>
      <c r="C33" s="3">
        <f>YEAR(SalesDataTable[[#This Row],[Order Date]])</f>
        <v>2026</v>
      </c>
      <c r="D33" s="10" t="str">
        <f>"Q"&amp;ROUNDUP(MONTH(SalesDataTable[[#This Row],[Order Date]])/3,0)</f>
        <v>Q1</v>
      </c>
      <c r="E33" s="3">
        <f>MONTH(SalesDataTable[[#This Row],[Order Date]])</f>
        <v>1</v>
      </c>
      <c r="F33" s="3" t="str">
        <f>TEXT(SalesDataTable[[#This Row],[Order Date]],"MMM")</f>
        <v>Jan</v>
      </c>
      <c r="G33" s="3" t="s">
        <v>11</v>
      </c>
      <c r="H33" s="3" t="s">
        <v>18</v>
      </c>
      <c r="I33" s="3" t="s">
        <v>19</v>
      </c>
      <c r="J33" s="3" t="s">
        <v>13</v>
      </c>
      <c r="K33" s="3" t="s">
        <v>9</v>
      </c>
      <c r="L33" s="3" t="s">
        <v>10</v>
      </c>
      <c r="M33" s="8">
        <v>2</v>
      </c>
      <c r="N33" s="5">
        <v>94.06</v>
      </c>
      <c r="O33" s="6">
        <v>0.15</v>
      </c>
      <c r="P33" s="5">
        <v>46.33</v>
      </c>
      <c r="Q33" s="5">
        <f t="shared" si="0"/>
        <v>159.90199999999999</v>
      </c>
      <c r="R33" s="5">
        <f t="shared" si="1"/>
        <v>92.66</v>
      </c>
      <c r="S33" s="5">
        <f t="shared" si="2"/>
        <v>67.24199999999999</v>
      </c>
      <c r="T33" s="7">
        <f t="shared" si="3"/>
        <v>0.42052006854198193</v>
      </c>
      <c r="U33" s="4">
        <f>YEAR(SalesDataTable[[#This Row],[Order Date]])</f>
        <v>2026</v>
      </c>
      <c r="V33" s="7" t="str">
        <f>"Q"&amp;ROUNDUP(MONTH(SalesDataTable[[#This Row],[Order Date]])/3,0)</f>
        <v>Q1</v>
      </c>
      <c r="W33" s="8">
        <f>MONTH(SalesDataTable[[#This Row],[Order Date]])</f>
        <v>1</v>
      </c>
      <c r="X33" s="7" t="str">
        <f>TEXT(SalesDataTable[[#This Row],[Order Date]],"mmm")</f>
        <v>Jan</v>
      </c>
    </row>
    <row r="34" spans="1:24" ht="15.75">
      <c r="A34" s="1">
        <v>4397</v>
      </c>
      <c r="B34" s="2">
        <v>46030</v>
      </c>
      <c r="C34" s="3">
        <f>YEAR(SalesDataTable[[#This Row],[Order Date]])</f>
        <v>2026</v>
      </c>
      <c r="D34" s="10" t="str">
        <f>"Q"&amp;ROUNDUP(MONTH(SalesDataTable[[#This Row],[Order Date]])/3,0)</f>
        <v>Q1</v>
      </c>
      <c r="E34" s="3">
        <f>MONTH(SalesDataTable[[#This Row],[Order Date]])</f>
        <v>1</v>
      </c>
      <c r="F34" s="3" t="str">
        <f>TEXT(SalesDataTable[[#This Row],[Order Date]],"MMM")</f>
        <v>Jan</v>
      </c>
      <c r="G34" s="3" t="s">
        <v>0</v>
      </c>
      <c r="H34" s="3" t="s">
        <v>1</v>
      </c>
      <c r="I34" s="3" t="s">
        <v>2</v>
      </c>
      <c r="J34" s="3" t="s">
        <v>16</v>
      </c>
      <c r="K34" s="3" t="s">
        <v>9</v>
      </c>
      <c r="L34" s="3" t="s">
        <v>46</v>
      </c>
      <c r="M34" s="8">
        <v>1</v>
      </c>
      <c r="N34" s="5">
        <v>72.38</v>
      </c>
      <c r="O34" s="6">
        <v>0</v>
      </c>
      <c r="P34" s="5">
        <v>31.65</v>
      </c>
      <c r="Q34" s="5">
        <f t="shared" si="0"/>
        <v>72.38</v>
      </c>
      <c r="R34" s="5">
        <f t="shared" si="1"/>
        <v>31.65</v>
      </c>
      <c r="S34" s="5">
        <f t="shared" si="2"/>
        <v>40.729999999999997</v>
      </c>
      <c r="T34" s="7">
        <f t="shared" si="3"/>
        <v>0.56272450953302011</v>
      </c>
      <c r="U34" s="4">
        <f>YEAR(SalesDataTable[[#This Row],[Order Date]])</f>
        <v>2026</v>
      </c>
      <c r="V34" s="7" t="str">
        <f>"Q"&amp;ROUNDUP(MONTH(SalesDataTable[[#This Row],[Order Date]])/3,0)</f>
        <v>Q1</v>
      </c>
      <c r="W34" s="8">
        <f>MONTH(SalesDataTable[[#This Row],[Order Date]])</f>
        <v>1</v>
      </c>
      <c r="X34" s="7" t="str">
        <f>TEXT(SalesDataTable[[#This Row],[Order Date]],"mmm")</f>
        <v>Jan</v>
      </c>
    </row>
    <row r="35" spans="1:24" ht="15.75">
      <c r="A35" s="1">
        <v>4798</v>
      </c>
      <c r="B35" s="2">
        <v>46030</v>
      </c>
      <c r="C35" s="3">
        <f>YEAR(SalesDataTable[[#This Row],[Order Date]])</f>
        <v>2026</v>
      </c>
      <c r="D35" s="10" t="str">
        <f>"Q"&amp;ROUNDUP(MONTH(SalesDataTable[[#This Row],[Order Date]])/3,0)</f>
        <v>Q1</v>
      </c>
      <c r="E35" s="3">
        <f>MONTH(SalesDataTable[[#This Row],[Order Date]])</f>
        <v>1</v>
      </c>
      <c r="F35" s="3" t="str">
        <f>TEXT(SalesDataTable[[#This Row],[Order Date]],"MMM")</f>
        <v>Jan</v>
      </c>
      <c r="G35" s="3" t="s">
        <v>6</v>
      </c>
      <c r="H35" s="3" t="s">
        <v>27</v>
      </c>
      <c r="I35" s="3" t="s">
        <v>2</v>
      </c>
      <c r="J35" s="3" t="s">
        <v>13</v>
      </c>
      <c r="K35" s="3" t="s">
        <v>9</v>
      </c>
      <c r="L35" s="3" t="s">
        <v>37</v>
      </c>
      <c r="M35" s="8">
        <v>1</v>
      </c>
      <c r="N35" s="5">
        <v>153.69</v>
      </c>
      <c r="O35" s="6">
        <v>0</v>
      </c>
      <c r="P35" s="5">
        <v>77.47</v>
      </c>
      <c r="Q35" s="5">
        <f t="shared" si="0"/>
        <v>153.69</v>
      </c>
      <c r="R35" s="5">
        <f t="shared" si="1"/>
        <v>77.47</v>
      </c>
      <c r="S35" s="5">
        <f t="shared" si="2"/>
        <v>76.22</v>
      </c>
      <c r="T35" s="7">
        <f t="shared" si="3"/>
        <v>0.49593337237295854</v>
      </c>
      <c r="U35" s="4">
        <f>YEAR(SalesDataTable[[#This Row],[Order Date]])</f>
        <v>2026</v>
      </c>
      <c r="V35" s="7" t="str">
        <f>"Q"&amp;ROUNDUP(MONTH(SalesDataTable[[#This Row],[Order Date]])/3,0)</f>
        <v>Q1</v>
      </c>
      <c r="W35" s="8">
        <f>MONTH(SalesDataTable[[#This Row],[Order Date]])</f>
        <v>1</v>
      </c>
      <c r="X35" s="7" t="str">
        <f>TEXT(SalesDataTable[[#This Row],[Order Date]],"mmm")</f>
        <v>Jan</v>
      </c>
    </row>
    <row r="36" spans="1:24" ht="15.75">
      <c r="A36" s="1">
        <v>136</v>
      </c>
      <c r="B36" s="2">
        <v>46031</v>
      </c>
      <c r="C36" s="3">
        <f>YEAR(SalesDataTable[[#This Row],[Order Date]])</f>
        <v>2026</v>
      </c>
      <c r="D36" s="10" t="str">
        <f>"Q"&amp;ROUNDUP(MONTH(SalesDataTable[[#This Row],[Order Date]])/3,0)</f>
        <v>Q1</v>
      </c>
      <c r="E36" s="3">
        <f>MONTH(SalesDataTable[[#This Row],[Order Date]])</f>
        <v>1</v>
      </c>
      <c r="F36" s="3" t="str">
        <f>TEXT(SalesDataTable[[#This Row],[Order Date]],"MMM")</f>
        <v>Jan</v>
      </c>
      <c r="G36" s="3" t="s">
        <v>20</v>
      </c>
      <c r="H36" s="3" t="s">
        <v>47</v>
      </c>
      <c r="I36" s="3" t="s">
        <v>8</v>
      </c>
      <c r="J36" s="3" t="s">
        <v>16</v>
      </c>
      <c r="K36" s="3" t="s">
        <v>14</v>
      </c>
      <c r="L36" s="3" t="s">
        <v>48</v>
      </c>
      <c r="M36" s="8">
        <v>15</v>
      </c>
      <c r="N36" s="5">
        <v>168.62</v>
      </c>
      <c r="O36" s="6">
        <v>0.05</v>
      </c>
      <c r="P36" s="5">
        <v>86.09</v>
      </c>
      <c r="Q36" s="5">
        <f t="shared" si="0"/>
        <v>2402.835</v>
      </c>
      <c r="R36" s="5">
        <f t="shared" si="1"/>
        <v>1291.3500000000001</v>
      </c>
      <c r="S36" s="5">
        <f t="shared" si="2"/>
        <v>1111.4849999999999</v>
      </c>
      <c r="T36" s="7">
        <f t="shared" si="3"/>
        <v>0.46257233642759488</v>
      </c>
      <c r="U36" s="4">
        <f>YEAR(SalesDataTable[[#This Row],[Order Date]])</f>
        <v>2026</v>
      </c>
      <c r="V36" s="7" t="str">
        <f>"Q"&amp;ROUNDUP(MONTH(SalesDataTable[[#This Row],[Order Date]])/3,0)</f>
        <v>Q1</v>
      </c>
      <c r="W36" s="8">
        <f>MONTH(SalesDataTable[[#This Row],[Order Date]])</f>
        <v>1</v>
      </c>
      <c r="X36" s="7" t="str">
        <f>TEXT(SalesDataTable[[#This Row],[Order Date]],"mmm")</f>
        <v>Jan</v>
      </c>
    </row>
    <row r="37" spans="1:24" ht="15.75">
      <c r="A37" s="1">
        <v>2782</v>
      </c>
      <c r="B37" s="2">
        <v>46031</v>
      </c>
      <c r="C37" s="3">
        <f>YEAR(SalesDataTable[[#This Row],[Order Date]])</f>
        <v>2026</v>
      </c>
      <c r="D37" s="10" t="str">
        <f>"Q"&amp;ROUNDUP(MONTH(SalesDataTable[[#This Row],[Order Date]])/3,0)</f>
        <v>Q1</v>
      </c>
      <c r="E37" s="3">
        <f>MONTH(SalesDataTable[[#This Row],[Order Date]])</f>
        <v>1</v>
      </c>
      <c r="F37" s="3" t="str">
        <f>TEXT(SalesDataTable[[#This Row],[Order Date]],"MMM")</f>
        <v>Jan</v>
      </c>
      <c r="G37" s="3" t="s">
        <v>20</v>
      </c>
      <c r="H37" s="3" t="s">
        <v>21</v>
      </c>
      <c r="I37" s="3" t="s">
        <v>2</v>
      </c>
      <c r="J37" s="3" t="s">
        <v>13</v>
      </c>
      <c r="K37" s="3" t="s">
        <v>9</v>
      </c>
      <c r="L37" s="3" t="s">
        <v>37</v>
      </c>
      <c r="M37" s="8">
        <v>1</v>
      </c>
      <c r="N37" s="5">
        <v>152.75</v>
      </c>
      <c r="O37" s="6">
        <v>0.05</v>
      </c>
      <c r="P37" s="5">
        <v>79.88</v>
      </c>
      <c r="Q37" s="5">
        <f t="shared" si="0"/>
        <v>145.11249999999998</v>
      </c>
      <c r="R37" s="5">
        <f t="shared" si="1"/>
        <v>79.88</v>
      </c>
      <c r="S37" s="5">
        <f t="shared" si="2"/>
        <v>65.232499999999987</v>
      </c>
      <c r="T37" s="7">
        <f t="shared" si="3"/>
        <v>0.44953053665259707</v>
      </c>
      <c r="U37" s="4">
        <f>YEAR(SalesDataTable[[#This Row],[Order Date]])</f>
        <v>2026</v>
      </c>
      <c r="V37" s="7" t="str">
        <f>"Q"&amp;ROUNDUP(MONTH(SalesDataTable[[#This Row],[Order Date]])/3,0)</f>
        <v>Q1</v>
      </c>
      <c r="W37" s="8">
        <f>MONTH(SalesDataTable[[#This Row],[Order Date]])</f>
        <v>1</v>
      </c>
      <c r="X37" s="7" t="str">
        <f>TEXT(SalesDataTable[[#This Row],[Order Date]],"mmm")</f>
        <v>Jan</v>
      </c>
    </row>
    <row r="38" spans="1:24" ht="15.75">
      <c r="A38" s="1">
        <v>4704</v>
      </c>
      <c r="B38" s="2">
        <v>46031</v>
      </c>
      <c r="C38" s="3">
        <f>YEAR(SalesDataTable[[#This Row],[Order Date]])</f>
        <v>2026</v>
      </c>
      <c r="D38" s="10" t="str">
        <f>"Q"&amp;ROUNDUP(MONTH(SalesDataTable[[#This Row],[Order Date]])/3,0)</f>
        <v>Q1</v>
      </c>
      <c r="E38" s="3">
        <f>MONTH(SalesDataTable[[#This Row],[Order Date]])</f>
        <v>1</v>
      </c>
      <c r="F38" s="3" t="str">
        <f>TEXT(SalesDataTable[[#This Row],[Order Date]],"MMM")</f>
        <v>Jan</v>
      </c>
      <c r="G38" s="3" t="s">
        <v>6</v>
      </c>
      <c r="H38" s="3" t="s">
        <v>49</v>
      </c>
      <c r="I38" s="3" t="s">
        <v>28</v>
      </c>
      <c r="J38" s="3" t="s">
        <v>13</v>
      </c>
      <c r="K38" s="3" t="s">
        <v>34</v>
      </c>
      <c r="L38" s="3" t="s">
        <v>42</v>
      </c>
      <c r="M38" s="8">
        <v>2</v>
      </c>
      <c r="N38" s="5">
        <v>36.72</v>
      </c>
      <c r="O38" s="6">
        <v>0.05</v>
      </c>
      <c r="P38" s="5">
        <v>14.15</v>
      </c>
      <c r="Q38" s="5">
        <f t="shared" si="0"/>
        <v>69.768000000000001</v>
      </c>
      <c r="R38" s="5">
        <f t="shared" si="1"/>
        <v>28.3</v>
      </c>
      <c r="S38" s="5">
        <f t="shared" si="2"/>
        <v>41.468000000000004</v>
      </c>
      <c r="T38" s="7">
        <f t="shared" si="3"/>
        <v>0.59436991170737308</v>
      </c>
      <c r="U38" s="4">
        <f>YEAR(SalesDataTable[[#This Row],[Order Date]])</f>
        <v>2026</v>
      </c>
      <c r="V38" s="7" t="str">
        <f>"Q"&amp;ROUNDUP(MONTH(SalesDataTable[[#This Row],[Order Date]])/3,0)</f>
        <v>Q1</v>
      </c>
      <c r="W38" s="8">
        <f>MONTH(SalesDataTable[[#This Row],[Order Date]])</f>
        <v>1</v>
      </c>
      <c r="X38" s="7" t="str">
        <f>TEXT(SalesDataTable[[#This Row],[Order Date]],"mmm")</f>
        <v>Jan</v>
      </c>
    </row>
    <row r="39" spans="1:24" ht="15.75">
      <c r="A39" s="1">
        <v>69</v>
      </c>
      <c r="B39" s="2">
        <v>46032</v>
      </c>
      <c r="C39" s="3">
        <f>YEAR(SalesDataTable[[#This Row],[Order Date]])</f>
        <v>2026</v>
      </c>
      <c r="D39" s="10" t="str">
        <f>"Q"&amp;ROUNDUP(MONTH(SalesDataTable[[#This Row],[Order Date]])/3,0)</f>
        <v>Q1</v>
      </c>
      <c r="E39" s="3">
        <f>MONTH(SalesDataTable[[#This Row],[Order Date]])</f>
        <v>1</v>
      </c>
      <c r="F39" s="3" t="str">
        <f>TEXT(SalesDataTable[[#This Row],[Order Date]],"MMM")</f>
        <v>Jan</v>
      </c>
      <c r="G39" s="3" t="s">
        <v>0</v>
      </c>
      <c r="H39" s="3" t="s">
        <v>50</v>
      </c>
      <c r="I39" s="3" t="s">
        <v>2</v>
      </c>
      <c r="J39" s="3" t="s">
        <v>3</v>
      </c>
      <c r="K39" s="3" t="s">
        <v>9</v>
      </c>
      <c r="L39" s="3" t="s">
        <v>17</v>
      </c>
      <c r="M39" s="8">
        <v>6</v>
      </c>
      <c r="N39" s="5">
        <v>141.31</v>
      </c>
      <c r="O39" s="6">
        <v>0.05</v>
      </c>
      <c r="P39" s="5">
        <v>79.349999999999994</v>
      </c>
      <c r="Q39" s="5">
        <f t="shared" si="0"/>
        <v>805.46699999999998</v>
      </c>
      <c r="R39" s="5">
        <f t="shared" si="1"/>
        <v>476.09999999999997</v>
      </c>
      <c r="S39" s="5">
        <f t="shared" si="2"/>
        <v>329.36700000000002</v>
      </c>
      <c r="T39" s="7">
        <f t="shared" si="3"/>
        <v>0.4089143316858419</v>
      </c>
      <c r="U39" s="4">
        <f>YEAR(SalesDataTable[[#This Row],[Order Date]])</f>
        <v>2026</v>
      </c>
      <c r="V39" s="7" t="str">
        <f>"Q"&amp;ROUNDUP(MONTH(SalesDataTable[[#This Row],[Order Date]])/3,0)</f>
        <v>Q1</v>
      </c>
      <c r="W39" s="8">
        <f>MONTH(SalesDataTable[[#This Row],[Order Date]])</f>
        <v>1</v>
      </c>
      <c r="X39" s="7" t="str">
        <f>TEXT(SalesDataTable[[#This Row],[Order Date]],"mmm")</f>
        <v>Jan</v>
      </c>
    </row>
    <row r="40" spans="1:24" ht="15.75">
      <c r="A40" s="1">
        <v>490</v>
      </c>
      <c r="B40" s="2">
        <v>46032</v>
      </c>
      <c r="C40" s="3">
        <f>YEAR(SalesDataTable[[#This Row],[Order Date]])</f>
        <v>2026</v>
      </c>
      <c r="D40" s="10" t="str">
        <f>"Q"&amp;ROUNDUP(MONTH(SalesDataTable[[#This Row],[Order Date]])/3,0)</f>
        <v>Q1</v>
      </c>
      <c r="E40" s="3">
        <f>MONTH(SalesDataTable[[#This Row],[Order Date]])</f>
        <v>1</v>
      </c>
      <c r="F40" s="3" t="str">
        <f>TEXT(SalesDataTable[[#This Row],[Order Date]],"MMM")</f>
        <v>Jan</v>
      </c>
      <c r="G40" s="3" t="s">
        <v>11</v>
      </c>
      <c r="H40" s="3" t="s">
        <v>39</v>
      </c>
      <c r="I40" s="3" t="s">
        <v>2</v>
      </c>
      <c r="J40" s="3" t="s">
        <v>16</v>
      </c>
      <c r="K40" s="3" t="s">
        <v>23</v>
      </c>
      <c r="L40" s="3" t="s">
        <v>51</v>
      </c>
      <c r="M40" s="8">
        <v>2</v>
      </c>
      <c r="N40" s="5">
        <v>121.23</v>
      </c>
      <c r="O40" s="6">
        <v>0</v>
      </c>
      <c r="P40" s="5">
        <v>59.66</v>
      </c>
      <c r="Q40" s="5">
        <f t="shared" si="0"/>
        <v>242.46</v>
      </c>
      <c r="R40" s="5">
        <f t="shared" si="1"/>
        <v>119.32</v>
      </c>
      <c r="S40" s="5">
        <f t="shared" si="2"/>
        <v>123.14000000000001</v>
      </c>
      <c r="T40" s="7">
        <f t="shared" si="3"/>
        <v>0.50787758805576178</v>
      </c>
      <c r="U40" s="4">
        <f>YEAR(SalesDataTable[[#This Row],[Order Date]])</f>
        <v>2026</v>
      </c>
      <c r="V40" s="7" t="str">
        <f>"Q"&amp;ROUNDUP(MONTH(SalesDataTable[[#This Row],[Order Date]])/3,0)</f>
        <v>Q1</v>
      </c>
      <c r="W40" s="8">
        <f>MONTH(SalesDataTable[[#This Row],[Order Date]])</f>
        <v>1</v>
      </c>
      <c r="X40" s="7" t="str">
        <f>TEXT(SalesDataTable[[#This Row],[Order Date]],"mmm")</f>
        <v>Jan</v>
      </c>
    </row>
    <row r="41" spans="1:24" ht="15.75">
      <c r="A41" s="1">
        <v>3685</v>
      </c>
      <c r="B41" s="2">
        <v>46032</v>
      </c>
      <c r="C41" s="3">
        <f>YEAR(SalesDataTable[[#This Row],[Order Date]])</f>
        <v>2026</v>
      </c>
      <c r="D41" s="10" t="str">
        <f>"Q"&amp;ROUNDUP(MONTH(SalesDataTable[[#This Row],[Order Date]])/3,0)</f>
        <v>Q1</v>
      </c>
      <c r="E41" s="3">
        <f>MONTH(SalesDataTable[[#This Row],[Order Date]])</f>
        <v>1</v>
      </c>
      <c r="F41" s="3" t="str">
        <f>TEXT(SalesDataTable[[#This Row],[Order Date]],"MMM")</f>
        <v>Jan</v>
      </c>
      <c r="G41" s="3" t="s">
        <v>20</v>
      </c>
      <c r="H41" s="3" t="s">
        <v>33</v>
      </c>
      <c r="I41" s="3" t="s">
        <v>2</v>
      </c>
      <c r="J41" s="3" t="s">
        <v>13</v>
      </c>
      <c r="K41" s="3" t="s">
        <v>14</v>
      </c>
      <c r="L41" s="3" t="s">
        <v>48</v>
      </c>
      <c r="M41" s="8">
        <v>3</v>
      </c>
      <c r="N41" s="5">
        <v>161.58000000000001</v>
      </c>
      <c r="O41" s="6">
        <v>0</v>
      </c>
      <c r="P41" s="5">
        <v>85.58</v>
      </c>
      <c r="Q41" s="5">
        <f t="shared" si="0"/>
        <v>484.74</v>
      </c>
      <c r="R41" s="5">
        <f t="shared" si="1"/>
        <v>256.74</v>
      </c>
      <c r="S41" s="5">
        <f t="shared" si="2"/>
        <v>228</v>
      </c>
      <c r="T41" s="7">
        <f t="shared" si="3"/>
        <v>0.47035524198539425</v>
      </c>
      <c r="U41" s="4">
        <f>YEAR(SalesDataTable[[#This Row],[Order Date]])</f>
        <v>2026</v>
      </c>
      <c r="V41" s="7" t="str">
        <f>"Q"&amp;ROUNDUP(MONTH(SalesDataTable[[#This Row],[Order Date]])/3,0)</f>
        <v>Q1</v>
      </c>
      <c r="W41" s="8">
        <f>MONTH(SalesDataTable[[#This Row],[Order Date]])</f>
        <v>1</v>
      </c>
      <c r="X41" s="7" t="str">
        <f>TEXT(SalesDataTable[[#This Row],[Order Date]],"mmm")</f>
        <v>Jan</v>
      </c>
    </row>
    <row r="42" spans="1:24" ht="15.75">
      <c r="A42" s="1">
        <v>3796</v>
      </c>
      <c r="B42" s="2">
        <v>46032</v>
      </c>
      <c r="C42" s="3">
        <f>YEAR(SalesDataTable[[#This Row],[Order Date]])</f>
        <v>2026</v>
      </c>
      <c r="D42" s="10" t="str">
        <f>"Q"&amp;ROUNDUP(MONTH(SalesDataTable[[#This Row],[Order Date]])/3,0)</f>
        <v>Q1</v>
      </c>
      <c r="E42" s="3">
        <f>MONTH(SalesDataTable[[#This Row],[Order Date]])</f>
        <v>1</v>
      </c>
      <c r="F42" s="3" t="str">
        <f>TEXT(SalesDataTable[[#This Row],[Order Date]],"MMM")</f>
        <v>Jan</v>
      </c>
      <c r="G42" s="3" t="s">
        <v>20</v>
      </c>
      <c r="H42" s="3" t="s">
        <v>33</v>
      </c>
      <c r="I42" s="3" t="s">
        <v>19</v>
      </c>
      <c r="J42" s="3" t="s">
        <v>3</v>
      </c>
      <c r="K42" s="3" t="s">
        <v>14</v>
      </c>
      <c r="L42" s="3" t="s">
        <v>48</v>
      </c>
      <c r="M42" s="8">
        <v>2</v>
      </c>
      <c r="N42" s="5">
        <v>166.84</v>
      </c>
      <c r="O42" s="6">
        <v>0</v>
      </c>
      <c r="P42" s="5">
        <v>88.67</v>
      </c>
      <c r="Q42" s="5">
        <f t="shared" si="0"/>
        <v>333.68</v>
      </c>
      <c r="R42" s="5">
        <f t="shared" si="1"/>
        <v>177.34</v>
      </c>
      <c r="S42" s="5">
        <f t="shared" si="2"/>
        <v>156.34</v>
      </c>
      <c r="T42" s="7">
        <f t="shared" si="3"/>
        <v>0.4685327259649964</v>
      </c>
      <c r="U42" s="4">
        <f>YEAR(SalesDataTable[[#This Row],[Order Date]])</f>
        <v>2026</v>
      </c>
      <c r="V42" s="7" t="str">
        <f>"Q"&amp;ROUNDUP(MONTH(SalesDataTable[[#This Row],[Order Date]])/3,0)</f>
        <v>Q1</v>
      </c>
      <c r="W42" s="8">
        <f>MONTH(SalesDataTable[[#This Row],[Order Date]])</f>
        <v>1</v>
      </c>
      <c r="X42" s="7" t="str">
        <f>TEXT(SalesDataTable[[#This Row],[Order Date]],"mmm")</f>
        <v>Jan</v>
      </c>
    </row>
    <row r="43" spans="1:24" ht="15.75">
      <c r="A43" s="1">
        <v>387</v>
      </c>
      <c r="B43" s="2">
        <v>46033</v>
      </c>
      <c r="C43" s="3">
        <f>YEAR(SalesDataTable[[#This Row],[Order Date]])</f>
        <v>2026</v>
      </c>
      <c r="D43" s="10" t="str">
        <f>"Q"&amp;ROUNDUP(MONTH(SalesDataTable[[#This Row],[Order Date]])/3,0)</f>
        <v>Q1</v>
      </c>
      <c r="E43" s="3">
        <f>MONTH(SalesDataTable[[#This Row],[Order Date]])</f>
        <v>1</v>
      </c>
      <c r="F43" s="3" t="str">
        <f>TEXT(SalesDataTable[[#This Row],[Order Date]],"MMM")</f>
        <v>Jan</v>
      </c>
      <c r="G43" s="3" t="s">
        <v>11</v>
      </c>
      <c r="H43" s="3" t="s">
        <v>25</v>
      </c>
      <c r="I43" s="3" t="s">
        <v>2</v>
      </c>
      <c r="J43" s="3" t="s">
        <v>3</v>
      </c>
      <c r="K43" s="3" t="s">
        <v>9</v>
      </c>
      <c r="L43" s="3" t="s">
        <v>37</v>
      </c>
      <c r="M43" s="8">
        <v>1</v>
      </c>
      <c r="N43" s="5">
        <v>150.96</v>
      </c>
      <c r="O43" s="6">
        <v>0</v>
      </c>
      <c r="P43" s="5">
        <v>77.5</v>
      </c>
      <c r="Q43" s="5">
        <f t="shared" si="0"/>
        <v>150.96</v>
      </c>
      <c r="R43" s="5">
        <f t="shared" si="1"/>
        <v>77.5</v>
      </c>
      <c r="S43" s="5">
        <f t="shared" si="2"/>
        <v>73.460000000000008</v>
      </c>
      <c r="T43" s="7">
        <f t="shared" si="3"/>
        <v>0.48661897191308956</v>
      </c>
      <c r="U43" s="4">
        <f>YEAR(SalesDataTable[[#This Row],[Order Date]])</f>
        <v>2026</v>
      </c>
      <c r="V43" s="7" t="str">
        <f>"Q"&amp;ROUNDUP(MONTH(SalesDataTable[[#This Row],[Order Date]])/3,0)</f>
        <v>Q1</v>
      </c>
      <c r="W43" s="8">
        <f>MONTH(SalesDataTable[[#This Row],[Order Date]])</f>
        <v>1</v>
      </c>
      <c r="X43" s="7" t="str">
        <f>TEXT(SalesDataTable[[#This Row],[Order Date]],"mmm")</f>
        <v>Jan</v>
      </c>
    </row>
    <row r="44" spans="1:24" ht="15.75">
      <c r="A44" s="1">
        <v>2796</v>
      </c>
      <c r="B44" s="2">
        <v>46033</v>
      </c>
      <c r="C44" s="3">
        <f>YEAR(SalesDataTable[[#This Row],[Order Date]])</f>
        <v>2026</v>
      </c>
      <c r="D44" s="10" t="str">
        <f>"Q"&amp;ROUNDUP(MONTH(SalesDataTable[[#This Row],[Order Date]])/3,0)</f>
        <v>Q1</v>
      </c>
      <c r="E44" s="3">
        <f>MONTH(SalesDataTable[[#This Row],[Order Date]])</f>
        <v>1</v>
      </c>
      <c r="F44" s="3" t="str">
        <f>TEXT(SalesDataTable[[#This Row],[Order Date]],"MMM")</f>
        <v>Jan</v>
      </c>
      <c r="G44" s="3" t="s">
        <v>20</v>
      </c>
      <c r="H44" s="3" t="s">
        <v>31</v>
      </c>
      <c r="I44" s="3" t="s">
        <v>19</v>
      </c>
      <c r="J44" s="3" t="s">
        <v>3</v>
      </c>
      <c r="K44" s="3" t="s">
        <v>14</v>
      </c>
      <c r="L44" s="3" t="s">
        <v>15</v>
      </c>
      <c r="M44" s="8">
        <v>3</v>
      </c>
      <c r="N44" s="5">
        <v>36.33</v>
      </c>
      <c r="O44" s="6">
        <v>0.05</v>
      </c>
      <c r="P44" s="5">
        <v>13.27</v>
      </c>
      <c r="Q44" s="5">
        <f t="shared" si="0"/>
        <v>103.54049999999999</v>
      </c>
      <c r="R44" s="5">
        <f t="shared" si="1"/>
        <v>39.81</v>
      </c>
      <c r="S44" s="5">
        <f t="shared" si="2"/>
        <v>63.730499999999992</v>
      </c>
      <c r="T44" s="7">
        <f t="shared" si="3"/>
        <v>0.61551277036521934</v>
      </c>
      <c r="U44" s="4">
        <f>YEAR(SalesDataTable[[#This Row],[Order Date]])</f>
        <v>2026</v>
      </c>
      <c r="V44" s="7" t="str">
        <f>"Q"&amp;ROUNDUP(MONTH(SalesDataTable[[#This Row],[Order Date]])/3,0)</f>
        <v>Q1</v>
      </c>
      <c r="W44" s="8">
        <f>MONTH(SalesDataTable[[#This Row],[Order Date]])</f>
        <v>1</v>
      </c>
      <c r="X44" s="7" t="str">
        <f>TEXT(SalesDataTable[[#This Row],[Order Date]],"mmm")</f>
        <v>Jan</v>
      </c>
    </row>
    <row r="45" spans="1:24" ht="15.75">
      <c r="A45" s="1">
        <v>3703</v>
      </c>
      <c r="B45" s="2">
        <v>46033</v>
      </c>
      <c r="C45" s="3">
        <f>YEAR(SalesDataTable[[#This Row],[Order Date]])</f>
        <v>2026</v>
      </c>
      <c r="D45" s="10" t="str">
        <f>"Q"&amp;ROUNDUP(MONTH(SalesDataTable[[#This Row],[Order Date]])/3,0)</f>
        <v>Q1</v>
      </c>
      <c r="E45" s="3">
        <f>MONTH(SalesDataTable[[#This Row],[Order Date]])</f>
        <v>1</v>
      </c>
      <c r="F45" s="3" t="str">
        <f>TEXT(SalesDataTable[[#This Row],[Order Date]],"MMM")</f>
        <v>Jan</v>
      </c>
      <c r="G45" s="3" t="s">
        <v>20</v>
      </c>
      <c r="H45" s="3" t="s">
        <v>33</v>
      </c>
      <c r="I45" s="3" t="s">
        <v>2</v>
      </c>
      <c r="J45" s="3" t="s">
        <v>3</v>
      </c>
      <c r="K45" s="3" t="s">
        <v>14</v>
      </c>
      <c r="L45" s="3" t="s">
        <v>15</v>
      </c>
      <c r="M45" s="8">
        <v>1</v>
      </c>
      <c r="N45" s="5">
        <v>35.340000000000003</v>
      </c>
      <c r="O45" s="6">
        <v>0.1</v>
      </c>
      <c r="P45" s="5">
        <v>13.36</v>
      </c>
      <c r="Q45" s="5">
        <f t="shared" si="0"/>
        <v>31.806000000000004</v>
      </c>
      <c r="R45" s="5">
        <f t="shared" si="1"/>
        <v>13.36</v>
      </c>
      <c r="S45" s="5">
        <f t="shared" si="2"/>
        <v>18.446000000000005</v>
      </c>
      <c r="T45" s="7">
        <f t="shared" si="3"/>
        <v>0.5799534678991386</v>
      </c>
      <c r="U45" s="4">
        <f>YEAR(SalesDataTable[[#This Row],[Order Date]])</f>
        <v>2026</v>
      </c>
      <c r="V45" s="7" t="str">
        <f>"Q"&amp;ROUNDUP(MONTH(SalesDataTable[[#This Row],[Order Date]])/3,0)</f>
        <v>Q1</v>
      </c>
      <c r="W45" s="8">
        <f>MONTH(SalesDataTable[[#This Row],[Order Date]])</f>
        <v>1</v>
      </c>
      <c r="X45" s="7" t="str">
        <f>TEXT(SalesDataTable[[#This Row],[Order Date]],"mmm")</f>
        <v>Jan</v>
      </c>
    </row>
    <row r="46" spans="1:24" ht="15.75">
      <c r="A46" s="1">
        <v>4674</v>
      </c>
      <c r="B46" s="2">
        <v>46033</v>
      </c>
      <c r="C46" s="3">
        <f>YEAR(SalesDataTable[[#This Row],[Order Date]])</f>
        <v>2026</v>
      </c>
      <c r="D46" s="10" t="str">
        <f>"Q"&amp;ROUNDUP(MONTH(SalesDataTable[[#This Row],[Order Date]])/3,0)</f>
        <v>Q1</v>
      </c>
      <c r="E46" s="3">
        <f>MONTH(SalesDataTable[[#This Row],[Order Date]])</f>
        <v>1</v>
      </c>
      <c r="F46" s="3" t="str">
        <f>TEXT(SalesDataTable[[#This Row],[Order Date]],"MMM")</f>
        <v>Jan</v>
      </c>
      <c r="G46" s="3" t="s">
        <v>20</v>
      </c>
      <c r="H46" s="3" t="s">
        <v>33</v>
      </c>
      <c r="I46" s="3" t="s">
        <v>2</v>
      </c>
      <c r="J46" s="3" t="s">
        <v>3</v>
      </c>
      <c r="K46" s="3" t="s">
        <v>14</v>
      </c>
      <c r="L46" s="3" t="s">
        <v>32</v>
      </c>
      <c r="M46" s="8">
        <v>2</v>
      </c>
      <c r="N46" s="5">
        <v>46.27</v>
      </c>
      <c r="O46" s="6">
        <v>0</v>
      </c>
      <c r="P46" s="5">
        <v>18.23</v>
      </c>
      <c r="Q46" s="5">
        <f t="shared" si="0"/>
        <v>92.54</v>
      </c>
      <c r="R46" s="5">
        <f t="shared" si="1"/>
        <v>36.46</v>
      </c>
      <c r="S46" s="5">
        <f t="shared" si="2"/>
        <v>56.080000000000005</v>
      </c>
      <c r="T46" s="7">
        <f t="shared" si="3"/>
        <v>0.60600821266479366</v>
      </c>
      <c r="U46" s="4">
        <f>YEAR(SalesDataTable[[#This Row],[Order Date]])</f>
        <v>2026</v>
      </c>
      <c r="V46" s="7" t="str">
        <f>"Q"&amp;ROUNDUP(MONTH(SalesDataTable[[#This Row],[Order Date]])/3,0)</f>
        <v>Q1</v>
      </c>
      <c r="W46" s="8">
        <f>MONTH(SalesDataTable[[#This Row],[Order Date]])</f>
        <v>1</v>
      </c>
      <c r="X46" s="7" t="str">
        <f>TEXT(SalesDataTable[[#This Row],[Order Date]],"mmm")</f>
        <v>Jan</v>
      </c>
    </row>
    <row r="47" spans="1:24" ht="15.75">
      <c r="A47" s="1">
        <v>4789</v>
      </c>
      <c r="B47" s="2">
        <v>46033</v>
      </c>
      <c r="C47" s="3">
        <f>YEAR(SalesDataTable[[#This Row],[Order Date]])</f>
        <v>2026</v>
      </c>
      <c r="D47" s="10" t="str">
        <f>"Q"&amp;ROUNDUP(MONTH(SalesDataTable[[#This Row],[Order Date]])/3,0)</f>
        <v>Q1</v>
      </c>
      <c r="E47" s="3">
        <f>MONTH(SalesDataTable[[#This Row],[Order Date]])</f>
        <v>1</v>
      </c>
      <c r="F47" s="3" t="str">
        <f>TEXT(SalesDataTable[[#This Row],[Order Date]],"MMM")</f>
        <v>Jan</v>
      </c>
      <c r="G47" s="3" t="s">
        <v>20</v>
      </c>
      <c r="H47" s="3" t="s">
        <v>31</v>
      </c>
      <c r="I47" s="3" t="s">
        <v>2</v>
      </c>
      <c r="J47" s="3" t="s">
        <v>3</v>
      </c>
      <c r="K47" s="3" t="s">
        <v>4</v>
      </c>
      <c r="L47" s="3" t="s">
        <v>5</v>
      </c>
      <c r="M47" s="8">
        <v>1</v>
      </c>
      <c r="N47" s="5">
        <v>79.930000000000007</v>
      </c>
      <c r="O47" s="6">
        <v>0.05</v>
      </c>
      <c r="P47" s="5">
        <v>43.73</v>
      </c>
      <c r="Q47" s="5">
        <f t="shared" si="0"/>
        <v>75.933500000000009</v>
      </c>
      <c r="R47" s="5">
        <f t="shared" si="1"/>
        <v>43.73</v>
      </c>
      <c r="S47" s="5">
        <f t="shared" si="2"/>
        <v>32.203500000000012</v>
      </c>
      <c r="T47" s="7">
        <f t="shared" si="3"/>
        <v>0.42410135184075554</v>
      </c>
      <c r="U47" s="4">
        <f>YEAR(SalesDataTable[[#This Row],[Order Date]])</f>
        <v>2026</v>
      </c>
      <c r="V47" s="7" t="str">
        <f>"Q"&amp;ROUNDUP(MONTH(SalesDataTable[[#This Row],[Order Date]])/3,0)</f>
        <v>Q1</v>
      </c>
      <c r="W47" s="8">
        <f>MONTH(SalesDataTable[[#This Row],[Order Date]])</f>
        <v>1</v>
      </c>
      <c r="X47" s="7" t="str">
        <f>TEXT(SalesDataTable[[#This Row],[Order Date]],"mmm")</f>
        <v>Jan</v>
      </c>
    </row>
    <row r="48" spans="1:24" ht="15.75">
      <c r="A48" s="1">
        <v>804</v>
      </c>
      <c r="B48" s="2">
        <v>46034</v>
      </c>
      <c r="C48" s="3">
        <f>YEAR(SalesDataTable[[#This Row],[Order Date]])</f>
        <v>2026</v>
      </c>
      <c r="D48" s="10" t="str">
        <f>"Q"&amp;ROUNDUP(MONTH(SalesDataTable[[#This Row],[Order Date]])/3,0)</f>
        <v>Q1</v>
      </c>
      <c r="E48" s="3">
        <f>MONTH(SalesDataTable[[#This Row],[Order Date]])</f>
        <v>1</v>
      </c>
      <c r="F48" s="3" t="str">
        <f>TEXT(SalesDataTable[[#This Row],[Order Date]],"MMM")</f>
        <v>Jan</v>
      </c>
      <c r="G48" s="3" t="s">
        <v>6</v>
      </c>
      <c r="H48" s="3" t="s">
        <v>43</v>
      </c>
      <c r="I48" s="3" t="s">
        <v>19</v>
      </c>
      <c r="J48" s="3" t="s">
        <v>13</v>
      </c>
      <c r="K48" s="3" t="s">
        <v>9</v>
      </c>
      <c r="L48" s="3" t="s">
        <v>17</v>
      </c>
      <c r="M48" s="8">
        <v>1</v>
      </c>
      <c r="N48" s="5">
        <v>141.25</v>
      </c>
      <c r="O48" s="6">
        <v>0</v>
      </c>
      <c r="P48" s="5">
        <v>78.72</v>
      </c>
      <c r="Q48" s="5">
        <f t="shared" si="0"/>
        <v>141.25</v>
      </c>
      <c r="R48" s="5">
        <f t="shared" si="1"/>
        <v>78.72</v>
      </c>
      <c r="S48" s="5">
        <f t="shared" si="2"/>
        <v>62.53</v>
      </c>
      <c r="T48" s="7">
        <f t="shared" si="3"/>
        <v>0.44269026548672569</v>
      </c>
      <c r="U48" s="4">
        <f>YEAR(SalesDataTable[[#This Row],[Order Date]])</f>
        <v>2026</v>
      </c>
      <c r="V48" s="7" t="str">
        <f>"Q"&amp;ROUNDUP(MONTH(SalesDataTable[[#This Row],[Order Date]])/3,0)</f>
        <v>Q1</v>
      </c>
      <c r="W48" s="8">
        <f>MONTH(SalesDataTable[[#This Row],[Order Date]])</f>
        <v>1</v>
      </c>
      <c r="X48" s="7" t="str">
        <f>TEXT(SalesDataTable[[#This Row],[Order Date]],"mmm")</f>
        <v>Jan</v>
      </c>
    </row>
    <row r="49" spans="1:24" ht="15.75">
      <c r="A49" s="1">
        <v>1780</v>
      </c>
      <c r="B49" s="2">
        <v>46034</v>
      </c>
      <c r="C49" s="3">
        <f>YEAR(SalesDataTable[[#This Row],[Order Date]])</f>
        <v>2026</v>
      </c>
      <c r="D49" s="10" t="str">
        <f>"Q"&amp;ROUNDUP(MONTH(SalesDataTable[[#This Row],[Order Date]])/3,0)</f>
        <v>Q1</v>
      </c>
      <c r="E49" s="3">
        <f>MONTH(SalesDataTable[[#This Row],[Order Date]])</f>
        <v>1</v>
      </c>
      <c r="F49" s="3" t="str">
        <f>TEXT(SalesDataTable[[#This Row],[Order Date]],"MMM")</f>
        <v>Jan</v>
      </c>
      <c r="G49" s="3" t="s">
        <v>20</v>
      </c>
      <c r="H49" s="3" t="s">
        <v>33</v>
      </c>
      <c r="I49" s="3" t="s">
        <v>2</v>
      </c>
      <c r="J49" s="3" t="s">
        <v>3</v>
      </c>
      <c r="K49" s="3" t="s">
        <v>4</v>
      </c>
      <c r="L49" s="3" t="s">
        <v>30</v>
      </c>
      <c r="M49" s="8">
        <v>2</v>
      </c>
      <c r="N49" s="5">
        <v>103.64</v>
      </c>
      <c r="O49" s="6">
        <v>0.1</v>
      </c>
      <c r="P49" s="5">
        <v>50.96</v>
      </c>
      <c r="Q49" s="5">
        <f t="shared" si="0"/>
        <v>186.55199999999999</v>
      </c>
      <c r="R49" s="5">
        <f t="shared" si="1"/>
        <v>101.92</v>
      </c>
      <c r="S49" s="5">
        <f t="shared" si="2"/>
        <v>84.631999999999991</v>
      </c>
      <c r="T49" s="7">
        <f t="shared" si="3"/>
        <v>0.45366439384193147</v>
      </c>
      <c r="U49" s="4">
        <f>YEAR(SalesDataTable[[#This Row],[Order Date]])</f>
        <v>2026</v>
      </c>
      <c r="V49" s="7" t="str">
        <f>"Q"&amp;ROUNDUP(MONTH(SalesDataTable[[#This Row],[Order Date]])/3,0)</f>
        <v>Q1</v>
      </c>
      <c r="W49" s="8">
        <f>MONTH(SalesDataTable[[#This Row],[Order Date]])</f>
        <v>1</v>
      </c>
      <c r="X49" s="7" t="str">
        <f>TEXT(SalesDataTable[[#This Row],[Order Date]],"mmm")</f>
        <v>Jan</v>
      </c>
    </row>
    <row r="50" spans="1:24" ht="15.75">
      <c r="A50" s="1">
        <v>2844</v>
      </c>
      <c r="B50" s="2">
        <v>46034</v>
      </c>
      <c r="C50" s="3">
        <f>YEAR(SalesDataTable[[#This Row],[Order Date]])</f>
        <v>2026</v>
      </c>
      <c r="D50" s="10" t="str">
        <f>"Q"&amp;ROUNDUP(MONTH(SalesDataTable[[#This Row],[Order Date]])/3,0)</f>
        <v>Q1</v>
      </c>
      <c r="E50" s="3">
        <f>MONTH(SalesDataTable[[#This Row],[Order Date]])</f>
        <v>1</v>
      </c>
      <c r="F50" s="3" t="str">
        <f>TEXT(SalesDataTable[[#This Row],[Order Date]],"MMM")</f>
        <v>Jan</v>
      </c>
      <c r="G50" s="3" t="s">
        <v>0</v>
      </c>
      <c r="H50" s="3" t="s">
        <v>1</v>
      </c>
      <c r="I50" s="3" t="s">
        <v>2</v>
      </c>
      <c r="J50" s="3" t="s">
        <v>13</v>
      </c>
      <c r="K50" s="3" t="s">
        <v>14</v>
      </c>
      <c r="L50" s="3" t="s">
        <v>44</v>
      </c>
      <c r="M50" s="8">
        <v>1</v>
      </c>
      <c r="N50" s="5">
        <v>136.18</v>
      </c>
      <c r="O50" s="6">
        <v>0</v>
      </c>
      <c r="P50" s="5">
        <v>68.34</v>
      </c>
      <c r="Q50" s="5">
        <f t="shared" si="0"/>
        <v>136.18</v>
      </c>
      <c r="R50" s="5">
        <f t="shared" si="1"/>
        <v>68.34</v>
      </c>
      <c r="S50" s="5">
        <f t="shared" si="2"/>
        <v>67.84</v>
      </c>
      <c r="T50" s="7">
        <f t="shared" si="3"/>
        <v>0.498164194448524</v>
      </c>
      <c r="U50" s="4">
        <f>YEAR(SalesDataTable[[#This Row],[Order Date]])</f>
        <v>2026</v>
      </c>
      <c r="V50" s="7" t="str">
        <f>"Q"&amp;ROUNDUP(MONTH(SalesDataTable[[#This Row],[Order Date]])/3,0)</f>
        <v>Q1</v>
      </c>
      <c r="W50" s="8">
        <f>MONTH(SalesDataTable[[#This Row],[Order Date]])</f>
        <v>1</v>
      </c>
      <c r="X50" s="7" t="str">
        <f>TEXT(SalesDataTable[[#This Row],[Order Date]],"mmm")</f>
        <v>Jan</v>
      </c>
    </row>
    <row r="51" spans="1:24" ht="15.75">
      <c r="A51" s="1">
        <v>3068</v>
      </c>
      <c r="B51" s="2">
        <v>46034</v>
      </c>
      <c r="C51" s="3">
        <f>YEAR(SalesDataTable[[#This Row],[Order Date]])</f>
        <v>2026</v>
      </c>
      <c r="D51" s="10" t="str">
        <f>"Q"&amp;ROUNDUP(MONTH(SalesDataTable[[#This Row],[Order Date]])/3,0)</f>
        <v>Q1</v>
      </c>
      <c r="E51" s="3">
        <f>MONTH(SalesDataTable[[#This Row],[Order Date]])</f>
        <v>1</v>
      </c>
      <c r="F51" s="3" t="str">
        <f>TEXT(SalesDataTable[[#This Row],[Order Date]],"MMM")</f>
        <v>Jan</v>
      </c>
      <c r="G51" s="3" t="s">
        <v>11</v>
      </c>
      <c r="H51" s="3" t="s">
        <v>12</v>
      </c>
      <c r="I51" s="3" t="s">
        <v>28</v>
      </c>
      <c r="J51" s="3" t="s">
        <v>13</v>
      </c>
      <c r="K51" s="3" t="s">
        <v>34</v>
      </c>
      <c r="L51" s="3" t="s">
        <v>42</v>
      </c>
      <c r="M51" s="8">
        <v>1</v>
      </c>
      <c r="N51" s="5">
        <v>36.43</v>
      </c>
      <c r="O51" s="6">
        <v>0</v>
      </c>
      <c r="P51" s="5">
        <v>14.33</v>
      </c>
      <c r="Q51" s="5">
        <f t="shared" si="0"/>
        <v>36.43</v>
      </c>
      <c r="R51" s="5">
        <f t="shared" si="1"/>
        <v>14.33</v>
      </c>
      <c r="S51" s="5">
        <f t="shared" si="2"/>
        <v>22.1</v>
      </c>
      <c r="T51" s="7">
        <f t="shared" si="3"/>
        <v>0.60664287674993145</v>
      </c>
      <c r="U51" s="4">
        <f>YEAR(SalesDataTable[[#This Row],[Order Date]])</f>
        <v>2026</v>
      </c>
      <c r="V51" s="7" t="str">
        <f>"Q"&amp;ROUNDUP(MONTH(SalesDataTable[[#This Row],[Order Date]])/3,0)</f>
        <v>Q1</v>
      </c>
      <c r="W51" s="8">
        <f>MONTH(SalesDataTable[[#This Row],[Order Date]])</f>
        <v>1</v>
      </c>
      <c r="X51" s="7" t="str">
        <f>TEXT(SalesDataTable[[#This Row],[Order Date]],"mmm")</f>
        <v>Jan</v>
      </c>
    </row>
    <row r="52" spans="1:24" ht="15.75">
      <c r="A52" s="1">
        <v>3096</v>
      </c>
      <c r="B52" s="2">
        <v>46034</v>
      </c>
      <c r="C52" s="3">
        <f>YEAR(SalesDataTable[[#This Row],[Order Date]])</f>
        <v>2026</v>
      </c>
      <c r="D52" s="10" t="str">
        <f>"Q"&amp;ROUNDUP(MONTH(SalesDataTable[[#This Row],[Order Date]])/3,0)</f>
        <v>Q1</v>
      </c>
      <c r="E52" s="3">
        <f>MONTH(SalesDataTable[[#This Row],[Order Date]])</f>
        <v>1</v>
      </c>
      <c r="F52" s="3" t="str">
        <f>TEXT(SalesDataTable[[#This Row],[Order Date]],"MMM")</f>
        <v>Jan</v>
      </c>
      <c r="G52" s="3" t="s">
        <v>20</v>
      </c>
      <c r="H52" s="3" t="s">
        <v>31</v>
      </c>
      <c r="I52" s="3" t="s">
        <v>2</v>
      </c>
      <c r="J52" s="3" t="s">
        <v>13</v>
      </c>
      <c r="K52" s="3" t="s">
        <v>34</v>
      </c>
      <c r="L52" s="3" t="s">
        <v>45</v>
      </c>
      <c r="M52" s="8">
        <v>2</v>
      </c>
      <c r="N52" s="5">
        <v>50.51</v>
      </c>
      <c r="O52" s="6">
        <v>0.1</v>
      </c>
      <c r="P52" s="5">
        <v>21.84</v>
      </c>
      <c r="Q52" s="5">
        <f t="shared" si="0"/>
        <v>90.917999999999992</v>
      </c>
      <c r="R52" s="5">
        <f t="shared" si="1"/>
        <v>43.68</v>
      </c>
      <c r="S52" s="5">
        <f t="shared" si="2"/>
        <v>47.237999999999992</v>
      </c>
      <c r="T52" s="7">
        <f t="shared" si="3"/>
        <v>0.5195670824259222</v>
      </c>
      <c r="U52" s="4">
        <f>YEAR(SalesDataTable[[#This Row],[Order Date]])</f>
        <v>2026</v>
      </c>
      <c r="V52" s="7" t="str">
        <f>"Q"&amp;ROUNDUP(MONTH(SalesDataTable[[#This Row],[Order Date]])/3,0)</f>
        <v>Q1</v>
      </c>
      <c r="W52" s="8">
        <f>MONTH(SalesDataTable[[#This Row],[Order Date]])</f>
        <v>1</v>
      </c>
      <c r="X52" s="7" t="str">
        <f>TEXT(SalesDataTable[[#This Row],[Order Date]],"mmm")</f>
        <v>Jan</v>
      </c>
    </row>
    <row r="53" spans="1:24" ht="15.75">
      <c r="A53" s="1">
        <v>3129</v>
      </c>
      <c r="B53" s="2">
        <v>46034</v>
      </c>
      <c r="C53" s="3">
        <f>YEAR(SalesDataTable[[#This Row],[Order Date]])</f>
        <v>2026</v>
      </c>
      <c r="D53" s="10" t="str">
        <f>"Q"&amp;ROUNDUP(MONTH(SalesDataTable[[#This Row],[Order Date]])/3,0)</f>
        <v>Q1</v>
      </c>
      <c r="E53" s="3">
        <f>MONTH(SalesDataTable[[#This Row],[Order Date]])</f>
        <v>1</v>
      </c>
      <c r="F53" s="3" t="str">
        <f>TEXT(SalesDataTable[[#This Row],[Order Date]],"MMM")</f>
        <v>Jan</v>
      </c>
      <c r="G53" s="3" t="s">
        <v>20</v>
      </c>
      <c r="H53" s="3" t="s">
        <v>47</v>
      </c>
      <c r="I53" s="3" t="s">
        <v>19</v>
      </c>
      <c r="J53" s="3" t="s">
        <v>3</v>
      </c>
      <c r="K53" s="3" t="s">
        <v>34</v>
      </c>
      <c r="L53" s="3" t="s">
        <v>38</v>
      </c>
      <c r="M53" s="8">
        <v>1</v>
      </c>
      <c r="N53" s="5">
        <v>123</v>
      </c>
      <c r="O53" s="6">
        <v>0</v>
      </c>
      <c r="P53" s="5">
        <v>67.3</v>
      </c>
      <c r="Q53" s="5">
        <f t="shared" si="0"/>
        <v>123</v>
      </c>
      <c r="R53" s="5">
        <f t="shared" si="1"/>
        <v>67.3</v>
      </c>
      <c r="S53" s="5">
        <f t="shared" si="2"/>
        <v>55.7</v>
      </c>
      <c r="T53" s="7">
        <f t="shared" si="3"/>
        <v>0.45284552845528458</v>
      </c>
      <c r="U53" s="4">
        <f>YEAR(SalesDataTable[[#This Row],[Order Date]])</f>
        <v>2026</v>
      </c>
      <c r="V53" s="7" t="str">
        <f>"Q"&amp;ROUNDUP(MONTH(SalesDataTable[[#This Row],[Order Date]])/3,0)</f>
        <v>Q1</v>
      </c>
      <c r="W53" s="8">
        <f>MONTH(SalesDataTable[[#This Row],[Order Date]])</f>
        <v>1</v>
      </c>
      <c r="X53" s="7" t="str">
        <f>TEXT(SalesDataTable[[#This Row],[Order Date]],"mmm")</f>
        <v>Jan</v>
      </c>
    </row>
    <row r="54" spans="1:24" ht="15.75">
      <c r="A54" s="1">
        <v>3948</v>
      </c>
      <c r="B54" s="2">
        <v>46034</v>
      </c>
      <c r="C54" s="3">
        <f>YEAR(SalesDataTable[[#This Row],[Order Date]])</f>
        <v>2026</v>
      </c>
      <c r="D54" s="10" t="str">
        <f>"Q"&amp;ROUNDUP(MONTH(SalesDataTable[[#This Row],[Order Date]])/3,0)</f>
        <v>Q1</v>
      </c>
      <c r="E54" s="3">
        <f>MONTH(SalesDataTable[[#This Row],[Order Date]])</f>
        <v>1</v>
      </c>
      <c r="F54" s="3" t="str">
        <f>TEXT(SalesDataTable[[#This Row],[Order Date]],"MMM")</f>
        <v>Jan</v>
      </c>
      <c r="G54" s="3" t="s">
        <v>6</v>
      </c>
      <c r="H54" s="3" t="s">
        <v>49</v>
      </c>
      <c r="I54" s="3" t="s">
        <v>2</v>
      </c>
      <c r="J54" s="3" t="s">
        <v>13</v>
      </c>
      <c r="K54" s="3" t="s">
        <v>9</v>
      </c>
      <c r="L54" s="3" t="s">
        <v>46</v>
      </c>
      <c r="M54" s="8">
        <v>2</v>
      </c>
      <c r="N54" s="5">
        <v>72.239999999999995</v>
      </c>
      <c r="O54" s="6">
        <v>0</v>
      </c>
      <c r="P54" s="5">
        <v>32.94</v>
      </c>
      <c r="Q54" s="5">
        <f t="shared" si="0"/>
        <v>144.47999999999999</v>
      </c>
      <c r="R54" s="5">
        <f t="shared" si="1"/>
        <v>65.88</v>
      </c>
      <c r="S54" s="5">
        <f t="shared" si="2"/>
        <v>78.599999999999994</v>
      </c>
      <c r="T54" s="7">
        <f t="shared" si="3"/>
        <v>0.54401993355481726</v>
      </c>
      <c r="U54" s="4">
        <f>YEAR(SalesDataTable[[#This Row],[Order Date]])</f>
        <v>2026</v>
      </c>
      <c r="V54" s="7" t="str">
        <f>"Q"&amp;ROUNDUP(MONTH(SalesDataTable[[#This Row],[Order Date]])/3,0)</f>
        <v>Q1</v>
      </c>
      <c r="W54" s="8">
        <f>MONTH(SalesDataTable[[#This Row],[Order Date]])</f>
        <v>1</v>
      </c>
      <c r="X54" s="7" t="str">
        <f>TEXT(SalesDataTable[[#This Row],[Order Date]],"mmm")</f>
        <v>Jan</v>
      </c>
    </row>
    <row r="55" spans="1:24" ht="15.75">
      <c r="A55" s="1">
        <v>5036</v>
      </c>
      <c r="B55" s="2">
        <v>46034</v>
      </c>
      <c r="C55" s="3">
        <f>YEAR(SalesDataTable[[#This Row],[Order Date]])</f>
        <v>2026</v>
      </c>
      <c r="D55" s="10" t="str">
        <f>"Q"&amp;ROUNDUP(MONTH(SalesDataTable[[#This Row],[Order Date]])/3,0)</f>
        <v>Q1</v>
      </c>
      <c r="E55" s="3">
        <f>MONTH(SalesDataTable[[#This Row],[Order Date]])</f>
        <v>1</v>
      </c>
      <c r="F55" s="3" t="str">
        <f>TEXT(SalesDataTable[[#This Row],[Order Date]],"MMM")</f>
        <v>Jan</v>
      </c>
      <c r="G55" s="3" t="s">
        <v>11</v>
      </c>
      <c r="H55" s="3" t="s">
        <v>18</v>
      </c>
      <c r="I55" s="3" t="s">
        <v>19</v>
      </c>
      <c r="J55" s="3" t="s">
        <v>3</v>
      </c>
      <c r="K55" s="3" t="s">
        <v>9</v>
      </c>
      <c r="L55" s="3" t="s">
        <v>37</v>
      </c>
      <c r="M55" s="8">
        <v>1</v>
      </c>
      <c r="N55" s="5">
        <v>151.11000000000001</v>
      </c>
      <c r="O55" s="6">
        <v>0.15</v>
      </c>
      <c r="P55" s="5">
        <v>79.650000000000006</v>
      </c>
      <c r="Q55" s="5">
        <f t="shared" si="0"/>
        <v>128.4435</v>
      </c>
      <c r="R55" s="5">
        <f t="shared" si="1"/>
        <v>79.650000000000006</v>
      </c>
      <c r="S55" s="5">
        <f t="shared" si="2"/>
        <v>48.793499999999995</v>
      </c>
      <c r="T55" s="7">
        <f t="shared" si="3"/>
        <v>0.37988298356865075</v>
      </c>
      <c r="U55" s="4">
        <f>YEAR(SalesDataTable[[#This Row],[Order Date]])</f>
        <v>2026</v>
      </c>
      <c r="V55" s="7" t="str">
        <f>"Q"&amp;ROUNDUP(MONTH(SalesDataTable[[#This Row],[Order Date]])/3,0)</f>
        <v>Q1</v>
      </c>
      <c r="W55" s="8">
        <f>MONTH(SalesDataTable[[#This Row],[Order Date]])</f>
        <v>1</v>
      </c>
      <c r="X55" s="7" t="str">
        <f>TEXT(SalesDataTable[[#This Row],[Order Date]],"mmm")</f>
        <v>Jan</v>
      </c>
    </row>
    <row r="56" spans="1:24" ht="15.75">
      <c r="A56" s="1">
        <v>2681</v>
      </c>
      <c r="B56" s="2">
        <v>46035</v>
      </c>
      <c r="C56" s="3">
        <f>YEAR(SalesDataTable[[#This Row],[Order Date]])</f>
        <v>2026</v>
      </c>
      <c r="D56" s="10" t="str">
        <f>"Q"&amp;ROUNDUP(MONTH(SalesDataTable[[#This Row],[Order Date]])/3,0)</f>
        <v>Q1</v>
      </c>
      <c r="E56" s="3">
        <f>MONTH(SalesDataTable[[#This Row],[Order Date]])</f>
        <v>1</v>
      </c>
      <c r="F56" s="3" t="str">
        <f>TEXT(SalesDataTable[[#This Row],[Order Date]],"MMM")</f>
        <v>Jan</v>
      </c>
      <c r="G56" s="3" t="s">
        <v>20</v>
      </c>
      <c r="H56" s="3" t="s">
        <v>21</v>
      </c>
      <c r="I56" s="3" t="s">
        <v>2</v>
      </c>
      <c r="J56" s="3" t="s">
        <v>13</v>
      </c>
      <c r="K56" s="3" t="s">
        <v>9</v>
      </c>
      <c r="L56" s="3" t="s">
        <v>10</v>
      </c>
      <c r="M56" s="8">
        <v>1</v>
      </c>
      <c r="N56" s="5">
        <v>94.32</v>
      </c>
      <c r="O56" s="6">
        <v>0</v>
      </c>
      <c r="P56" s="5">
        <v>45.93</v>
      </c>
      <c r="Q56" s="5">
        <f t="shared" si="0"/>
        <v>94.32</v>
      </c>
      <c r="R56" s="5">
        <f t="shared" si="1"/>
        <v>45.93</v>
      </c>
      <c r="S56" s="5">
        <f t="shared" si="2"/>
        <v>48.389999999999993</v>
      </c>
      <c r="T56" s="7">
        <f t="shared" si="3"/>
        <v>0.51304071246819338</v>
      </c>
      <c r="U56" s="4">
        <f>YEAR(SalesDataTable[[#This Row],[Order Date]])</f>
        <v>2026</v>
      </c>
      <c r="V56" s="7" t="str">
        <f>"Q"&amp;ROUNDUP(MONTH(SalesDataTable[[#This Row],[Order Date]])/3,0)</f>
        <v>Q1</v>
      </c>
      <c r="W56" s="8">
        <f>MONTH(SalesDataTable[[#This Row],[Order Date]])</f>
        <v>1</v>
      </c>
      <c r="X56" s="7" t="str">
        <f>TEXT(SalesDataTable[[#This Row],[Order Date]],"mmm")</f>
        <v>Jan</v>
      </c>
    </row>
    <row r="57" spans="1:24" ht="15.75">
      <c r="A57" s="1">
        <v>5101</v>
      </c>
      <c r="B57" s="2">
        <v>46035</v>
      </c>
      <c r="C57" s="3">
        <f>YEAR(SalesDataTable[[#This Row],[Order Date]])</f>
        <v>2026</v>
      </c>
      <c r="D57" s="10" t="str">
        <f>"Q"&amp;ROUNDUP(MONTH(SalesDataTable[[#This Row],[Order Date]])/3,0)</f>
        <v>Q1</v>
      </c>
      <c r="E57" s="3">
        <f>MONTH(SalesDataTable[[#This Row],[Order Date]])</f>
        <v>1</v>
      </c>
      <c r="F57" s="3" t="str">
        <f>TEXT(SalesDataTable[[#This Row],[Order Date]],"MMM")</f>
        <v>Jan</v>
      </c>
      <c r="G57" s="3" t="s">
        <v>6</v>
      </c>
      <c r="H57" s="3" t="s">
        <v>43</v>
      </c>
      <c r="I57" s="3" t="s">
        <v>2</v>
      </c>
      <c r="J57" s="3" t="s">
        <v>3</v>
      </c>
      <c r="K57" s="3" t="s">
        <v>4</v>
      </c>
      <c r="L57" s="3" t="s">
        <v>22</v>
      </c>
      <c r="M57" s="8">
        <v>3</v>
      </c>
      <c r="N57" s="5">
        <v>51.52</v>
      </c>
      <c r="O57" s="6">
        <v>0</v>
      </c>
      <c r="P57" s="5">
        <v>21.92</v>
      </c>
      <c r="Q57" s="5">
        <f t="shared" si="0"/>
        <v>154.56</v>
      </c>
      <c r="R57" s="5">
        <f t="shared" si="1"/>
        <v>65.760000000000005</v>
      </c>
      <c r="S57" s="5">
        <f t="shared" si="2"/>
        <v>88.8</v>
      </c>
      <c r="T57" s="7">
        <f t="shared" si="3"/>
        <v>0.57453416149068315</v>
      </c>
      <c r="U57" s="4">
        <f>YEAR(SalesDataTable[[#This Row],[Order Date]])</f>
        <v>2026</v>
      </c>
      <c r="V57" s="7" t="str">
        <f>"Q"&amp;ROUNDUP(MONTH(SalesDataTable[[#This Row],[Order Date]])/3,0)</f>
        <v>Q1</v>
      </c>
      <c r="W57" s="8">
        <f>MONTH(SalesDataTable[[#This Row],[Order Date]])</f>
        <v>1</v>
      </c>
      <c r="X57" s="7" t="str">
        <f>TEXT(SalesDataTable[[#This Row],[Order Date]],"mmm")</f>
        <v>Jan</v>
      </c>
    </row>
    <row r="58" spans="1:24" ht="15.75">
      <c r="A58" s="1">
        <v>3871</v>
      </c>
      <c r="B58" s="2">
        <v>46036</v>
      </c>
      <c r="C58" s="3">
        <f>YEAR(SalesDataTable[[#This Row],[Order Date]])</f>
        <v>2026</v>
      </c>
      <c r="D58" s="10" t="str">
        <f>"Q"&amp;ROUNDUP(MONTH(SalesDataTable[[#This Row],[Order Date]])/3,0)</f>
        <v>Q1</v>
      </c>
      <c r="E58" s="3">
        <f>MONTH(SalesDataTable[[#This Row],[Order Date]])</f>
        <v>1</v>
      </c>
      <c r="F58" s="3" t="str">
        <f>TEXT(SalesDataTable[[#This Row],[Order Date]],"MMM")</f>
        <v>Jan</v>
      </c>
      <c r="G58" s="3" t="s">
        <v>0</v>
      </c>
      <c r="H58" s="3" t="s">
        <v>50</v>
      </c>
      <c r="I58" s="3" t="s">
        <v>2</v>
      </c>
      <c r="J58" s="3" t="s">
        <v>13</v>
      </c>
      <c r="K58" s="3" t="s">
        <v>9</v>
      </c>
      <c r="L58" s="3" t="s">
        <v>17</v>
      </c>
      <c r="M58" s="8">
        <v>2</v>
      </c>
      <c r="N58" s="5">
        <v>146.4</v>
      </c>
      <c r="O58" s="6">
        <v>0.05</v>
      </c>
      <c r="P58" s="5">
        <v>81.72</v>
      </c>
      <c r="Q58" s="5">
        <f t="shared" si="0"/>
        <v>278.16000000000003</v>
      </c>
      <c r="R58" s="5">
        <f t="shared" si="1"/>
        <v>163.44</v>
      </c>
      <c r="S58" s="5">
        <f t="shared" si="2"/>
        <v>114.72000000000003</v>
      </c>
      <c r="T58" s="7">
        <f t="shared" si="3"/>
        <v>0.4124245038826575</v>
      </c>
      <c r="U58" s="4">
        <f>YEAR(SalesDataTable[[#This Row],[Order Date]])</f>
        <v>2026</v>
      </c>
      <c r="V58" s="7" t="str">
        <f>"Q"&amp;ROUNDUP(MONTH(SalesDataTable[[#This Row],[Order Date]])/3,0)</f>
        <v>Q1</v>
      </c>
      <c r="W58" s="8">
        <f>MONTH(SalesDataTable[[#This Row],[Order Date]])</f>
        <v>1</v>
      </c>
      <c r="X58" s="7" t="str">
        <f>TEXT(SalesDataTable[[#This Row],[Order Date]],"mmm")</f>
        <v>Jan</v>
      </c>
    </row>
    <row r="59" spans="1:24" ht="15.75">
      <c r="A59" s="1">
        <v>4643</v>
      </c>
      <c r="B59" s="2">
        <v>46036</v>
      </c>
      <c r="C59" s="3">
        <f>YEAR(SalesDataTable[[#This Row],[Order Date]])</f>
        <v>2026</v>
      </c>
      <c r="D59" s="10" t="str">
        <f>"Q"&amp;ROUNDUP(MONTH(SalesDataTable[[#This Row],[Order Date]])/3,0)</f>
        <v>Q1</v>
      </c>
      <c r="E59" s="3">
        <f>MONTH(SalesDataTable[[#This Row],[Order Date]])</f>
        <v>1</v>
      </c>
      <c r="F59" s="3" t="str">
        <f>TEXT(SalesDataTable[[#This Row],[Order Date]],"MMM")</f>
        <v>Jan</v>
      </c>
      <c r="G59" s="3" t="s">
        <v>0</v>
      </c>
      <c r="H59" s="3" t="s">
        <v>1</v>
      </c>
      <c r="I59" s="3" t="s">
        <v>8</v>
      </c>
      <c r="J59" s="3" t="s">
        <v>16</v>
      </c>
      <c r="K59" s="3" t="s">
        <v>14</v>
      </c>
      <c r="L59" s="3" t="s">
        <v>32</v>
      </c>
      <c r="M59" s="8">
        <v>3</v>
      </c>
      <c r="N59" s="5">
        <v>47.32</v>
      </c>
      <c r="O59" s="6">
        <v>0.1</v>
      </c>
      <c r="P59" s="5">
        <v>18.420000000000002</v>
      </c>
      <c r="Q59" s="5">
        <f t="shared" si="0"/>
        <v>127.76400000000001</v>
      </c>
      <c r="R59" s="5">
        <f t="shared" si="1"/>
        <v>55.260000000000005</v>
      </c>
      <c r="S59" s="5">
        <f t="shared" si="2"/>
        <v>72.504000000000005</v>
      </c>
      <c r="T59" s="7">
        <f t="shared" si="3"/>
        <v>0.56748379825302897</v>
      </c>
      <c r="U59" s="4">
        <f>YEAR(SalesDataTable[[#This Row],[Order Date]])</f>
        <v>2026</v>
      </c>
      <c r="V59" s="7" t="str">
        <f>"Q"&amp;ROUNDUP(MONTH(SalesDataTable[[#This Row],[Order Date]])/3,0)</f>
        <v>Q1</v>
      </c>
      <c r="W59" s="8">
        <f>MONTH(SalesDataTable[[#This Row],[Order Date]])</f>
        <v>1</v>
      </c>
      <c r="X59" s="7" t="str">
        <f>TEXT(SalesDataTable[[#This Row],[Order Date]],"mmm")</f>
        <v>Jan</v>
      </c>
    </row>
    <row r="60" spans="1:24" ht="15.75">
      <c r="A60" s="1">
        <v>4703</v>
      </c>
      <c r="B60" s="2">
        <v>46036</v>
      </c>
      <c r="C60" s="3">
        <f>YEAR(SalesDataTable[[#This Row],[Order Date]])</f>
        <v>2026</v>
      </c>
      <c r="D60" s="10" t="str">
        <f>"Q"&amp;ROUNDUP(MONTH(SalesDataTable[[#This Row],[Order Date]])/3,0)</f>
        <v>Q1</v>
      </c>
      <c r="E60" s="3">
        <f>MONTH(SalesDataTable[[#This Row],[Order Date]])</f>
        <v>1</v>
      </c>
      <c r="F60" s="3" t="str">
        <f>TEXT(SalesDataTable[[#This Row],[Order Date]],"MMM")</f>
        <v>Jan</v>
      </c>
      <c r="G60" s="3" t="s">
        <v>20</v>
      </c>
      <c r="H60" s="3" t="s">
        <v>47</v>
      </c>
      <c r="I60" s="3" t="s">
        <v>19</v>
      </c>
      <c r="J60" s="3" t="s">
        <v>16</v>
      </c>
      <c r="K60" s="3" t="s">
        <v>34</v>
      </c>
      <c r="L60" s="3" t="s">
        <v>35</v>
      </c>
      <c r="M60" s="8">
        <v>2</v>
      </c>
      <c r="N60" s="5">
        <v>40.450000000000003</v>
      </c>
      <c r="O60" s="6">
        <v>0.05</v>
      </c>
      <c r="P60" s="5">
        <v>15.14</v>
      </c>
      <c r="Q60" s="5">
        <f t="shared" si="0"/>
        <v>76.855000000000004</v>
      </c>
      <c r="R60" s="5">
        <f t="shared" si="1"/>
        <v>30.28</v>
      </c>
      <c r="S60" s="5">
        <f t="shared" si="2"/>
        <v>46.575000000000003</v>
      </c>
      <c r="T60" s="7">
        <f t="shared" si="3"/>
        <v>0.60601132001821612</v>
      </c>
      <c r="U60" s="4">
        <f>YEAR(SalesDataTable[[#This Row],[Order Date]])</f>
        <v>2026</v>
      </c>
      <c r="V60" s="7" t="str">
        <f>"Q"&amp;ROUNDUP(MONTH(SalesDataTable[[#This Row],[Order Date]])/3,0)</f>
        <v>Q1</v>
      </c>
      <c r="W60" s="8">
        <f>MONTH(SalesDataTable[[#This Row],[Order Date]])</f>
        <v>1</v>
      </c>
      <c r="X60" s="7" t="str">
        <f>TEXT(SalesDataTable[[#This Row],[Order Date]],"mmm")</f>
        <v>Jan</v>
      </c>
    </row>
    <row r="61" spans="1:24" ht="15.75">
      <c r="A61" s="1">
        <v>5068</v>
      </c>
      <c r="B61" s="2">
        <v>46036</v>
      </c>
      <c r="C61" s="3">
        <f>YEAR(SalesDataTable[[#This Row],[Order Date]])</f>
        <v>2026</v>
      </c>
      <c r="D61" s="10" t="str">
        <f>"Q"&amp;ROUNDUP(MONTH(SalesDataTable[[#This Row],[Order Date]])/3,0)</f>
        <v>Q1</v>
      </c>
      <c r="E61" s="3">
        <f>MONTH(SalesDataTable[[#This Row],[Order Date]])</f>
        <v>1</v>
      </c>
      <c r="F61" s="3" t="str">
        <f>TEXT(SalesDataTable[[#This Row],[Order Date]],"MMM")</f>
        <v>Jan</v>
      </c>
      <c r="G61" s="3" t="s">
        <v>0</v>
      </c>
      <c r="H61" s="3" t="s">
        <v>1</v>
      </c>
      <c r="I61" s="3" t="s">
        <v>2</v>
      </c>
      <c r="J61" s="3" t="s">
        <v>3</v>
      </c>
      <c r="K61" s="3" t="s">
        <v>14</v>
      </c>
      <c r="L61" s="3" t="s">
        <v>32</v>
      </c>
      <c r="M61" s="8">
        <v>2</v>
      </c>
      <c r="N61" s="5">
        <v>47.05</v>
      </c>
      <c r="O61" s="6">
        <v>0.1</v>
      </c>
      <c r="P61" s="5">
        <v>18.8</v>
      </c>
      <c r="Q61" s="5">
        <f t="shared" si="0"/>
        <v>84.69</v>
      </c>
      <c r="R61" s="5">
        <f t="shared" si="1"/>
        <v>37.6</v>
      </c>
      <c r="S61" s="5">
        <f t="shared" si="2"/>
        <v>47.089999999999996</v>
      </c>
      <c r="T61" s="7">
        <f t="shared" si="3"/>
        <v>0.55602786633604906</v>
      </c>
      <c r="U61" s="4">
        <f>YEAR(SalesDataTable[[#This Row],[Order Date]])</f>
        <v>2026</v>
      </c>
      <c r="V61" s="7" t="str">
        <f>"Q"&amp;ROUNDUP(MONTH(SalesDataTable[[#This Row],[Order Date]])/3,0)</f>
        <v>Q1</v>
      </c>
      <c r="W61" s="8">
        <f>MONTH(SalesDataTable[[#This Row],[Order Date]])</f>
        <v>1</v>
      </c>
      <c r="X61" s="7" t="str">
        <f>TEXT(SalesDataTable[[#This Row],[Order Date]],"mmm")</f>
        <v>Jan</v>
      </c>
    </row>
    <row r="62" spans="1:24" ht="15.75">
      <c r="A62" s="1">
        <v>1539</v>
      </c>
      <c r="B62" s="2">
        <v>46037</v>
      </c>
      <c r="C62" s="3">
        <f>YEAR(SalesDataTable[[#This Row],[Order Date]])</f>
        <v>2026</v>
      </c>
      <c r="D62" s="10" t="str">
        <f>"Q"&amp;ROUNDUP(MONTH(SalesDataTable[[#This Row],[Order Date]])/3,0)</f>
        <v>Q1</v>
      </c>
      <c r="E62" s="3">
        <f>MONTH(SalesDataTable[[#This Row],[Order Date]])</f>
        <v>1</v>
      </c>
      <c r="F62" s="3" t="str">
        <f>TEXT(SalesDataTable[[#This Row],[Order Date]],"MMM")</f>
        <v>Jan</v>
      </c>
      <c r="G62" s="3" t="s">
        <v>20</v>
      </c>
      <c r="H62" s="3" t="s">
        <v>33</v>
      </c>
      <c r="I62" s="3" t="s">
        <v>19</v>
      </c>
      <c r="J62" s="3" t="s">
        <v>16</v>
      </c>
      <c r="K62" s="3" t="s">
        <v>34</v>
      </c>
      <c r="L62" s="3" t="s">
        <v>38</v>
      </c>
      <c r="M62" s="8">
        <v>3</v>
      </c>
      <c r="N62" s="5">
        <v>123.14</v>
      </c>
      <c r="O62" s="6">
        <v>0.05</v>
      </c>
      <c r="P62" s="5">
        <v>70.67</v>
      </c>
      <c r="Q62" s="5">
        <f t="shared" si="0"/>
        <v>350.94900000000001</v>
      </c>
      <c r="R62" s="5">
        <f t="shared" si="1"/>
        <v>212.01</v>
      </c>
      <c r="S62" s="5">
        <f t="shared" si="2"/>
        <v>138.93900000000002</v>
      </c>
      <c r="T62" s="7">
        <f t="shared" si="3"/>
        <v>0.39589513006163296</v>
      </c>
      <c r="U62" s="4">
        <f>YEAR(SalesDataTable[[#This Row],[Order Date]])</f>
        <v>2026</v>
      </c>
      <c r="V62" s="7" t="str">
        <f>"Q"&amp;ROUNDUP(MONTH(SalesDataTable[[#This Row],[Order Date]])/3,0)</f>
        <v>Q1</v>
      </c>
      <c r="W62" s="8">
        <f>MONTH(SalesDataTable[[#This Row],[Order Date]])</f>
        <v>1</v>
      </c>
      <c r="X62" s="7" t="str">
        <f>TEXT(SalesDataTable[[#This Row],[Order Date]],"mmm")</f>
        <v>Jan</v>
      </c>
    </row>
    <row r="63" spans="1:24" ht="15.75">
      <c r="A63" s="1">
        <v>1709</v>
      </c>
      <c r="B63" s="2">
        <v>46037</v>
      </c>
      <c r="C63" s="3">
        <f>YEAR(SalesDataTable[[#This Row],[Order Date]])</f>
        <v>2026</v>
      </c>
      <c r="D63" s="10" t="str">
        <f>"Q"&amp;ROUNDUP(MONTH(SalesDataTable[[#This Row],[Order Date]])/3,0)</f>
        <v>Q1</v>
      </c>
      <c r="E63" s="3">
        <f>MONTH(SalesDataTable[[#This Row],[Order Date]])</f>
        <v>1</v>
      </c>
      <c r="F63" s="3" t="str">
        <f>TEXT(SalesDataTable[[#This Row],[Order Date]],"MMM")</f>
        <v>Jan</v>
      </c>
      <c r="G63" s="3" t="s">
        <v>20</v>
      </c>
      <c r="H63" s="3" t="s">
        <v>47</v>
      </c>
      <c r="I63" s="3" t="s">
        <v>2</v>
      </c>
      <c r="J63" s="3" t="s">
        <v>3</v>
      </c>
      <c r="K63" s="3" t="s">
        <v>9</v>
      </c>
      <c r="L63" s="3" t="s">
        <v>37</v>
      </c>
      <c r="M63" s="8">
        <v>2</v>
      </c>
      <c r="N63" s="5">
        <v>151.33000000000001</v>
      </c>
      <c r="O63" s="6">
        <v>0.1</v>
      </c>
      <c r="P63" s="5">
        <v>78.44</v>
      </c>
      <c r="Q63" s="5">
        <f t="shared" si="0"/>
        <v>272.39400000000001</v>
      </c>
      <c r="R63" s="5">
        <f t="shared" si="1"/>
        <v>156.88</v>
      </c>
      <c r="S63" s="5">
        <f t="shared" si="2"/>
        <v>115.51400000000001</v>
      </c>
      <c r="T63" s="7">
        <f t="shared" si="3"/>
        <v>0.42406954631893512</v>
      </c>
      <c r="U63" s="4">
        <f>YEAR(SalesDataTable[[#This Row],[Order Date]])</f>
        <v>2026</v>
      </c>
      <c r="V63" s="7" t="str">
        <f>"Q"&amp;ROUNDUP(MONTH(SalesDataTable[[#This Row],[Order Date]])/3,0)</f>
        <v>Q1</v>
      </c>
      <c r="W63" s="8">
        <f>MONTH(SalesDataTable[[#This Row],[Order Date]])</f>
        <v>1</v>
      </c>
      <c r="X63" s="7" t="str">
        <f>TEXT(SalesDataTable[[#This Row],[Order Date]],"mmm")</f>
        <v>Jan</v>
      </c>
    </row>
    <row r="64" spans="1:24" ht="15.75">
      <c r="A64" s="1">
        <v>2702</v>
      </c>
      <c r="B64" s="2">
        <v>46037</v>
      </c>
      <c r="C64" s="3">
        <f>YEAR(SalesDataTable[[#This Row],[Order Date]])</f>
        <v>2026</v>
      </c>
      <c r="D64" s="10" t="str">
        <f>"Q"&amp;ROUNDUP(MONTH(SalesDataTable[[#This Row],[Order Date]])/3,0)</f>
        <v>Q1</v>
      </c>
      <c r="E64" s="3">
        <f>MONTH(SalesDataTable[[#This Row],[Order Date]])</f>
        <v>1</v>
      </c>
      <c r="F64" s="3" t="str">
        <f>TEXT(SalesDataTable[[#This Row],[Order Date]],"MMM")</f>
        <v>Jan</v>
      </c>
      <c r="G64" s="3" t="s">
        <v>6</v>
      </c>
      <c r="H64" s="3" t="s">
        <v>49</v>
      </c>
      <c r="I64" s="3" t="s">
        <v>2</v>
      </c>
      <c r="J64" s="3" t="s">
        <v>3</v>
      </c>
      <c r="K64" s="3" t="s">
        <v>9</v>
      </c>
      <c r="L64" s="3" t="s">
        <v>17</v>
      </c>
      <c r="M64" s="8">
        <v>5</v>
      </c>
      <c r="N64" s="5">
        <v>144.01</v>
      </c>
      <c r="O64" s="6">
        <v>0.05</v>
      </c>
      <c r="P64" s="5">
        <v>79.64</v>
      </c>
      <c r="Q64" s="5">
        <f t="shared" si="0"/>
        <v>684.0474999999999</v>
      </c>
      <c r="R64" s="5">
        <f t="shared" si="1"/>
        <v>398.2</v>
      </c>
      <c r="S64" s="5">
        <f t="shared" si="2"/>
        <v>285.84749999999991</v>
      </c>
      <c r="T64" s="7">
        <f t="shared" si="3"/>
        <v>0.41787668254032062</v>
      </c>
      <c r="U64" s="4">
        <f>YEAR(SalesDataTable[[#This Row],[Order Date]])</f>
        <v>2026</v>
      </c>
      <c r="V64" s="7" t="str">
        <f>"Q"&amp;ROUNDUP(MONTH(SalesDataTable[[#This Row],[Order Date]])/3,0)</f>
        <v>Q1</v>
      </c>
      <c r="W64" s="8">
        <f>MONTH(SalesDataTable[[#This Row],[Order Date]])</f>
        <v>1</v>
      </c>
      <c r="X64" s="7" t="str">
        <f>TEXT(SalesDataTable[[#This Row],[Order Date]],"mmm")</f>
        <v>Jan</v>
      </c>
    </row>
    <row r="65" spans="1:24" ht="15.75">
      <c r="A65" s="1">
        <v>3176</v>
      </c>
      <c r="B65" s="2">
        <v>46037</v>
      </c>
      <c r="C65" s="3">
        <f>YEAR(SalesDataTable[[#This Row],[Order Date]])</f>
        <v>2026</v>
      </c>
      <c r="D65" s="10" t="str">
        <f>"Q"&amp;ROUNDUP(MONTH(SalesDataTable[[#This Row],[Order Date]])/3,0)</f>
        <v>Q1</v>
      </c>
      <c r="E65" s="3">
        <f>MONTH(SalesDataTable[[#This Row],[Order Date]])</f>
        <v>1</v>
      </c>
      <c r="F65" s="3" t="str">
        <f>TEXT(SalesDataTable[[#This Row],[Order Date]],"MMM")</f>
        <v>Jan</v>
      </c>
      <c r="G65" s="3" t="s">
        <v>20</v>
      </c>
      <c r="H65" s="3" t="s">
        <v>33</v>
      </c>
      <c r="I65" s="3" t="s">
        <v>2</v>
      </c>
      <c r="J65" s="3" t="s">
        <v>3</v>
      </c>
      <c r="K65" s="3" t="s">
        <v>9</v>
      </c>
      <c r="L65" s="3" t="s">
        <v>10</v>
      </c>
      <c r="M65" s="8">
        <v>3</v>
      </c>
      <c r="N65" s="5">
        <v>91.19</v>
      </c>
      <c r="O65" s="6">
        <v>0</v>
      </c>
      <c r="P65" s="5">
        <v>44.47</v>
      </c>
      <c r="Q65" s="5">
        <f t="shared" si="0"/>
        <v>273.57</v>
      </c>
      <c r="R65" s="5">
        <f t="shared" si="1"/>
        <v>133.41</v>
      </c>
      <c r="S65" s="5">
        <f t="shared" si="2"/>
        <v>140.16</v>
      </c>
      <c r="T65" s="7">
        <f t="shared" si="3"/>
        <v>0.5123368790437548</v>
      </c>
      <c r="U65" s="4">
        <f>YEAR(SalesDataTable[[#This Row],[Order Date]])</f>
        <v>2026</v>
      </c>
      <c r="V65" s="7" t="str">
        <f>"Q"&amp;ROUNDUP(MONTH(SalesDataTable[[#This Row],[Order Date]])/3,0)</f>
        <v>Q1</v>
      </c>
      <c r="W65" s="8">
        <f>MONTH(SalesDataTable[[#This Row],[Order Date]])</f>
        <v>1</v>
      </c>
      <c r="X65" s="7" t="str">
        <f>TEXT(SalesDataTable[[#This Row],[Order Date]],"mmm")</f>
        <v>Jan</v>
      </c>
    </row>
    <row r="66" spans="1:24" ht="15.75">
      <c r="A66" s="1">
        <v>3705</v>
      </c>
      <c r="B66" s="2">
        <v>46037</v>
      </c>
      <c r="C66" s="3">
        <f>YEAR(SalesDataTable[[#This Row],[Order Date]])</f>
        <v>2026</v>
      </c>
      <c r="D66" s="10" t="str">
        <f>"Q"&amp;ROUNDUP(MONTH(SalesDataTable[[#This Row],[Order Date]])/3,0)</f>
        <v>Q1</v>
      </c>
      <c r="E66" s="3">
        <f>MONTH(SalesDataTable[[#This Row],[Order Date]])</f>
        <v>1</v>
      </c>
      <c r="F66" s="3" t="str">
        <f>TEXT(SalesDataTable[[#This Row],[Order Date]],"MMM")</f>
        <v>Jan</v>
      </c>
      <c r="G66" s="3" t="s">
        <v>20</v>
      </c>
      <c r="H66" s="3" t="s">
        <v>31</v>
      </c>
      <c r="I66" s="3" t="s">
        <v>19</v>
      </c>
      <c r="J66" s="3" t="s">
        <v>13</v>
      </c>
      <c r="K66" s="3" t="s">
        <v>14</v>
      </c>
      <c r="L66" s="3" t="s">
        <v>32</v>
      </c>
      <c r="M66" s="8">
        <v>2</v>
      </c>
      <c r="N66" s="5">
        <v>45.45</v>
      </c>
      <c r="O66" s="6">
        <v>0</v>
      </c>
      <c r="P66" s="5">
        <v>18.190000000000001</v>
      </c>
      <c r="Q66" s="5">
        <f t="shared" ref="Q66:Q129" si="4">M66*N66*(1-O66)</f>
        <v>90.9</v>
      </c>
      <c r="R66" s="5">
        <f t="shared" ref="R66:R129" si="5">M66*P66</f>
        <v>36.380000000000003</v>
      </c>
      <c r="S66" s="5">
        <f t="shared" ref="S66:S129" si="6">Q66-R66</f>
        <v>54.52</v>
      </c>
      <c r="T66" s="7">
        <f t="shared" ref="T66:T129" si="7">IFERROR(S66/Q66,0)</f>
        <v>0.59977997799779981</v>
      </c>
      <c r="U66" s="4">
        <f>YEAR(SalesDataTable[[#This Row],[Order Date]])</f>
        <v>2026</v>
      </c>
      <c r="V66" s="7" t="str">
        <f>"Q"&amp;ROUNDUP(MONTH(SalesDataTable[[#This Row],[Order Date]])/3,0)</f>
        <v>Q1</v>
      </c>
      <c r="W66" s="8">
        <f>MONTH(SalesDataTable[[#This Row],[Order Date]])</f>
        <v>1</v>
      </c>
      <c r="X66" s="7" t="str">
        <f>TEXT(SalesDataTable[[#This Row],[Order Date]],"mmm")</f>
        <v>Jan</v>
      </c>
    </row>
    <row r="67" spans="1:24" ht="15.75">
      <c r="A67" s="1">
        <v>3736</v>
      </c>
      <c r="B67" s="2">
        <v>46037</v>
      </c>
      <c r="C67" s="3">
        <f>YEAR(SalesDataTable[[#This Row],[Order Date]])</f>
        <v>2026</v>
      </c>
      <c r="D67" s="10" t="str">
        <f>"Q"&amp;ROUNDUP(MONTH(SalesDataTable[[#This Row],[Order Date]])/3,0)</f>
        <v>Q1</v>
      </c>
      <c r="E67" s="3">
        <f>MONTH(SalesDataTable[[#This Row],[Order Date]])</f>
        <v>1</v>
      </c>
      <c r="F67" s="3" t="str">
        <f>TEXT(SalesDataTable[[#This Row],[Order Date]],"MMM")</f>
        <v>Jan</v>
      </c>
      <c r="G67" s="3" t="s">
        <v>6</v>
      </c>
      <c r="H67" s="3" t="s">
        <v>7</v>
      </c>
      <c r="I67" s="3" t="s">
        <v>28</v>
      </c>
      <c r="J67" s="3" t="s">
        <v>13</v>
      </c>
      <c r="K67" s="3" t="s">
        <v>34</v>
      </c>
      <c r="L67" s="3" t="s">
        <v>35</v>
      </c>
      <c r="M67" s="8">
        <v>1</v>
      </c>
      <c r="N67" s="5">
        <v>40.72</v>
      </c>
      <c r="O67" s="6">
        <v>0</v>
      </c>
      <c r="P67" s="5">
        <v>14.94</v>
      </c>
      <c r="Q67" s="5">
        <f t="shared" si="4"/>
        <v>40.72</v>
      </c>
      <c r="R67" s="5">
        <f t="shared" si="5"/>
        <v>14.94</v>
      </c>
      <c r="S67" s="5">
        <f t="shared" si="6"/>
        <v>25.78</v>
      </c>
      <c r="T67" s="7">
        <f t="shared" si="7"/>
        <v>0.6331041257367388</v>
      </c>
      <c r="U67" s="4">
        <f>YEAR(SalesDataTable[[#This Row],[Order Date]])</f>
        <v>2026</v>
      </c>
      <c r="V67" s="7" t="str">
        <f>"Q"&amp;ROUNDUP(MONTH(SalesDataTable[[#This Row],[Order Date]])/3,0)</f>
        <v>Q1</v>
      </c>
      <c r="W67" s="8">
        <f>MONTH(SalesDataTable[[#This Row],[Order Date]])</f>
        <v>1</v>
      </c>
      <c r="X67" s="7" t="str">
        <f>TEXT(SalesDataTable[[#This Row],[Order Date]],"mmm")</f>
        <v>Jan</v>
      </c>
    </row>
    <row r="68" spans="1:24" ht="15.75">
      <c r="A68" s="1">
        <v>3967</v>
      </c>
      <c r="B68" s="2">
        <v>46037</v>
      </c>
      <c r="C68" s="3">
        <f>YEAR(SalesDataTable[[#This Row],[Order Date]])</f>
        <v>2026</v>
      </c>
      <c r="D68" s="10" t="str">
        <f>"Q"&amp;ROUNDUP(MONTH(SalesDataTable[[#This Row],[Order Date]])/3,0)</f>
        <v>Q1</v>
      </c>
      <c r="E68" s="3">
        <f>MONTH(SalesDataTable[[#This Row],[Order Date]])</f>
        <v>1</v>
      </c>
      <c r="F68" s="3" t="str">
        <f>TEXT(SalesDataTable[[#This Row],[Order Date]],"MMM")</f>
        <v>Jan</v>
      </c>
      <c r="G68" s="3" t="s">
        <v>6</v>
      </c>
      <c r="H68" s="3" t="s">
        <v>43</v>
      </c>
      <c r="I68" s="3" t="s">
        <v>2</v>
      </c>
      <c r="J68" s="3" t="s">
        <v>16</v>
      </c>
      <c r="K68" s="3" t="s">
        <v>14</v>
      </c>
      <c r="L68" s="3" t="s">
        <v>15</v>
      </c>
      <c r="M68" s="8">
        <v>2</v>
      </c>
      <c r="N68" s="5">
        <v>37.090000000000003</v>
      </c>
      <c r="O68" s="6">
        <v>0</v>
      </c>
      <c r="P68" s="5">
        <v>13.29</v>
      </c>
      <c r="Q68" s="5">
        <f t="shared" si="4"/>
        <v>74.180000000000007</v>
      </c>
      <c r="R68" s="5">
        <f t="shared" si="5"/>
        <v>26.58</v>
      </c>
      <c r="S68" s="5">
        <f t="shared" si="6"/>
        <v>47.600000000000009</v>
      </c>
      <c r="T68" s="7">
        <f t="shared" si="7"/>
        <v>0.64168239417632789</v>
      </c>
      <c r="U68" s="4">
        <f>YEAR(SalesDataTable[[#This Row],[Order Date]])</f>
        <v>2026</v>
      </c>
      <c r="V68" s="7" t="str">
        <f>"Q"&amp;ROUNDUP(MONTH(SalesDataTable[[#This Row],[Order Date]])/3,0)</f>
        <v>Q1</v>
      </c>
      <c r="W68" s="8">
        <f>MONTH(SalesDataTable[[#This Row],[Order Date]])</f>
        <v>1</v>
      </c>
      <c r="X68" s="7" t="str">
        <f>TEXT(SalesDataTable[[#This Row],[Order Date]],"mmm")</f>
        <v>Jan</v>
      </c>
    </row>
    <row r="69" spans="1:24" ht="15.75">
      <c r="A69" s="1">
        <v>170</v>
      </c>
      <c r="B69" s="2">
        <v>46038</v>
      </c>
      <c r="C69" s="3">
        <f>YEAR(SalesDataTable[[#This Row],[Order Date]])</f>
        <v>2026</v>
      </c>
      <c r="D69" s="10" t="str">
        <f>"Q"&amp;ROUNDUP(MONTH(SalesDataTable[[#This Row],[Order Date]])/3,0)</f>
        <v>Q1</v>
      </c>
      <c r="E69" s="3">
        <f>MONTH(SalesDataTable[[#This Row],[Order Date]])</f>
        <v>1</v>
      </c>
      <c r="F69" s="3" t="str">
        <f>TEXT(SalesDataTable[[#This Row],[Order Date]],"MMM")</f>
        <v>Jan</v>
      </c>
      <c r="G69" s="3" t="s">
        <v>11</v>
      </c>
      <c r="H69" s="3" t="s">
        <v>39</v>
      </c>
      <c r="I69" s="3" t="s">
        <v>2</v>
      </c>
      <c r="J69" s="3" t="s">
        <v>13</v>
      </c>
      <c r="K69" s="3" t="s">
        <v>23</v>
      </c>
      <c r="L69" s="3" t="s">
        <v>51</v>
      </c>
      <c r="M69" s="8">
        <v>1</v>
      </c>
      <c r="N69" s="5">
        <v>124.45</v>
      </c>
      <c r="O69" s="6">
        <v>0.15</v>
      </c>
      <c r="P69" s="5">
        <v>59.77</v>
      </c>
      <c r="Q69" s="5">
        <f t="shared" si="4"/>
        <v>105.7825</v>
      </c>
      <c r="R69" s="5">
        <f t="shared" si="5"/>
        <v>59.77</v>
      </c>
      <c r="S69" s="5">
        <f t="shared" si="6"/>
        <v>46.012499999999996</v>
      </c>
      <c r="T69" s="7">
        <f t="shared" si="7"/>
        <v>0.43497270342447941</v>
      </c>
      <c r="U69" s="4">
        <f>YEAR(SalesDataTable[[#This Row],[Order Date]])</f>
        <v>2026</v>
      </c>
      <c r="V69" s="7" t="str">
        <f>"Q"&amp;ROUNDUP(MONTH(SalesDataTable[[#This Row],[Order Date]])/3,0)</f>
        <v>Q1</v>
      </c>
      <c r="W69" s="8">
        <f>MONTH(SalesDataTable[[#This Row],[Order Date]])</f>
        <v>1</v>
      </c>
      <c r="X69" s="7" t="str">
        <f>TEXT(SalesDataTable[[#This Row],[Order Date]],"mmm")</f>
        <v>Jan</v>
      </c>
    </row>
    <row r="70" spans="1:24" ht="15.75">
      <c r="A70" s="1">
        <v>1040</v>
      </c>
      <c r="B70" s="2">
        <v>46038</v>
      </c>
      <c r="C70" s="3">
        <f>YEAR(SalesDataTable[[#This Row],[Order Date]])</f>
        <v>2026</v>
      </c>
      <c r="D70" s="10" t="str">
        <f>"Q"&amp;ROUNDUP(MONTH(SalesDataTable[[#This Row],[Order Date]])/3,0)</f>
        <v>Q1</v>
      </c>
      <c r="E70" s="3">
        <f>MONTH(SalesDataTable[[#This Row],[Order Date]])</f>
        <v>1</v>
      </c>
      <c r="F70" s="3" t="str">
        <f>TEXT(SalesDataTable[[#This Row],[Order Date]],"MMM")</f>
        <v>Jan</v>
      </c>
      <c r="G70" s="3" t="s">
        <v>0</v>
      </c>
      <c r="H70" s="3" t="s">
        <v>1</v>
      </c>
      <c r="I70" s="3" t="s">
        <v>19</v>
      </c>
      <c r="J70" s="3" t="s">
        <v>13</v>
      </c>
      <c r="K70" s="3" t="s">
        <v>14</v>
      </c>
      <c r="L70" s="3" t="s">
        <v>15</v>
      </c>
      <c r="M70" s="8">
        <v>1</v>
      </c>
      <c r="N70" s="5">
        <v>35.93</v>
      </c>
      <c r="O70" s="6">
        <v>0.05</v>
      </c>
      <c r="P70" s="5">
        <v>13.33</v>
      </c>
      <c r="Q70" s="5">
        <f t="shared" si="4"/>
        <v>34.133499999999998</v>
      </c>
      <c r="R70" s="5">
        <f t="shared" si="5"/>
        <v>13.33</v>
      </c>
      <c r="S70" s="5">
        <f t="shared" si="6"/>
        <v>20.8035</v>
      </c>
      <c r="T70" s="7">
        <f t="shared" si="7"/>
        <v>0.60947456311248482</v>
      </c>
      <c r="U70" s="4">
        <f>YEAR(SalesDataTable[[#This Row],[Order Date]])</f>
        <v>2026</v>
      </c>
      <c r="V70" s="7" t="str">
        <f>"Q"&amp;ROUNDUP(MONTH(SalesDataTable[[#This Row],[Order Date]])/3,0)</f>
        <v>Q1</v>
      </c>
      <c r="W70" s="8">
        <f>MONTH(SalesDataTable[[#This Row],[Order Date]])</f>
        <v>1</v>
      </c>
      <c r="X70" s="7" t="str">
        <f>TEXT(SalesDataTable[[#This Row],[Order Date]],"mmm")</f>
        <v>Jan</v>
      </c>
    </row>
    <row r="71" spans="1:24" ht="15.75">
      <c r="A71" s="1">
        <v>2380</v>
      </c>
      <c r="B71" s="2">
        <v>46038</v>
      </c>
      <c r="C71" s="3">
        <f>YEAR(SalesDataTable[[#This Row],[Order Date]])</f>
        <v>2026</v>
      </c>
      <c r="D71" s="10" t="str">
        <f>"Q"&amp;ROUNDUP(MONTH(SalesDataTable[[#This Row],[Order Date]])/3,0)</f>
        <v>Q1</v>
      </c>
      <c r="E71" s="3">
        <f>MONTH(SalesDataTable[[#This Row],[Order Date]])</f>
        <v>1</v>
      </c>
      <c r="F71" s="3" t="str">
        <f>TEXT(SalesDataTable[[#This Row],[Order Date]],"MMM")</f>
        <v>Jan</v>
      </c>
      <c r="G71" s="3" t="s">
        <v>20</v>
      </c>
      <c r="H71" s="3" t="s">
        <v>47</v>
      </c>
      <c r="I71" s="3" t="s">
        <v>2</v>
      </c>
      <c r="J71" s="3" t="s">
        <v>3</v>
      </c>
      <c r="K71" s="3" t="s">
        <v>23</v>
      </c>
      <c r="L71" s="3" t="s">
        <v>51</v>
      </c>
      <c r="M71" s="8">
        <v>4</v>
      </c>
      <c r="N71" s="5">
        <v>121.8</v>
      </c>
      <c r="O71" s="6">
        <v>0.05</v>
      </c>
      <c r="P71" s="5">
        <v>59.57</v>
      </c>
      <c r="Q71" s="5">
        <f t="shared" si="4"/>
        <v>462.84</v>
      </c>
      <c r="R71" s="5">
        <f t="shared" si="5"/>
        <v>238.28</v>
      </c>
      <c r="S71" s="5">
        <f t="shared" si="6"/>
        <v>224.55999999999997</v>
      </c>
      <c r="T71" s="7">
        <f t="shared" si="7"/>
        <v>0.48517846339987897</v>
      </c>
      <c r="U71" s="4">
        <f>YEAR(SalesDataTable[[#This Row],[Order Date]])</f>
        <v>2026</v>
      </c>
      <c r="V71" s="7" t="str">
        <f>"Q"&amp;ROUNDUP(MONTH(SalesDataTable[[#This Row],[Order Date]])/3,0)</f>
        <v>Q1</v>
      </c>
      <c r="W71" s="8">
        <f>MONTH(SalesDataTable[[#This Row],[Order Date]])</f>
        <v>1</v>
      </c>
      <c r="X71" s="7" t="str">
        <f>TEXT(SalesDataTable[[#This Row],[Order Date]],"mmm")</f>
        <v>Jan</v>
      </c>
    </row>
    <row r="72" spans="1:24" ht="15.75">
      <c r="A72" s="1">
        <v>3219</v>
      </c>
      <c r="B72" s="2">
        <v>46038</v>
      </c>
      <c r="C72" s="3">
        <f>YEAR(SalesDataTable[[#This Row],[Order Date]])</f>
        <v>2026</v>
      </c>
      <c r="D72" s="10" t="str">
        <f>"Q"&amp;ROUNDUP(MONTH(SalesDataTable[[#This Row],[Order Date]])/3,0)</f>
        <v>Q1</v>
      </c>
      <c r="E72" s="3">
        <f>MONTH(SalesDataTable[[#This Row],[Order Date]])</f>
        <v>1</v>
      </c>
      <c r="F72" s="3" t="str">
        <f>TEXT(SalesDataTable[[#This Row],[Order Date]],"MMM")</f>
        <v>Jan</v>
      </c>
      <c r="G72" s="3" t="s">
        <v>6</v>
      </c>
      <c r="H72" s="3" t="s">
        <v>41</v>
      </c>
      <c r="I72" s="3" t="s">
        <v>19</v>
      </c>
      <c r="J72" s="3" t="s">
        <v>3</v>
      </c>
      <c r="K72" s="3" t="s">
        <v>9</v>
      </c>
      <c r="L72" s="3" t="s">
        <v>10</v>
      </c>
      <c r="M72" s="8">
        <v>1</v>
      </c>
      <c r="N72" s="5">
        <v>92.6</v>
      </c>
      <c r="O72" s="6">
        <v>0.05</v>
      </c>
      <c r="P72" s="5">
        <v>44.15</v>
      </c>
      <c r="Q72" s="5">
        <f t="shared" si="4"/>
        <v>87.969999999999985</v>
      </c>
      <c r="R72" s="5">
        <f t="shared" si="5"/>
        <v>44.15</v>
      </c>
      <c r="S72" s="5">
        <f t="shared" si="6"/>
        <v>43.819999999999986</v>
      </c>
      <c r="T72" s="7">
        <f t="shared" si="7"/>
        <v>0.4981243605774695</v>
      </c>
      <c r="U72" s="4">
        <f>YEAR(SalesDataTable[[#This Row],[Order Date]])</f>
        <v>2026</v>
      </c>
      <c r="V72" s="7" t="str">
        <f>"Q"&amp;ROUNDUP(MONTH(SalesDataTable[[#This Row],[Order Date]])/3,0)</f>
        <v>Q1</v>
      </c>
      <c r="W72" s="8">
        <f>MONTH(SalesDataTable[[#This Row],[Order Date]])</f>
        <v>1</v>
      </c>
      <c r="X72" s="7" t="str">
        <f>TEXT(SalesDataTable[[#This Row],[Order Date]],"mmm")</f>
        <v>Jan</v>
      </c>
    </row>
    <row r="73" spans="1:24" ht="15.75">
      <c r="A73" s="1">
        <v>4425</v>
      </c>
      <c r="B73" s="2">
        <v>46038</v>
      </c>
      <c r="C73" s="3">
        <f>YEAR(SalesDataTable[[#This Row],[Order Date]])</f>
        <v>2026</v>
      </c>
      <c r="D73" s="10" t="str">
        <f>"Q"&amp;ROUNDUP(MONTH(SalesDataTable[[#This Row],[Order Date]])/3,0)</f>
        <v>Q1</v>
      </c>
      <c r="E73" s="3">
        <f>MONTH(SalesDataTable[[#This Row],[Order Date]])</f>
        <v>1</v>
      </c>
      <c r="F73" s="3" t="str">
        <f>TEXT(SalesDataTable[[#This Row],[Order Date]],"MMM")</f>
        <v>Jan</v>
      </c>
      <c r="G73" s="3" t="s">
        <v>6</v>
      </c>
      <c r="H73" s="3" t="s">
        <v>43</v>
      </c>
      <c r="I73" s="3" t="s">
        <v>8</v>
      </c>
      <c r="J73" s="3" t="s">
        <v>16</v>
      </c>
      <c r="K73" s="3" t="s">
        <v>4</v>
      </c>
      <c r="L73" s="3" t="s">
        <v>30</v>
      </c>
      <c r="M73" s="8">
        <v>10</v>
      </c>
      <c r="N73" s="5">
        <v>102.68</v>
      </c>
      <c r="O73" s="6">
        <v>0.15</v>
      </c>
      <c r="P73" s="5">
        <v>51.07</v>
      </c>
      <c r="Q73" s="5">
        <f t="shared" si="4"/>
        <v>872.78000000000009</v>
      </c>
      <c r="R73" s="5">
        <f t="shared" si="5"/>
        <v>510.7</v>
      </c>
      <c r="S73" s="5">
        <f t="shared" si="6"/>
        <v>362.0800000000001</v>
      </c>
      <c r="T73" s="7">
        <f t="shared" si="7"/>
        <v>0.41485826897958256</v>
      </c>
      <c r="U73" s="4">
        <f>YEAR(SalesDataTable[[#This Row],[Order Date]])</f>
        <v>2026</v>
      </c>
      <c r="V73" s="7" t="str">
        <f>"Q"&amp;ROUNDUP(MONTH(SalesDataTable[[#This Row],[Order Date]])/3,0)</f>
        <v>Q1</v>
      </c>
      <c r="W73" s="8">
        <f>MONTH(SalesDataTable[[#This Row],[Order Date]])</f>
        <v>1</v>
      </c>
      <c r="X73" s="7" t="str">
        <f>TEXT(SalesDataTable[[#This Row],[Order Date]],"mmm")</f>
        <v>Jan</v>
      </c>
    </row>
    <row r="74" spans="1:24" ht="15.75">
      <c r="A74" s="1">
        <v>4508</v>
      </c>
      <c r="B74" s="2">
        <v>46038</v>
      </c>
      <c r="C74" s="3">
        <f>YEAR(SalesDataTable[[#This Row],[Order Date]])</f>
        <v>2026</v>
      </c>
      <c r="D74" s="10" t="str">
        <f>"Q"&amp;ROUNDUP(MONTH(SalesDataTable[[#This Row],[Order Date]])/3,0)</f>
        <v>Q1</v>
      </c>
      <c r="E74" s="3">
        <f>MONTH(SalesDataTable[[#This Row],[Order Date]])</f>
        <v>1</v>
      </c>
      <c r="F74" s="3" t="str">
        <f>TEXT(SalesDataTable[[#This Row],[Order Date]],"MMM")</f>
        <v>Jan</v>
      </c>
      <c r="G74" s="3" t="s">
        <v>20</v>
      </c>
      <c r="H74" s="3" t="s">
        <v>47</v>
      </c>
      <c r="I74" s="3" t="s">
        <v>28</v>
      </c>
      <c r="J74" s="3" t="s">
        <v>13</v>
      </c>
      <c r="K74" s="3" t="s">
        <v>4</v>
      </c>
      <c r="L74" s="3" t="s">
        <v>26</v>
      </c>
      <c r="M74" s="8">
        <v>3</v>
      </c>
      <c r="N74" s="5">
        <v>40.92</v>
      </c>
      <c r="O74" s="6">
        <v>0.15</v>
      </c>
      <c r="P74" s="5">
        <v>16.71</v>
      </c>
      <c r="Q74" s="5">
        <f t="shared" si="4"/>
        <v>104.346</v>
      </c>
      <c r="R74" s="5">
        <f t="shared" si="5"/>
        <v>50.13</v>
      </c>
      <c r="S74" s="5">
        <f t="shared" si="6"/>
        <v>54.216000000000001</v>
      </c>
      <c r="T74" s="7">
        <f t="shared" si="7"/>
        <v>0.51957909263412105</v>
      </c>
      <c r="U74" s="4">
        <f>YEAR(SalesDataTable[[#This Row],[Order Date]])</f>
        <v>2026</v>
      </c>
      <c r="V74" s="7" t="str">
        <f>"Q"&amp;ROUNDUP(MONTH(SalesDataTable[[#This Row],[Order Date]])/3,0)</f>
        <v>Q1</v>
      </c>
      <c r="W74" s="8">
        <f>MONTH(SalesDataTable[[#This Row],[Order Date]])</f>
        <v>1</v>
      </c>
      <c r="X74" s="7" t="str">
        <f>TEXT(SalesDataTable[[#This Row],[Order Date]],"mmm")</f>
        <v>Jan</v>
      </c>
    </row>
    <row r="75" spans="1:24" ht="15.75">
      <c r="A75" s="1">
        <v>4806</v>
      </c>
      <c r="B75" s="2">
        <v>46038</v>
      </c>
      <c r="C75" s="3">
        <f>YEAR(SalesDataTable[[#This Row],[Order Date]])</f>
        <v>2026</v>
      </c>
      <c r="D75" s="10" t="str">
        <f>"Q"&amp;ROUNDUP(MONTH(SalesDataTable[[#This Row],[Order Date]])/3,0)</f>
        <v>Q1</v>
      </c>
      <c r="E75" s="3">
        <f>MONTH(SalesDataTable[[#This Row],[Order Date]])</f>
        <v>1</v>
      </c>
      <c r="F75" s="3" t="str">
        <f>TEXT(SalesDataTable[[#This Row],[Order Date]],"MMM")</f>
        <v>Jan</v>
      </c>
      <c r="G75" s="3" t="s">
        <v>11</v>
      </c>
      <c r="H75" s="3" t="s">
        <v>52</v>
      </c>
      <c r="I75" s="3" t="s">
        <v>19</v>
      </c>
      <c r="J75" s="3" t="s">
        <v>13</v>
      </c>
      <c r="K75" s="3" t="s">
        <v>4</v>
      </c>
      <c r="L75" s="3" t="s">
        <v>30</v>
      </c>
      <c r="M75" s="8">
        <v>4</v>
      </c>
      <c r="N75" s="5">
        <v>102.68</v>
      </c>
      <c r="O75" s="6">
        <v>0</v>
      </c>
      <c r="P75" s="5">
        <v>50.83</v>
      </c>
      <c r="Q75" s="5">
        <f t="shared" si="4"/>
        <v>410.72</v>
      </c>
      <c r="R75" s="5">
        <f t="shared" si="5"/>
        <v>203.32</v>
      </c>
      <c r="S75" s="5">
        <f t="shared" si="6"/>
        <v>207.40000000000003</v>
      </c>
      <c r="T75" s="7">
        <f t="shared" si="7"/>
        <v>0.50496688741721862</v>
      </c>
      <c r="U75" s="4">
        <f>YEAR(SalesDataTable[[#This Row],[Order Date]])</f>
        <v>2026</v>
      </c>
      <c r="V75" s="7" t="str">
        <f>"Q"&amp;ROUNDUP(MONTH(SalesDataTable[[#This Row],[Order Date]])/3,0)</f>
        <v>Q1</v>
      </c>
      <c r="W75" s="8">
        <f>MONTH(SalesDataTable[[#This Row],[Order Date]])</f>
        <v>1</v>
      </c>
      <c r="X75" s="7" t="str">
        <f>TEXT(SalesDataTable[[#This Row],[Order Date]],"mmm")</f>
        <v>Jan</v>
      </c>
    </row>
    <row r="76" spans="1:24" ht="15.75">
      <c r="A76" s="1">
        <v>755</v>
      </c>
      <c r="B76" s="2">
        <v>46039</v>
      </c>
      <c r="C76" s="3">
        <f>YEAR(SalesDataTable[[#This Row],[Order Date]])</f>
        <v>2026</v>
      </c>
      <c r="D76" s="10" t="str">
        <f>"Q"&amp;ROUNDUP(MONTH(SalesDataTable[[#This Row],[Order Date]])/3,0)</f>
        <v>Q1</v>
      </c>
      <c r="E76" s="3">
        <f>MONTH(SalesDataTable[[#This Row],[Order Date]])</f>
        <v>1</v>
      </c>
      <c r="F76" s="3" t="str">
        <f>TEXT(SalesDataTable[[#This Row],[Order Date]],"MMM")</f>
        <v>Jan</v>
      </c>
      <c r="G76" s="3" t="s">
        <v>0</v>
      </c>
      <c r="H76" s="3" t="s">
        <v>36</v>
      </c>
      <c r="I76" s="3" t="s">
        <v>28</v>
      </c>
      <c r="J76" s="3" t="s">
        <v>13</v>
      </c>
      <c r="K76" s="3" t="s">
        <v>14</v>
      </c>
      <c r="L76" s="3" t="s">
        <v>48</v>
      </c>
      <c r="M76" s="8">
        <v>2</v>
      </c>
      <c r="N76" s="5">
        <v>164.38</v>
      </c>
      <c r="O76" s="6">
        <v>0.05</v>
      </c>
      <c r="P76" s="5">
        <v>85.93</v>
      </c>
      <c r="Q76" s="5">
        <f t="shared" si="4"/>
        <v>312.322</v>
      </c>
      <c r="R76" s="5">
        <f t="shared" si="5"/>
        <v>171.86</v>
      </c>
      <c r="S76" s="5">
        <f t="shared" si="6"/>
        <v>140.46199999999999</v>
      </c>
      <c r="T76" s="7">
        <f t="shared" si="7"/>
        <v>0.44973456881039436</v>
      </c>
      <c r="U76" s="4">
        <f>YEAR(SalesDataTable[[#This Row],[Order Date]])</f>
        <v>2026</v>
      </c>
      <c r="V76" s="7" t="str">
        <f>"Q"&amp;ROUNDUP(MONTH(SalesDataTable[[#This Row],[Order Date]])/3,0)</f>
        <v>Q1</v>
      </c>
      <c r="W76" s="8">
        <f>MONTH(SalesDataTable[[#This Row],[Order Date]])</f>
        <v>1</v>
      </c>
      <c r="X76" s="7" t="str">
        <f>TEXT(SalesDataTable[[#This Row],[Order Date]],"mmm")</f>
        <v>Jan</v>
      </c>
    </row>
    <row r="77" spans="1:24" ht="15.75">
      <c r="A77" s="1">
        <v>3171</v>
      </c>
      <c r="B77" s="2">
        <v>46039</v>
      </c>
      <c r="C77" s="3">
        <f>YEAR(SalesDataTable[[#This Row],[Order Date]])</f>
        <v>2026</v>
      </c>
      <c r="D77" s="10" t="str">
        <f>"Q"&amp;ROUNDUP(MONTH(SalesDataTable[[#This Row],[Order Date]])/3,0)</f>
        <v>Q1</v>
      </c>
      <c r="E77" s="3">
        <f>MONTH(SalesDataTable[[#This Row],[Order Date]])</f>
        <v>1</v>
      </c>
      <c r="F77" s="3" t="str">
        <f>TEXT(SalesDataTable[[#This Row],[Order Date]],"MMM")</f>
        <v>Jan</v>
      </c>
      <c r="G77" s="3" t="s">
        <v>0</v>
      </c>
      <c r="H77" s="3" t="s">
        <v>50</v>
      </c>
      <c r="I77" s="3" t="s">
        <v>19</v>
      </c>
      <c r="J77" s="3" t="s">
        <v>3</v>
      </c>
      <c r="K77" s="3" t="s">
        <v>4</v>
      </c>
      <c r="L77" s="3" t="s">
        <v>22</v>
      </c>
      <c r="M77" s="8">
        <v>1</v>
      </c>
      <c r="N77" s="5">
        <v>51.78</v>
      </c>
      <c r="O77" s="6">
        <v>0</v>
      </c>
      <c r="P77" s="5">
        <v>22.64</v>
      </c>
      <c r="Q77" s="5">
        <f t="shared" si="4"/>
        <v>51.78</v>
      </c>
      <c r="R77" s="5">
        <f t="shared" si="5"/>
        <v>22.64</v>
      </c>
      <c r="S77" s="5">
        <f t="shared" si="6"/>
        <v>29.14</v>
      </c>
      <c r="T77" s="7">
        <f t="shared" si="7"/>
        <v>0.56276554654306687</v>
      </c>
      <c r="U77" s="4">
        <f>YEAR(SalesDataTable[[#This Row],[Order Date]])</f>
        <v>2026</v>
      </c>
      <c r="V77" s="7" t="str">
        <f>"Q"&amp;ROUNDUP(MONTH(SalesDataTable[[#This Row],[Order Date]])/3,0)</f>
        <v>Q1</v>
      </c>
      <c r="W77" s="8">
        <f>MONTH(SalesDataTable[[#This Row],[Order Date]])</f>
        <v>1</v>
      </c>
      <c r="X77" s="7" t="str">
        <f>TEXT(SalesDataTable[[#This Row],[Order Date]],"mmm")</f>
        <v>Jan</v>
      </c>
    </row>
    <row r="78" spans="1:24" ht="15.75">
      <c r="A78" s="1">
        <v>4277</v>
      </c>
      <c r="B78" s="2">
        <v>46039</v>
      </c>
      <c r="C78" s="3">
        <f>YEAR(SalesDataTable[[#This Row],[Order Date]])</f>
        <v>2026</v>
      </c>
      <c r="D78" s="10" t="str">
        <f>"Q"&amp;ROUNDUP(MONTH(SalesDataTable[[#This Row],[Order Date]])/3,0)</f>
        <v>Q1</v>
      </c>
      <c r="E78" s="3">
        <f>MONTH(SalesDataTable[[#This Row],[Order Date]])</f>
        <v>1</v>
      </c>
      <c r="F78" s="3" t="str">
        <f>TEXT(SalesDataTable[[#This Row],[Order Date]],"MMM")</f>
        <v>Jan</v>
      </c>
      <c r="G78" s="3" t="s">
        <v>6</v>
      </c>
      <c r="H78" s="3" t="s">
        <v>41</v>
      </c>
      <c r="I78" s="3" t="s">
        <v>19</v>
      </c>
      <c r="J78" s="3" t="s">
        <v>3</v>
      </c>
      <c r="K78" s="3" t="s">
        <v>34</v>
      </c>
      <c r="L78" s="3" t="s">
        <v>45</v>
      </c>
      <c r="M78" s="8">
        <v>1</v>
      </c>
      <c r="N78" s="5">
        <v>50.52</v>
      </c>
      <c r="O78" s="6">
        <v>0.05</v>
      </c>
      <c r="P78" s="5">
        <v>22.37</v>
      </c>
      <c r="Q78" s="5">
        <f t="shared" si="4"/>
        <v>47.994</v>
      </c>
      <c r="R78" s="5">
        <f t="shared" si="5"/>
        <v>22.37</v>
      </c>
      <c r="S78" s="5">
        <f t="shared" si="6"/>
        <v>25.623999999999999</v>
      </c>
      <c r="T78" s="7">
        <f t="shared" si="7"/>
        <v>0.5339000708421886</v>
      </c>
      <c r="U78" s="4">
        <f>YEAR(SalesDataTable[[#This Row],[Order Date]])</f>
        <v>2026</v>
      </c>
      <c r="V78" s="7" t="str">
        <f>"Q"&amp;ROUNDUP(MONTH(SalesDataTable[[#This Row],[Order Date]])/3,0)</f>
        <v>Q1</v>
      </c>
      <c r="W78" s="8">
        <f>MONTH(SalesDataTable[[#This Row],[Order Date]])</f>
        <v>1</v>
      </c>
      <c r="X78" s="7" t="str">
        <f>TEXT(SalesDataTable[[#This Row],[Order Date]],"mmm")</f>
        <v>Jan</v>
      </c>
    </row>
    <row r="79" spans="1:24" ht="15.75">
      <c r="A79" s="1">
        <v>4648</v>
      </c>
      <c r="B79" s="2">
        <v>46039</v>
      </c>
      <c r="C79" s="3">
        <f>YEAR(SalesDataTable[[#This Row],[Order Date]])</f>
        <v>2026</v>
      </c>
      <c r="D79" s="10" t="str">
        <f>"Q"&amp;ROUNDUP(MONTH(SalesDataTable[[#This Row],[Order Date]])/3,0)</f>
        <v>Q1</v>
      </c>
      <c r="E79" s="3">
        <f>MONTH(SalesDataTable[[#This Row],[Order Date]])</f>
        <v>1</v>
      </c>
      <c r="F79" s="3" t="str">
        <f>TEXT(SalesDataTable[[#This Row],[Order Date]],"MMM")</f>
        <v>Jan</v>
      </c>
      <c r="G79" s="3" t="s">
        <v>6</v>
      </c>
      <c r="H79" s="3" t="s">
        <v>49</v>
      </c>
      <c r="I79" s="3" t="s">
        <v>28</v>
      </c>
      <c r="J79" s="3" t="s">
        <v>13</v>
      </c>
      <c r="K79" s="3" t="s">
        <v>23</v>
      </c>
      <c r="L79" s="3" t="s">
        <v>29</v>
      </c>
      <c r="M79" s="8">
        <v>1</v>
      </c>
      <c r="N79" s="5">
        <v>199.02</v>
      </c>
      <c r="O79" s="6">
        <v>0</v>
      </c>
      <c r="P79" s="5">
        <v>106.49</v>
      </c>
      <c r="Q79" s="5">
        <f t="shared" si="4"/>
        <v>199.02</v>
      </c>
      <c r="R79" s="5">
        <f t="shared" si="5"/>
        <v>106.49</v>
      </c>
      <c r="S79" s="5">
        <f t="shared" si="6"/>
        <v>92.530000000000015</v>
      </c>
      <c r="T79" s="7">
        <f t="shared" si="7"/>
        <v>0.46492814792483173</v>
      </c>
      <c r="U79" s="4">
        <f>YEAR(SalesDataTable[[#This Row],[Order Date]])</f>
        <v>2026</v>
      </c>
      <c r="V79" s="7" t="str">
        <f>"Q"&amp;ROUNDUP(MONTH(SalesDataTable[[#This Row],[Order Date]])/3,0)</f>
        <v>Q1</v>
      </c>
      <c r="W79" s="8">
        <f>MONTH(SalesDataTable[[#This Row],[Order Date]])</f>
        <v>1</v>
      </c>
      <c r="X79" s="7" t="str">
        <f>TEXT(SalesDataTable[[#This Row],[Order Date]],"mmm")</f>
        <v>Jan</v>
      </c>
    </row>
    <row r="80" spans="1:24" ht="15.75">
      <c r="A80" s="1">
        <v>157</v>
      </c>
      <c r="B80" s="2">
        <v>46040</v>
      </c>
      <c r="C80" s="3">
        <f>YEAR(SalesDataTable[[#This Row],[Order Date]])</f>
        <v>2026</v>
      </c>
      <c r="D80" s="10" t="str">
        <f>"Q"&amp;ROUNDUP(MONTH(SalesDataTable[[#This Row],[Order Date]])/3,0)</f>
        <v>Q1</v>
      </c>
      <c r="E80" s="3">
        <f>MONTH(SalesDataTable[[#This Row],[Order Date]])</f>
        <v>1</v>
      </c>
      <c r="F80" s="3" t="str">
        <f>TEXT(SalesDataTable[[#This Row],[Order Date]],"MMM")</f>
        <v>Jan</v>
      </c>
      <c r="G80" s="3" t="s">
        <v>20</v>
      </c>
      <c r="H80" s="3" t="s">
        <v>33</v>
      </c>
      <c r="I80" s="3" t="s">
        <v>19</v>
      </c>
      <c r="J80" s="3" t="s">
        <v>3</v>
      </c>
      <c r="K80" s="3" t="s">
        <v>23</v>
      </c>
      <c r="L80" s="3" t="s">
        <v>40</v>
      </c>
      <c r="M80" s="8">
        <v>3</v>
      </c>
      <c r="N80" s="5">
        <v>80.27</v>
      </c>
      <c r="O80" s="6">
        <v>0.1</v>
      </c>
      <c r="P80" s="5">
        <v>39.26</v>
      </c>
      <c r="Q80" s="5">
        <f t="shared" si="4"/>
        <v>216.72900000000001</v>
      </c>
      <c r="R80" s="5">
        <f t="shared" si="5"/>
        <v>117.78</v>
      </c>
      <c r="S80" s="5">
        <f t="shared" si="6"/>
        <v>98.949000000000012</v>
      </c>
      <c r="T80" s="7">
        <f t="shared" si="7"/>
        <v>0.45655634455933447</v>
      </c>
      <c r="U80" s="4">
        <f>YEAR(SalesDataTable[[#This Row],[Order Date]])</f>
        <v>2026</v>
      </c>
      <c r="V80" s="7" t="str">
        <f>"Q"&amp;ROUNDUP(MONTH(SalesDataTable[[#This Row],[Order Date]])/3,0)</f>
        <v>Q1</v>
      </c>
      <c r="W80" s="8">
        <f>MONTH(SalesDataTable[[#This Row],[Order Date]])</f>
        <v>1</v>
      </c>
      <c r="X80" s="7" t="str">
        <f>TEXT(SalesDataTable[[#This Row],[Order Date]],"mmm")</f>
        <v>Jan</v>
      </c>
    </row>
    <row r="81" spans="1:24" ht="15.75">
      <c r="A81" s="1">
        <v>2271</v>
      </c>
      <c r="B81" s="2">
        <v>46040</v>
      </c>
      <c r="C81" s="3">
        <f>YEAR(SalesDataTable[[#This Row],[Order Date]])</f>
        <v>2026</v>
      </c>
      <c r="D81" s="10" t="str">
        <f>"Q"&amp;ROUNDUP(MONTH(SalesDataTable[[#This Row],[Order Date]])/3,0)</f>
        <v>Q1</v>
      </c>
      <c r="E81" s="3">
        <f>MONTH(SalesDataTable[[#This Row],[Order Date]])</f>
        <v>1</v>
      </c>
      <c r="F81" s="3" t="str">
        <f>TEXT(SalesDataTable[[#This Row],[Order Date]],"MMM")</f>
        <v>Jan</v>
      </c>
      <c r="G81" s="3" t="s">
        <v>6</v>
      </c>
      <c r="H81" s="3" t="s">
        <v>7</v>
      </c>
      <c r="I81" s="3" t="s">
        <v>19</v>
      </c>
      <c r="J81" s="3" t="s">
        <v>13</v>
      </c>
      <c r="K81" s="3" t="s">
        <v>23</v>
      </c>
      <c r="L81" s="3" t="s">
        <v>24</v>
      </c>
      <c r="M81" s="8">
        <v>4</v>
      </c>
      <c r="N81" s="5">
        <v>333.28</v>
      </c>
      <c r="O81" s="6">
        <v>0</v>
      </c>
      <c r="P81" s="5">
        <v>195.76</v>
      </c>
      <c r="Q81" s="5">
        <f t="shared" si="4"/>
        <v>1333.12</v>
      </c>
      <c r="R81" s="5">
        <f t="shared" si="5"/>
        <v>783.04</v>
      </c>
      <c r="S81" s="5">
        <f t="shared" si="6"/>
        <v>550.07999999999993</v>
      </c>
      <c r="T81" s="7">
        <f t="shared" si="7"/>
        <v>0.41262602016322608</v>
      </c>
      <c r="U81" s="4">
        <f>YEAR(SalesDataTable[[#This Row],[Order Date]])</f>
        <v>2026</v>
      </c>
      <c r="V81" s="7" t="str">
        <f>"Q"&amp;ROUNDUP(MONTH(SalesDataTable[[#This Row],[Order Date]])/3,0)</f>
        <v>Q1</v>
      </c>
      <c r="W81" s="8">
        <f>MONTH(SalesDataTable[[#This Row],[Order Date]])</f>
        <v>1</v>
      </c>
      <c r="X81" s="7" t="str">
        <f>TEXT(SalesDataTable[[#This Row],[Order Date]],"mmm")</f>
        <v>Jan</v>
      </c>
    </row>
    <row r="82" spans="1:24" ht="15.75">
      <c r="A82" s="1">
        <v>3330</v>
      </c>
      <c r="B82" s="2">
        <v>46040</v>
      </c>
      <c r="C82" s="3">
        <f>YEAR(SalesDataTable[[#This Row],[Order Date]])</f>
        <v>2026</v>
      </c>
      <c r="D82" s="10" t="str">
        <f>"Q"&amp;ROUNDUP(MONTH(SalesDataTable[[#This Row],[Order Date]])/3,0)</f>
        <v>Q1</v>
      </c>
      <c r="E82" s="3">
        <f>MONTH(SalesDataTable[[#This Row],[Order Date]])</f>
        <v>1</v>
      </c>
      <c r="F82" s="3" t="str">
        <f>TEXT(SalesDataTable[[#This Row],[Order Date]],"MMM")</f>
        <v>Jan</v>
      </c>
      <c r="G82" s="3" t="s">
        <v>20</v>
      </c>
      <c r="H82" s="3" t="s">
        <v>47</v>
      </c>
      <c r="I82" s="3" t="s">
        <v>28</v>
      </c>
      <c r="J82" s="3" t="s">
        <v>13</v>
      </c>
      <c r="K82" s="3" t="s">
        <v>4</v>
      </c>
      <c r="L82" s="3" t="s">
        <v>30</v>
      </c>
      <c r="M82" s="8">
        <v>1</v>
      </c>
      <c r="N82" s="5">
        <v>104.36</v>
      </c>
      <c r="O82" s="6">
        <v>0</v>
      </c>
      <c r="P82" s="5">
        <v>51.63</v>
      </c>
      <c r="Q82" s="5">
        <f t="shared" si="4"/>
        <v>104.36</v>
      </c>
      <c r="R82" s="5">
        <f t="shared" si="5"/>
        <v>51.63</v>
      </c>
      <c r="S82" s="5">
        <f t="shared" si="6"/>
        <v>52.73</v>
      </c>
      <c r="T82" s="7">
        <f t="shared" si="7"/>
        <v>0.50527021847451126</v>
      </c>
      <c r="U82" s="4">
        <f>YEAR(SalesDataTable[[#This Row],[Order Date]])</f>
        <v>2026</v>
      </c>
      <c r="V82" s="7" t="str">
        <f>"Q"&amp;ROUNDUP(MONTH(SalesDataTable[[#This Row],[Order Date]])/3,0)</f>
        <v>Q1</v>
      </c>
      <c r="W82" s="8">
        <f>MONTH(SalesDataTable[[#This Row],[Order Date]])</f>
        <v>1</v>
      </c>
      <c r="X82" s="7" t="str">
        <f>TEXT(SalesDataTable[[#This Row],[Order Date]],"mmm")</f>
        <v>Jan</v>
      </c>
    </row>
    <row r="83" spans="1:24" ht="15.75">
      <c r="A83" s="1">
        <v>4547</v>
      </c>
      <c r="B83" s="2">
        <v>46040</v>
      </c>
      <c r="C83" s="3">
        <f>YEAR(SalesDataTable[[#This Row],[Order Date]])</f>
        <v>2026</v>
      </c>
      <c r="D83" s="10" t="str">
        <f>"Q"&amp;ROUNDUP(MONTH(SalesDataTable[[#This Row],[Order Date]])/3,0)</f>
        <v>Q1</v>
      </c>
      <c r="E83" s="3">
        <f>MONTH(SalesDataTable[[#This Row],[Order Date]])</f>
        <v>1</v>
      </c>
      <c r="F83" s="3" t="str">
        <f>TEXT(SalesDataTable[[#This Row],[Order Date]],"MMM")</f>
        <v>Jan</v>
      </c>
      <c r="G83" s="3" t="s">
        <v>11</v>
      </c>
      <c r="H83" s="3" t="s">
        <v>25</v>
      </c>
      <c r="I83" s="3" t="s">
        <v>28</v>
      </c>
      <c r="J83" s="3" t="s">
        <v>13</v>
      </c>
      <c r="K83" s="3" t="s">
        <v>4</v>
      </c>
      <c r="L83" s="3" t="s">
        <v>5</v>
      </c>
      <c r="M83" s="8">
        <v>1</v>
      </c>
      <c r="N83" s="5">
        <v>83.52</v>
      </c>
      <c r="O83" s="6">
        <v>0.05</v>
      </c>
      <c r="P83" s="5">
        <v>42.97</v>
      </c>
      <c r="Q83" s="5">
        <f t="shared" si="4"/>
        <v>79.343999999999994</v>
      </c>
      <c r="R83" s="5">
        <f t="shared" si="5"/>
        <v>42.97</v>
      </c>
      <c r="S83" s="5">
        <f t="shared" si="6"/>
        <v>36.373999999999995</v>
      </c>
      <c r="T83" s="7">
        <f t="shared" si="7"/>
        <v>0.45843416011292598</v>
      </c>
      <c r="U83" s="4">
        <f>YEAR(SalesDataTable[[#This Row],[Order Date]])</f>
        <v>2026</v>
      </c>
      <c r="V83" s="7" t="str">
        <f>"Q"&amp;ROUNDUP(MONTH(SalesDataTable[[#This Row],[Order Date]])/3,0)</f>
        <v>Q1</v>
      </c>
      <c r="W83" s="8">
        <f>MONTH(SalesDataTable[[#This Row],[Order Date]])</f>
        <v>1</v>
      </c>
      <c r="X83" s="7" t="str">
        <f>TEXT(SalesDataTable[[#This Row],[Order Date]],"mmm")</f>
        <v>Jan</v>
      </c>
    </row>
    <row r="84" spans="1:24" ht="15.75">
      <c r="A84" s="1">
        <v>1840</v>
      </c>
      <c r="B84" s="2">
        <v>46041</v>
      </c>
      <c r="C84" s="3">
        <f>YEAR(SalesDataTable[[#This Row],[Order Date]])</f>
        <v>2026</v>
      </c>
      <c r="D84" s="10" t="str">
        <f>"Q"&amp;ROUNDUP(MONTH(SalesDataTable[[#This Row],[Order Date]])/3,0)</f>
        <v>Q1</v>
      </c>
      <c r="E84" s="3">
        <f>MONTH(SalesDataTable[[#This Row],[Order Date]])</f>
        <v>1</v>
      </c>
      <c r="F84" s="3" t="str">
        <f>TEXT(SalesDataTable[[#This Row],[Order Date]],"MMM")</f>
        <v>Jan</v>
      </c>
      <c r="G84" s="3" t="s">
        <v>11</v>
      </c>
      <c r="H84" s="3" t="s">
        <v>39</v>
      </c>
      <c r="I84" s="3" t="s">
        <v>2</v>
      </c>
      <c r="J84" s="3" t="s">
        <v>13</v>
      </c>
      <c r="K84" s="3" t="s">
        <v>34</v>
      </c>
      <c r="L84" s="3" t="s">
        <v>38</v>
      </c>
      <c r="M84" s="8">
        <v>2</v>
      </c>
      <c r="N84" s="5">
        <v>125.93</v>
      </c>
      <c r="O84" s="6">
        <v>0</v>
      </c>
      <c r="P84" s="5">
        <v>69.150000000000006</v>
      </c>
      <c r="Q84" s="5">
        <f t="shared" si="4"/>
        <v>251.86</v>
      </c>
      <c r="R84" s="5">
        <f t="shared" si="5"/>
        <v>138.30000000000001</v>
      </c>
      <c r="S84" s="5">
        <f t="shared" si="6"/>
        <v>113.56</v>
      </c>
      <c r="T84" s="7">
        <f t="shared" si="7"/>
        <v>0.45088541253077102</v>
      </c>
      <c r="U84" s="4">
        <f>YEAR(SalesDataTable[[#This Row],[Order Date]])</f>
        <v>2026</v>
      </c>
      <c r="V84" s="7" t="str">
        <f>"Q"&amp;ROUNDUP(MONTH(SalesDataTable[[#This Row],[Order Date]])/3,0)</f>
        <v>Q1</v>
      </c>
      <c r="W84" s="8">
        <f>MONTH(SalesDataTable[[#This Row],[Order Date]])</f>
        <v>1</v>
      </c>
      <c r="X84" s="7" t="str">
        <f>TEXT(SalesDataTable[[#This Row],[Order Date]],"mmm")</f>
        <v>Jan</v>
      </c>
    </row>
    <row r="85" spans="1:24" ht="15.75">
      <c r="A85" s="1">
        <v>1850</v>
      </c>
      <c r="B85" s="2">
        <v>46041</v>
      </c>
      <c r="C85" s="3">
        <f>YEAR(SalesDataTable[[#This Row],[Order Date]])</f>
        <v>2026</v>
      </c>
      <c r="D85" s="10" t="str">
        <f>"Q"&amp;ROUNDUP(MONTH(SalesDataTable[[#This Row],[Order Date]])/3,0)</f>
        <v>Q1</v>
      </c>
      <c r="E85" s="3">
        <f>MONTH(SalesDataTable[[#This Row],[Order Date]])</f>
        <v>1</v>
      </c>
      <c r="F85" s="3" t="str">
        <f>TEXT(SalesDataTable[[#This Row],[Order Date]],"MMM")</f>
        <v>Jan</v>
      </c>
      <c r="G85" s="3" t="s">
        <v>6</v>
      </c>
      <c r="H85" s="3" t="s">
        <v>27</v>
      </c>
      <c r="I85" s="3" t="s">
        <v>2</v>
      </c>
      <c r="J85" s="3" t="s">
        <v>16</v>
      </c>
      <c r="K85" s="3" t="s">
        <v>4</v>
      </c>
      <c r="L85" s="3" t="s">
        <v>22</v>
      </c>
      <c r="M85" s="8">
        <v>1</v>
      </c>
      <c r="N85" s="5">
        <v>49.85</v>
      </c>
      <c r="O85" s="6">
        <v>0</v>
      </c>
      <c r="P85" s="5">
        <v>23.07</v>
      </c>
      <c r="Q85" s="5">
        <f t="shared" si="4"/>
        <v>49.85</v>
      </c>
      <c r="R85" s="5">
        <f t="shared" si="5"/>
        <v>23.07</v>
      </c>
      <c r="S85" s="5">
        <f t="shared" si="6"/>
        <v>26.78</v>
      </c>
      <c r="T85" s="7">
        <f t="shared" si="7"/>
        <v>0.53721163490471413</v>
      </c>
      <c r="U85" s="4">
        <f>YEAR(SalesDataTable[[#This Row],[Order Date]])</f>
        <v>2026</v>
      </c>
      <c r="V85" s="7" t="str">
        <f>"Q"&amp;ROUNDUP(MONTH(SalesDataTable[[#This Row],[Order Date]])/3,0)</f>
        <v>Q1</v>
      </c>
      <c r="W85" s="8">
        <f>MONTH(SalesDataTable[[#This Row],[Order Date]])</f>
        <v>1</v>
      </c>
      <c r="X85" s="7" t="str">
        <f>TEXT(SalesDataTable[[#This Row],[Order Date]],"mmm")</f>
        <v>Jan</v>
      </c>
    </row>
    <row r="86" spans="1:24" ht="15.75">
      <c r="A86" s="1">
        <v>1858</v>
      </c>
      <c r="B86" s="2">
        <v>46041</v>
      </c>
      <c r="C86" s="3">
        <f>YEAR(SalesDataTable[[#This Row],[Order Date]])</f>
        <v>2026</v>
      </c>
      <c r="D86" s="10" t="str">
        <f>"Q"&amp;ROUNDUP(MONTH(SalesDataTable[[#This Row],[Order Date]])/3,0)</f>
        <v>Q1</v>
      </c>
      <c r="E86" s="3">
        <f>MONTH(SalesDataTable[[#This Row],[Order Date]])</f>
        <v>1</v>
      </c>
      <c r="F86" s="3" t="str">
        <f>TEXT(SalesDataTable[[#This Row],[Order Date]],"MMM")</f>
        <v>Jan</v>
      </c>
      <c r="G86" s="3" t="s">
        <v>6</v>
      </c>
      <c r="H86" s="3" t="s">
        <v>7</v>
      </c>
      <c r="I86" s="3" t="s">
        <v>2</v>
      </c>
      <c r="J86" s="3" t="s">
        <v>3</v>
      </c>
      <c r="K86" s="3" t="s">
        <v>14</v>
      </c>
      <c r="L86" s="3" t="s">
        <v>15</v>
      </c>
      <c r="M86" s="8">
        <v>1</v>
      </c>
      <c r="N86" s="5">
        <v>36.130000000000003</v>
      </c>
      <c r="O86" s="6">
        <v>0</v>
      </c>
      <c r="P86" s="5">
        <v>13.39</v>
      </c>
      <c r="Q86" s="5">
        <f t="shared" si="4"/>
        <v>36.130000000000003</v>
      </c>
      <c r="R86" s="5">
        <f t="shared" si="5"/>
        <v>13.39</v>
      </c>
      <c r="S86" s="5">
        <f t="shared" si="6"/>
        <v>22.740000000000002</v>
      </c>
      <c r="T86" s="7">
        <f t="shared" si="7"/>
        <v>0.62939385552172711</v>
      </c>
      <c r="U86" s="4">
        <f>YEAR(SalesDataTable[[#This Row],[Order Date]])</f>
        <v>2026</v>
      </c>
      <c r="V86" s="7" t="str">
        <f>"Q"&amp;ROUNDUP(MONTH(SalesDataTable[[#This Row],[Order Date]])/3,0)</f>
        <v>Q1</v>
      </c>
      <c r="W86" s="8">
        <f>MONTH(SalesDataTable[[#This Row],[Order Date]])</f>
        <v>1</v>
      </c>
      <c r="X86" s="7" t="str">
        <f>TEXT(SalesDataTable[[#This Row],[Order Date]],"mmm")</f>
        <v>Jan</v>
      </c>
    </row>
    <row r="87" spans="1:24" ht="15.75">
      <c r="A87" s="1">
        <v>2910</v>
      </c>
      <c r="B87" s="2">
        <v>46041</v>
      </c>
      <c r="C87" s="3">
        <f>YEAR(SalesDataTable[[#This Row],[Order Date]])</f>
        <v>2026</v>
      </c>
      <c r="D87" s="10" t="str">
        <f>"Q"&amp;ROUNDUP(MONTH(SalesDataTable[[#This Row],[Order Date]])/3,0)</f>
        <v>Q1</v>
      </c>
      <c r="E87" s="3">
        <f>MONTH(SalesDataTable[[#This Row],[Order Date]])</f>
        <v>1</v>
      </c>
      <c r="F87" s="3" t="str">
        <f>TEXT(SalesDataTable[[#This Row],[Order Date]],"MMM")</f>
        <v>Jan</v>
      </c>
      <c r="G87" s="3" t="s">
        <v>20</v>
      </c>
      <c r="H87" s="3" t="s">
        <v>47</v>
      </c>
      <c r="I87" s="3" t="s">
        <v>19</v>
      </c>
      <c r="J87" s="3" t="s">
        <v>3</v>
      </c>
      <c r="K87" s="3" t="s">
        <v>4</v>
      </c>
      <c r="L87" s="3" t="s">
        <v>30</v>
      </c>
      <c r="M87" s="8">
        <v>1</v>
      </c>
      <c r="N87" s="5">
        <v>104.83</v>
      </c>
      <c r="O87" s="6">
        <v>0.05</v>
      </c>
      <c r="P87" s="5">
        <v>51.06</v>
      </c>
      <c r="Q87" s="5">
        <f t="shared" si="4"/>
        <v>99.588499999999996</v>
      </c>
      <c r="R87" s="5">
        <f t="shared" si="5"/>
        <v>51.06</v>
      </c>
      <c r="S87" s="5">
        <f t="shared" si="6"/>
        <v>48.528499999999994</v>
      </c>
      <c r="T87" s="7">
        <f t="shared" si="7"/>
        <v>0.48729019916958277</v>
      </c>
      <c r="U87" s="4">
        <f>YEAR(SalesDataTable[[#This Row],[Order Date]])</f>
        <v>2026</v>
      </c>
      <c r="V87" s="7" t="str">
        <f>"Q"&amp;ROUNDUP(MONTH(SalesDataTable[[#This Row],[Order Date]])/3,0)</f>
        <v>Q1</v>
      </c>
      <c r="W87" s="8">
        <f>MONTH(SalesDataTable[[#This Row],[Order Date]])</f>
        <v>1</v>
      </c>
      <c r="X87" s="7" t="str">
        <f>TEXT(SalesDataTable[[#This Row],[Order Date]],"mmm")</f>
        <v>Jan</v>
      </c>
    </row>
    <row r="88" spans="1:24" ht="15.75">
      <c r="A88" s="1">
        <v>3694</v>
      </c>
      <c r="B88" s="2">
        <v>46041</v>
      </c>
      <c r="C88" s="3">
        <f>YEAR(SalesDataTable[[#This Row],[Order Date]])</f>
        <v>2026</v>
      </c>
      <c r="D88" s="10" t="str">
        <f>"Q"&amp;ROUNDUP(MONTH(SalesDataTable[[#This Row],[Order Date]])/3,0)</f>
        <v>Q1</v>
      </c>
      <c r="E88" s="3">
        <f>MONTH(SalesDataTable[[#This Row],[Order Date]])</f>
        <v>1</v>
      </c>
      <c r="F88" s="3" t="str">
        <f>TEXT(SalesDataTable[[#This Row],[Order Date]],"MMM")</f>
        <v>Jan</v>
      </c>
      <c r="G88" s="3" t="s">
        <v>0</v>
      </c>
      <c r="H88" s="3" t="s">
        <v>1</v>
      </c>
      <c r="I88" s="3" t="s">
        <v>19</v>
      </c>
      <c r="J88" s="3" t="s">
        <v>3</v>
      </c>
      <c r="K88" s="3" t="s">
        <v>14</v>
      </c>
      <c r="L88" s="3" t="s">
        <v>15</v>
      </c>
      <c r="M88" s="8">
        <v>1</v>
      </c>
      <c r="N88" s="5">
        <v>35.46</v>
      </c>
      <c r="O88" s="6">
        <v>0.05</v>
      </c>
      <c r="P88" s="5">
        <v>13.81</v>
      </c>
      <c r="Q88" s="5">
        <f t="shared" si="4"/>
        <v>33.686999999999998</v>
      </c>
      <c r="R88" s="5">
        <f t="shared" si="5"/>
        <v>13.81</v>
      </c>
      <c r="S88" s="5">
        <f t="shared" si="6"/>
        <v>19.876999999999995</v>
      </c>
      <c r="T88" s="7">
        <f t="shared" si="7"/>
        <v>0.59004957401965141</v>
      </c>
      <c r="U88" s="4">
        <f>YEAR(SalesDataTable[[#This Row],[Order Date]])</f>
        <v>2026</v>
      </c>
      <c r="V88" s="7" t="str">
        <f>"Q"&amp;ROUNDUP(MONTH(SalesDataTable[[#This Row],[Order Date]])/3,0)</f>
        <v>Q1</v>
      </c>
      <c r="W88" s="8">
        <f>MONTH(SalesDataTable[[#This Row],[Order Date]])</f>
        <v>1</v>
      </c>
      <c r="X88" s="7" t="str">
        <f>TEXT(SalesDataTable[[#This Row],[Order Date]],"mmm")</f>
        <v>Jan</v>
      </c>
    </row>
    <row r="89" spans="1:24" ht="15.75">
      <c r="A89" s="1">
        <v>631</v>
      </c>
      <c r="B89" s="2">
        <v>46042</v>
      </c>
      <c r="C89" s="3">
        <f>YEAR(SalesDataTable[[#This Row],[Order Date]])</f>
        <v>2026</v>
      </c>
      <c r="D89" s="10" t="str">
        <f>"Q"&amp;ROUNDUP(MONTH(SalesDataTable[[#This Row],[Order Date]])/3,0)</f>
        <v>Q1</v>
      </c>
      <c r="E89" s="3">
        <f>MONTH(SalesDataTable[[#This Row],[Order Date]])</f>
        <v>1</v>
      </c>
      <c r="F89" s="3" t="str">
        <f>TEXT(SalesDataTable[[#This Row],[Order Date]],"MMM")</f>
        <v>Jan</v>
      </c>
      <c r="G89" s="3" t="s">
        <v>20</v>
      </c>
      <c r="H89" s="3" t="s">
        <v>33</v>
      </c>
      <c r="I89" s="3" t="s">
        <v>28</v>
      </c>
      <c r="J89" s="3" t="s">
        <v>3</v>
      </c>
      <c r="K89" s="3" t="s">
        <v>14</v>
      </c>
      <c r="L89" s="3" t="s">
        <v>48</v>
      </c>
      <c r="M89" s="8">
        <v>1</v>
      </c>
      <c r="N89" s="5">
        <v>165.42</v>
      </c>
      <c r="O89" s="6">
        <v>0</v>
      </c>
      <c r="P89" s="5">
        <v>85.69</v>
      </c>
      <c r="Q89" s="5">
        <f t="shared" si="4"/>
        <v>165.42</v>
      </c>
      <c r="R89" s="5">
        <f t="shared" si="5"/>
        <v>85.69</v>
      </c>
      <c r="S89" s="5">
        <f t="shared" si="6"/>
        <v>79.72999999999999</v>
      </c>
      <c r="T89" s="7">
        <f t="shared" si="7"/>
        <v>0.48198524966751299</v>
      </c>
      <c r="U89" s="4">
        <f>YEAR(SalesDataTable[[#This Row],[Order Date]])</f>
        <v>2026</v>
      </c>
      <c r="V89" s="7" t="str">
        <f>"Q"&amp;ROUNDUP(MONTH(SalesDataTable[[#This Row],[Order Date]])/3,0)</f>
        <v>Q1</v>
      </c>
      <c r="W89" s="8">
        <f>MONTH(SalesDataTable[[#This Row],[Order Date]])</f>
        <v>1</v>
      </c>
      <c r="X89" s="7" t="str">
        <f>TEXT(SalesDataTable[[#This Row],[Order Date]],"mmm")</f>
        <v>Jan</v>
      </c>
    </row>
    <row r="90" spans="1:24" ht="15.75">
      <c r="A90" s="1">
        <v>1113</v>
      </c>
      <c r="B90" s="2">
        <v>46042</v>
      </c>
      <c r="C90" s="3">
        <f>YEAR(SalesDataTable[[#This Row],[Order Date]])</f>
        <v>2026</v>
      </c>
      <c r="D90" s="10" t="str">
        <f>"Q"&amp;ROUNDUP(MONTH(SalesDataTable[[#This Row],[Order Date]])/3,0)</f>
        <v>Q1</v>
      </c>
      <c r="E90" s="3">
        <f>MONTH(SalesDataTable[[#This Row],[Order Date]])</f>
        <v>1</v>
      </c>
      <c r="F90" s="3" t="str">
        <f>TEXT(SalesDataTable[[#This Row],[Order Date]],"MMM")</f>
        <v>Jan</v>
      </c>
      <c r="G90" s="3" t="s">
        <v>11</v>
      </c>
      <c r="H90" s="3" t="s">
        <v>25</v>
      </c>
      <c r="I90" s="3" t="s">
        <v>2</v>
      </c>
      <c r="J90" s="3" t="s">
        <v>3</v>
      </c>
      <c r="K90" s="3" t="s">
        <v>23</v>
      </c>
      <c r="L90" s="3" t="s">
        <v>51</v>
      </c>
      <c r="M90" s="8">
        <v>1</v>
      </c>
      <c r="N90" s="5">
        <v>122.86</v>
      </c>
      <c r="O90" s="6">
        <v>0.05</v>
      </c>
      <c r="P90" s="5">
        <v>60.36</v>
      </c>
      <c r="Q90" s="5">
        <f t="shared" si="4"/>
        <v>116.717</v>
      </c>
      <c r="R90" s="5">
        <f t="shared" si="5"/>
        <v>60.36</v>
      </c>
      <c r="S90" s="5">
        <f t="shared" si="6"/>
        <v>56.356999999999999</v>
      </c>
      <c r="T90" s="7">
        <f t="shared" si="7"/>
        <v>0.48285168398776529</v>
      </c>
      <c r="U90" s="4">
        <f>YEAR(SalesDataTable[[#This Row],[Order Date]])</f>
        <v>2026</v>
      </c>
      <c r="V90" s="7" t="str">
        <f>"Q"&amp;ROUNDUP(MONTH(SalesDataTable[[#This Row],[Order Date]])/3,0)</f>
        <v>Q1</v>
      </c>
      <c r="W90" s="8">
        <f>MONTH(SalesDataTable[[#This Row],[Order Date]])</f>
        <v>1</v>
      </c>
      <c r="X90" s="7" t="str">
        <f>TEXT(SalesDataTable[[#This Row],[Order Date]],"mmm")</f>
        <v>Jan</v>
      </c>
    </row>
    <row r="91" spans="1:24" ht="15.75">
      <c r="A91" s="1">
        <v>1525</v>
      </c>
      <c r="B91" s="2">
        <v>46042</v>
      </c>
      <c r="C91" s="3">
        <f>YEAR(SalesDataTable[[#This Row],[Order Date]])</f>
        <v>2026</v>
      </c>
      <c r="D91" s="10" t="str">
        <f>"Q"&amp;ROUNDUP(MONTH(SalesDataTable[[#This Row],[Order Date]])/3,0)</f>
        <v>Q1</v>
      </c>
      <c r="E91" s="3">
        <f>MONTH(SalesDataTable[[#This Row],[Order Date]])</f>
        <v>1</v>
      </c>
      <c r="F91" s="3" t="str">
        <f>TEXT(SalesDataTable[[#This Row],[Order Date]],"MMM")</f>
        <v>Jan</v>
      </c>
      <c r="G91" s="3" t="s">
        <v>0</v>
      </c>
      <c r="H91" s="3" t="s">
        <v>1</v>
      </c>
      <c r="I91" s="3" t="s">
        <v>19</v>
      </c>
      <c r="J91" s="3" t="s">
        <v>3</v>
      </c>
      <c r="K91" s="3" t="s">
        <v>34</v>
      </c>
      <c r="L91" s="3" t="s">
        <v>42</v>
      </c>
      <c r="M91" s="8">
        <v>2</v>
      </c>
      <c r="N91" s="5">
        <v>35.82</v>
      </c>
      <c r="O91" s="6">
        <v>0</v>
      </c>
      <c r="P91" s="5">
        <v>14.09</v>
      </c>
      <c r="Q91" s="5">
        <f t="shared" si="4"/>
        <v>71.64</v>
      </c>
      <c r="R91" s="5">
        <f t="shared" si="5"/>
        <v>28.18</v>
      </c>
      <c r="S91" s="5">
        <f t="shared" si="6"/>
        <v>43.46</v>
      </c>
      <c r="T91" s="7">
        <f t="shared" si="7"/>
        <v>0.60664433277498608</v>
      </c>
      <c r="U91" s="4">
        <f>YEAR(SalesDataTable[[#This Row],[Order Date]])</f>
        <v>2026</v>
      </c>
      <c r="V91" s="7" t="str">
        <f>"Q"&amp;ROUNDUP(MONTH(SalesDataTable[[#This Row],[Order Date]])/3,0)</f>
        <v>Q1</v>
      </c>
      <c r="W91" s="8">
        <f>MONTH(SalesDataTable[[#This Row],[Order Date]])</f>
        <v>1</v>
      </c>
      <c r="X91" s="7" t="str">
        <f>TEXT(SalesDataTable[[#This Row],[Order Date]],"mmm")</f>
        <v>Jan</v>
      </c>
    </row>
    <row r="92" spans="1:24" ht="15.75">
      <c r="A92" s="1">
        <v>3233</v>
      </c>
      <c r="B92" s="2">
        <v>46042</v>
      </c>
      <c r="C92" s="3">
        <f>YEAR(SalesDataTable[[#This Row],[Order Date]])</f>
        <v>2026</v>
      </c>
      <c r="D92" s="10" t="str">
        <f>"Q"&amp;ROUNDUP(MONTH(SalesDataTable[[#This Row],[Order Date]])/3,0)</f>
        <v>Q1</v>
      </c>
      <c r="E92" s="3">
        <f>MONTH(SalesDataTable[[#This Row],[Order Date]])</f>
        <v>1</v>
      </c>
      <c r="F92" s="3" t="str">
        <f>TEXT(SalesDataTable[[#This Row],[Order Date]],"MMM")</f>
        <v>Jan</v>
      </c>
      <c r="G92" s="3" t="s">
        <v>0</v>
      </c>
      <c r="H92" s="3" t="s">
        <v>1</v>
      </c>
      <c r="I92" s="3" t="s">
        <v>2</v>
      </c>
      <c r="J92" s="3" t="s">
        <v>13</v>
      </c>
      <c r="K92" s="3" t="s">
        <v>23</v>
      </c>
      <c r="L92" s="3" t="s">
        <v>51</v>
      </c>
      <c r="M92" s="8">
        <v>3</v>
      </c>
      <c r="N92" s="5">
        <v>120.29</v>
      </c>
      <c r="O92" s="6">
        <v>0.1</v>
      </c>
      <c r="P92" s="5">
        <v>62.41</v>
      </c>
      <c r="Q92" s="5">
        <f t="shared" si="4"/>
        <v>324.78300000000002</v>
      </c>
      <c r="R92" s="5">
        <f t="shared" si="5"/>
        <v>187.23</v>
      </c>
      <c r="S92" s="5">
        <f t="shared" si="6"/>
        <v>137.55300000000003</v>
      </c>
      <c r="T92" s="7">
        <f t="shared" si="7"/>
        <v>0.42352278290427769</v>
      </c>
      <c r="U92" s="4">
        <f>YEAR(SalesDataTable[[#This Row],[Order Date]])</f>
        <v>2026</v>
      </c>
      <c r="V92" s="7" t="str">
        <f>"Q"&amp;ROUNDUP(MONTH(SalesDataTable[[#This Row],[Order Date]])/3,0)</f>
        <v>Q1</v>
      </c>
      <c r="W92" s="8">
        <f>MONTH(SalesDataTable[[#This Row],[Order Date]])</f>
        <v>1</v>
      </c>
      <c r="X92" s="7" t="str">
        <f>TEXT(SalesDataTable[[#This Row],[Order Date]],"mmm")</f>
        <v>Jan</v>
      </c>
    </row>
    <row r="93" spans="1:24" ht="15.75">
      <c r="A93" s="1">
        <v>4455</v>
      </c>
      <c r="B93" s="2">
        <v>46042</v>
      </c>
      <c r="C93" s="3">
        <f>YEAR(SalesDataTable[[#This Row],[Order Date]])</f>
        <v>2026</v>
      </c>
      <c r="D93" s="10" t="str">
        <f>"Q"&amp;ROUNDUP(MONTH(SalesDataTable[[#This Row],[Order Date]])/3,0)</f>
        <v>Q1</v>
      </c>
      <c r="E93" s="3">
        <f>MONTH(SalesDataTable[[#This Row],[Order Date]])</f>
        <v>1</v>
      </c>
      <c r="F93" s="3" t="str">
        <f>TEXT(SalesDataTable[[#This Row],[Order Date]],"MMM")</f>
        <v>Jan</v>
      </c>
      <c r="G93" s="3" t="s">
        <v>6</v>
      </c>
      <c r="H93" s="3" t="s">
        <v>41</v>
      </c>
      <c r="I93" s="3" t="s">
        <v>28</v>
      </c>
      <c r="J93" s="3" t="s">
        <v>3</v>
      </c>
      <c r="K93" s="3" t="s">
        <v>23</v>
      </c>
      <c r="L93" s="3" t="s">
        <v>40</v>
      </c>
      <c r="M93" s="8">
        <v>1</v>
      </c>
      <c r="N93" s="5">
        <v>80.239999999999995</v>
      </c>
      <c r="O93" s="6">
        <v>0.1</v>
      </c>
      <c r="P93" s="5">
        <v>39.950000000000003</v>
      </c>
      <c r="Q93" s="5">
        <f t="shared" si="4"/>
        <v>72.215999999999994</v>
      </c>
      <c r="R93" s="5">
        <f t="shared" si="5"/>
        <v>39.950000000000003</v>
      </c>
      <c r="S93" s="5">
        <f t="shared" si="6"/>
        <v>32.265999999999991</v>
      </c>
      <c r="T93" s="7">
        <f t="shared" si="7"/>
        <v>0.44679849340866279</v>
      </c>
      <c r="U93" s="4">
        <f>YEAR(SalesDataTable[[#This Row],[Order Date]])</f>
        <v>2026</v>
      </c>
      <c r="V93" s="7" t="str">
        <f>"Q"&amp;ROUNDUP(MONTH(SalesDataTable[[#This Row],[Order Date]])/3,0)</f>
        <v>Q1</v>
      </c>
      <c r="W93" s="8">
        <f>MONTH(SalesDataTable[[#This Row],[Order Date]])</f>
        <v>1</v>
      </c>
      <c r="X93" s="7" t="str">
        <f>TEXT(SalesDataTable[[#This Row],[Order Date]],"mmm")</f>
        <v>Jan</v>
      </c>
    </row>
    <row r="94" spans="1:24" ht="15.75">
      <c r="A94" s="1">
        <v>1769</v>
      </c>
      <c r="B94" s="2">
        <v>46043</v>
      </c>
      <c r="C94" s="3">
        <f>YEAR(SalesDataTable[[#This Row],[Order Date]])</f>
        <v>2026</v>
      </c>
      <c r="D94" s="10" t="str">
        <f>"Q"&amp;ROUNDUP(MONTH(SalesDataTable[[#This Row],[Order Date]])/3,0)</f>
        <v>Q1</v>
      </c>
      <c r="E94" s="3">
        <f>MONTH(SalesDataTable[[#This Row],[Order Date]])</f>
        <v>1</v>
      </c>
      <c r="F94" s="3" t="str">
        <f>TEXT(SalesDataTable[[#This Row],[Order Date]],"MMM")</f>
        <v>Jan</v>
      </c>
      <c r="G94" s="3" t="s">
        <v>0</v>
      </c>
      <c r="H94" s="3" t="s">
        <v>50</v>
      </c>
      <c r="I94" s="3" t="s">
        <v>19</v>
      </c>
      <c r="J94" s="3" t="s">
        <v>13</v>
      </c>
      <c r="K94" s="3" t="s">
        <v>34</v>
      </c>
      <c r="L94" s="3" t="s">
        <v>42</v>
      </c>
      <c r="M94" s="8">
        <v>2</v>
      </c>
      <c r="N94" s="5">
        <v>35.97</v>
      </c>
      <c r="O94" s="6">
        <v>0</v>
      </c>
      <c r="P94" s="5">
        <v>13.55</v>
      </c>
      <c r="Q94" s="5">
        <f t="shared" si="4"/>
        <v>71.94</v>
      </c>
      <c r="R94" s="5">
        <f t="shared" si="5"/>
        <v>27.1</v>
      </c>
      <c r="S94" s="5">
        <f t="shared" si="6"/>
        <v>44.839999999999996</v>
      </c>
      <c r="T94" s="7">
        <f t="shared" si="7"/>
        <v>0.62329719210453149</v>
      </c>
      <c r="U94" s="4">
        <f>YEAR(SalesDataTable[[#This Row],[Order Date]])</f>
        <v>2026</v>
      </c>
      <c r="V94" s="7" t="str">
        <f>"Q"&amp;ROUNDUP(MONTH(SalesDataTable[[#This Row],[Order Date]])/3,0)</f>
        <v>Q1</v>
      </c>
      <c r="W94" s="8">
        <f>MONTH(SalesDataTable[[#This Row],[Order Date]])</f>
        <v>1</v>
      </c>
      <c r="X94" s="7" t="str">
        <f>TEXT(SalesDataTable[[#This Row],[Order Date]],"mmm")</f>
        <v>Jan</v>
      </c>
    </row>
    <row r="95" spans="1:24" ht="15.75">
      <c r="A95" s="1">
        <v>3467</v>
      </c>
      <c r="B95" s="2">
        <v>46043</v>
      </c>
      <c r="C95" s="3">
        <f>YEAR(SalesDataTable[[#This Row],[Order Date]])</f>
        <v>2026</v>
      </c>
      <c r="D95" s="10" t="str">
        <f>"Q"&amp;ROUNDUP(MONTH(SalesDataTable[[#This Row],[Order Date]])/3,0)</f>
        <v>Q1</v>
      </c>
      <c r="E95" s="3">
        <f>MONTH(SalesDataTable[[#This Row],[Order Date]])</f>
        <v>1</v>
      </c>
      <c r="F95" s="3" t="str">
        <f>TEXT(SalesDataTable[[#This Row],[Order Date]],"MMM")</f>
        <v>Jan</v>
      </c>
      <c r="G95" s="3" t="s">
        <v>6</v>
      </c>
      <c r="H95" s="3" t="s">
        <v>41</v>
      </c>
      <c r="I95" s="3" t="s">
        <v>2</v>
      </c>
      <c r="J95" s="3" t="s">
        <v>13</v>
      </c>
      <c r="K95" s="3" t="s">
        <v>9</v>
      </c>
      <c r="L95" s="3" t="s">
        <v>46</v>
      </c>
      <c r="M95" s="8">
        <v>1</v>
      </c>
      <c r="N95" s="5">
        <v>72.239999999999995</v>
      </c>
      <c r="O95" s="6">
        <v>0</v>
      </c>
      <c r="P95" s="5">
        <v>33.26</v>
      </c>
      <c r="Q95" s="5">
        <f t="shared" si="4"/>
        <v>72.239999999999995</v>
      </c>
      <c r="R95" s="5">
        <f t="shared" si="5"/>
        <v>33.26</v>
      </c>
      <c r="S95" s="5">
        <f t="shared" si="6"/>
        <v>38.979999999999997</v>
      </c>
      <c r="T95" s="7">
        <f t="shared" si="7"/>
        <v>0.53959025470653377</v>
      </c>
      <c r="U95" s="4">
        <f>YEAR(SalesDataTable[[#This Row],[Order Date]])</f>
        <v>2026</v>
      </c>
      <c r="V95" s="7" t="str">
        <f>"Q"&amp;ROUNDUP(MONTH(SalesDataTable[[#This Row],[Order Date]])/3,0)</f>
        <v>Q1</v>
      </c>
      <c r="W95" s="8">
        <f>MONTH(SalesDataTable[[#This Row],[Order Date]])</f>
        <v>1</v>
      </c>
      <c r="X95" s="7" t="str">
        <f>TEXT(SalesDataTable[[#This Row],[Order Date]],"mmm")</f>
        <v>Jan</v>
      </c>
    </row>
    <row r="96" spans="1:24" ht="15.75">
      <c r="A96" s="1">
        <v>3911</v>
      </c>
      <c r="B96" s="2">
        <v>46043</v>
      </c>
      <c r="C96" s="3">
        <f>YEAR(SalesDataTable[[#This Row],[Order Date]])</f>
        <v>2026</v>
      </c>
      <c r="D96" s="10" t="str">
        <f>"Q"&amp;ROUNDUP(MONTH(SalesDataTable[[#This Row],[Order Date]])/3,0)</f>
        <v>Q1</v>
      </c>
      <c r="E96" s="3">
        <f>MONTH(SalesDataTable[[#This Row],[Order Date]])</f>
        <v>1</v>
      </c>
      <c r="F96" s="3" t="str">
        <f>TEXT(SalesDataTable[[#This Row],[Order Date]],"MMM")</f>
        <v>Jan</v>
      </c>
      <c r="G96" s="3" t="s">
        <v>0</v>
      </c>
      <c r="H96" s="3" t="s">
        <v>50</v>
      </c>
      <c r="I96" s="3" t="s">
        <v>2</v>
      </c>
      <c r="J96" s="3" t="s">
        <v>3</v>
      </c>
      <c r="K96" s="3" t="s">
        <v>9</v>
      </c>
      <c r="L96" s="3" t="s">
        <v>37</v>
      </c>
      <c r="M96" s="8">
        <v>5</v>
      </c>
      <c r="N96" s="5">
        <v>152.81</v>
      </c>
      <c r="O96" s="6">
        <v>0</v>
      </c>
      <c r="P96" s="5">
        <v>78.989999999999995</v>
      </c>
      <c r="Q96" s="5">
        <f t="shared" si="4"/>
        <v>764.05</v>
      </c>
      <c r="R96" s="5">
        <f t="shared" si="5"/>
        <v>394.95</v>
      </c>
      <c r="S96" s="5">
        <f t="shared" si="6"/>
        <v>369.09999999999997</v>
      </c>
      <c r="T96" s="7">
        <f t="shared" si="7"/>
        <v>0.48308356782933054</v>
      </c>
      <c r="U96" s="4">
        <f>YEAR(SalesDataTable[[#This Row],[Order Date]])</f>
        <v>2026</v>
      </c>
      <c r="V96" s="7" t="str">
        <f>"Q"&amp;ROUNDUP(MONTH(SalesDataTable[[#This Row],[Order Date]])/3,0)</f>
        <v>Q1</v>
      </c>
      <c r="W96" s="8">
        <f>MONTH(SalesDataTable[[#This Row],[Order Date]])</f>
        <v>1</v>
      </c>
      <c r="X96" s="7" t="str">
        <f>TEXT(SalesDataTable[[#This Row],[Order Date]],"mmm")</f>
        <v>Jan</v>
      </c>
    </row>
    <row r="97" spans="1:24" ht="15.75">
      <c r="A97" s="1">
        <v>4401</v>
      </c>
      <c r="B97" s="2">
        <v>46043</v>
      </c>
      <c r="C97" s="3">
        <f>YEAR(SalesDataTable[[#This Row],[Order Date]])</f>
        <v>2026</v>
      </c>
      <c r="D97" s="10" t="str">
        <f>"Q"&amp;ROUNDUP(MONTH(SalesDataTable[[#This Row],[Order Date]])/3,0)</f>
        <v>Q1</v>
      </c>
      <c r="E97" s="3">
        <f>MONTH(SalesDataTable[[#This Row],[Order Date]])</f>
        <v>1</v>
      </c>
      <c r="F97" s="3" t="str">
        <f>TEXT(SalesDataTable[[#This Row],[Order Date]],"MMM")</f>
        <v>Jan</v>
      </c>
      <c r="G97" s="3" t="s">
        <v>0</v>
      </c>
      <c r="H97" s="3" t="s">
        <v>50</v>
      </c>
      <c r="I97" s="3" t="s">
        <v>2</v>
      </c>
      <c r="J97" s="3" t="s">
        <v>13</v>
      </c>
      <c r="K97" s="3" t="s">
        <v>4</v>
      </c>
      <c r="L97" s="3" t="s">
        <v>5</v>
      </c>
      <c r="M97" s="8">
        <v>3</v>
      </c>
      <c r="N97" s="5">
        <v>83.34</v>
      </c>
      <c r="O97" s="6">
        <v>0</v>
      </c>
      <c r="P97" s="5">
        <v>41.44</v>
      </c>
      <c r="Q97" s="5">
        <f t="shared" si="4"/>
        <v>250.02</v>
      </c>
      <c r="R97" s="5">
        <f t="shared" si="5"/>
        <v>124.32</v>
      </c>
      <c r="S97" s="5">
        <f t="shared" si="6"/>
        <v>125.70000000000002</v>
      </c>
      <c r="T97" s="7">
        <f t="shared" si="7"/>
        <v>0.50275977921766268</v>
      </c>
      <c r="U97" s="4">
        <f>YEAR(SalesDataTable[[#This Row],[Order Date]])</f>
        <v>2026</v>
      </c>
      <c r="V97" s="7" t="str">
        <f>"Q"&amp;ROUNDUP(MONTH(SalesDataTable[[#This Row],[Order Date]])/3,0)</f>
        <v>Q1</v>
      </c>
      <c r="W97" s="8">
        <f>MONTH(SalesDataTable[[#This Row],[Order Date]])</f>
        <v>1</v>
      </c>
      <c r="X97" s="7" t="str">
        <f>TEXT(SalesDataTable[[#This Row],[Order Date]],"mmm")</f>
        <v>Jan</v>
      </c>
    </row>
    <row r="98" spans="1:24" ht="15.75">
      <c r="A98" s="1">
        <v>4864</v>
      </c>
      <c r="B98" s="2">
        <v>46043</v>
      </c>
      <c r="C98" s="3">
        <f>YEAR(SalesDataTable[[#This Row],[Order Date]])</f>
        <v>2026</v>
      </c>
      <c r="D98" s="10" t="str">
        <f>"Q"&amp;ROUNDUP(MONTH(SalesDataTable[[#This Row],[Order Date]])/3,0)</f>
        <v>Q1</v>
      </c>
      <c r="E98" s="3">
        <f>MONTH(SalesDataTable[[#This Row],[Order Date]])</f>
        <v>1</v>
      </c>
      <c r="F98" s="3" t="str">
        <f>TEXT(SalesDataTable[[#This Row],[Order Date]],"MMM")</f>
        <v>Jan</v>
      </c>
      <c r="G98" s="3" t="s">
        <v>20</v>
      </c>
      <c r="H98" s="3" t="s">
        <v>47</v>
      </c>
      <c r="I98" s="3" t="s">
        <v>2</v>
      </c>
      <c r="J98" s="3" t="s">
        <v>3</v>
      </c>
      <c r="K98" s="3" t="s">
        <v>34</v>
      </c>
      <c r="L98" s="3" t="s">
        <v>42</v>
      </c>
      <c r="M98" s="8">
        <v>1</v>
      </c>
      <c r="N98" s="5">
        <v>35.869999999999997</v>
      </c>
      <c r="O98" s="6">
        <v>0</v>
      </c>
      <c r="P98" s="5">
        <v>13.64</v>
      </c>
      <c r="Q98" s="5">
        <f t="shared" si="4"/>
        <v>35.869999999999997</v>
      </c>
      <c r="R98" s="5">
        <f t="shared" si="5"/>
        <v>13.64</v>
      </c>
      <c r="S98" s="5">
        <f t="shared" si="6"/>
        <v>22.229999999999997</v>
      </c>
      <c r="T98" s="7">
        <f t="shared" si="7"/>
        <v>0.61973794257039305</v>
      </c>
      <c r="U98" s="4">
        <f>YEAR(SalesDataTable[[#This Row],[Order Date]])</f>
        <v>2026</v>
      </c>
      <c r="V98" s="7" t="str">
        <f>"Q"&amp;ROUNDUP(MONTH(SalesDataTable[[#This Row],[Order Date]])/3,0)</f>
        <v>Q1</v>
      </c>
      <c r="W98" s="8">
        <f>MONTH(SalesDataTable[[#This Row],[Order Date]])</f>
        <v>1</v>
      </c>
      <c r="X98" s="7" t="str">
        <f>TEXT(SalesDataTable[[#This Row],[Order Date]],"mmm")</f>
        <v>Jan</v>
      </c>
    </row>
    <row r="99" spans="1:24" ht="15.75">
      <c r="A99" s="1">
        <v>347</v>
      </c>
      <c r="B99" s="2">
        <v>46044</v>
      </c>
      <c r="C99" s="3">
        <f>YEAR(SalesDataTable[[#This Row],[Order Date]])</f>
        <v>2026</v>
      </c>
      <c r="D99" s="10" t="str">
        <f>"Q"&amp;ROUNDUP(MONTH(SalesDataTable[[#This Row],[Order Date]])/3,0)</f>
        <v>Q1</v>
      </c>
      <c r="E99" s="3">
        <f>MONTH(SalesDataTable[[#This Row],[Order Date]])</f>
        <v>1</v>
      </c>
      <c r="F99" s="3" t="str">
        <f>TEXT(SalesDataTable[[#This Row],[Order Date]],"MMM")</f>
        <v>Jan</v>
      </c>
      <c r="G99" s="3" t="s">
        <v>20</v>
      </c>
      <c r="H99" s="3" t="s">
        <v>21</v>
      </c>
      <c r="I99" s="3" t="s">
        <v>28</v>
      </c>
      <c r="J99" s="3" t="s">
        <v>13</v>
      </c>
      <c r="K99" s="3" t="s">
        <v>23</v>
      </c>
      <c r="L99" s="3" t="s">
        <v>29</v>
      </c>
      <c r="M99" s="8">
        <v>1</v>
      </c>
      <c r="N99" s="5">
        <v>199.42</v>
      </c>
      <c r="O99" s="6">
        <v>0.05</v>
      </c>
      <c r="P99" s="5">
        <v>101.82</v>
      </c>
      <c r="Q99" s="5">
        <f t="shared" si="4"/>
        <v>189.44899999999998</v>
      </c>
      <c r="R99" s="5">
        <f t="shared" si="5"/>
        <v>101.82</v>
      </c>
      <c r="S99" s="5">
        <f t="shared" si="6"/>
        <v>87.628999999999991</v>
      </c>
      <c r="T99" s="7">
        <f t="shared" si="7"/>
        <v>0.46254664843836601</v>
      </c>
      <c r="U99" s="4">
        <f>YEAR(SalesDataTable[[#This Row],[Order Date]])</f>
        <v>2026</v>
      </c>
      <c r="V99" s="7" t="str">
        <f>"Q"&amp;ROUNDUP(MONTH(SalesDataTable[[#This Row],[Order Date]])/3,0)</f>
        <v>Q1</v>
      </c>
      <c r="W99" s="8">
        <f>MONTH(SalesDataTable[[#This Row],[Order Date]])</f>
        <v>1</v>
      </c>
      <c r="X99" s="7" t="str">
        <f>TEXT(SalesDataTable[[#This Row],[Order Date]],"mmm")</f>
        <v>Jan</v>
      </c>
    </row>
    <row r="100" spans="1:24" ht="15.75">
      <c r="A100" s="1">
        <v>2051</v>
      </c>
      <c r="B100" s="2">
        <v>46044</v>
      </c>
      <c r="C100" s="3">
        <f>YEAR(SalesDataTable[[#This Row],[Order Date]])</f>
        <v>2026</v>
      </c>
      <c r="D100" s="10" t="str">
        <f>"Q"&amp;ROUNDUP(MONTH(SalesDataTable[[#This Row],[Order Date]])/3,0)</f>
        <v>Q1</v>
      </c>
      <c r="E100" s="3">
        <f>MONTH(SalesDataTable[[#This Row],[Order Date]])</f>
        <v>1</v>
      </c>
      <c r="F100" s="3" t="str">
        <f>TEXT(SalesDataTable[[#This Row],[Order Date]],"MMM")</f>
        <v>Jan</v>
      </c>
      <c r="G100" s="3" t="s">
        <v>11</v>
      </c>
      <c r="H100" s="3" t="s">
        <v>25</v>
      </c>
      <c r="I100" s="3" t="s">
        <v>2</v>
      </c>
      <c r="J100" s="3" t="s">
        <v>13</v>
      </c>
      <c r="K100" s="3" t="s">
        <v>23</v>
      </c>
      <c r="L100" s="3" t="s">
        <v>24</v>
      </c>
      <c r="M100" s="8">
        <v>3</v>
      </c>
      <c r="N100" s="5">
        <v>347.41</v>
      </c>
      <c r="O100" s="6">
        <v>0.1</v>
      </c>
      <c r="P100" s="5">
        <v>192.13</v>
      </c>
      <c r="Q100" s="5">
        <f t="shared" si="4"/>
        <v>938.00700000000006</v>
      </c>
      <c r="R100" s="5">
        <f t="shared" si="5"/>
        <v>576.39</v>
      </c>
      <c r="S100" s="5">
        <f t="shared" si="6"/>
        <v>361.61700000000008</v>
      </c>
      <c r="T100" s="7">
        <f t="shared" si="7"/>
        <v>0.38551631277804971</v>
      </c>
      <c r="U100" s="4">
        <f>YEAR(SalesDataTable[[#This Row],[Order Date]])</f>
        <v>2026</v>
      </c>
      <c r="V100" s="7" t="str">
        <f>"Q"&amp;ROUNDUP(MONTH(SalesDataTable[[#This Row],[Order Date]])/3,0)</f>
        <v>Q1</v>
      </c>
      <c r="W100" s="8">
        <f>MONTH(SalesDataTable[[#This Row],[Order Date]])</f>
        <v>1</v>
      </c>
      <c r="X100" s="7" t="str">
        <f>TEXT(SalesDataTable[[#This Row],[Order Date]],"mmm")</f>
        <v>Jan</v>
      </c>
    </row>
    <row r="101" spans="1:24" ht="15.75">
      <c r="A101" s="1">
        <v>2314</v>
      </c>
      <c r="B101" s="2">
        <v>46044</v>
      </c>
      <c r="C101" s="3">
        <f>YEAR(SalesDataTable[[#This Row],[Order Date]])</f>
        <v>2026</v>
      </c>
      <c r="D101" s="10" t="str">
        <f>"Q"&amp;ROUNDUP(MONTH(SalesDataTable[[#This Row],[Order Date]])/3,0)</f>
        <v>Q1</v>
      </c>
      <c r="E101" s="3">
        <f>MONTH(SalesDataTable[[#This Row],[Order Date]])</f>
        <v>1</v>
      </c>
      <c r="F101" s="3" t="str">
        <f>TEXT(SalesDataTable[[#This Row],[Order Date]],"MMM")</f>
        <v>Jan</v>
      </c>
      <c r="G101" s="3" t="s">
        <v>0</v>
      </c>
      <c r="H101" s="3" t="s">
        <v>36</v>
      </c>
      <c r="I101" s="3" t="s">
        <v>2</v>
      </c>
      <c r="J101" s="3" t="s">
        <v>13</v>
      </c>
      <c r="K101" s="3" t="s">
        <v>4</v>
      </c>
      <c r="L101" s="3" t="s">
        <v>26</v>
      </c>
      <c r="M101" s="8">
        <v>1</v>
      </c>
      <c r="N101" s="5">
        <v>40.28</v>
      </c>
      <c r="O101" s="6">
        <v>0</v>
      </c>
      <c r="P101" s="5">
        <v>16.79</v>
      </c>
      <c r="Q101" s="5">
        <f t="shared" si="4"/>
        <v>40.28</v>
      </c>
      <c r="R101" s="5">
        <f t="shared" si="5"/>
        <v>16.79</v>
      </c>
      <c r="S101" s="5">
        <f t="shared" si="6"/>
        <v>23.490000000000002</v>
      </c>
      <c r="T101" s="7">
        <f t="shared" si="7"/>
        <v>0.58316782522343602</v>
      </c>
      <c r="U101" s="4">
        <f>YEAR(SalesDataTable[[#This Row],[Order Date]])</f>
        <v>2026</v>
      </c>
      <c r="V101" s="7" t="str">
        <f>"Q"&amp;ROUNDUP(MONTH(SalesDataTable[[#This Row],[Order Date]])/3,0)</f>
        <v>Q1</v>
      </c>
      <c r="W101" s="8">
        <f>MONTH(SalesDataTable[[#This Row],[Order Date]])</f>
        <v>1</v>
      </c>
      <c r="X101" s="7" t="str">
        <f>TEXT(SalesDataTable[[#This Row],[Order Date]],"mmm")</f>
        <v>Jan</v>
      </c>
    </row>
    <row r="102" spans="1:24" ht="15.75">
      <c r="A102" s="1">
        <v>3861</v>
      </c>
      <c r="B102" s="2">
        <v>46044</v>
      </c>
      <c r="C102" s="3">
        <f>YEAR(SalesDataTable[[#This Row],[Order Date]])</f>
        <v>2026</v>
      </c>
      <c r="D102" s="10" t="str">
        <f>"Q"&amp;ROUNDUP(MONTH(SalesDataTable[[#This Row],[Order Date]])/3,0)</f>
        <v>Q1</v>
      </c>
      <c r="E102" s="3">
        <f>MONTH(SalesDataTable[[#This Row],[Order Date]])</f>
        <v>1</v>
      </c>
      <c r="F102" s="3" t="str">
        <f>TEXT(SalesDataTable[[#This Row],[Order Date]],"MMM")</f>
        <v>Jan</v>
      </c>
      <c r="G102" s="3" t="s">
        <v>20</v>
      </c>
      <c r="H102" s="3" t="s">
        <v>47</v>
      </c>
      <c r="I102" s="3" t="s">
        <v>2</v>
      </c>
      <c r="J102" s="3" t="s">
        <v>3</v>
      </c>
      <c r="K102" s="3" t="s">
        <v>23</v>
      </c>
      <c r="L102" s="3" t="s">
        <v>29</v>
      </c>
      <c r="M102" s="8">
        <v>3</v>
      </c>
      <c r="N102" s="5">
        <v>195.49</v>
      </c>
      <c r="O102" s="6">
        <v>0.05</v>
      </c>
      <c r="P102" s="5">
        <v>106.38</v>
      </c>
      <c r="Q102" s="5">
        <f t="shared" si="4"/>
        <v>557.14649999999995</v>
      </c>
      <c r="R102" s="5">
        <f t="shared" si="5"/>
        <v>319.14</v>
      </c>
      <c r="S102" s="5">
        <f t="shared" si="6"/>
        <v>238.00649999999996</v>
      </c>
      <c r="T102" s="7">
        <f t="shared" si="7"/>
        <v>0.42718836069148775</v>
      </c>
      <c r="U102" s="4">
        <f>YEAR(SalesDataTable[[#This Row],[Order Date]])</f>
        <v>2026</v>
      </c>
      <c r="V102" s="7" t="str">
        <f>"Q"&amp;ROUNDUP(MONTH(SalesDataTable[[#This Row],[Order Date]])/3,0)</f>
        <v>Q1</v>
      </c>
      <c r="W102" s="8">
        <f>MONTH(SalesDataTable[[#This Row],[Order Date]])</f>
        <v>1</v>
      </c>
      <c r="X102" s="7" t="str">
        <f>TEXT(SalesDataTable[[#This Row],[Order Date]],"mmm")</f>
        <v>Jan</v>
      </c>
    </row>
    <row r="103" spans="1:24" ht="15.75">
      <c r="A103" s="1">
        <v>843</v>
      </c>
      <c r="B103" s="2">
        <v>46045</v>
      </c>
      <c r="C103" s="3">
        <f>YEAR(SalesDataTable[[#This Row],[Order Date]])</f>
        <v>2026</v>
      </c>
      <c r="D103" s="10" t="str">
        <f>"Q"&amp;ROUNDUP(MONTH(SalesDataTable[[#This Row],[Order Date]])/3,0)</f>
        <v>Q1</v>
      </c>
      <c r="E103" s="3">
        <f>MONTH(SalesDataTable[[#This Row],[Order Date]])</f>
        <v>1</v>
      </c>
      <c r="F103" s="3" t="str">
        <f>TEXT(SalesDataTable[[#This Row],[Order Date]],"MMM")</f>
        <v>Jan</v>
      </c>
      <c r="G103" s="3" t="s">
        <v>6</v>
      </c>
      <c r="H103" s="3" t="s">
        <v>41</v>
      </c>
      <c r="I103" s="3" t="s">
        <v>2</v>
      </c>
      <c r="J103" s="3" t="s">
        <v>3</v>
      </c>
      <c r="K103" s="3" t="s">
        <v>34</v>
      </c>
      <c r="L103" s="3" t="s">
        <v>42</v>
      </c>
      <c r="M103" s="8">
        <v>2</v>
      </c>
      <c r="N103" s="5">
        <v>35.75</v>
      </c>
      <c r="O103" s="6">
        <v>0</v>
      </c>
      <c r="P103" s="5">
        <v>13.94</v>
      </c>
      <c r="Q103" s="5">
        <f t="shared" si="4"/>
        <v>71.5</v>
      </c>
      <c r="R103" s="5">
        <f t="shared" si="5"/>
        <v>27.88</v>
      </c>
      <c r="S103" s="5">
        <f t="shared" si="6"/>
        <v>43.620000000000005</v>
      </c>
      <c r="T103" s="7">
        <f t="shared" si="7"/>
        <v>0.61006993006993016</v>
      </c>
      <c r="U103" s="4">
        <f>YEAR(SalesDataTable[[#This Row],[Order Date]])</f>
        <v>2026</v>
      </c>
      <c r="V103" s="7" t="str">
        <f>"Q"&amp;ROUNDUP(MONTH(SalesDataTable[[#This Row],[Order Date]])/3,0)</f>
        <v>Q1</v>
      </c>
      <c r="W103" s="8">
        <f>MONTH(SalesDataTable[[#This Row],[Order Date]])</f>
        <v>1</v>
      </c>
      <c r="X103" s="7" t="str">
        <f>TEXT(SalesDataTable[[#This Row],[Order Date]],"mmm")</f>
        <v>Jan</v>
      </c>
    </row>
    <row r="104" spans="1:24" ht="15.75">
      <c r="A104" s="1">
        <v>868</v>
      </c>
      <c r="B104" s="2">
        <v>46045</v>
      </c>
      <c r="C104" s="3">
        <f>YEAR(SalesDataTable[[#This Row],[Order Date]])</f>
        <v>2026</v>
      </c>
      <c r="D104" s="10" t="str">
        <f>"Q"&amp;ROUNDUP(MONTH(SalesDataTable[[#This Row],[Order Date]])/3,0)</f>
        <v>Q1</v>
      </c>
      <c r="E104" s="3">
        <f>MONTH(SalesDataTable[[#This Row],[Order Date]])</f>
        <v>1</v>
      </c>
      <c r="F104" s="3" t="str">
        <f>TEXT(SalesDataTable[[#This Row],[Order Date]],"MMM")</f>
        <v>Jan</v>
      </c>
      <c r="G104" s="3" t="s">
        <v>0</v>
      </c>
      <c r="H104" s="3" t="s">
        <v>50</v>
      </c>
      <c r="I104" s="3" t="s">
        <v>2</v>
      </c>
      <c r="J104" s="3" t="s">
        <v>3</v>
      </c>
      <c r="K104" s="3" t="s">
        <v>4</v>
      </c>
      <c r="L104" s="3" t="s">
        <v>30</v>
      </c>
      <c r="M104" s="8">
        <v>1</v>
      </c>
      <c r="N104" s="5">
        <v>103.39</v>
      </c>
      <c r="O104" s="6">
        <v>0</v>
      </c>
      <c r="P104" s="5">
        <v>51.32</v>
      </c>
      <c r="Q104" s="5">
        <f t="shared" si="4"/>
        <v>103.39</v>
      </c>
      <c r="R104" s="5">
        <f t="shared" si="5"/>
        <v>51.32</v>
      </c>
      <c r="S104" s="5">
        <f t="shared" si="6"/>
        <v>52.07</v>
      </c>
      <c r="T104" s="7">
        <f t="shared" si="7"/>
        <v>0.50362704323435536</v>
      </c>
      <c r="U104" s="4">
        <f>YEAR(SalesDataTable[[#This Row],[Order Date]])</f>
        <v>2026</v>
      </c>
      <c r="V104" s="7" t="str">
        <f>"Q"&amp;ROUNDUP(MONTH(SalesDataTable[[#This Row],[Order Date]])/3,0)</f>
        <v>Q1</v>
      </c>
      <c r="W104" s="8">
        <f>MONTH(SalesDataTable[[#This Row],[Order Date]])</f>
        <v>1</v>
      </c>
      <c r="X104" s="7" t="str">
        <f>TEXT(SalesDataTable[[#This Row],[Order Date]],"mmm")</f>
        <v>Jan</v>
      </c>
    </row>
    <row r="105" spans="1:24" ht="15.75">
      <c r="A105" s="1">
        <v>890</v>
      </c>
      <c r="B105" s="2">
        <v>46045</v>
      </c>
      <c r="C105" s="3">
        <f>YEAR(SalesDataTable[[#This Row],[Order Date]])</f>
        <v>2026</v>
      </c>
      <c r="D105" s="10" t="str">
        <f>"Q"&amp;ROUNDUP(MONTH(SalesDataTable[[#This Row],[Order Date]])/3,0)</f>
        <v>Q1</v>
      </c>
      <c r="E105" s="3">
        <f>MONTH(SalesDataTable[[#This Row],[Order Date]])</f>
        <v>1</v>
      </c>
      <c r="F105" s="3" t="str">
        <f>TEXT(SalesDataTable[[#This Row],[Order Date]],"MMM")</f>
        <v>Jan</v>
      </c>
      <c r="G105" s="3" t="s">
        <v>0</v>
      </c>
      <c r="H105" s="3" t="s">
        <v>50</v>
      </c>
      <c r="I105" s="3" t="s">
        <v>2</v>
      </c>
      <c r="J105" s="3" t="s">
        <v>13</v>
      </c>
      <c r="K105" s="3" t="s">
        <v>23</v>
      </c>
      <c r="L105" s="3" t="s">
        <v>40</v>
      </c>
      <c r="M105" s="8">
        <v>3</v>
      </c>
      <c r="N105" s="5">
        <v>81.98</v>
      </c>
      <c r="O105" s="6">
        <v>0.1</v>
      </c>
      <c r="P105" s="5">
        <v>40.229999999999997</v>
      </c>
      <c r="Q105" s="5">
        <f t="shared" si="4"/>
        <v>221.346</v>
      </c>
      <c r="R105" s="5">
        <f t="shared" si="5"/>
        <v>120.69</v>
      </c>
      <c r="S105" s="5">
        <f t="shared" si="6"/>
        <v>100.65600000000001</v>
      </c>
      <c r="T105" s="7">
        <f t="shared" si="7"/>
        <v>0.45474505977067581</v>
      </c>
      <c r="U105" s="4">
        <f>YEAR(SalesDataTable[[#This Row],[Order Date]])</f>
        <v>2026</v>
      </c>
      <c r="V105" s="7" t="str">
        <f>"Q"&amp;ROUNDUP(MONTH(SalesDataTable[[#This Row],[Order Date]])/3,0)</f>
        <v>Q1</v>
      </c>
      <c r="W105" s="8">
        <f>MONTH(SalesDataTable[[#This Row],[Order Date]])</f>
        <v>1</v>
      </c>
      <c r="X105" s="7" t="str">
        <f>TEXT(SalesDataTable[[#This Row],[Order Date]],"mmm")</f>
        <v>Jan</v>
      </c>
    </row>
    <row r="106" spans="1:24" ht="15.75">
      <c r="A106" s="1">
        <v>2185</v>
      </c>
      <c r="B106" s="2">
        <v>46045</v>
      </c>
      <c r="C106" s="3">
        <f>YEAR(SalesDataTable[[#This Row],[Order Date]])</f>
        <v>2026</v>
      </c>
      <c r="D106" s="10" t="str">
        <f>"Q"&amp;ROUNDUP(MONTH(SalesDataTable[[#This Row],[Order Date]])/3,0)</f>
        <v>Q1</v>
      </c>
      <c r="E106" s="3">
        <f>MONTH(SalesDataTable[[#This Row],[Order Date]])</f>
        <v>1</v>
      </c>
      <c r="F106" s="3" t="str">
        <f>TEXT(SalesDataTable[[#This Row],[Order Date]],"MMM")</f>
        <v>Jan</v>
      </c>
      <c r="G106" s="3" t="s">
        <v>11</v>
      </c>
      <c r="H106" s="3" t="s">
        <v>12</v>
      </c>
      <c r="I106" s="3" t="s">
        <v>8</v>
      </c>
      <c r="J106" s="3" t="s">
        <v>16</v>
      </c>
      <c r="K106" s="3" t="s">
        <v>23</v>
      </c>
      <c r="L106" s="3" t="s">
        <v>24</v>
      </c>
      <c r="M106" s="8">
        <v>10</v>
      </c>
      <c r="N106" s="5">
        <v>337.69</v>
      </c>
      <c r="O106" s="6">
        <v>0.1</v>
      </c>
      <c r="P106" s="5">
        <v>200.27</v>
      </c>
      <c r="Q106" s="5">
        <f t="shared" si="4"/>
        <v>3039.21</v>
      </c>
      <c r="R106" s="5">
        <f t="shared" si="5"/>
        <v>2002.7</v>
      </c>
      <c r="S106" s="5">
        <f t="shared" si="6"/>
        <v>1036.51</v>
      </c>
      <c r="T106" s="7">
        <f t="shared" si="7"/>
        <v>0.34104586389226149</v>
      </c>
      <c r="U106" s="4">
        <f>YEAR(SalesDataTable[[#This Row],[Order Date]])</f>
        <v>2026</v>
      </c>
      <c r="V106" s="7" t="str">
        <f>"Q"&amp;ROUNDUP(MONTH(SalesDataTable[[#This Row],[Order Date]])/3,0)</f>
        <v>Q1</v>
      </c>
      <c r="W106" s="8">
        <f>MONTH(SalesDataTable[[#This Row],[Order Date]])</f>
        <v>1</v>
      </c>
      <c r="X106" s="7" t="str">
        <f>TEXT(SalesDataTable[[#This Row],[Order Date]],"mmm")</f>
        <v>Jan</v>
      </c>
    </row>
    <row r="107" spans="1:24" ht="15.75">
      <c r="A107" s="1">
        <v>2335</v>
      </c>
      <c r="B107" s="2">
        <v>46045</v>
      </c>
      <c r="C107" s="3">
        <f>YEAR(SalesDataTable[[#This Row],[Order Date]])</f>
        <v>2026</v>
      </c>
      <c r="D107" s="10" t="str">
        <f>"Q"&amp;ROUNDUP(MONTH(SalesDataTable[[#This Row],[Order Date]])/3,0)</f>
        <v>Q1</v>
      </c>
      <c r="E107" s="3">
        <f>MONTH(SalesDataTable[[#This Row],[Order Date]])</f>
        <v>1</v>
      </c>
      <c r="F107" s="3" t="str">
        <f>TEXT(SalesDataTable[[#This Row],[Order Date]],"MMM")</f>
        <v>Jan</v>
      </c>
      <c r="G107" s="3" t="s">
        <v>20</v>
      </c>
      <c r="H107" s="3" t="s">
        <v>33</v>
      </c>
      <c r="I107" s="3" t="s">
        <v>2</v>
      </c>
      <c r="J107" s="3" t="s">
        <v>13</v>
      </c>
      <c r="K107" s="3" t="s">
        <v>23</v>
      </c>
      <c r="L107" s="3" t="s">
        <v>24</v>
      </c>
      <c r="M107" s="8">
        <v>2</v>
      </c>
      <c r="N107" s="5">
        <v>333.29</v>
      </c>
      <c r="O107" s="6">
        <v>0</v>
      </c>
      <c r="P107" s="5">
        <v>197.18</v>
      </c>
      <c r="Q107" s="5">
        <f t="shared" si="4"/>
        <v>666.58</v>
      </c>
      <c r="R107" s="5">
        <f t="shared" si="5"/>
        <v>394.36</v>
      </c>
      <c r="S107" s="5">
        <f t="shared" si="6"/>
        <v>272.22000000000003</v>
      </c>
      <c r="T107" s="7">
        <f t="shared" si="7"/>
        <v>0.40838308980167426</v>
      </c>
      <c r="U107" s="4">
        <f>YEAR(SalesDataTable[[#This Row],[Order Date]])</f>
        <v>2026</v>
      </c>
      <c r="V107" s="7" t="str">
        <f>"Q"&amp;ROUNDUP(MONTH(SalesDataTable[[#This Row],[Order Date]])/3,0)</f>
        <v>Q1</v>
      </c>
      <c r="W107" s="8">
        <f>MONTH(SalesDataTable[[#This Row],[Order Date]])</f>
        <v>1</v>
      </c>
      <c r="X107" s="7" t="str">
        <f>TEXT(SalesDataTable[[#This Row],[Order Date]],"mmm")</f>
        <v>Jan</v>
      </c>
    </row>
    <row r="108" spans="1:24" ht="15.75">
      <c r="A108" s="1">
        <v>2784</v>
      </c>
      <c r="B108" s="2">
        <v>46045</v>
      </c>
      <c r="C108" s="3">
        <f>YEAR(SalesDataTable[[#This Row],[Order Date]])</f>
        <v>2026</v>
      </c>
      <c r="D108" s="10" t="str">
        <f>"Q"&amp;ROUNDUP(MONTH(SalesDataTable[[#This Row],[Order Date]])/3,0)</f>
        <v>Q1</v>
      </c>
      <c r="E108" s="3">
        <f>MONTH(SalesDataTable[[#This Row],[Order Date]])</f>
        <v>1</v>
      </c>
      <c r="F108" s="3" t="str">
        <f>TEXT(SalesDataTable[[#This Row],[Order Date]],"MMM")</f>
        <v>Jan</v>
      </c>
      <c r="G108" s="3" t="s">
        <v>0</v>
      </c>
      <c r="H108" s="3" t="s">
        <v>50</v>
      </c>
      <c r="I108" s="3" t="s">
        <v>19</v>
      </c>
      <c r="J108" s="3" t="s">
        <v>13</v>
      </c>
      <c r="K108" s="3" t="s">
        <v>4</v>
      </c>
      <c r="L108" s="3" t="s">
        <v>5</v>
      </c>
      <c r="M108" s="8">
        <v>1</v>
      </c>
      <c r="N108" s="5">
        <v>80.11</v>
      </c>
      <c r="O108" s="6">
        <v>0.05</v>
      </c>
      <c r="P108" s="5">
        <v>43.54</v>
      </c>
      <c r="Q108" s="5">
        <f t="shared" si="4"/>
        <v>76.104500000000002</v>
      </c>
      <c r="R108" s="5">
        <f t="shared" si="5"/>
        <v>43.54</v>
      </c>
      <c r="S108" s="5">
        <f t="shared" si="6"/>
        <v>32.564500000000002</v>
      </c>
      <c r="T108" s="7">
        <f t="shared" si="7"/>
        <v>0.42789191177919839</v>
      </c>
      <c r="U108" s="4">
        <f>YEAR(SalesDataTable[[#This Row],[Order Date]])</f>
        <v>2026</v>
      </c>
      <c r="V108" s="7" t="str">
        <f>"Q"&amp;ROUNDUP(MONTH(SalesDataTable[[#This Row],[Order Date]])/3,0)</f>
        <v>Q1</v>
      </c>
      <c r="W108" s="8">
        <f>MONTH(SalesDataTable[[#This Row],[Order Date]])</f>
        <v>1</v>
      </c>
      <c r="X108" s="7" t="str">
        <f>TEXT(SalesDataTable[[#This Row],[Order Date]],"mmm")</f>
        <v>Jan</v>
      </c>
    </row>
    <row r="109" spans="1:24" ht="15.75">
      <c r="A109" s="1">
        <v>3820</v>
      </c>
      <c r="B109" s="2">
        <v>46045</v>
      </c>
      <c r="C109" s="3">
        <f>YEAR(SalesDataTable[[#This Row],[Order Date]])</f>
        <v>2026</v>
      </c>
      <c r="D109" s="10" t="str">
        <f>"Q"&amp;ROUNDUP(MONTH(SalesDataTable[[#This Row],[Order Date]])/3,0)</f>
        <v>Q1</v>
      </c>
      <c r="E109" s="3">
        <f>MONTH(SalesDataTable[[#This Row],[Order Date]])</f>
        <v>1</v>
      </c>
      <c r="F109" s="3" t="str">
        <f>TEXT(SalesDataTable[[#This Row],[Order Date]],"MMM")</f>
        <v>Jan</v>
      </c>
      <c r="G109" s="3" t="s">
        <v>20</v>
      </c>
      <c r="H109" s="3" t="s">
        <v>47</v>
      </c>
      <c r="I109" s="3" t="s">
        <v>19</v>
      </c>
      <c r="J109" s="3" t="s">
        <v>13</v>
      </c>
      <c r="K109" s="3" t="s">
        <v>23</v>
      </c>
      <c r="L109" s="3" t="s">
        <v>40</v>
      </c>
      <c r="M109" s="8">
        <v>1</v>
      </c>
      <c r="N109" s="5">
        <v>82.6</v>
      </c>
      <c r="O109" s="6">
        <v>0.05</v>
      </c>
      <c r="P109" s="5">
        <v>38.299999999999997</v>
      </c>
      <c r="Q109" s="5">
        <f t="shared" si="4"/>
        <v>78.469999999999985</v>
      </c>
      <c r="R109" s="5">
        <f t="shared" si="5"/>
        <v>38.299999999999997</v>
      </c>
      <c r="S109" s="5">
        <f t="shared" si="6"/>
        <v>40.169999999999987</v>
      </c>
      <c r="T109" s="7">
        <f t="shared" si="7"/>
        <v>0.51191538167452522</v>
      </c>
      <c r="U109" s="4">
        <f>YEAR(SalesDataTable[[#This Row],[Order Date]])</f>
        <v>2026</v>
      </c>
      <c r="V109" s="7" t="str">
        <f>"Q"&amp;ROUNDUP(MONTH(SalesDataTable[[#This Row],[Order Date]])/3,0)</f>
        <v>Q1</v>
      </c>
      <c r="W109" s="8">
        <f>MONTH(SalesDataTable[[#This Row],[Order Date]])</f>
        <v>1</v>
      </c>
      <c r="X109" s="7" t="str">
        <f>TEXT(SalesDataTable[[#This Row],[Order Date]],"mmm")</f>
        <v>Jan</v>
      </c>
    </row>
    <row r="110" spans="1:24" ht="15.75">
      <c r="A110" s="1">
        <v>994</v>
      </c>
      <c r="B110" s="2">
        <v>46046</v>
      </c>
      <c r="C110" s="3">
        <f>YEAR(SalesDataTable[[#This Row],[Order Date]])</f>
        <v>2026</v>
      </c>
      <c r="D110" s="10" t="str">
        <f>"Q"&amp;ROUNDUP(MONTH(SalesDataTable[[#This Row],[Order Date]])/3,0)</f>
        <v>Q1</v>
      </c>
      <c r="E110" s="3">
        <f>MONTH(SalesDataTable[[#This Row],[Order Date]])</f>
        <v>1</v>
      </c>
      <c r="F110" s="3" t="str">
        <f>TEXT(SalesDataTable[[#This Row],[Order Date]],"MMM")</f>
        <v>Jan</v>
      </c>
      <c r="G110" s="3" t="s">
        <v>0</v>
      </c>
      <c r="H110" s="3" t="s">
        <v>50</v>
      </c>
      <c r="I110" s="3" t="s">
        <v>2</v>
      </c>
      <c r="J110" s="3" t="s">
        <v>3</v>
      </c>
      <c r="K110" s="3" t="s">
        <v>9</v>
      </c>
      <c r="L110" s="3" t="s">
        <v>10</v>
      </c>
      <c r="M110" s="8">
        <v>1</v>
      </c>
      <c r="N110" s="5">
        <v>94.07</v>
      </c>
      <c r="O110" s="6">
        <v>0</v>
      </c>
      <c r="P110" s="5">
        <v>46.28</v>
      </c>
      <c r="Q110" s="5">
        <f t="shared" si="4"/>
        <v>94.07</v>
      </c>
      <c r="R110" s="5">
        <f t="shared" si="5"/>
        <v>46.28</v>
      </c>
      <c r="S110" s="5">
        <f t="shared" si="6"/>
        <v>47.789999999999992</v>
      </c>
      <c r="T110" s="7">
        <f t="shared" si="7"/>
        <v>0.50802593813117891</v>
      </c>
      <c r="U110" s="4">
        <f>YEAR(SalesDataTable[[#This Row],[Order Date]])</f>
        <v>2026</v>
      </c>
      <c r="V110" s="7" t="str">
        <f>"Q"&amp;ROUNDUP(MONTH(SalesDataTable[[#This Row],[Order Date]])/3,0)</f>
        <v>Q1</v>
      </c>
      <c r="W110" s="8">
        <f>MONTH(SalesDataTable[[#This Row],[Order Date]])</f>
        <v>1</v>
      </c>
      <c r="X110" s="7" t="str">
        <f>TEXT(SalesDataTable[[#This Row],[Order Date]],"mmm")</f>
        <v>Jan</v>
      </c>
    </row>
    <row r="111" spans="1:24" ht="15.75">
      <c r="A111" s="1">
        <v>1643</v>
      </c>
      <c r="B111" s="2">
        <v>46046</v>
      </c>
      <c r="C111" s="3">
        <f>YEAR(SalesDataTable[[#This Row],[Order Date]])</f>
        <v>2026</v>
      </c>
      <c r="D111" s="10" t="str">
        <f>"Q"&amp;ROUNDUP(MONTH(SalesDataTable[[#This Row],[Order Date]])/3,0)</f>
        <v>Q1</v>
      </c>
      <c r="E111" s="3">
        <f>MONTH(SalesDataTable[[#This Row],[Order Date]])</f>
        <v>1</v>
      </c>
      <c r="F111" s="3" t="str">
        <f>TEXT(SalesDataTable[[#This Row],[Order Date]],"MMM")</f>
        <v>Jan</v>
      </c>
      <c r="G111" s="3" t="s">
        <v>0</v>
      </c>
      <c r="H111" s="3" t="s">
        <v>50</v>
      </c>
      <c r="I111" s="3" t="s">
        <v>2</v>
      </c>
      <c r="J111" s="3" t="s">
        <v>3</v>
      </c>
      <c r="K111" s="3" t="s">
        <v>14</v>
      </c>
      <c r="L111" s="3" t="s">
        <v>48</v>
      </c>
      <c r="M111" s="8">
        <v>1</v>
      </c>
      <c r="N111" s="5">
        <v>163.71</v>
      </c>
      <c r="O111" s="6">
        <v>0</v>
      </c>
      <c r="P111" s="5">
        <v>90.06</v>
      </c>
      <c r="Q111" s="5">
        <f t="shared" si="4"/>
        <v>163.71</v>
      </c>
      <c r="R111" s="5">
        <f t="shared" si="5"/>
        <v>90.06</v>
      </c>
      <c r="S111" s="5">
        <f t="shared" si="6"/>
        <v>73.650000000000006</v>
      </c>
      <c r="T111" s="7">
        <f t="shared" si="7"/>
        <v>0.44988088693421296</v>
      </c>
      <c r="U111" s="4">
        <f>YEAR(SalesDataTable[[#This Row],[Order Date]])</f>
        <v>2026</v>
      </c>
      <c r="V111" s="7" t="str">
        <f>"Q"&amp;ROUNDUP(MONTH(SalesDataTable[[#This Row],[Order Date]])/3,0)</f>
        <v>Q1</v>
      </c>
      <c r="W111" s="8">
        <f>MONTH(SalesDataTable[[#This Row],[Order Date]])</f>
        <v>1</v>
      </c>
      <c r="X111" s="7" t="str">
        <f>TEXT(SalesDataTable[[#This Row],[Order Date]],"mmm")</f>
        <v>Jan</v>
      </c>
    </row>
    <row r="112" spans="1:24" ht="15.75">
      <c r="A112" s="1">
        <v>1971</v>
      </c>
      <c r="B112" s="2">
        <v>46046</v>
      </c>
      <c r="C112" s="3">
        <f>YEAR(SalesDataTable[[#This Row],[Order Date]])</f>
        <v>2026</v>
      </c>
      <c r="D112" s="10" t="str">
        <f>"Q"&amp;ROUNDUP(MONTH(SalesDataTable[[#This Row],[Order Date]])/3,0)</f>
        <v>Q1</v>
      </c>
      <c r="E112" s="3">
        <f>MONTH(SalesDataTable[[#This Row],[Order Date]])</f>
        <v>1</v>
      </c>
      <c r="F112" s="3" t="str">
        <f>TEXT(SalesDataTable[[#This Row],[Order Date]],"MMM")</f>
        <v>Jan</v>
      </c>
      <c r="G112" s="3" t="s">
        <v>20</v>
      </c>
      <c r="H112" s="3" t="s">
        <v>33</v>
      </c>
      <c r="I112" s="3" t="s">
        <v>19</v>
      </c>
      <c r="J112" s="3" t="s">
        <v>3</v>
      </c>
      <c r="K112" s="3" t="s">
        <v>23</v>
      </c>
      <c r="L112" s="3" t="s">
        <v>29</v>
      </c>
      <c r="M112" s="8">
        <v>4</v>
      </c>
      <c r="N112" s="5">
        <v>191.43</v>
      </c>
      <c r="O112" s="6">
        <v>0</v>
      </c>
      <c r="P112" s="5">
        <v>106.82</v>
      </c>
      <c r="Q112" s="5">
        <f t="shared" si="4"/>
        <v>765.72</v>
      </c>
      <c r="R112" s="5">
        <f t="shared" si="5"/>
        <v>427.28</v>
      </c>
      <c r="S112" s="5">
        <f t="shared" si="6"/>
        <v>338.44000000000005</v>
      </c>
      <c r="T112" s="7">
        <f t="shared" si="7"/>
        <v>0.441989238886277</v>
      </c>
      <c r="U112" s="4">
        <f>YEAR(SalesDataTable[[#This Row],[Order Date]])</f>
        <v>2026</v>
      </c>
      <c r="V112" s="7" t="str">
        <f>"Q"&amp;ROUNDUP(MONTH(SalesDataTable[[#This Row],[Order Date]])/3,0)</f>
        <v>Q1</v>
      </c>
      <c r="W112" s="8">
        <f>MONTH(SalesDataTable[[#This Row],[Order Date]])</f>
        <v>1</v>
      </c>
      <c r="X112" s="7" t="str">
        <f>TEXT(SalesDataTable[[#This Row],[Order Date]],"mmm")</f>
        <v>Jan</v>
      </c>
    </row>
    <row r="113" spans="1:24" ht="15.75">
      <c r="A113" s="1">
        <v>2828</v>
      </c>
      <c r="B113" s="2">
        <v>46046</v>
      </c>
      <c r="C113" s="3">
        <f>YEAR(SalesDataTable[[#This Row],[Order Date]])</f>
        <v>2026</v>
      </c>
      <c r="D113" s="10" t="str">
        <f>"Q"&amp;ROUNDUP(MONTH(SalesDataTable[[#This Row],[Order Date]])/3,0)</f>
        <v>Q1</v>
      </c>
      <c r="E113" s="3">
        <f>MONTH(SalesDataTable[[#This Row],[Order Date]])</f>
        <v>1</v>
      </c>
      <c r="F113" s="3" t="str">
        <f>TEXT(SalesDataTable[[#This Row],[Order Date]],"MMM")</f>
        <v>Jan</v>
      </c>
      <c r="G113" s="3" t="s">
        <v>6</v>
      </c>
      <c r="H113" s="3" t="s">
        <v>41</v>
      </c>
      <c r="I113" s="3" t="s">
        <v>8</v>
      </c>
      <c r="J113" s="3" t="s">
        <v>16</v>
      </c>
      <c r="K113" s="3" t="s">
        <v>14</v>
      </c>
      <c r="L113" s="3" t="s">
        <v>32</v>
      </c>
      <c r="M113" s="8">
        <v>3</v>
      </c>
      <c r="N113" s="5">
        <v>46.94</v>
      </c>
      <c r="O113" s="6">
        <v>0.05</v>
      </c>
      <c r="P113" s="5">
        <v>18.18</v>
      </c>
      <c r="Q113" s="5">
        <f t="shared" si="4"/>
        <v>133.779</v>
      </c>
      <c r="R113" s="5">
        <f t="shared" si="5"/>
        <v>54.54</v>
      </c>
      <c r="S113" s="5">
        <f t="shared" si="6"/>
        <v>79.239000000000004</v>
      </c>
      <c r="T113" s="7">
        <f t="shared" si="7"/>
        <v>0.59231269481757232</v>
      </c>
      <c r="U113" s="4">
        <f>YEAR(SalesDataTable[[#This Row],[Order Date]])</f>
        <v>2026</v>
      </c>
      <c r="V113" s="7" t="str">
        <f>"Q"&amp;ROUNDUP(MONTH(SalesDataTable[[#This Row],[Order Date]])/3,0)</f>
        <v>Q1</v>
      </c>
      <c r="W113" s="8">
        <f>MONTH(SalesDataTable[[#This Row],[Order Date]])</f>
        <v>1</v>
      </c>
      <c r="X113" s="7" t="str">
        <f>TEXT(SalesDataTable[[#This Row],[Order Date]],"mmm")</f>
        <v>Jan</v>
      </c>
    </row>
    <row r="114" spans="1:24" ht="15.75">
      <c r="A114" s="1">
        <v>5175</v>
      </c>
      <c r="B114" s="2">
        <v>46046</v>
      </c>
      <c r="C114" s="3">
        <f>YEAR(SalesDataTable[[#This Row],[Order Date]])</f>
        <v>2026</v>
      </c>
      <c r="D114" s="10" t="str">
        <f>"Q"&amp;ROUNDUP(MONTH(SalesDataTable[[#This Row],[Order Date]])/3,0)</f>
        <v>Q1</v>
      </c>
      <c r="E114" s="3">
        <f>MONTH(SalesDataTable[[#This Row],[Order Date]])</f>
        <v>1</v>
      </c>
      <c r="F114" s="3" t="str">
        <f>TEXT(SalesDataTable[[#This Row],[Order Date]],"MMM")</f>
        <v>Jan</v>
      </c>
      <c r="G114" s="3" t="s">
        <v>20</v>
      </c>
      <c r="H114" s="3" t="s">
        <v>31</v>
      </c>
      <c r="I114" s="3" t="s">
        <v>2</v>
      </c>
      <c r="J114" s="3" t="s">
        <v>3</v>
      </c>
      <c r="K114" s="3" t="s">
        <v>9</v>
      </c>
      <c r="L114" s="3" t="s">
        <v>17</v>
      </c>
      <c r="M114" s="8">
        <v>1</v>
      </c>
      <c r="N114" s="5">
        <v>147.21</v>
      </c>
      <c r="O114" s="6">
        <v>0</v>
      </c>
      <c r="P114" s="5">
        <v>79.510000000000005</v>
      </c>
      <c r="Q114" s="5">
        <f t="shared" si="4"/>
        <v>147.21</v>
      </c>
      <c r="R114" s="5">
        <f t="shared" si="5"/>
        <v>79.510000000000005</v>
      </c>
      <c r="S114" s="5">
        <f t="shared" si="6"/>
        <v>67.7</v>
      </c>
      <c r="T114" s="7">
        <f t="shared" si="7"/>
        <v>0.45988723592147274</v>
      </c>
      <c r="U114" s="4">
        <f>YEAR(SalesDataTable[[#This Row],[Order Date]])</f>
        <v>2026</v>
      </c>
      <c r="V114" s="7" t="str">
        <f>"Q"&amp;ROUNDUP(MONTH(SalesDataTable[[#This Row],[Order Date]])/3,0)</f>
        <v>Q1</v>
      </c>
      <c r="W114" s="8">
        <f>MONTH(SalesDataTable[[#This Row],[Order Date]])</f>
        <v>1</v>
      </c>
      <c r="X114" s="7" t="str">
        <f>TEXT(SalesDataTable[[#This Row],[Order Date]],"mmm")</f>
        <v>Jan</v>
      </c>
    </row>
    <row r="115" spans="1:24" ht="15.75">
      <c r="A115" s="1">
        <v>1874</v>
      </c>
      <c r="B115" s="2">
        <v>46047</v>
      </c>
      <c r="C115" s="3">
        <f>YEAR(SalesDataTable[[#This Row],[Order Date]])</f>
        <v>2026</v>
      </c>
      <c r="D115" s="10" t="str">
        <f>"Q"&amp;ROUNDUP(MONTH(SalesDataTable[[#This Row],[Order Date]])/3,0)</f>
        <v>Q1</v>
      </c>
      <c r="E115" s="3">
        <f>MONTH(SalesDataTable[[#This Row],[Order Date]])</f>
        <v>1</v>
      </c>
      <c r="F115" s="3" t="str">
        <f>TEXT(SalesDataTable[[#This Row],[Order Date]],"MMM")</f>
        <v>Jan</v>
      </c>
      <c r="G115" s="3" t="s">
        <v>0</v>
      </c>
      <c r="H115" s="3" t="s">
        <v>1</v>
      </c>
      <c r="I115" s="3" t="s">
        <v>2</v>
      </c>
      <c r="J115" s="3" t="s">
        <v>16</v>
      </c>
      <c r="K115" s="3" t="s">
        <v>14</v>
      </c>
      <c r="L115" s="3" t="s">
        <v>15</v>
      </c>
      <c r="M115" s="8">
        <v>1</v>
      </c>
      <c r="N115" s="5">
        <v>35.729999999999997</v>
      </c>
      <c r="O115" s="6">
        <v>0</v>
      </c>
      <c r="P115" s="5">
        <v>13.57</v>
      </c>
      <c r="Q115" s="5">
        <f t="shared" si="4"/>
        <v>35.729999999999997</v>
      </c>
      <c r="R115" s="5">
        <f t="shared" si="5"/>
        <v>13.57</v>
      </c>
      <c r="S115" s="5">
        <f t="shared" si="6"/>
        <v>22.159999999999997</v>
      </c>
      <c r="T115" s="7">
        <f t="shared" si="7"/>
        <v>0.62020710887209629</v>
      </c>
      <c r="U115" s="4">
        <f>YEAR(SalesDataTable[[#This Row],[Order Date]])</f>
        <v>2026</v>
      </c>
      <c r="V115" s="7" t="str">
        <f>"Q"&amp;ROUNDUP(MONTH(SalesDataTable[[#This Row],[Order Date]])/3,0)</f>
        <v>Q1</v>
      </c>
      <c r="W115" s="8">
        <f>MONTH(SalesDataTable[[#This Row],[Order Date]])</f>
        <v>1</v>
      </c>
      <c r="X115" s="7" t="str">
        <f>TEXT(SalesDataTable[[#This Row],[Order Date]],"mmm")</f>
        <v>Jan</v>
      </c>
    </row>
    <row r="116" spans="1:24" ht="15.75">
      <c r="A116" s="1">
        <v>2490</v>
      </c>
      <c r="B116" s="2">
        <v>46047</v>
      </c>
      <c r="C116" s="3">
        <f>YEAR(SalesDataTable[[#This Row],[Order Date]])</f>
        <v>2026</v>
      </c>
      <c r="D116" s="10" t="str">
        <f>"Q"&amp;ROUNDUP(MONTH(SalesDataTable[[#This Row],[Order Date]])/3,0)</f>
        <v>Q1</v>
      </c>
      <c r="E116" s="3">
        <f>MONTH(SalesDataTable[[#This Row],[Order Date]])</f>
        <v>1</v>
      </c>
      <c r="F116" s="3" t="str">
        <f>TEXT(SalesDataTable[[#This Row],[Order Date]],"MMM")</f>
        <v>Jan</v>
      </c>
      <c r="G116" s="3" t="s">
        <v>6</v>
      </c>
      <c r="H116" s="3" t="s">
        <v>49</v>
      </c>
      <c r="I116" s="3" t="s">
        <v>2</v>
      </c>
      <c r="J116" s="3" t="s">
        <v>13</v>
      </c>
      <c r="K116" s="3" t="s">
        <v>4</v>
      </c>
      <c r="L116" s="3" t="s">
        <v>30</v>
      </c>
      <c r="M116" s="8">
        <v>2</v>
      </c>
      <c r="N116" s="5">
        <v>103.99</v>
      </c>
      <c r="O116" s="6">
        <v>0.15</v>
      </c>
      <c r="P116" s="5">
        <v>51.94</v>
      </c>
      <c r="Q116" s="5">
        <f t="shared" si="4"/>
        <v>176.78299999999999</v>
      </c>
      <c r="R116" s="5">
        <f t="shared" si="5"/>
        <v>103.88</v>
      </c>
      <c r="S116" s="5">
        <f t="shared" si="6"/>
        <v>72.902999999999992</v>
      </c>
      <c r="T116" s="7">
        <f t="shared" si="7"/>
        <v>0.41238693765803269</v>
      </c>
      <c r="U116" s="4">
        <f>YEAR(SalesDataTable[[#This Row],[Order Date]])</f>
        <v>2026</v>
      </c>
      <c r="V116" s="7" t="str">
        <f>"Q"&amp;ROUNDUP(MONTH(SalesDataTable[[#This Row],[Order Date]])/3,0)</f>
        <v>Q1</v>
      </c>
      <c r="W116" s="8">
        <f>MONTH(SalesDataTable[[#This Row],[Order Date]])</f>
        <v>1</v>
      </c>
      <c r="X116" s="7" t="str">
        <f>TEXT(SalesDataTable[[#This Row],[Order Date]],"mmm")</f>
        <v>Jan</v>
      </c>
    </row>
    <row r="117" spans="1:24" ht="15.75">
      <c r="A117" s="1">
        <v>5078</v>
      </c>
      <c r="B117" s="2">
        <v>46047</v>
      </c>
      <c r="C117" s="3">
        <f>YEAR(SalesDataTable[[#This Row],[Order Date]])</f>
        <v>2026</v>
      </c>
      <c r="D117" s="10" t="str">
        <f>"Q"&amp;ROUNDUP(MONTH(SalesDataTable[[#This Row],[Order Date]])/3,0)</f>
        <v>Q1</v>
      </c>
      <c r="E117" s="3">
        <f>MONTH(SalesDataTable[[#This Row],[Order Date]])</f>
        <v>1</v>
      </c>
      <c r="F117" s="3" t="str">
        <f>TEXT(SalesDataTable[[#This Row],[Order Date]],"MMM")</f>
        <v>Jan</v>
      </c>
      <c r="G117" s="3" t="s">
        <v>6</v>
      </c>
      <c r="H117" s="3" t="s">
        <v>43</v>
      </c>
      <c r="I117" s="3" t="s">
        <v>2</v>
      </c>
      <c r="J117" s="3" t="s">
        <v>3</v>
      </c>
      <c r="K117" s="3" t="s">
        <v>9</v>
      </c>
      <c r="L117" s="3" t="s">
        <v>46</v>
      </c>
      <c r="M117" s="8">
        <v>2</v>
      </c>
      <c r="N117" s="5">
        <v>72.739999999999995</v>
      </c>
      <c r="O117" s="6">
        <v>0</v>
      </c>
      <c r="P117" s="5">
        <v>31.96</v>
      </c>
      <c r="Q117" s="5">
        <f t="shared" si="4"/>
        <v>145.47999999999999</v>
      </c>
      <c r="R117" s="5">
        <f t="shared" si="5"/>
        <v>63.92</v>
      </c>
      <c r="S117" s="5">
        <f t="shared" si="6"/>
        <v>81.559999999999988</v>
      </c>
      <c r="T117" s="7">
        <f t="shared" si="7"/>
        <v>0.56062689029419843</v>
      </c>
      <c r="U117" s="4">
        <f>YEAR(SalesDataTable[[#This Row],[Order Date]])</f>
        <v>2026</v>
      </c>
      <c r="V117" s="7" t="str">
        <f>"Q"&amp;ROUNDUP(MONTH(SalesDataTable[[#This Row],[Order Date]])/3,0)</f>
        <v>Q1</v>
      </c>
      <c r="W117" s="8">
        <f>MONTH(SalesDataTable[[#This Row],[Order Date]])</f>
        <v>1</v>
      </c>
      <c r="X117" s="7" t="str">
        <f>TEXT(SalesDataTable[[#This Row],[Order Date]],"mmm")</f>
        <v>Jan</v>
      </c>
    </row>
    <row r="118" spans="1:24" ht="15.75">
      <c r="A118" s="1">
        <v>230</v>
      </c>
      <c r="B118" s="2">
        <v>46048</v>
      </c>
      <c r="C118" s="3">
        <f>YEAR(SalesDataTable[[#This Row],[Order Date]])</f>
        <v>2026</v>
      </c>
      <c r="D118" s="10" t="str">
        <f>"Q"&amp;ROUNDUP(MONTH(SalesDataTable[[#This Row],[Order Date]])/3,0)</f>
        <v>Q1</v>
      </c>
      <c r="E118" s="3">
        <f>MONTH(SalesDataTable[[#This Row],[Order Date]])</f>
        <v>1</v>
      </c>
      <c r="F118" s="3" t="str">
        <f>TEXT(SalesDataTable[[#This Row],[Order Date]],"MMM")</f>
        <v>Jan</v>
      </c>
      <c r="G118" s="3" t="s">
        <v>11</v>
      </c>
      <c r="H118" s="3" t="s">
        <v>39</v>
      </c>
      <c r="I118" s="3" t="s">
        <v>19</v>
      </c>
      <c r="J118" s="3" t="s">
        <v>3</v>
      </c>
      <c r="K118" s="3" t="s">
        <v>4</v>
      </c>
      <c r="L118" s="3" t="s">
        <v>30</v>
      </c>
      <c r="M118" s="8">
        <v>1</v>
      </c>
      <c r="N118" s="5">
        <v>100.01</v>
      </c>
      <c r="O118" s="6">
        <v>0.05</v>
      </c>
      <c r="P118" s="5">
        <v>49.41</v>
      </c>
      <c r="Q118" s="5">
        <f t="shared" si="4"/>
        <v>95.009500000000003</v>
      </c>
      <c r="R118" s="5">
        <f t="shared" si="5"/>
        <v>49.41</v>
      </c>
      <c r="S118" s="5">
        <f t="shared" si="6"/>
        <v>45.599500000000006</v>
      </c>
      <c r="T118" s="7">
        <f t="shared" si="7"/>
        <v>0.47994674216788852</v>
      </c>
      <c r="U118" s="4">
        <f>YEAR(SalesDataTable[[#This Row],[Order Date]])</f>
        <v>2026</v>
      </c>
      <c r="V118" s="7" t="str">
        <f>"Q"&amp;ROUNDUP(MONTH(SalesDataTable[[#This Row],[Order Date]])/3,0)</f>
        <v>Q1</v>
      </c>
      <c r="W118" s="8">
        <f>MONTH(SalesDataTable[[#This Row],[Order Date]])</f>
        <v>1</v>
      </c>
      <c r="X118" s="7" t="str">
        <f>TEXT(SalesDataTable[[#This Row],[Order Date]],"mmm")</f>
        <v>Jan</v>
      </c>
    </row>
    <row r="119" spans="1:24" ht="15.75">
      <c r="A119" s="1">
        <v>1757</v>
      </c>
      <c r="B119" s="2">
        <v>46048</v>
      </c>
      <c r="C119" s="3">
        <f>YEAR(SalesDataTable[[#This Row],[Order Date]])</f>
        <v>2026</v>
      </c>
      <c r="D119" s="10" t="str">
        <f>"Q"&amp;ROUNDUP(MONTH(SalesDataTable[[#This Row],[Order Date]])/3,0)</f>
        <v>Q1</v>
      </c>
      <c r="E119" s="3">
        <f>MONTH(SalesDataTable[[#This Row],[Order Date]])</f>
        <v>1</v>
      </c>
      <c r="F119" s="3" t="str">
        <f>TEXT(SalesDataTable[[#This Row],[Order Date]],"MMM")</f>
        <v>Jan</v>
      </c>
      <c r="G119" s="3" t="s">
        <v>20</v>
      </c>
      <c r="H119" s="3" t="s">
        <v>31</v>
      </c>
      <c r="I119" s="3" t="s">
        <v>2</v>
      </c>
      <c r="J119" s="3" t="s">
        <v>16</v>
      </c>
      <c r="K119" s="3" t="s">
        <v>14</v>
      </c>
      <c r="L119" s="3" t="s">
        <v>32</v>
      </c>
      <c r="M119" s="8">
        <v>2</v>
      </c>
      <c r="N119" s="5">
        <v>45.73</v>
      </c>
      <c r="O119" s="6">
        <v>0</v>
      </c>
      <c r="P119" s="5">
        <v>18.11</v>
      </c>
      <c r="Q119" s="5">
        <f t="shared" si="4"/>
        <v>91.46</v>
      </c>
      <c r="R119" s="5">
        <f t="shared" si="5"/>
        <v>36.22</v>
      </c>
      <c r="S119" s="5">
        <f t="shared" si="6"/>
        <v>55.239999999999995</v>
      </c>
      <c r="T119" s="7">
        <f t="shared" si="7"/>
        <v>0.60397988191559149</v>
      </c>
      <c r="U119" s="4">
        <f>YEAR(SalesDataTable[[#This Row],[Order Date]])</f>
        <v>2026</v>
      </c>
      <c r="V119" s="7" t="str">
        <f>"Q"&amp;ROUNDUP(MONTH(SalesDataTable[[#This Row],[Order Date]])/3,0)</f>
        <v>Q1</v>
      </c>
      <c r="W119" s="8">
        <f>MONTH(SalesDataTable[[#This Row],[Order Date]])</f>
        <v>1</v>
      </c>
      <c r="X119" s="7" t="str">
        <f>TEXT(SalesDataTable[[#This Row],[Order Date]],"mmm")</f>
        <v>Jan</v>
      </c>
    </row>
    <row r="120" spans="1:24" ht="15.75">
      <c r="A120" s="1">
        <v>1944</v>
      </c>
      <c r="B120" s="2">
        <v>46048</v>
      </c>
      <c r="C120" s="3">
        <f>YEAR(SalesDataTable[[#This Row],[Order Date]])</f>
        <v>2026</v>
      </c>
      <c r="D120" s="10" t="str">
        <f>"Q"&amp;ROUNDUP(MONTH(SalesDataTable[[#This Row],[Order Date]])/3,0)</f>
        <v>Q1</v>
      </c>
      <c r="E120" s="3">
        <f>MONTH(SalesDataTable[[#This Row],[Order Date]])</f>
        <v>1</v>
      </c>
      <c r="F120" s="3" t="str">
        <f>TEXT(SalesDataTable[[#This Row],[Order Date]],"MMM")</f>
        <v>Jan</v>
      </c>
      <c r="G120" s="3" t="s">
        <v>11</v>
      </c>
      <c r="H120" s="3" t="s">
        <v>52</v>
      </c>
      <c r="I120" s="3" t="s">
        <v>2</v>
      </c>
      <c r="J120" s="3" t="s">
        <v>3</v>
      </c>
      <c r="K120" s="3" t="s">
        <v>9</v>
      </c>
      <c r="L120" s="3" t="s">
        <v>17</v>
      </c>
      <c r="M120" s="8">
        <v>2</v>
      </c>
      <c r="N120" s="5">
        <v>143.66</v>
      </c>
      <c r="O120" s="6">
        <v>0.15</v>
      </c>
      <c r="P120" s="5">
        <v>78.14</v>
      </c>
      <c r="Q120" s="5">
        <f t="shared" si="4"/>
        <v>244.22199999999998</v>
      </c>
      <c r="R120" s="5">
        <f t="shared" si="5"/>
        <v>156.28</v>
      </c>
      <c r="S120" s="5">
        <f t="shared" si="6"/>
        <v>87.941999999999979</v>
      </c>
      <c r="T120" s="7">
        <f t="shared" si="7"/>
        <v>0.36009040954541355</v>
      </c>
      <c r="U120" s="4">
        <f>YEAR(SalesDataTable[[#This Row],[Order Date]])</f>
        <v>2026</v>
      </c>
      <c r="V120" s="7" t="str">
        <f>"Q"&amp;ROUNDUP(MONTH(SalesDataTable[[#This Row],[Order Date]])/3,0)</f>
        <v>Q1</v>
      </c>
      <c r="W120" s="8">
        <f>MONTH(SalesDataTable[[#This Row],[Order Date]])</f>
        <v>1</v>
      </c>
      <c r="X120" s="7" t="str">
        <f>TEXT(SalesDataTable[[#This Row],[Order Date]],"mmm")</f>
        <v>Jan</v>
      </c>
    </row>
    <row r="121" spans="1:24" ht="15.75">
      <c r="A121" s="1">
        <v>3485</v>
      </c>
      <c r="B121" s="2">
        <v>46048</v>
      </c>
      <c r="C121" s="3">
        <f>YEAR(SalesDataTable[[#This Row],[Order Date]])</f>
        <v>2026</v>
      </c>
      <c r="D121" s="10" t="str">
        <f>"Q"&amp;ROUNDUP(MONTH(SalesDataTable[[#This Row],[Order Date]])/3,0)</f>
        <v>Q1</v>
      </c>
      <c r="E121" s="3">
        <f>MONTH(SalesDataTable[[#This Row],[Order Date]])</f>
        <v>1</v>
      </c>
      <c r="F121" s="3" t="str">
        <f>TEXT(SalesDataTable[[#This Row],[Order Date]],"MMM")</f>
        <v>Jan</v>
      </c>
      <c r="G121" s="3" t="s">
        <v>11</v>
      </c>
      <c r="H121" s="3" t="s">
        <v>39</v>
      </c>
      <c r="I121" s="3" t="s">
        <v>2</v>
      </c>
      <c r="J121" s="3" t="s">
        <v>16</v>
      </c>
      <c r="K121" s="3" t="s">
        <v>23</v>
      </c>
      <c r="L121" s="3" t="s">
        <v>51</v>
      </c>
      <c r="M121" s="8">
        <v>2</v>
      </c>
      <c r="N121" s="5">
        <v>121.88</v>
      </c>
      <c r="O121" s="6">
        <v>0.05</v>
      </c>
      <c r="P121" s="5">
        <v>62.17</v>
      </c>
      <c r="Q121" s="5">
        <f t="shared" si="4"/>
        <v>231.57199999999997</v>
      </c>
      <c r="R121" s="5">
        <f t="shared" si="5"/>
        <v>124.34</v>
      </c>
      <c r="S121" s="5">
        <f t="shared" si="6"/>
        <v>107.23199999999997</v>
      </c>
      <c r="T121" s="7">
        <f t="shared" si="7"/>
        <v>0.46306116456220953</v>
      </c>
      <c r="U121" s="4">
        <f>YEAR(SalesDataTable[[#This Row],[Order Date]])</f>
        <v>2026</v>
      </c>
      <c r="V121" s="7" t="str">
        <f>"Q"&amp;ROUNDUP(MONTH(SalesDataTable[[#This Row],[Order Date]])/3,0)</f>
        <v>Q1</v>
      </c>
      <c r="W121" s="8">
        <f>MONTH(SalesDataTable[[#This Row],[Order Date]])</f>
        <v>1</v>
      </c>
      <c r="X121" s="7" t="str">
        <f>TEXT(SalesDataTable[[#This Row],[Order Date]],"mmm")</f>
        <v>Jan</v>
      </c>
    </row>
    <row r="122" spans="1:24" ht="15.75">
      <c r="A122" s="1">
        <v>4002</v>
      </c>
      <c r="B122" s="2">
        <v>46048</v>
      </c>
      <c r="C122" s="3">
        <f>YEAR(SalesDataTable[[#This Row],[Order Date]])</f>
        <v>2026</v>
      </c>
      <c r="D122" s="10" t="str">
        <f>"Q"&amp;ROUNDUP(MONTH(SalesDataTable[[#This Row],[Order Date]])/3,0)</f>
        <v>Q1</v>
      </c>
      <c r="E122" s="3">
        <f>MONTH(SalesDataTable[[#This Row],[Order Date]])</f>
        <v>1</v>
      </c>
      <c r="F122" s="3" t="str">
        <f>TEXT(SalesDataTable[[#This Row],[Order Date]],"MMM")</f>
        <v>Jan</v>
      </c>
      <c r="G122" s="3" t="s">
        <v>0</v>
      </c>
      <c r="H122" s="3" t="s">
        <v>50</v>
      </c>
      <c r="I122" s="3" t="s">
        <v>2</v>
      </c>
      <c r="J122" s="3" t="s">
        <v>3</v>
      </c>
      <c r="K122" s="3" t="s">
        <v>34</v>
      </c>
      <c r="L122" s="3" t="s">
        <v>45</v>
      </c>
      <c r="M122" s="8">
        <v>3</v>
      </c>
      <c r="N122" s="5">
        <v>50.92</v>
      </c>
      <c r="O122" s="6">
        <v>0.05</v>
      </c>
      <c r="P122" s="5">
        <v>21.87</v>
      </c>
      <c r="Q122" s="5">
        <f t="shared" si="4"/>
        <v>145.12199999999999</v>
      </c>
      <c r="R122" s="5">
        <f t="shared" si="5"/>
        <v>65.61</v>
      </c>
      <c r="S122" s="5">
        <f t="shared" si="6"/>
        <v>79.511999999999986</v>
      </c>
      <c r="T122" s="7">
        <f t="shared" si="7"/>
        <v>0.54789763095877941</v>
      </c>
      <c r="U122" s="4">
        <f>YEAR(SalesDataTable[[#This Row],[Order Date]])</f>
        <v>2026</v>
      </c>
      <c r="V122" s="7" t="str">
        <f>"Q"&amp;ROUNDUP(MONTH(SalesDataTable[[#This Row],[Order Date]])/3,0)</f>
        <v>Q1</v>
      </c>
      <c r="W122" s="8">
        <f>MONTH(SalesDataTable[[#This Row],[Order Date]])</f>
        <v>1</v>
      </c>
      <c r="X122" s="7" t="str">
        <f>TEXT(SalesDataTable[[#This Row],[Order Date]],"mmm")</f>
        <v>Jan</v>
      </c>
    </row>
    <row r="123" spans="1:24" ht="15.75">
      <c r="A123" s="1">
        <v>818</v>
      </c>
      <c r="B123" s="2">
        <v>46049</v>
      </c>
      <c r="C123" s="3">
        <f>YEAR(SalesDataTable[[#This Row],[Order Date]])</f>
        <v>2026</v>
      </c>
      <c r="D123" s="10" t="str">
        <f>"Q"&amp;ROUNDUP(MONTH(SalesDataTable[[#This Row],[Order Date]])/3,0)</f>
        <v>Q1</v>
      </c>
      <c r="E123" s="3">
        <f>MONTH(SalesDataTable[[#This Row],[Order Date]])</f>
        <v>1</v>
      </c>
      <c r="F123" s="3" t="str">
        <f>TEXT(SalesDataTable[[#This Row],[Order Date]],"MMM")</f>
        <v>Jan</v>
      </c>
      <c r="G123" s="3" t="s">
        <v>0</v>
      </c>
      <c r="H123" s="3" t="s">
        <v>1</v>
      </c>
      <c r="I123" s="3" t="s">
        <v>2</v>
      </c>
      <c r="J123" s="3" t="s">
        <v>3</v>
      </c>
      <c r="K123" s="3" t="s">
        <v>4</v>
      </c>
      <c r="L123" s="3" t="s">
        <v>30</v>
      </c>
      <c r="M123" s="8">
        <v>1</v>
      </c>
      <c r="N123" s="5">
        <v>103.78</v>
      </c>
      <c r="O123" s="6">
        <v>0</v>
      </c>
      <c r="P123" s="5">
        <v>49.36</v>
      </c>
      <c r="Q123" s="5">
        <f t="shared" si="4"/>
        <v>103.78</v>
      </c>
      <c r="R123" s="5">
        <f t="shared" si="5"/>
        <v>49.36</v>
      </c>
      <c r="S123" s="5">
        <f t="shared" si="6"/>
        <v>54.42</v>
      </c>
      <c r="T123" s="7">
        <f t="shared" si="7"/>
        <v>0.52437849296588934</v>
      </c>
      <c r="U123" s="4">
        <f>YEAR(SalesDataTable[[#This Row],[Order Date]])</f>
        <v>2026</v>
      </c>
      <c r="V123" s="7" t="str">
        <f>"Q"&amp;ROUNDUP(MONTH(SalesDataTable[[#This Row],[Order Date]])/3,0)</f>
        <v>Q1</v>
      </c>
      <c r="W123" s="8">
        <f>MONTH(SalesDataTable[[#This Row],[Order Date]])</f>
        <v>1</v>
      </c>
      <c r="X123" s="7" t="str">
        <f>TEXT(SalesDataTable[[#This Row],[Order Date]],"mmm")</f>
        <v>Jan</v>
      </c>
    </row>
    <row r="124" spans="1:24" ht="15.75">
      <c r="A124" s="1">
        <v>1439</v>
      </c>
      <c r="B124" s="2">
        <v>46049</v>
      </c>
      <c r="C124" s="3">
        <f>YEAR(SalesDataTable[[#This Row],[Order Date]])</f>
        <v>2026</v>
      </c>
      <c r="D124" s="10" t="str">
        <f>"Q"&amp;ROUNDUP(MONTH(SalesDataTable[[#This Row],[Order Date]])/3,0)</f>
        <v>Q1</v>
      </c>
      <c r="E124" s="3">
        <f>MONTH(SalesDataTable[[#This Row],[Order Date]])</f>
        <v>1</v>
      </c>
      <c r="F124" s="3" t="str">
        <f>TEXT(SalesDataTable[[#This Row],[Order Date]],"MMM")</f>
        <v>Jan</v>
      </c>
      <c r="G124" s="3" t="s">
        <v>6</v>
      </c>
      <c r="H124" s="3" t="s">
        <v>27</v>
      </c>
      <c r="I124" s="3" t="s">
        <v>28</v>
      </c>
      <c r="J124" s="3" t="s">
        <v>13</v>
      </c>
      <c r="K124" s="3" t="s">
        <v>9</v>
      </c>
      <c r="L124" s="3" t="s">
        <v>37</v>
      </c>
      <c r="M124" s="8">
        <v>2</v>
      </c>
      <c r="N124" s="5">
        <v>157.16999999999999</v>
      </c>
      <c r="O124" s="6">
        <v>0</v>
      </c>
      <c r="P124" s="5">
        <v>81.260000000000005</v>
      </c>
      <c r="Q124" s="5">
        <f t="shared" si="4"/>
        <v>314.33999999999997</v>
      </c>
      <c r="R124" s="5">
        <f t="shared" si="5"/>
        <v>162.52000000000001</v>
      </c>
      <c r="S124" s="5">
        <f t="shared" si="6"/>
        <v>151.81999999999996</v>
      </c>
      <c r="T124" s="7">
        <f t="shared" si="7"/>
        <v>0.4829802125087484</v>
      </c>
      <c r="U124" s="4">
        <f>YEAR(SalesDataTable[[#This Row],[Order Date]])</f>
        <v>2026</v>
      </c>
      <c r="V124" s="7" t="str">
        <f>"Q"&amp;ROUNDUP(MONTH(SalesDataTable[[#This Row],[Order Date]])/3,0)</f>
        <v>Q1</v>
      </c>
      <c r="W124" s="8">
        <f>MONTH(SalesDataTable[[#This Row],[Order Date]])</f>
        <v>1</v>
      </c>
      <c r="X124" s="7" t="str">
        <f>TEXT(SalesDataTable[[#This Row],[Order Date]],"mmm")</f>
        <v>Jan</v>
      </c>
    </row>
    <row r="125" spans="1:24" ht="15.75">
      <c r="A125" s="1">
        <v>1616</v>
      </c>
      <c r="B125" s="2">
        <v>46049</v>
      </c>
      <c r="C125" s="3">
        <f>YEAR(SalesDataTable[[#This Row],[Order Date]])</f>
        <v>2026</v>
      </c>
      <c r="D125" s="10" t="str">
        <f>"Q"&amp;ROUNDUP(MONTH(SalesDataTable[[#This Row],[Order Date]])/3,0)</f>
        <v>Q1</v>
      </c>
      <c r="E125" s="3">
        <f>MONTH(SalesDataTable[[#This Row],[Order Date]])</f>
        <v>1</v>
      </c>
      <c r="F125" s="3" t="str">
        <f>TEXT(SalesDataTable[[#This Row],[Order Date]],"MMM")</f>
        <v>Jan</v>
      </c>
      <c r="G125" s="3" t="s">
        <v>6</v>
      </c>
      <c r="H125" s="3" t="s">
        <v>43</v>
      </c>
      <c r="I125" s="3" t="s">
        <v>2</v>
      </c>
      <c r="J125" s="3" t="s">
        <v>16</v>
      </c>
      <c r="K125" s="3" t="s">
        <v>14</v>
      </c>
      <c r="L125" s="3" t="s">
        <v>44</v>
      </c>
      <c r="M125" s="8">
        <v>2</v>
      </c>
      <c r="N125" s="5">
        <v>132.91999999999999</v>
      </c>
      <c r="O125" s="6">
        <v>0</v>
      </c>
      <c r="P125" s="5">
        <v>69.02</v>
      </c>
      <c r="Q125" s="5">
        <f t="shared" si="4"/>
        <v>265.83999999999997</v>
      </c>
      <c r="R125" s="5">
        <f t="shared" si="5"/>
        <v>138.04</v>
      </c>
      <c r="S125" s="5">
        <f t="shared" si="6"/>
        <v>127.79999999999998</v>
      </c>
      <c r="T125" s="7">
        <f t="shared" si="7"/>
        <v>0.48074029491423409</v>
      </c>
      <c r="U125" s="4">
        <f>YEAR(SalesDataTable[[#This Row],[Order Date]])</f>
        <v>2026</v>
      </c>
      <c r="V125" s="7" t="str">
        <f>"Q"&amp;ROUNDUP(MONTH(SalesDataTable[[#This Row],[Order Date]])/3,0)</f>
        <v>Q1</v>
      </c>
      <c r="W125" s="8">
        <f>MONTH(SalesDataTable[[#This Row],[Order Date]])</f>
        <v>1</v>
      </c>
      <c r="X125" s="7" t="str">
        <f>TEXT(SalesDataTable[[#This Row],[Order Date]],"mmm")</f>
        <v>Jan</v>
      </c>
    </row>
    <row r="126" spans="1:24" ht="15.75">
      <c r="A126" s="1">
        <v>1798</v>
      </c>
      <c r="B126" s="2">
        <v>46049</v>
      </c>
      <c r="C126" s="3">
        <f>YEAR(SalesDataTable[[#This Row],[Order Date]])</f>
        <v>2026</v>
      </c>
      <c r="D126" s="10" t="str">
        <f>"Q"&amp;ROUNDUP(MONTH(SalesDataTable[[#This Row],[Order Date]])/3,0)</f>
        <v>Q1</v>
      </c>
      <c r="E126" s="3">
        <f>MONTH(SalesDataTable[[#This Row],[Order Date]])</f>
        <v>1</v>
      </c>
      <c r="F126" s="3" t="str">
        <f>TEXT(SalesDataTable[[#This Row],[Order Date]],"MMM")</f>
        <v>Jan</v>
      </c>
      <c r="G126" s="3" t="s">
        <v>20</v>
      </c>
      <c r="H126" s="3" t="s">
        <v>33</v>
      </c>
      <c r="I126" s="3" t="s">
        <v>19</v>
      </c>
      <c r="J126" s="3" t="s">
        <v>3</v>
      </c>
      <c r="K126" s="3" t="s">
        <v>9</v>
      </c>
      <c r="L126" s="3" t="s">
        <v>46</v>
      </c>
      <c r="M126" s="8">
        <v>1</v>
      </c>
      <c r="N126" s="5">
        <v>71.41</v>
      </c>
      <c r="O126" s="6">
        <v>0.05</v>
      </c>
      <c r="P126" s="5">
        <v>32.28</v>
      </c>
      <c r="Q126" s="5">
        <f t="shared" si="4"/>
        <v>67.839499999999987</v>
      </c>
      <c r="R126" s="5">
        <f t="shared" si="5"/>
        <v>32.28</v>
      </c>
      <c r="S126" s="5">
        <f t="shared" si="6"/>
        <v>35.559499999999986</v>
      </c>
      <c r="T126" s="7">
        <f t="shared" si="7"/>
        <v>0.52417102130764515</v>
      </c>
      <c r="U126" s="4">
        <f>YEAR(SalesDataTable[[#This Row],[Order Date]])</f>
        <v>2026</v>
      </c>
      <c r="V126" s="7" t="str">
        <f>"Q"&amp;ROUNDUP(MONTH(SalesDataTable[[#This Row],[Order Date]])/3,0)</f>
        <v>Q1</v>
      </c>
      <c r="W126" s="8">
        <f>MONTH(SalesDataTable[[#This Row],[Order Date]])</f>
        <v>1</v>
      </c>
      <c r="X126" s="7" t="str">
        <f>TEXT(SalesDataTable[[#This Row],[Order Date]],"mmm")</f>
        <v>Jan</v>
      </c>
    </row>
    <row r="127" spans="1:24" ht="15.75">
      <c r="A127" s="1">
        <v>4449</v>
      </c>
      <c r="B127" s="2">
        <v>46049</v>
      </c>
      <c r="C127" s="3">
        <f>YEAR(SalesDataTable[[#This Row],[Order Date]])</f>
        <v>2026</v>
      </c>
      <c r="D127" s="10" t="str">
        <f>"Q"&amp;ROUNDUP(MONTH(SalesDataTable[[#This Row],[Order Date]])/3,0)</f>
        <v>Q1</v>
      </c>
      <c r="E127" s="3">
        <f>MONTH(SalesDataTable[[#This Row],[Order Date]])</f>
        <v>1</v>
      </c>
      <c r="F127" s="3" t="str">
        <f>TEXT(SalesDataTable[[#This Row],[Order Date]],"MMM")</f>
        <v>Jan</v>
      </c>
      <c r="G127" s="3" t="s">
        <v>20</v>
      </c>
      <c r="H127" s="3" t="s">
        <v>33</v>
      </c>
      <c r="I127" s="3" t="s">
        <v>2</v>
      </c>
      <c r="J127" s="3" t="s">
        <v>13</v>
      </c>
      <c r="K127" s="3" t="s">
        <v>23</v>
      </c>
      <c r="L127" s="3" t="s">
        <v>29</v>
      </c>
      <c r="M127" s="8">
        <v>1</v>
      </c>
      <c r="N127" s="5">
        <v>199.67</v>
      </c>
      <c r="O127" s="6">
        <v>0</v>
      </c>
      <c r="P127" s="5">
        <v>103.81</v>
      </c>
      <c r="Q127" s="5">
        <f t="shared" si="4"/>
        <v>199.67</v>
      </c>
      <c r="R127" s="5">
        <f t="shared" si="5"/>
        <v>103.81</v>
      </c>
      <c r="S127" s="5">
        <f t="shared" si="6"/>
        <v>95.859999999999985</v>
      </c>
      <c r="T127" s="7">
        <f t="shared" si="7"/>
        <v>0.4800921520508839</v>
      </c>
      <c r="U127" s="4">
        <f>YEAR(SalesDataTable[[#This Row],[Order Date]])</f>
        <v>2026</v>
      </c>
      <c r="V127" s="7" t="str">
        <f>"Q"&amp;ROUNDUP(MONTH(SalesDataTable[[#This Row],[Order Date]])/3,0)</f>
        <v>Q1</v>
      </c>
      <c r="W127" s="8">
        <f>MONTH(SalesDataTable[[#This Row],[Order Date]])</f>
        <v>1</v>
      </c>
      <c r="X127" s="7" t="str">
        <f>TEXT(SalesDataTable[[#This Row],[Order Date]],"mmm")</f>
        <v>Jan</v>
      </c>
    </row>
    <row r="128" spans="1:24" ht="15.75">
      <c r="A128" s="1">
        <v>4473</v>
      </c>
      <c r="B128" s="2">
        <v>46049</v>
      </c>
      <c r="C128" s="3">
        <f>YEAR(SalesDataTable[[#This Row],[Order Date]])</f>
        <v>2026</v>
      </c>
      <c r="D128" s="10" t="str">
        <f>"Q"&amp;ROUNDUP(MONTH(SalesDataTable[[#This Row],[Order Date]])/3,0)</f>
        <v>Q1</v>
      </c>
      <c r="E128" s="3">
        <f>MONTH(SalesDataTable[[#This Row],[Order Date]])</f>
        <v>1</v>
      </c>
      <c r="F128" s="3" t="str">
        <f>TEXT(SalesDataTable[[#This Row],[Order Date]],"MMM")</f>
        <v>Jan</v>
      </c>
      <c r="G128" s="3" t="s">
        <v>0</v>
      </c>
      <c r="H128" s="3" t="s">
        <v>1</v>
      </c>
      <c r="I128" s="3" t="s">
        <v>19</v>
      </c>
      <c r="J128" s="3" t="s">
        <v>3</v>
      </c>
      <c r="K128" s="3" t="s">
        <v>23</v>
      </c>
      <c r="L128" s="3" t="s">
        <v>29</v>
      </c>
      <c r="M128" s="8">
        <v>1</v>
      </c>
      <c r="N128" s="5">
        <v>196.88</v>
      </c>
      <c r="O128" s="6">
        <v>0</v>
      </c>
      <c r="P128" s="5">
        <v>102.76</v>
      </c>
      <c r="Q128" s="5">
        <f t="shared" si="4"/>
        <v>196.88</v>
      </c>
      <c r="R128" s="5">
        <f t="shared" si="5"/>
        <v>102.76</v>
      </c>
      <c r="S128" s="5">
        <f t="shared" si="6"/>
        <v>94.11999999999999</v>
      </c>
      <c r="T128" s="7">
        <f t="shared" si="7"/>
        <v>0.47805770012190163</v>
      </c>
      <c r="U128" s="4">
        <f>YEAR(SalesDataTable[[#This Row],[Order Date]])</f>
        <v>2026</v>
      </c>
      <c r="V128" s="7" t="str">
        <f>"Q"&amp;ROUNDUP(MONTH(SalesDataTable[[#This Row],[Order Date]])/3,0)</f>
        <v>Q1</v>
      </c>
      <c r="W128" s="8">
        <f>MONTH(SalesDataTable[[#This Row],[Order Date]])</f>
        <v>1</v>
      </c>
      <c r="X128" s="7" t="str">
        <f>TEXT(SalesDataTable[[#This Row],[Order Date]],"mmm")</f>
        <v>Jan</v>
      </c>
    </row>
    <row r="129" spans="1:24" ht="15.75">
      <c r="A129" s="1">
        <v>203</v>
      </c>
      <c r="B129" s="2">
        <v>46050</v>
      </c>
      <c r="C129" s="3">
        <f>YEAR(SalesDataTable[[#This Row],[Order Date]])</f>
        <v>2026</v>
      </c>
      <c r="D129" s="10" t="str">
        <f>"Q"&amp;ROUNDUP(MONTH(SalesDataTable[[#This Row],[Order Date]])/3,0)</f>
        <v>Q1</v>
      </c>
      <c r="E129" s="3">
        <f>MONTH(SalesDataTable[[#This Row],[Order Date]])</f>
        <v>1</v>
      </c>
      <c r="F129" s="3" t="str">
        <f>TEXT(SalesDataTable[[#This Row],[Order Date]],"MMM")</f>
        <v>Jan</v>
      </c>
      <c r="G129" s="3" t="s">
        <v>20</v>
      </c>
      <c r="H129" s="3" t="s">
        <v>31</v>
      </c>
      <c r="I129" s="3" t="s">
        <v>2</v>
      </c>
      <c r="J129" s="3" t="s">
        <v>3</v>
      </c>
      <c r="K129" s="3" t="s">
        <v>4</v>
      </c>
      <c r="L129" s="3" t="s">
        <v>22</v>
      </c>
      <c r="M129" s="8">
        <v>3</v>
      </c>
      <c r="N129" s="5">
        <v>49.95</v>
      </c>
      <c r="O129" s="6">
        <v>0</v>
      </c>
      <c r="P129" s="5">
        <v>22.55</v>
      </c>
      <c r="Q129" s="5">
        <f t="shared" si="4"/>
        <v>149.85000000000002</v>
      </c>
      <c r="R129" s="5">
        <f t="shared" si="5"/>
        <v>67.650000000000006</v>
      </c>
      <c r="S129" s="5">
        <f t="shared" si="6"/>
        <v>82.200000000000017</v>
      </c>
      <c r="T129" s="7">
        <f t="shared" si="7"/>
        <v>0.54854854854854862</v>
      </c>
      <c r="U129" s="4">
        <f>YEAR(SalesDataTable[[#This Row],[Order Date]])</f>
        <v>2026</v>
      </c>
      <c r="V129" s="7" t="str">
        <f>"Q"&amp;ROUNDUP(MONTH(SalesDataTable[[#This Row],[Order Date]])/3,0)</f>
        <v>Q1</v>
      </c>
      <c r="W129" s="8">
        <f>MONTH(SalesDataTable[[#This Row],[Order Date]])</f>
        <v>1</v>
      </c>
      <c r="X129" s="7" t="str">
        <f>TEXT(SalesDataTable[[#This Row],[Order Date]],"mmm")</f>
        <v>Jan</v>
      </c>
    </row>
    <row r="130" spans="1:24" ht="15.75">
      <c r="A130" s="1">
        <v>1654</v>
      </c>
      <c r="B130" s="2">
        <v>46050</v>
      </c>
      <c r="C130" s="3">
        <f>YEAR(SalesDataTable[[#This Row],[Order Date]])</f>
        <v>2026</v>
      </c>
      <c r="D130" s="10" t="str">
        <f>"Q"&amp;ROUNDUP(MONTH(SalesDataTable[[#This Row],[Order Date]])/3,0)</f>
        <v>Q1</v>
      </c>
      <c r="E130" s="3">
        <f>MONTH(SalesDataTable[[#This Row],[Order Date]])</f>
        <v>1</v>
      </c>
      <c r="F130" s="3" t="str">
        <f>TEXT(SalesDataTable[[#This Row],[Order Date]],"MMM")</f>
        <v>Jan</v>
      </c>
      <c r="G130" s="3" t="s">
        <v>6</v>
      </c>
      <c r="H130" s="3" t="s">
        <v>27</v>
      </c>
      <c r="I130" s="3" t="s">
        <v>28</v>
      </c>
      <c r="J130" s="3" t="s">
        <v>16</v>
      </c>
      <c r="K130" s="3" t="s">
        <v>9</v>
      </c>
      <c r="L130" s="3" t="s">
        <v>46</v>
      </c>
      <c r="M130" s="8">
        <v>1</v>
      </c>
      <c r="N130" s="5">
        <v>70.41</v>
      </c>
      <c r="O130" s="6">
        <v>0</v>
      </c>
      <c r="P130" s="5">
        <v>32.74</v>
      </c>
      <c r="Q130" s="5">
        <f t="shared" ref="Q130:Q193" si="8">M130*N130*(1-O130)</f>
        <v>70.41</v>
      </c>
      <c r="R130" s="5">
        <f t="shared" ref="R130:R193" si="9">M130*P130</f>
        <v>32.74</v>
      </c>
      <c r="S130" s="5">
        <f t="shared" ref="S130:S193" si="10">Q130-R130</f>
        <v>37.669999999999995</v>
      </c>
      <c r="T130" s="7">
        <f t="shared" ref="T130:T193" si="11">IFERROR(S130/Q130,0)</f>
        <v>0.53500923164323244</v>
      </c>
      <c r="U130" s="4">
        <f>YEAR(SalesDataTable[[#This Row],[Order Date]])</f>
        <v>2026</v>
      </c>
      <c r="V130" s="7" t="str">
        <f>"Q"&amp;ROUNDUP(MONTH(SalesDataTable[[#This Row],[Order Date]])/3,0)</f>
        <v>Q1</v>
      </c>
      <c r="W130" s="8">
        <f>MONTH(SalesDataTable[[#This Row],[Order Date]])</f>
        <v>1</v>
      </c>
      <c r="X130" s="7" t="str">
        <f>TEXT(SalesDataTable[[#This Row],[Order Date]],"mmm")</f>
        <v>Jan</v>
      </c>
    </row>
    <row r="131" spans="1:24" ht="15.75">
      <c r="A131" s="1">
        <v>2203</v>
      </c>
      <c r="B131" s="2">
        <v>46050</v>
      </c>
      <c r="C131" s="3">
        <f>YEAR(SalesDataTable[[#This Row],[Order Date]])</f>
        <v>2026</v>
      </c>
      <c r="D131" s="10" t="str">
        <f>"Q"&amp;ROUNDUP(MONTH(SalesDataTable[[#This Row],[Order Date]])/3,0)</f>
        <v>Q1</v>
      </c>
      <c r="E131" s="3">
        <f>MONTH(SalesDataTable[[#This Row],[Order Date]])</f>
        <v>1</v>
      </c>
      <c r="F131" s="3" t="str">
        <f>TEXT(SalesDataTable[[#This Row],[Order Date]],"MMM")</f>
        <v>Jan</v>
      </c>
      <c r="G131" s="3" t="s">
        <v>11</v>
      </c>
      <c r="H131" s="3" t="s">
        <v>52</v>
      </c>
      <c r="I131" s="3" t="s">
        <v>28</v>
      </c>
      <c r="J131" s="3" t="s">
        <v>3</v>
      </c>
      <c r="K131" s="3" t="s">
        <v>9</v>
      </c>
      <c r="L131" s="3" t="s">
        <v>46</v>
      </c>
      <c r="M131" s="8">
        <v>2</v>
      </c>
      <c r="N131" s="5">
        <v>70.290000000000006</v>
      </c>
      <c r="O131" s="6">
        <v>0.15</v>
      </c>
      <c r="P131" s="5">
        <v>31.84</v>
      </c>
      <c r="Q131" s="5">
        <f t="shared" si="8"/>
        <v>119.49300000000001</v>
      </c>
      <c r="R131" s="5">
        <f t="shared" si="9"/>
        <v>63.68</v>
      </c>
      <c r="S131" s="5">
        <f t="shared" si="10"/>
        <v>55.813000000000009</v>
      </c>
      <c r="T131" s="7">
        <f t="shared" si="11"/>
        <v>0.46708175374289712</v>
      </c>
      <c r="U131" s="4">
        <f>YEAR(SalesDataTable[[#This Row],[Order Date]])</f>
        <v>2026</v>
      </c>
      <c r="V131" s="7" t="str">
        <f>"Q"&amp;ROUNDUP(MONTH(SalesDataTable[[#This Row],[Order Date]])/3,0)</f>
        <v>Q1</v>
      </c>
      <c r="W131" s="8">
        <f>MONTH(SalesDataTable[[#This Row],[Order Date]])</f>
        <v>1</v>
      </c>
      <c r="X131" s="7" t="str">
        <f>TEXT(SalesDataTable[[#This Row],[Order Date]],"mmm")</f>
        <v>Jan</v>
      </c>
    </row>
    <row r="132" spans="1:24" ht="15.75">
      <c r="A132" s="1">
        <v>3352</v>
      </c>
      <c r="B132" s="2">
        <v>46050</v>
      </c>
      <c r="C132" s="3">
        <f>YEAR(SalesDataTable[[#This Row],[Order Date]])</f>
        <v>2026</v>
      </c>
      <c r="D132" s="10" t="str">
        <f>"Q"&amp;ROUNDUP(MONTH(SalesDataTable[[#This Row],[Order Date]])/3,0)</f>
        <v>Q1</v>
      </c>
      <c r="E132" s="3">
        <f>MONTH(SalesDataTable[[#This Row],[Order Date]])</f>
        <v>1</v>
      </c>
      <c r="F132" s="3" t="str">
        <f>TEXT(SalesDataTable[[#This Row],[Order Date]],"MMM")</f>
        <v>Jan</v>
      </c>
      <c r="G132" s="3" t="s">
        <v>11</v>
      </c>
      <c r="H132" s="3" t="s">
        <v>52</v>
      </c>
      <c r="I132" s="3" t="s">
        <v>2</v>
      </c>
      <c r="J132" s="3" t="s">
        <v>16</v>
      </c>
      <c r="K132" s="3" t="s">
        <v>9</v>
      </c>
      <c r="L132" s="3" t="s">
        <v>10</v>
      </c>
      <c r="M132" s="8">
        <v>4</v>
      </c>
      <c r="N132" s="5">
        <v>91.46</v>
      </c>
      <c r="O132" s="6">
        <v>0</v>
      </c>
      <c r="P132" s="5">
        <v>44.04</v>
      </c>
      <c r="Q132" s="5">
        <f t="shared" si="8"/>
        <v>365.84</v>
      </c>
      <c r="R132" s="5">
        <f t="shared" si="9"/>
        <v>176.16</v>
      </c>
      <c r="S132" s="5">
        <f t="shared" si="10"/>
        <v>189.67999999999998</v>
      </c>
      <c r="T132" s="7">
        <f t="shared" si="11"/>
        <v>0.51847802317953207</v>
      </c>
      <c r="U132" s="4">
        <f>YEAR(SalesDataTable[[#This Row],[Order Date]])</f>
        <v>2026</v>
      </c>
      <c r="V132" s="7" t="str">
        <f>"Q"&amp;ROUNDUP(MONTH(SalesDataTable[[#This Row],[Order Date]])/3,0)</f>
        <v>Q1</v>
      </c>
      <c r="W132" s="8">
        <f>MONTH(SalesDataTable[[#This Row],[Order Date]])</f>
        <v>1</v>
      </c>
      <c r="X132" s="7" t="str">
        <f>TEXT(SalesDataTable[[#This Row],[Order Date]],"mmm")</f>
        <v>Jan</v>
      </c>
    </row>
    <row r="133" spans="1:24" ht="15.75">
      <c r="A133" s="1">
        <v>183</v>
      </c>
      <c r="B133" s="2">
        <v>46051</v>
      </c>
      <c r="C133" s="3">
        <f>YEAR(SalesDataTable[[#This Row],[Order Date]])</f>
        <v>2026</v>
      </c>
      <c r="D133" s="10" t="str">
        <f>"Q"&amp;ROUNDUP(MONTH(SalesDataTable[[#This Row],[Order Date]])/3,0)</f>
        <v>Q1</v>
      </c>
      <c r="E133" s="3">
        <f>MONTH(SalesDataTable[[#This Row],[Order Date]])</f>
        <v>1</v>
      </c>
      <c r="F133" s="3" t="str">
        <f>TEXT(SalesDataTable[[#This Row],[Order Date]],"MMM")</f>
        <v>Jan</v>
      </c>
      <c r="G133" s="3" t="s">
        <v>6</v>
      </c>
      <c r="H133" s="3" t="s">
        <v>43</v>
      </c>
      <c r="I133" s="3" t="s">
        <v>2</v>
      </c>
      <c r="J133" s="3" t="s">
        <v>13</v>
      </c>
      <c r="K133" s="3" t="s">
        <v>23</v>
      </c>
      <c r="L133" s="3" t="s">
        <v>51</v>
      </c>
      <c r="M133" s="8">
        <v>2</v>
      </c>
      <c r="N133" s="5">
        <v>123.27</v>
      </c>
      <c r="O133" s="6">
        <v>0</v>
      </c>
      <c r="P133" s="5">
        <v>60.26</v>
      </c>
      <c r="Q133" s="5">
        <f t="shared" si="8"/>
        <v>246.54</v>
      </c>
      <c r="R133" s="5">
        <f t="shared" si="9"/>
        <v>120.52</v>
      </c>
      <c r="S133" s="5">
        <f t="shared" si="10"/>
        <v>126.02</v>
      </c>
      <c r="T133" s="7">
        <f t="shared" si="11"/>
        <v>0.51115437657175311</v>
      </c>
      <c r="U133" s="4">
        <f>YEAR(SalesDataTable[[#This Row],[Order Date]])</f>
        <v>2026</v>
      </c>
      <c r="V133" s="7" t="str">
        <f>"Q"&amp;ROUNDUP(MONTH(SalesDataTable[[#This Row],[Order Date]])/3,0)</f>
        <v>Q1</v>
      </c>
      <c r="W133" s="8">
        <f>MONTH(SalesDataTable[[#This Row],[Order Date]])</f>
        <v>1</v>
      </c>
      <c r="X133" s="7" t="str">
        <f>TEXT(SalesDataTable[[#This Row],[Order Date]],"mmm")</f>
        <v>Jan</v>
      </c>
    </row>
    <row r="134" spans="1:24" ht="15.75">
      <c r="A134" s="1">
        <v>3525</v>
      </c>
      <c r="B134" s="2">
        <v>46051</v>
      </c>
      <c r="C134" s="3">
        <f>YEAR(SalesDataTable[[#This Row],[Order Date]])</f>
        <v>2026</v>
      </c>
      <c r="D134" s="10" t="str">
        <f>"Q"&amp;ROUNDUP(MONTH(SalesDataTable[[#This Row],[Order Date]])/3,0)</f>
        <v>Q1</v>
      </c>
      <c r="E134" s="3">
        <f>MONTH(SalesDataTable[[#This Row],[Order Date]])</f>
        <v>1</v>
      </c>
      <c r="F134" s="3" t="str">
        <f>TEXT(SalesDataTable[[#This Row],[Order Date]],"MMM")</f>
        <v>Jan</v>
      </c>
      <c r="G134" s="3" t="s">
        <v>11</v>
      </c>
      <c r="H134" s="3" t="s">
        <v>25</v>
      </c>
      <c r="I134" s="3" t="s">
        <v>8</v>
      </c>
      <c r="J134" s="3" t="s">
        <v>16</v>
      </c>
      <c r="K134" s="3" t="s">
        <v>34</v>
      </c>
      <c r="L134" s="3" t="s">
        <v>45</v>
      </c>
      <c r="M134" s="8">
        <v>3</v>
      </c>
      <c r="N134" s="5">
        <v>49.63</v>
      </c>
      <c r="O134" s="6">
        <v>0.1</v>
      </c>
      <c r="P134" s="5">
        <v>22.06</v>
      </c>
      <c r="Q134" s="5">
        <f t="shared" si="8"/>
        <v>134.001</v>
      </c>
      <c r="R134" s="5">
        <f t="shared" si="9"/>
        <v>66.179999999999993</v>
      </c>
      <c r="S134" s="5">
        <f t="shared" si="10"/>
        <v>67.821000000000012</v>
      </c>
      <c r="T134" s="7">
        <f t="shared" si="11"/>
        <v>0.50612308863366695</v>
      </c>
      <c r="U134" s="4">
        <f>YEAR(SalesDataTable[[#This Row],[Order Date]])</f>
        <v>2026</v>
      </c>
      <c r="V134" s="7" t="str">
        <f>"Q"&amp;ROUNDUP(MONTH(SalesDataTable[[#This Row],[Order Date]])/3,0)</f>
        <v>Q1</v>
      </c>
      <c r="W134" s="8">
        <f>MONTH(SalesDataTable[[#This Row],[Order Date]])</f>
        <v>1</v>
      </c>
      <c r="X134" s="7" t="str">
        <f>TEXT(SalesDataTable[[#This Row],[Order Date]],"mmm")</f>
        <v>Jan</v>
      </c>
    </row>
    <row r="135" spans="1:24" ht="15.75">
      <c r="A135" s="1">
        <v>4299</v>
      </c>
      <c r="B135" s="2">
        <v>46051</v>
      </c>
      <c r="C135" s="3">
        <f>YEAR(SalesDataTable[[#This Row],[Order Date]])</f>
        <v>2026</v>
      </c>
      <c r="D135" s="10" t="str">
        <f>"Q"&amp;ROUNDUP(MONTH(SalesDataTable[[#This Row],[Order Date]])/3,0)</f>
        <v>Q1</v>
      </c>
      <c r="E135" s="3">
        <f>MONTH(SalesDataTable[[#This Row],[Order Date]])</f>
        <v>1</v>
      </c>
      <c r="F135" s="3" t="str">
        <f>TEXT(SalesDataTable[[#This Row],[Order Date]],"MMM")</f>
        <v>Jan</v>
      </c>
      <c r="G135" s="3" t="s">
        <v>0</v>
      </c>
      <c r="H135" s="3" t="s">
        <v>36</v>
      </c>
      <c r="I135" s="3" t="s">
        <v>8</v>
      </c>
      <c r="J135" s="3" t="s">
        <v>16</v>
      </c>
      <c r="K135" s="3" t="s">
        <v>14</v>
      </c>
      <c r="L135" s="3" t="s">
        <v>44</v>
      </c>
      <c r="M135" s="8">
        <v>12</v>
      </c>
      <c r="N135" s="5">
        <v>132.21</v>
      </c>
      <c r="O135" s="6">
        <v>0.1</v>
      </c>
      <c r="P135" s="5">
        <v>68.95</v>
      </c>
      <c r="Q135" s="5">
        <f t="shared" si="8"/>
        <v>1427.8679999999999</v>
      </c>
      <c r="R135" s="5">
        <f t="shared" si="9"/>
        <v>827.40000000000009</v>
      </c>
      <c r="S135" s="5">
        <f t="shared" si="10"/>
        <v>600.46799999999985</v>
      </c>
      <c r="T135" s="7">
        <f t="shared" si="11"/>
        <v>0.42053467127213429</v>
      </c>
      <c r="U135" s="4">
        <f>YEAR(SalesDataTable[[#This Row],[Order Date]])</f>
        <v>2026</v>
      </c>
      <c r="V135" s="7" t="str">
        <f>"Q"&amp;ROUNDUP(MONTH(SalesDataTable[[#This Row],[Order Date]])/3,0)</f>
        <v>Q1</v>
      </c>
      <c r="W135" s="8">
        <f>MONTH(SalesDataTable[[#This Row],[Order Date]])</f>
        <v>1</v>
      </c>
      <c r="X135" s="7" t="str">
        <f>TEXT(SalesDataTable[[#This Row],[Order Date]],"mmm")</f>
        <v>Jan</v>
      </c>
    </row>
    <row r="136" spans="1:24" ht="15.75">
      <c r="A136" s="1">
        <v>748</v>
      </c>
      <c r="B136" s="2">
        <v>46052</v>
      </c>
      <c r="C136" s="3">
        <f>YEAR(SalesDataTable[[#This Row],[Order Date]])</f>
        <v>2026</v>
      </c>
      <c r="D136" s="10" t="str">
        <f>"Q"&amp;ROUNDUP(MONTH(SalesDataTable[[#This Row],[Order Date]])/3,0)</f>
        <v>Q1</v>
      </c>
      <c r="E136" s="3">
        <f>MONTH(SalesDataTable[[#This Row],[Order Date]])</f>
        <v>1</v>
      </c>
      <c r="F136" s="3" t="str">
        <f>TEXT(SalesDataTable[[#This Row],[Order Date]],"MMM")</f>
        <v>Jan</v>
      </c>
      <c r="G136" s="3" t="s">
        <v>6</v>
      </c>
      <c r="H136" s="3" t="s">
        <v>7</v>
      </c>
      <c r="I136" s="3" t="s">
        <v>19</v>
      </c>
      <c r="J136" s="3" t="s">
        <v>16</v>
      </c>
      <c r="K136" s="3" t="s">
        <v>4</v>
      </c>
      <c r="L136" s="3" t="s">
        <v>26</v>
      </c>
      <c r="M136" s="8">
        <v>1</v>
      </c>
      <c r="N136" s="5">
        <v>39.549999999999997</v>
      </c>
      <c r="O136" s="6">
        <v>0</v>
      </c>
      <c r="P136" s="5">
        <v>17.059999999999999</v>
      </c>
      <c r="Q136" s="5">
        <f t="shared" si="8"/>
        <v>39.549999999999997</v>
      </c>
      <c r="R136" s="5">
        <f t="shared" si="9"/>
        <v>17.059999999999999</v>
      </c>
      <c r="S136" s="5">
        <f t="shared" si="10"/>
        <v>22.49</v>
      </c>
      <c r="T136" s="7">
        <f t="shared" si="11"/>
        <v>0.56864728192161818</v>
      </c>
      <c r="U136" s="4">
        <f>YEAR(SalesDataTable[[#This Row],[Order Date]])</f>
        <v>2026</v>
      </c>
      <c r="V136" s="7" t="str">
        <f>"Q"&amp;ROUNDUP(MONTH(SalesDataTable[[#This Row],[Order Date]])/3,0)</f>
        <v>Q1</v>
      </c>
      <c r="W136" s="8">
        <f>MONTH(SalesDataTable[[#This Row],[Order Date]])</f>
        <v>1</v>
      </c>
      <c r="X136" s="7" t="str">
        <f>TEXT(SalesDataTable[[#This Row],[Order Date]],"mmm")</f>
        <v>Jan</v>
      </c>
    </row>
    <row r="137" spans="1:24" ht="15.75">
      <c r="A137" s="1">
        <v>3117</v>
      </c>
      <c r="B137" s="2">
        <v>46052</v>
      </c>
      <c r="C137" s="3">
        <f>YEAR(SalesDataTable[[#This Row],[Order Date]])</f>
        <v>2026</v>
      </c>
      <c r="D137" s="10" t="str">
        <f>"Q"&amp;ROUNDUP(MONTH(SalesDataTable[[#This Row],[Order Date]])/3,0)</f>
        <v>Q1</v>
      </c>
      <c r="E137" s="3">
        <f>MONTH(SalesDataTable[[#This Row],[Order Date]])</f>
        <v>1</v>
      </c>
      <c r="F137" s="3" t="str">
        <f>TEXT(SalesDataTable[[#This Row],[Order Date]],"MMM")</f>
        <v>Jan</v>
      </c>
      <c r="G137" s="3" t="s">
        <v>6</v>
      </c>
      <c r="H137" s="3" t="s">
        <v>43</v>
      </c>
      <c r="I137" s="3" t="s">
        <v>2</v>
      </c>
      <c r="J137" s="3" t="s">
        <v>13</v>
      </c>
      <c r="K137" s="3" t="s">
        <v>23</v>
      </c>
      <c r="L137" s="3" t="s">
        <v>40</v>
      </c>
      <c r="M137" s="8">
        <v>3</v>
      </c>
      <c r="N137" s="5">
        <v>80.08</v>
      </c>
      <c r="O137" s="6">
        <v>0</v>
      </c>
      <c r="P137" s="5">
        <v>39.450000000000003</v>
      </c>
      <c r="Q137" s="5">
        <f t="shared" si="8"/>
        <v>240.24</v>
      </c>
      <c r="R137" s="5">
        <f t="shared" si="9"/>
        <v>118.35000000000001</v>
      </c>
      <c r="S137" s="5">
        <f t="shared" si="10"/>
        <v>121.89</v>
      </c>
      <c r="T137" s="7">
        <f t="shared" si="11"/>
        <v>0.50736763236763238</v>
      </c>
      <c r="U137" s="4">
        <f>YEAR(SalesDataTable[[#This Row],[Order Date]])</f>
        <v>2026</v>
      </c>
      <c r="V137" s="7" t="str">
        <f>"Q"&amp;ROUNDUP(MONTH(SalesDataTable[[#This Row],[Order Date]])/3,0)</f>
        <v>Q1</v>
      </c>
      <c r="W137" s="8">
        <f>MONTH(SalesDataTable[[#This Row],[Order Date]])</f>
        <v>1</v>
      </c>
      <c r="X137" s="7" t="str">
        <f>TEXT(SalesDataTable[[#This Row],[Order Date]],"mmm")</f>
        <v>Jan</v>
      </c>
    </row>
    <row r="138" spans="1:24" ht="15.75">
      <c r="A138" s="1">
        <v>3328</v>
      </c>
      <c r="B138" s="2">
        <v>46052</v>
      </c>
      <c r="C138" s="3">
        <f>YEAR(SalesDataTable[[#This Row],[Order Date]])</f>
        <v>2026</v>
      </c>
      <c r="D138" s="10" t="str">
        <f>"Q"&amp;ROUNDUP(MONTH(SalesDataTable[[#This Row],[Order Date]])/3,0)</f>
        <v>Q1</v>
      </c>
      <c r="E138" s="3">
        <f>MONTH(SalesDataTable[[#This Row],[Order Date]])</f>
        <v>1</v>
      </c>
      <c r="F138" s="3" t="str">
        <f>TEXT(SalesDataTable[[#This Row],[Order Date]],"MMM")</f>
        <v>Jan</v>
      </c>
      <c r="G138" s="3" t="s">
        <v>11</v>
      </c>
      <c r="H138" s="3" t="s">
        <v>25</v>
      </c>
      <c r="I138" s="3" t="s">
        <v>19</v>
      </c>
      <c r="J138" s="3" t="s">
        <v>3</v>
      </c>
      <c r="K138" s="3" t="s">
        <v>34</v>
      </c>
      <c r="L138" s="3" t="s">
        <v>38</v>
      </c>
      <c r="M138" s="8">
        <v>1</v>
      </c>
      <c r="N138" s="5">
        <v>120.48</v>
      </c>
      <c r="O138" s="6">
        <v>0</v>
      </c>
      <c r="P138" s="5">
        <v>69.55</v>
      </c>
      <c r="Q138" s="5">
        <f t="shared" si="8"/>
        <v>120.48</v>
      </c>
      <c r="R138" s="5">
        <f t="shared" si="9"/>
        <v>69.55</v>
      </c>
      <c r="S138" s="5">
        <f t="shared" si="10"/>
        <v>50.930000000000007</v>
      </c>
      <c r="T138" s="7">
        <f t="shared" si="11"/>
        <v>0.42272576361221786</v>
      </c>
      <c r="U138" s="4">
        <f>YEAR(SalesDataTable[[#This Row],[Order Date]])</f>
        <v>2026</v>
      </c>
      <c r="V138" s="7" t="str">
        <f>"Q"&amp;ROUNDUP(MONTH(SalesDataTable[[#This Row],[Order Date]])/3,0)</f>
        <v>Q1</v>
      </c>
      <c r="W138" s="8">
        <f>MONTH(SalesDataTable[[#This Row],[Order Date]])</f>
        <v>1</v>
      </c>
      <c r="X138" s="7" t="str">
        <f>TEXT(SalesDataTable[[#This Row],[Order Date]],"mmm")</f>
        <v>Jan</v>
      </c>
    </row>
    <row r="139" spans="1:24" ht="15.75">
      <c r="A139" s="1">
        <v>3822</v>
      </c>
      <c r="B139" s="2">
        <v>46052</v>
      </c>
      <c r="C139" s="3">
        <f>YEAR(SalesDataTable[[#This Row],[Order Date]])</f>
        <v>2026</v>
      </c>
      <c r="D139" s="10" t="str">
        <f>"Q"&amp;ROUNDUP(MONTH(SalesDataTable[[#This Row],[Order Date]])/3,0)</f>
        <v>Q1</v>
      </c>
      <c r="E139" s="3">
        <f>MONTH(SalesDataTable[[#This Row],[Order Date]])</f>
        <v>1</v>
      </c>
      <c r="F139" s="3" t="str">
        <f>TEXT(SalesDataTable[[#This Row],[Order Date]],"MMM")</f>
        <v>Jan</v>
      </c>
      <c r="G139" s="3" t="s">
        <v>20</v>
      </c>
      <c r="H139" s="3" t="s">
        <v>31</v>
      </c>
      <c r="I139" s="3" t="s">
        <v>2</v>
      </c>
      <c r="J139" s="3" t="s">
        <v>3</v>
      </c>
      <c r="K139" s="3" t="s">
        <v>34</v>
      </c>
      <c r="L139" s="3" t="s">
        <v>35</v>
      </c>
      <c r="M139" s="8">
        <v>1</v>
      </c>
      <c r="N139" s="5">
        <v>39.369999999999997</v>
      </c>
      <c r="O139" s="6">
        <v>0.05</v>
      </c>
      <c r="P139" s="5">
        <v>14.66</v>
      </c>
      <c r="Q139" s="5">
        <f t="shared" si="8"/>
        <v>37.401499999999999</v>
      </c>
      <c r="R139" s="5">
        <f t="shared" si="9"/>
        <v>14.66</v>
      </c>
      <c r="S139" s="5">
        <f t="shared" si="10"/>
        <v>22.741499999999998</v>
      </c>
      <c r="T139" s="7">
        <f t="shared" si="11"/>
        <v>0.60803711081106371</v>
      </c>
      <c r="U139" s="4">
        <f>YEAR(SalesDataTable[[#This Row],[Order Date]])</f>
        <v>2026</v>
      </c>
      <c r="V139" s="7" t="str">
        <f>"Q"&amp;ROUNDUP(MONTH(SalesDataTable[[#This Row],[Order Date]])/3,0)</f>
        <v>Q1</v>
      </c>
      <c r="W139" s="8">
        <f>MONTH(SalesDataTable[[#This Row],[Order Date]])</f>
        <v>1</v>
      </c>
      <c r="X139" s="7" t="str">
        <f>TEXT(SalesDataTable[[#This Row],[Order Date]],"mmm")</f>
        <v>Jan</v>
      </c>
    </row>
    <row r="140" spans="1:24" ht="15.75">
      <c r="A140" s="1">
        <v>4125</v>
      </c>
      <c r="B140" s="2">
        <v>46052</v>
      </c>
      <c r="C140" s="3">
        <f>YEAR(SalesDataTable[[#This Row],[Order Date]])</f>
        <v>2026</v>
      </c>
      <c r="D140" s="10" t="str">
        <f>"Q"&amp;ROUNDUP(MONTH(SalesDataTable[[#This Row],[Order Date]])/3,0)</f>
        <v>Q1</v>
      </c>
      <c r="E140" s="3">
        <f>MONTH(SalesDataTable[[#This Row],[Order Date]])</f>
        <v>1</v>
      </c>
      <c r="F140" s="3" t="str">
        <f>TEXT(SalesDataTable[[#This Row],[Order Date]],"MMM")</f>
        <v>Jan</v>
      </c>
      <c r="G140" s="3" t="s">
        <v>6</v>
      </c>
      <c r="H140" s="3" t="s">
        <v>43</v>
      </c>
      <c r="I140" s="3" t="s">
        <v>8</v>
      </c>
      <c r="J140" s="3" t="s">
        <v>16</v>
      </c>
      <c r="K140" s="3" t="s">
        <v>23</v>
      </c>
      <c r="L140" s="3" t="s">
        <v>40</v>
      </c>
      <c r="M140" s="8">
        <v>8</v>
      </c>
      <c r="N140" s="5">
        <v>81.06</v>
      </c>
      <c r="O140" s="6">
        <v>0.15</v>
      </c>
      <c r="P140" s="5">
        <v>39.549999999999997</v>
      </c>
      <c r="Q140" s="5">
        <f t="shared" si="8"/>
        <v>551.20799999999997</v>
      </c>
      <c r="R140" s="5">
        <f t="shared" si="9"/>
        <v>316.39999999999998</v>
      </c>
      <c r="S140" s="5">
        <f t="shared" si="10"/>
        <v>234.80799999999999</v>
      </c>
      <c r="T140" s="7">
        <f t="shared" si="11"/>
        <v>0.42598801178502488</v>
      </c>
      <c r="U140" s="4">
        <f>YEAR(SalesDataTable[[#This Row],[Order Date]])</f>
        <v>2026</v>
      </c>
      <c r="V140" s="7" t="str">
        <f>"Q"&amp;ROUNDUP(MONTH(SalesDataTable[[#This Row],[Order Date]])/3,0)</f>
        <v>Q1</v>
      </c>
      <c r="W140" s="8">
        <f>MONTH(SalesDataTable[[#This Row],[Order Date]])</f>
        <v>1</v>
      </c>
      <c r="X140" s="7" t="str">
        <f>TEXT(SalesDataTable[[#This Row],[Order Date]],"mmm")</f>
        <v>Jan</v>
      </c>
    </row>
    <row r="141" spans="1:24" ht="15.75">
      <c r="A141" s="1">
        <v>4592</v>
      </c>
      <c r="B141" s="2">
        <v>46052</v>
      </c>
      <c r="C141" s="3">
        <f>YEAR(SalesDataTable[[#This Row],[Order Date]])</f>
        <v>2026</v>
      </c>
      <c r="D141" s="10" t="str">
        <f>"Q"&amp;ROUNDUP(MONTH(SalesDataTable[[#This Row],[Order Date]])/3,0)</f>
        <v>Q1</v>
      </c>
      <c r="E141" s="3">
        <f>MONTH(SalesDataTable[[#This Row],[Order Date]])</f>
        <v>1</v>
      </c>
      <c r="F141" s="3" t="str">
        <f>TEXT(SalesDataTable[[#This Row],[Order Date]],"MMM")</f>
        <v>Jan</v>
      </c>
      <c r="G141" s="3" t="s">
        <v>6</v>
      </c>
      <c r="H141" s="3" t="s">
        <v>43</v>
      </c>
      <c r="I141" s="3" t="s">
        <v>28</v>
      </c>
      <c r="J141" s="3" t="s">
        <v>3</v>
      </c>
      <c r="K141" s="3" t="s">
        <v>34</v>
      </c>
      <c r="L141" s="3" t="s">
        <v>38</v>
      </c>
      <c r="M141" s="8">
        <v>5</v>
      </c>
      <c r="N141" s="5">
        <v>120.4</v>
      </c>
      <c r="O141" s="6">
        <v>0</v>
      </c>
      <c r="P141" s="5">
        <v>69.510000000000005</v>
      </c>
      <c r="Q141" s="5">
        <f t="shared" si="8"/>
        <v>602</v>
      </c>
      <c r="R141" s="5">
        <f t="shared" si="9"/>
        <v>347.55</v>
      </c>
      <c r="S141" s="5">
        <f t="shared" si="10"/>
        <v>254.45</v>
      </c>
      <c r="T141" s="7">
        <f t="shared" si="11"/>
        <v>0.42267441860465116</v>
      </c>
      <c r="U141" s="4">
        <f>YEAR(SalesDataTable[[#This Row],[Order Date]])</f>
        <v>2026</v>
      </c>
      <c r="V141" s="7" t="str">
        <f>"Q"&amp;ROUNDUP(MONTH(SalesDataTable[[#This Row],[Order Date]])/3,0)</f>
        <v>Q1</v>
      </c>
      <c r="W141" s="8">
        <f>MONTH(SalesDataTable[[#This Row],[Order Date]])</f>
        <v>1</v>
      </c>
      <c r="X141" s="7" t="str">
        <f>TEXT(SalesDataTable[[#This Row],[Order Date]],"mmm")</f>
        <v>Jan</v>
      </c>
    </row>
    <row r="142" spans="1:24" ht="15.75">
      <c r="A142" s="1">
        <v>373</v>
      </c>
      <c r="B142" s="2">
        <v>46053</v>
      </c>
      <c r="C142" s="3">
        <f>YEAR(SalesDataTable[[#This Row],[Order Date]])</f>
        <v>2026</v>
      </c>
      <c r="D142" s="10" t="str">
        <f>"Q"&amp;ROUNDUP(MONTH(SalesDataTable[[#This Row],[Order Date]])/3,0)</f>
        <v>Q1</v>
      </c>
      <c r="E142" s="3">
        <f>MONTH(SalesDataTable[[#This Row],[Order Date]])</f>
        <v>1</v>
      </c>
      <c r="F142" s="3" t="str">
        <f>TEXT(SalesDataTable[[#This Row],[Order Date]],"MMM")</f>
        <v>Jan</v>
      </c>
      <c r="G142" s="3" t="s">
        <v>11</v>
      </c>
      <c r="H142" s="3" t="s">
        <v>39</v>
      </c>
      <c r="I142" s="3" t="s">
        <v>8</v>
      </c>
      <c r="J142" s="3" t="s">
        <v>16</v>
      </c>
      <c r="K142" s="3" t="s">
        <v>14</v>
      </c>
      <c r="L142" s="3" t="s">
        <v>32</v>
      </c>
      <c r="M142" s="8">
        <v>10</v>
      </c>
      <c r="N142" s="5">
        <v>47.71</v>
      </c>
      <c r="O142" s="6">
        <v>0.1</v>
      </c>
      <c r="P142" s="5">
        <v>18.649999999999999</v>
      </c>
      <c r="Q142" s="5">
        <f t="shared" si="8"/>
        <v>429.39000000000004</v>
      </c>
      <c r="R142" s="5">
        <f t="shared" si="9"/>
        <v>186.5</v>
      </c>
      <c r="S142" s="5">
        <f t="shared" si="10"/>
        <v>242.89000000000004</v>
      </c>
      <c r="T142" s="7">
        <f t="shared" si="11"/>
        <v>0.56566291716155481</v>
      </c>
      <c r="U142" s="4">
        <f>YEAR(SalesDataTable[[#This Row],[Order Date]])</f>
        <v>2026</v>
      </c>
      <c r="V142" s="7" t="str">
        <f>"Q"&amp;ROUNDUP(MONTH(SalesDataTable[[#This Row],[Order Date]])/3,0)</f>
        <v>Q1</v>
      </c>
      <c r="W142" s="8">
        <f>MONTH(SalesDataTable[[#This Row],[Order Date]])</f>
        <v>1</v>
      </c>
      <c r="X142" s="7" t="str">
        <f>TEXT(SalesDataTable[[#This Row],[Order Date]],"mmm")</f>
        <v>Jan</v>
      </c>
    </row>
    <row r="143" spans="1:24" ht="15.75">
      <c r="A143" s="1">
        <v>672</v>
      </c>
      <c r="B143" s="2">
        <v>46053</v>
      </c>
      <c r="C143" s="3">
        <f>YEAR(SalesDataTable[[#This Row],[Order Date]])</f>
        <v>2026</v>
      </c>
      <c r="D143" s="10" t="str">
        <f>"Q"&amp;ROUNDUP(MONTH(SalesDataTable[[#This Row],[Order Date]])/3,0)</f>
        <v>Q1</v>
      </c>
      <c r="E143" s="3">
        <f>MONTH(SalesDataTable[[#This Row],[Order Date]])</f>
        <v>1</v>
      </c>
      <c r="F143" s="3" t="str">
        <f>TEXT(SalesDataTable[[#This Row],[Order Date]],"MMM")</f>
        <v>Jan</v>
      </c>
      <c r="G143" s="3" t="s">
        <v>0</v>
      </c>
      <c r="H143" s="3" t="s">
        <v>36</v>
      </c>
      <c r="I143" s="3" t="s">
        <v>2</v>
      </c>
      <c r="J143" s="3" t="s">
        <v>16</v>
      </c>
      <c r="K143" s="3" t="s">
        <v>4</v>
      </c>
      <c r="L143" s="3" t="s">
        <v>30</v>
      </c>
      <c r="M143" s="8">
        <v>1</v>
      </c>
      <c r="N143" s="5">
        <v>102.92</v>
      </c>
      <c r="O143" s="6">
        <v>0.05</v>
      </c>
      <c r="P143" s="5">
        <v>50.92</v>
      </c>
      <c r="Q143" s="5">
        <f t="shared" si="8"/>
        <v>97.774000000000001</v>
      </c>
      <c r="R143" s="5">
        <f t="shared" si="9"/>
        <v>50.92</v>
      </c>
      <c r="S143" s="5">
        <f t="shared" si="10"/>
        <v>46.853999999999999</v>
      </c>
      <c r="T143" s="7">
        <f t="shared" si="11"/>
        <v>0.4792071511853867</v>
      </c>
      <c r="U143" s="4">
        <f>YEAR(SalesDataTable[[#This Row],[Order Date]])</f>
        <v>2026</v>
      </c>
      <c r="V143" s="7" t="str">
        <f>"Q"&amp;ROUNDUP(MONTH(SalesDataTable[[#This Row],[Order Date]])/3,0)</f>
        <v>Q1</v>
      </c>
      <c r="W143" s="8">
        <f>MONTH(SalesDataTable[[#This Row],[Order Date]])</f>
        <v>1</v>
      </c>
      <c r="X143" s="7" t="str">
        <f>TEXT(SalesDataTable[[#This Row],[Order Date]],"mmm")</f>
        <v>Jan</v>
      </c>
    </row>
    <row r="144" spans="1:24" ht="15.75">
      <c r="A144" s="1">
        <v>1125</v>
      </c>
      <c r="B144" s="2">
        <v>46053</v>
      </c>
      <c r="C144" s="3">
        <f>YEAR(SalesDataTable[[#This Row],[Order Date]])</f>
        <v>2026</v>
      </c>
      <c r="D144" s="10" t="str">
        <f>"Q"&amp;ROUNDUP(MONTH(SalesDataTable[[#This Row],[Order Date]])/3,0)</f>
        <v>Q1</v>
      </c>
      <c r="E144" s="3">
        <f>MONTH(SalesDataTable[[#This Row],[Order Date]])</f>
        <v>1</v>
      </c>
      <c r="F144" s="3" t="str">
        <f>TEXT(SalesDataTable[[#This Row],[Order Date]],"MMM")</f>
        <v>Jan</v>
      </c>
      <c r="G144" s="3" t="s">
        <v>6</v>
      </c>
      <c r="H144" s="3" t="s">
        <v>7</v>
      </c>
      <c r="I144" s="3" t="s">
        <v>2</v>
      </c>
      <c r="J144" s="3" t="s">
        <v>3</v>
      </c>
      <c r="K144" s="3" t="s">
        <v>9</v>
      </c>
      <c r="L144" s="3" t="s">
        <v>46</v>
      </c>
      <c r="M144" s="8">
        <v>1</v>
      </c>
      <c r="N144" s="5">
        <v>72.69</v>
      </c>
      <c r="O144" s="6">
        <v>0.1</v>
      </c>
      <c r="P144" s="5">
        <v>32.67</v>
      </c>
      <c r="Q144" s="5">
        <f t="shared" si="8"/>
        <v>65.421000000000006</v>
      </c>
      <c r="R144" s="5">
        <f t="shared" si="9"/>
        <v>32.67</v>
      </c>
      <c r="S144" s="5">
        <f t="shared" si="10"/>
        <v>32.751000000000005</v>
      </c>
      <c r="T144" s="7">
        <f t="shared" si="11"/>
        <v>0.50061906727197691</v>
      </c>
      <c r="U144" s="4">
        <f>YEAR(SalesDataTable[[#This Row],[Order Date]])</f>
        <v>2026</v>
      </c>
      <c r="V144" s="7" t="str">
        <f>"Q"&amp;ROUNDUP(MONTH(SalesDataTable[[#This Row],[Order Date]])/3,0)</f>
        <v>Q1</v>
      </c>
      <c r="W144" s="8">
        <f>MONTH(SalesDataTable[[#This Row],[Order Date]])</f>
        <v>1</v>
      </c>
      <c r="X144" s="7" t="str">
        <f>TEXT(SalesDataTable[[#This Row],[Order Date]],"mmm")</f>
        <v>Jan</v>
      </c>
    </row>
    <row r="145" spans="1:24" ht="15.75">
      <c r="A145" s="1">
        <v>1164</v>
      </c>
      <c r="B145" s="2">
        <v>46053</v>
      </c>
      <c r="C145" s="3">
        <f>YEAR(SalesDataTable[[#This Row],[Order Date]])</f>
        <v>2026</v>
      </c>
      <c r="D145" s="10" t="str">
        <f>"Q"&amp;ROUNDUP(MONTH(SalesDataTable[[#This Row],[Order Date]])/3,0)</f>
        <v>Q1</v>
      </c>
      <c r="E145" s="3">
        <f>MONTH(SalesDataTable[[#This Row],[Order Date]])</f>
        <v>1</v>
      </c>
      <c r="F145" s="3" t="str">
        <f>TEXT(SalesDataTable[[#This Row],[Order Date]],"MMM")</f>
        <v>Jan</v>
      </c>
      <c r="G145" s="3" t="s">
        <v>0</v>
      </c>
      <c r="H145" s="3" t="s">
        <v>1</v>
      </c>
      <c r="I145" s="3" t="s">
        <v>2</v>
      </c>
      <c r="J145" s="3" t="s">
        <v>13</v>
      </c>
      <c r="K145" s="3" t="s">
        <v>4</v>
      </c>
      <c r="L145" s="3" t="s">
        <v>5</v>
      </c>
      <c r="M145" s="8">
        <v>1</v>
      </c>
      <c r="N145" s="5">
        <v>79.989999999999995</v>
      </c>
      <c r="O145" s="6">
        <v>0.05</v>
      </c>
      <c r="P145" s="5">
        <v>43.02</v>
      </c>
      <c r="Q145" s="5">
        <f t="shared" si="8"/>
        <v>75.990499999999997</v>
      </c>
      <c r="R145" s="5">
        <f t="shared" si="9"/>
        <v>43.02</v>
      </c>
      <c r="S145" s="5">
        <f t="shared" si="10"/>
        <v>32.970499999999994</v>
      </c>
      <c r="T145" s="7">
        <f t="shared" si="11"/>
        <v>0.43387660299642711</v>
      </c>
      <c r="U145" s="4">
        <f>YEAR(SalesDataTable[[#This Row],[Order Date]])</f>
        <v>2026</v>
      </c>
      <c r="V145" s="7" t="str">
        <f>"Q"&amp;ROUNDUP(MONTH(SalesDataTable[[#This Row],[Order Date]])/3,0)</f>
        <v>Q1</v>
      </c>
      <c r="W145" s="8">
        <f>MONTH(SalesDataTable[[#This Row],[Order Date]])</f>
        <v>1</v>
      </c>
      <c r="X145" s="7" t="str">
        <f>TEXT(SalesDataTable[[#This Row],[Order Date]],"mmm")</f>
        <v>Jan</v>
      </c>
    </row>
    <row r="146" spans="1:24" ht="15.75">
      <c r="A146" s="1">
        <v>1613</v>
      </c>
      <c r="B146" s="2">
        <v>46053</v>
      </c>
      <c r="C146" s="3">
        <f>YEAR(SalesDataTable[[#This Row],[Order Date]])</f>
        <v>2026</v>
      </c>
      <c r="D146" s="10" t="str">
        <f>"Q"&amp;ROUNDUP(MONTH(SalesDataTable[[#This Row],[Order Date]])/3,0)</f>
        <v>Q1</v>
      </c>
      <c r="E146" s="3">
        <f>MONTH(SalesDataTable[[#This Row],[Order Date]])</f>
        <v>1</v>
      </c>
      <c r="F146" s="3" t="str">
        <f>TEXT(SalesDataTable[[#This Row],[Order Date]],"MMM")</f>
        <v>Jan</v>
      </c>
      <c r="G146" s="3" t="s">
        <v>6</v>
      </c>
      <c r="H146" s="3" t="s">
        <v>27</v>
      </c>
      <c r="I146" s="3" t="s">
        <v>8</v>
      </c>
      <c r="J146" s="3" t="s">
        <v>16</v>
      </c>
      <c r="K146" s="3" t="s">
        <v>34</v>
      </c>
      <c r="L146" s="3" t="s">
        <v>45</v>
      </c>
      <c r="M146" s="8">
        <v>4</v>
      </c>
      <c r="N146" s="5">
        <v>51.11</v>
      </c>
      <c r="O146" s="6">
        <v>0.15</v>
      </c>
      <c r="P146" s="5">
        <v>22.25</v>
      </c>
      <c r="Q146" s="5">
        <f t="shared" si="8"/>
        <v>173.774</v>
      </c>
      <c r="R146" s="5">
        <f t="shared" si="9"/>
        <v>89</v>
      </c>
      <c r="S146" s="5">
        <f t="shared" si="10"/>
        <v>84.774000000000001</v>
      </c>
      <c r="T146" s="7">
        <f t="shared" si="11"/>
        <v>0.48784052850253778</v>
      </c>
      <c r="U146" s="4">
        <f>YEAR(SalesDataTable[[#This Row],[Order Date]])</f>
        <v>2026</v>
      </c>
      <c r="V146" s="7" t="str">
        <f>"Q"&amp;ROUNDUP(MONTH(SalesDataTable[[#This Row],[Order Date]])/3,0)</f>
        <v>Q1</v>
      </c>
      <c r="W146" s="8">
        <f>MONTH(SalesDataTable[[#This Row],[Order Date]])</f>
        <v>1</v>
      </c>
      <c r="X146" s="7" t="str">
        <f>TEXT(SalesDataTable[[#This Row],[Order Date]],"mmm")</f>
        <v>Jan</v>
      </c>
    </row>
    <row r="147" spans="1:24" ht="15.75">
      <c r="A147" s="1">
        <v>2149</v>
      </c>
      <c r="B147" s="2">
        <v>46053</v>
      </c>
      <c r="C147" s="3">
        <f>YEAR(SalesDataTable[[#This Row],[Order Date]])</f>
        <v>2026</v>
      </c>
      <c r="D147" s="10" t="str">
        <f>"Q"&amp;ROUNDUP(MONTH(SalesDataTable[[#This Row],[Order Date]])/3,0)</f>
        <v>Q1</v>
      </c>
      <c r="E147" s="3">
        <f>MONTH(SalesDataTable[[#This Row],[Order Date]])</f>
        <v>1</v>
      </c>
      <c r="F147" s="3" t="str">
        <f>TEXT(SalesDataTable[[#This Row],[Order Date]],"MMM")</f>
        <v>Jan</v>
      </c>
      <c r="G147" s="3" t="s">
        <v>0</v>
      </c>
      <c r="H147" s="3" t="s">
        <v>50</v>
      </c>
      <c r="I147" s="3" t="s">
        <v>2</v>
      </c>
      <c r="J147" s="3" t="s">
        <v>3</v>
      </c>
      <c r="K147" s="3" t="s">
        <v>34</v>
      </c>
      <c r="L147" s="3" t="s">
        <v>38</v>
      </c>
      <c r="M147" s="8">
        <v>2</v>
      </c>
      <c r="N147" s="5">
        <v>124.83</v>
      </c>
      <c r="O147" s="6">
        <v>0</v>
      </c>
      <c r="P147" s="5">
        <v>70.91</v>
      </c>
      <c r="Q147" s="5">
        <f t="shared" si="8"/>
        <v>249.66</v>
      </c>
      <c r="R147" s="5">
        <f t="shared" si="9"/>
        <v>141.82</v>
      </c>
      <c r="S147" s="5">
        <f t="shared" si="10"/>
        <v>107.84</v>
      </c>
      <c r="T147" s="7">
        <f t="shared" si="11"/>
        <v>0.43194744853000083</v>
      </c>
      <c r="U147" s="4">
        <f>YEAR(SalesDataTable[[#This Row],[Order Date]])</f>
        <v>2026</v>
      </c>
      <c r="V147" s="7" t="str">
        <f>"Q"&amp;ROUNDUP(MONTH(SalesDataTable[[#This Row],[Order Date]])/3,0)</f>
        <v>Q1</v>
      </c>
      <c r="W147" s="8">
        <f>MONTH(SalesDataTable[[#This Row],[Order Date]])</f>
        <v>1</v>
      </c>
      <c r="X147" s="7" t="str">
        <f>TEXT(SalesDataTable[[#This Row],[Order Date]],"mmm")</f>
        <v>Jan</v>
      </c>
    </row>
    <row r="148" spans="1:24" ht="15.75">
      <c r="A148" s="1">
        <v>2593</v>
      </c>
      <c r="B148" s="2">
        <v>46053</v>
      </c>
      <c r="C148" s="3">
        <f>YEAR(SalesDataTable[[#This Row],[Order Date]])</f>
        <v>2026</v>
      </c>
      <c r="D148" s="10" t="str">
        <f>"Q"&amp;ROUNDUP(MONTH(SalesDataTable[[#This Row],[Order Date]])/3,0)</f>
        <v>Q1</v>
      </c>
      <c r="E148" s="3">
        <f>MONTH(SalesDataTable[[#This Row],[Order Date]])</f>
        <v>1</v>
      </c>
      <c r="F148" s="3" t="str">
        <f>TEXT(SalesDataTable[[#This Row],[Order Date]],"MMM")</f>
        <v>Jan</v>
      </c>
      <c r="G148" s="3" t="s">
        <v>6</v>
      </c>
      <c r="H148" s="3" t="s">
        <v>41</v>
      </c>
      <c r="I148" s="3" t="s">
        <v>19</v>
      </c>
      <c r="J148" s="3" t="s">
        <v>13</v>
      </c>
      <c r="K148" s="3" t="s">
        <v>4</v>
      </c>
      <c r="L148" s="3" t="s">
        <v>26</v>
      </c>
      <c r="M148" s="8">
        <v>6</v>
      </c>
      <c r="N148" s="5">
        <v>41.07</v>
      </c>
      <c r="O148" s="6">
        <v>0.1</v>
      </c>
      <c r="P148" s="5">
        <v>16.29</v>
      </c>
      <c r="Q148" s="5">
        <f t="shared" si="8"/>
        <v>221.77800000000002</v>
      </c>
      <c r="R148" s="5">
        <f t="shared" si="9"/>
        <v>97.74</v>
      </c>
      <c r="S148" s="5">
        <f t="shared" si="10"/>
        <v>124.03800000000003</v>
      </c>
      <c r="T148" s="7">
        <f t="shared" si="11"/>
        <v>0.55928901874847825</v>
      </c>
      <c r="U148" s="4">
        <f>YEAR(SalesDataTable[[#This Row],[Order Date]])</f>
        <v>2026</v>
      </c>
      <c r="V148" s="7" t="str">
        <f>"Q"&amp;ROUNDUP(MONTH(SalesDataTable[[#This Row],[Order Date]])/3,0)</f>
        <v>Q1</v>
      </c>
      <c r="W148" s="8">
        <f>MONTH(SalesDataTable[[#This Row],[Order Date]])</f>
        <v>1</v>
      </c>
      <c r="X148" s="7" t="str">
        <f>TEXT(SalesDataTable[[#This Row],[Order Date]],"mmm")</f>
        <v>Jan</v>
      </c>
    </row>
    <row r="149" spans="1:24" ht="15.75">
      <c r="A149" s="1">
        <v>2659</v>
      </c>
      <c r="B149" s="2">
        <v>46053</v>
      </c>
      <c r="C149" s="3">
        <f>YEAR(SalesDataTable[[#This Row],[Order Date]])</f>
        <v>2026</v>
      </c>
      <c r="D149" s="10" t="str">
        <f>"Q"&amp;ROUNDUP(MONTH(SalesDataTable[[#This Row],[Order Date]])/3,0)</f>
        <v>Q1</v>
      </c>
      <c r="E149" s="3">
        <f>MONTH(SalesDataTable[[#This Row],[Order Date]])</f>
        <v>1</v>
      </c>
      <c r="F149" s="3" t="str">
        <f>TEXT(SalesDataTable[[#This Row],[Order Date]],"MMM")</f>
        <v>Jan</v>
      </c>
      <c r="G149" s="3" t="s">
        <v>0</v>
      </c>
      <c r="H149" s="3" t="s">
        <v>50</v>
      </c>
      <c r="I149" s="3" t="s">
        <v>2</v>
      </c>
      <c r="J149" s="3" t="s">
        <v>13</v>
      </c>
      <c r="K149" s="3" t="s">
        <v>14</v>
      </c>
      <c r="L149" s="3" t="s">
        <v>15</v>
      </c>
      <c r="M149" s="8">
        <v>1</v>
      </c>
      <c r="N149" s="5">
        <v>36.020000000000003</v>
      </c>
      <c r="O149" s="6">
        <v>0</v>
      </c>
      <c r="P149" s="5">
        <v>13.34</v>
      </c>
      <c r="Q149" s="5">
        <f t="shared" si="8"/>
        <v>36.020000000000003</v>
      </c>
      <c r="R149" s="5">
        <f t="shared" si="9"/>
        <v>13.34</v>
      </c>
      <c r="S149" s="5">
        <f t="shared" si="10"/>
        <v>22.680000000000003</v>
      </c>
      <c r="T149" s="7">
        <f t="shared" si="11"/>
        <v>0.62965019433647973</v>
      </c>
      <c r="U149" s="4">
        <f>YEAR(SalesDataTable[[#This Row],[Order Date]])</f>
        <v>2026</v>
      </c>
      <c r="V149" s="7" t="str">
        <f>"Q"&amp;ROUNDUP(MONTH(SalesDataTable[[#This Row],[Order Date]])/3,0)</f>
        <v>Q1</v>
      </c>
      <c r="W149" s="8">
        <f>MONTH(SalesDataTable[[#This Row],[Order Date]])</f>
        <v>1</v>
      </c>
      <c r="X149" s="7" t="str">
        <f>TEXT(SalesDataTable[[#This Row],[Order Date]],"mmm")</f>
        <v>Jan</v>
      </c>
    </row>
    <row r="150" spans="1:24" ht="15.75">
      <c r="A150" s="1">
        <v>3496</v>
      </c>
      <c r="B150" s="2">
        <v>46053</v>
      </c>
      <c r="C150" s="3">
        <f>YEAR(SalesDataTable[[#This Row],[Order Date]])</f>
        <v>2026</v>
      </c>
      <c r="D150" s="10" t="str">
        <f>"Q"&amp;ROUNDUP(MONTH(SalesDataTable[[#This Row],[Order Date]])/3,0)</f>
        <v>Q1</v>
      </c>
      <c r="E150" s="3">
        <f>MONTH(SalesDataTable[[#This Row],[Order Date]])</f>
        <v>1</v>
      </c>
      <c r="F150" s="3" t="str">
        <f>TEXT(SalesDataTable[[#This Row],[Order Date]],"MMM")</f>
        <v>Jan</v>
      </c>
      <c r="G150" s="3" t="s">
        <v>0</v>
      </c>
      <c r="H150" s="3" t="s">
        <v>1</v>
      </c>
      <c r="I150" s="3" t="s">
        <v>19</v>
      </c>
      <c r="J150" s="3" t="s">
        <v>3</v>
      </c>
      <c r="K150" s="3" t="s">
        <v>34</v>
      </c>
      <c r="L150" s="3" t="s">
        <v>42</v>
      </c>
      <c r="M150" s="8">
        <v>1</v>
      </c>
      <c r="N150" s="5">
        <v>35.82</v>
      </c>
      <c r="O150" s="6">
        <v>0.05</v>
      </c>
      <c r="P150" s="5">
        <v>14.32</v>
      </c>
      <c r="Q150" s="5">
        <f t="shared" si="8"/>
        <v>34.028999999999996</v>
      </c>
      <c r="R150" s="5">
        <f t="shared" si="9"/>
        <v>14.32</v>
      </c>
      <c r="S150" s="5">
        <f t="shared" si="10"/>
        <v>19.708999999999996</v>
      </c>
      <c r="T150" s="7">
        <f t="shared" si="11"/>
        <v>0.57918246201769075</v>
      </c>
      <c r="U150" s="4">
        <f>YEAR(SalesDataTable[[#This Row],[Order Date]])</f>
        <v>2026</v>
      </c>
      <c r="V150" s="7" t="str">
        <f>"Q"&amp;ROUNDUP(MONTH(SalesDataTable[[#This Row],[Order Date]])/3,0)</f>
        <v>Q1</v>
      </c>
      <c r="W150" s="8">
        <f>MONTH(SalesDataTable[[#This Row],[Order Date]])</f>
        <v>1</v>
      </c>
      <c r="X150" s="7" t="str">
        <f>TEXT(SalesDataTable[[#This Row],[Order Date]],"mmm")</f>
        <v>Jan</v>
      </c>
    </row>
    <row r="151" spans="1:24" ht="15.75">
      <c r="A151" s="1">
        <v>3889</v>
      </c>
      <c r="B151" s="2">
        <v>46053</v>
      </c>
      <c r="C151" s="3">
        <f>YEAR(SalesDataTable[[#This Row],[Order Date]])</f>
        <v>2026</v>
      </c>
      <c r="D151" s="10" t="str">
        <f>"Q"&amp;ROUNDUP(MONTH(SalesDataTable[[#This Row],[Order Date]])/3,0)</f>
        <v>Q1</v>
      </c>
      <c r="E151" s="3">
        <f>MONTH(SalesDataTable[[#This Row],[Order Date]])</f>
        <v>1</v>
      </c>
      <c r="F151" s="3" t="str">
        <f>TEXT(SalesDataTable[[#This Row],[Order Date]],"MMM")</f>
        <v>Jan</v>
      </c>
      <c r="G151" s="3" t="s">
        <v>11</v>
      </c>
      <c r="H151" s="3" t="s">
        <v>18</v>
      </c>
      <c r="I151" s="3" t="s">
        <v>19</v>
      </c>
      <c r="J151" s="3" t="s">
        <v>3</v>
      </c>
      <c r="K151" s="3" t="s">
        <v>4</v>
      </c>
      <c r="L151" s="3" t="s">
        <v>30</v>
      </c>
      <c r="M151" s="8">
        <v>3</v>
      </c>
      <c r="N151" s="5">
        <v>103.94</v>
      </c>
      <c r="O151" s="6">
        <v>0.1</v>
      </c>
      <c r="P151" s="5">
        <v>50.67</v>
      </c>
      <c r="Q151" s="5">
        <f t="shared" si="8"/>
        <v>280.63799999999998</v>
      </c>
      <c r="R151" s="5">
        <f t="shared" si="9"/>
        <v>152.01</v>
      </c>
      <c r="S151" s="5">
        <f t="shared" si="10"/>
        <v>128.62799999999999</v>
      </c>
      <c r="T151" s="7">
        <f t="shared" si="11"/>
        <v>0.45834135077929572</v>
      </c>
      <c r="U151" s="4">
        <f>YEAR(SalesDataTable[[#This Row],[Order Date]])</f>
        <v>2026</v>
      </c>
      <c r="V151" s="7" t="str">
        <f>"Q"&amp;ROUNDUP(MONTH(SalesDataTable[[#This Row],[Order Date]])/3,0)</f>
        <v>Q1</v>
      </c>
      <c r="W151" s="8">
        <f>MONTH(SalesDataTable[[#This Row],[Order Date]])</f>
        <v>1</v>
      </c>
      <c r="X151" s="7" t="str">
        <f>TEXT(SalesDataTable[[#This Row],[Order Date]],"mmm")</f>
        <v>Jan</v>
      </c>
    </row>
    <row r="152" spans="1:24" ht="15.75">
      <c r="A152" s="1">
        <v>1432</v>
      </c>
      <c r="B152" s="2">
        <v>46054</v>
      </c>
      <c r="C152" s="3">
        <f>YEAR(SalesDataTable[[#This Row],[Order Date]])</f>
        <v>2026</v>
      </c>
      <c r="D152" s="10" t="str">
        <f>"Q"&amp;ROUNDUP(MONTH(SalesDataTable[[#This Row],[Order Date]])/3,0)</f>
        <v>Q1</v>
      </c>
      <c r="E152" s="3">
        <f>MONTH(SalesDataTable[[#This Row],[Order Date]])</f>
        <v>2</v>
      </c>
      <c r="F152" s="3" t="str">
        <f>TEXT(SalesDataTable[[#This Row],[Order Date]],"MMM")</f>
        <v>Feb</v>
      </c>
      <c r="G152" s="3" t="s">
        <v>0</v>
      </c>
      <c r="H152" s="3" t="s">
        <v>1</v>
      </c>
      <c r="I152" s="3" t="s">
        <v>2</v>
      </c>
      <c r="J152" s="3" t="s">
        <v>3</v>
      </c>
      <c r="K152" s="3" t="s">
        <v>9</v>
      </c>
      <c r="L152" s="3" t="s">
        <v>17</v>
      </c>
      <c r="M152" s="8">
        <v>1</v>
      </c>
      <c r="N152" s="5">
        <v>140.53</v>
      </c>
      <c r="O152" s="6">
        <v>0</v>
      </c>
      <c r="P152" s="5">
        <v>77.36</v>
      </c>
      <c r="Q152" s="5">
        <f t="shared" si="8"/>
        <v>140.53</v>
      </c>
      <c r="R152" s="5">
        <f t="shared" si="9"/>
        <v>77.36</v>
      </c>
      <c r="S152" s="5">
        <f t="shared" si="10"/>
        <v>63.17</v>
      </c>
      <c r="T152" s="7">
        <f t="shared" si="11"/>
        <v>0.44951255959581587</v>
      </c>
      <c r="U152" s="4">
        <f>YEAR(SalesDataTable[[#This Row],[Order Date]])</f>
        <v>2026</v>
      </c>
      <c r="V152" s="7" t="str">
        <f>"Q"&amp;ROUNDUP(MONTH(SalesDataTable[[#This Row],[Order Date]])/3,0)</f>
        <v>Q1</v>
      </c>
      <c r="W152" s="8">
        <f>MONTH(SalesDataTable[[#This Row],[Order Date]])</f>
        <v>2</v>
      </c>
      <c r="X152" s="7" t="str">
        <f>TEXT(SalesDataTable[[#This Row],[Order Date]],"mmm")</f>
        <v>Feb</v>
      </c>
    </row>
    <row r="153" spans="1:24" ht="15.75">
      <c r="A153" s="1">
        <v>1778</v>
      </c>
      <c r="B153" s="2">
        <v>46054</v>
      </c>
      <c r="C153" s="3">
        <f>YEAR(SalesDataTable[[#This Row],[Order Date]])</f>
        <v>2026</v>
      </c>
      <c r="D153" s="10" t="str">
        <f>"Q"&amp;ROUNDUP(MONTH(SalesDataTable[[#This Row],[Order Date]])/3,0)</f>
        <v>Q1</v>
      </c>
      <c r="E153" s="3">
        <f>MONTH(SalesDataTable[[#This Row],[Order Date]])</f>
        <v>2</v>
      </c>
      <c r="F153" s="3" t="str">
        <f>TEXT(SalesDataTable[[#This Row],[Order Date]],"MMM")</f>
        <v>Feb</v>
      </c>
      <c r="G153" s="3" t="s">
        <v>20</v>
      </c>
      <c r="H153" s="3" t="s">
        <v>31</v>
      </c>
      <c r="I153" s="3" t="s">
        <v>19</v>
      </c>
      <c r="J153" s="3" t="s">
        <v>3</v>
      </c>
      <c r="K153" s="3" t="s">
        <v>9</v>
      </c>
      <c r="L153" s="3" t="s">
        <v>17</v>
      </c>
      <c r="M153" s="8">
        <v>1</v>
      </c>
      <c r="N153" s="5">
        <v>142.03</v>
      </c>
      <c r="O153" s="6">
        <v>0.05</v>
      </c>
      <c r="P153" s="5">
        <v>77.069999999999993</v>
      </c>
      <c r="Q153" s="5">
        <f t="shared" si="8"/>
        <v>134.92849999999999</v>
      </c>
      <c r="R153" s="5">
        <f t="shared" si="9"/>
        <v>77.069999999999993</v>
      </c>
      <c r="S153" s="5">
        <f t="shared" si="10"/>
        <v>57.858499999999992</v>
      </c>
      <c r="T153" s="7">
        <f t="shared" si="11"/>
        <v>0.42880859121682963</v>
      </c>
      <c r="U153" s="4">
        <f>YEAR(SalesDataTable[[#This Row],[Order Date]])</f>
        <v>2026</v>
      </c>
      <c r="V153" s="7" t="str">
        <f>"Q"&amp;ROUNDUP(MONTH(SalesDataTable[[#This Row],[Order Date]])/3,0)</f>
        <v>Q1</v>
      </c>
      <c r="W153" s="8">
        <f>MONTH(SalesDataTable[[#This Row],[Order Date]])</f>
        <v>2</v>
      </c>
      <c r="X153" s="7" t="str">
        <f>TEXT(SalesDataTable[[#This Row],[Order Date]],"mmm")</f>
        <v>Feb</v>
      </c>
    </row>
    <row r="154" spans="1:24" ht="15.75">
      <c r="A154" s="1">
        <v>2047</v>
      </c>
      <c r="B154" s="2">
        <v>46054</v>
      </c>
      <c r="C154" s="3">
        <f>YEAR(SalesDataTable[[#This Row],[Order Date]])</f>
        <v>2026</v>
      </c>
      <c r="D154" s="10" t="str">
        <f>"Q"&amp;ROUNDUP(MONTH(SalesDataTable[[#This Row],[Order Date]])/3,0)</f>
        <v>Q1</v>
      </c>
      <c r="E154" s="3">
        <f>MONTH(SalesDataTable[[#This Row],[Order Date]])</f>
        <v>2</v>
      </c>
      <c r="F154" s="3" t="str">
        <f>TEXT(SalesDataTable[[#This Row],[Order Date]],"MMM")</f>
        <v>Feb</v>
      </c>
      <c r="G154" s="3" t="s">
        <v>11</v>
      </c>
      <c r="H154" s="3" t="s">
        <v>25</v>
      </c>
      <c r="I154" s="3" t="s">
        <v>8</v>
      </c>
      <c r="J154" s="3" t="s">
        <v>16</v>
      </c>
      <c r="K154" s="3" t="s">
        <v>23</v>
      </c>
      <c r="L154" s="3" t="s">
        <v>51</v>
      </c>
      <c r="M154" s="8">
        <v>12</v>
      </c>
      <c r="N154" s="5">
        <v>124.84</v>
      </c>
      <c r="O154" s="6">
        <v>0.1</v>
      </c>
      <c r="P154" s="5">
        <v>59.47</v>
      </c>
      <c r="Q154" s="5">
        <f t="shared" si="8"/>
        <v>1348.2719999999999</v>
      </c>
      <c r="R154" s="5">
        <f t="shared" si="9"/>
        <v>713.64</v>
      </c>
      <c r="S154" s="5">
        <f t="shared" si="10"/>
        <v>634.63199999999995</v>
      </c>
      <c r="T154" s="7">
        <f t="shared" si="11"/>
        <v>0.47070027412866244</v>
      </c>
      <c r="U154" s="4">
        <f>YEAR(SalesDataTable[[#This Row],[Order Date]])</f>
        <v>2026</v>
      </c>
      <c r="V154" s="7" t="str">
        <f>"Q"&amp;ROUNDUP(MONTH(SalesDataTable[[#This Row],[Order Date]])/3,0)</f>
        <v>Q1</v>
      </c>
      <c r="W154" s="8">
        <f>MONTH(SalesDataTable[[#This Row],[Order Date]])</f>
        <v>2</v>
      </c>
      <c r="X154" s="7" t="str">
        <f>TEXT(SalesDataTable[[#This Row],[Order Date]],"mmm")</f>
        <v>Feb</v>
      </c>
    </row>
    <row r="155" spans="1:24" ht="15.75">
      <c r="A155" s="1">
        <v>2668</v>
      </c>
      <c r="B155" s="2">
        <v>46054</v>
      </c>
      <c r="C155" s="3">
        <f>YEAR(SalesDataTable[[#This Row],[Order Date]])</f>
        <v>2026</v>
      </c>
      <c r="D155" s="10" t="str">
        <f>"Q"&amp;ROUNDUP(MONTH(SalesDataTable[[#This Row],[Order Date]])/3,0)</f>
        <v>Q1</v>
      </c>
      <c r="E155" s="3">
        <f>MONTH(SalesDataTable[[#This Row],[Order Date]])</f>
        <v>2</v>
      </c>
      <c r="F155" s="3" t="str">
        <f>TEXT(SalesDataTable[[#This Row],[Order Date]],"MMM")</f>
        <v>Feb</v>
      </c>
      <c r="G155" s="3" t="s">
        <v>6</v>
      </c>
      <c r="H155" s="3" t="s">
        <v>43</v>
      </c>
      <c r="I155" s="3" t="s">
        <v>2</v>
      </c>
      <c r="J155" s="3" t="s">
        <v>3</v>
      </c>
      <c r="K155" s="3" t="s">
        <v>34</v>
      </c>
      <c r="L155" s="3" t="s">
        <v>42</v>
      </c>
      <c r="M155" s="8">
        <v>3</v>
      </c>
      <c r="N155" s="5">
        <v>35.36</v>
      </c>
      <c r="O155" s="6">
        <v>0</v>
      </c>
      <c r="P155" s="5">
        <v>13.7</v>
      </c>
      <c r="Q155" s="5">
        <f t="shared" si="8"/>
        <v>106.08</v>
      </c>
      <c r="R155" s="5">
        <f t="shared" si="9"/>
        <v>41.099999999999994</v>
      </c>
      <c r="S155" s="5">
        <f t="shared" si="10"/>
        <v>64.98</v>
      </c>
      <c r="T155" s="7">
        <f t="shared" si="11"/>
        <v>0.61255656108597289</v>
      </c>
      <c r="U155" s="4">
        <f>YEAR(SalesDataTable[[#This Row],[Order Date]])</f>
        <v>2026</v>
      </c>
      <c r="V155" s="7" t="str">
        <f>"Q"&amp;ROUNDUP(MONTH(SalesDataTable[[#This Row],[Order Date]])/3,0)</f>
        <v>Q1</v>
      </c>
      <c r="W155" s="8">
        <f>MONTH(SalesDataTable[[#This Row],[Order Date]])</f>
        <v>2</v>
      </c>
      <c r="X155" s="7" t="str">
        <f>TEXT(SalesDataTable[[#This Row],[Order Date]],"mmm")</f>
        <v>Feb</v>
      </c>
    </row>
    <row r="156" spans="1:24" ht="15.75">
      <c r="A156" s="1">
        <v>2706</v>
      </c>
      <c r="B156" s="2">
        <v>46054</v>
      </c>
      <c r="C156" s="3">
        <f>YEAR(SalesDataTable[[#This Row],[Order Date]])</f>
        <v>2026</v>
      </c>
      <c r="D156" s="10" t="str">
        <f>"Q"&amp;ROUNDUP(MONTH(SalesDataTable[[#This Row],[Order Date]])/3,0)</f>
        <v>Q1</v>
      </c>
      <c r="E156" s="3">
        <f>MONTH(SalesDataTable[[#This Row],[Order Date]])</f>
        <v>2</v>
      </c>
      <c r="F156" s="3" t="str">
        <f>TEXT(SalesDataTable[[#This Row],[Order Date]],"MMM")</f>
        <v>Feb</v>
      </c>
      <c r="G156" s="3" t="s">
        <v>20</v>
      </c>
      <c r="H156" s="3" t="s">
        <v>47</v>
      </c>
      <c r="I156" s="3" t="s">
        <v>28</v>
      </c>
      <c r="J156" s="3" t="s">
        <v>3</v>
      </c>
      <c r="K156" s="3" t="s">
        <v>34</v>
      </c>
      <c r="L156" s="3" t="s">
        <v>38</v>
      </c>
      <c r="M156" s="8">
        <v>2</v>
      </c>
      <c r="N156" s="5">
        <v>122.43</v>
      </c>
      <c r="O156" s="6">
        <v>0</v>
      </c>
      <c r="P156" s="5">
        <v>69.08</v>
      </c>
      <c r="Q156" s="5">
        <f t="shared" si="8"/>
        <v>244.86</v>
      </c>
      <c r="R156" s="5">
        <f t="shared" si="9"/>
        <v>138.16</v>
      </c>
      <c r="S156" s="5">
        <f t="shared" si="10"/>
        <v>106.70000000000002</v>
      </c>
      <c r="T156" s="7">
        <f t="shared" si="11"/>
        <v>0.43575920934411505</v>
      </c>
      <c r="U156" s="4">
        <f>YEAR(SalesDataTable[[#This Row],[Order Date]])</f>
        <v>2026</v>
      </c>
      <c r="V156" s="7" t="str">
        <f>"Q"&amp;ROUNDUP(MONTH(SalesDataTable[[#This Row],[Order Date]])/3,0)</f>
        <v>Q1</v>
      </c>
      <c r="W156" s="8">
        <f>MONTH(SalesDataTable[[#This Row],[Order Date]])</f>
        <v>2</v>
      </c>
      <c r="X156" s="7" t="str">
        <f>TEXT(SalesDataTable[[#This Row],[Order Date]],"mmm")</f>
        <v>Feb</v>
      </c>
    </row>
    <row r="157" spans="1:24" ht="15.75">
      <c r="A157" s="1">
        <v>2940</v>
      </c>
      <c r="B157" s="2">
        <v>46054</v>
      </c>
      <c r="C157" s="3">
        <f>YEAR(SalesDataTable[[#This Row],[Order Date]])</f>
        <v>2026</v>
      </c>
      <c r="D157" s="10" t="str">
        <f>"Q"&amp;ROUNDUP(MONTH(SalesDataTable[[#This Row],[Order Date]])/3,0)</f>
        <v>Q1</v>
      </c>
      <c r="E157" s="3">
        <f>MONTH(SalesDataTable[[#This Row],[Order Date]])</f>
        <v>2</v>
      </c>
      <c r="F157" s="3" t="str">
        <f>TEXT(SalesDataTable[[#This Row],[Order Date]],"MMM")</f>
        <v>Feb</v>
      </c>
      <c r="G157" s="3" t="s">
        <v>0</v>
      </c>
      <c r="H157" s="3" t="s">
        <v>50</v>
      </c>
      <c r="I157" s="3" t="s">
        <v>28</v>
      </c>
      <c r="J157" s="3" t="s">
        <v>13</v>
      </c>
      <c r="K157" s="3" t="s">
        <v>9</v>
      </c>
      <c r="L157" s="3" t="s">
        <v>17</v>
      </c>
      <c r="M157" s="8">
        <v>2</v>
      </c>
      <c r="N157" s="5">
        <v>140.47</v>
      </c>
      <c r="O157" s="6">
        <v>0.05</v>
      </c>
      <c r="P157" s="5">
        <v>78.39</v>
      </c>
      <c r="Q157" s="5">
        <f t="shared" si="8"/>
        <v>266.89299999999997</v>
      </c>
      <c r="R157" s="5">
        <f t="shared" si="9"/>
        <v>156.78</v>
      </c>
      <c r="S157" s="5">
        <f t="shared" si="10"/>
        <v>110.11299999999997</v>
      </c>
      <c r="T157" s="7">
        <f t="shared" si="11"/>
        <v>0.41257357817552348</v>
      </c>
      <c r="U157" s="4">
        <f>YEAR(SalesDataTable[[#This Row],[Order Date]])</f>
        <v>2026</v>
      </c>
      <c r="V157" s="7" t="str">
        <f>"Q"&amp;ROUNDUP(MONTH(SalesDataTable[[#This Row],[Order Date]])/3,0)</f>
        <v>Q1</v>
      </c>
      <c r="W157" s="8">
        <f>MONTH(SalesDataTable[[#This Row],[Order Date]])</f>
        <v>2</v>
      </c>
      <c r="X157" s="7" t="str">
        <f>TEXT(SalesDataTable[[#This Row],[Order Date]],"mmm")</f>
        <v>Feb</v>
      </c>
    </row>
    <row r="158" spans="1:24" ht="15.75">
      <c r="A158" s="1">
        <v>1263</v>
      </c>
      <c r="B158" s="2">
        <v>46055</v>
      </c>
      <c r="C158" s="3">
        <f>YEAR(SalesDataTable[[#This Row],[Order Date]])</f>
        <v>2026</v>
      </c>
      <c r="D158" s="10" t="str">
        <f>"Q"&amp;ROUNDUP(MONTH(SalesDataTable[[#This Row],[Order Date]])/3,0)</f>
        <v>Q1</v>
      </c>
      <c r="E158" s="3">
        <f>MONTH(SalesDataTable[[#This Row],[Order Date]])</f>
        <v>2</v>
      </c>
      <c r="F158" s="3" t="str">
        <f>TEXT(SalesDataTable[[#This Row],[Order Date]],"MMM")</f>
        <v>Feb</v>
      </c>
      <c r="G158" s="3" t="s">
        <v>6</v>
      </c>
      <c r="H158" s="3" t="s">
        <v>49</v>
      </c>
      <c r="I158" s="3" t="s">
        <v>2</v>
      </c>
      <c r="J158" s="3" t="s">
        <v>3</v>
      </c>
      <c r="K158" s="3" t="s">
        <v>14</v>
      </c>
      <c r="L158" s="3" t="s">
        <v>32</v>
      </c>
      <c r="M158" s="8">
        <v>1</v>
      </c>
      <c r="N158" s="5">
        <v>45.43</v>
      </c>
      <c r="O158" s="6">
        <v>0.05</v>
      </c>
      <c r="P158" s="5">
        <v>18.670000000000002</v>
      </c>
      <c r="Q158" s="5">
        <f t="shared" si="8"/>
        <v>43.158499999999997</v>
      </c>
      <c r="R158" s="5">
        <f t="shared" si="9"/>
        <v>18.670000000000002</v>
      </c>
      <c r="S158" s="5">
        <f t="shared" si="10"/>
        <v>24.488499999999995</v>
      </c>
      <c r="T158" s="7">
        <f t="shared" si="11"/>
        <v>0.56740850585632019</v>
      </c>
      <c r="U158" s="4">
        <f>YEAR(SalesDataTable[[#This Row],[Order Date]])</f>
        <v>2026</v>
      </c>
      <c r="V158" s="7" t="str">
        <f>"Q"&amp;ROUNDUP(MONTH(SalesDataTable[[#This Row],[Order Date]])/3,0)</f>
        <v>Q1</v>
      </c>
      <c r="W158" s="8">
        <f>MONTH(SalesDataTable[[#This Row],[Order Date]])</f>
        <v>2</v>
      </c>
      <c r="X158" s="7" t="str">
        <f>TEXT(SalesDataTable[[#This Row],[Order Date]],"mmm")</f>
        <v>Feb</v>
      </c>
    </row>
    <row r="159" spans="1:24" ht="15.75">
      <c r="A159" s="1">
        <v>1641</v>
      </c>
      <c r="B159" s="2">
        <v>46055</v>
      </c>
      <c r="C159" s="3">
        <f>YEAR(SalesDataTable[[#This Row],[Order Date]])</f>
        <v>2026</v>
      </c>
      <c r="D159" s="10" t="str">
        <f>"Q"&amp;ROUNDUP(MONTH(SalesDataTable[[#This Row],[Order Date]])/3,0)</f>
        <v>Q1</v>
      </c>
      <c r="E159" s="3">
        <f>MONTH(SalesDataTable[[#This Row],[Order Date]])</f>
        <v>2</v>
      </c>
      <c r="F159" s="3" t="str">
        <f>TEXT(SalesDataTable[[#This Row],[Order Date]],"MMM")</f>
        <v>Feb</v>
      </c>
      <c r="G159" s="3" t="s">
        <v>20</v>
      </c>
      <c r="H159" s="3" t="s">
        <v>47</v>
      </c>
      <c r="I159" s="3" t="s">
        <v>8</v>
      </c>
      <c r="J159" s="3" t="s">
        <v>16</v>
      </c>
      <c r="K159" s="3" t="s">
        <v>4</v>
      </c>
      <c r="L159" s="3" t="s">
        <v>30</v>
      </c>
      <c r="M159" s="8">
        <v>8</v>
      </c>
      <c r="N159" s="5">
        <v>102.78</v>
      </c>
      <c r="O159" s="6">
        <v>0.15</v>
      </c>
      <c r="P159" s="5">
        <v>50.39</v>
      </c>
      <c r="Q159" s="5">
        <f t="shared" si="8"/>
        <v>698.904</v>
      </c>
      <c r="R159" s="5">
        <f t="shared" si="9"/>
        <v>403.12</v>
      </c>
      <c r="S159" s="5">
        <f t="shared" si="10"/>
        <v>295.78399999999999</v>
      </c>
      <c r="T159" s="7">
        <f t="shared" si="11"/>
        <v>0.42321119924911005</v>
      </c>
      <c r="U159" s="4">
        <f>YEAR(SalesDataTable[[#This Row],[Order Date]])</f>
        <v>2026</v>
      </c>
      <c r="V159" s="7" t="str">
        <f>"Q"&amp;ROUNDUP(MONTH(SalesDataTable[[#This Row],[Order Date]])/3,0)</f>
        <v>Q1</v>
      </c>
      <c r="W159" s="8">
        <f>MONTH(SalesDataTable[[#This Row],[Order Date]])</f>
        <v>2</v>
      </c>
      <c r="X159" s="7" t="str">
        <f>TEXT(SalesDataTable[[#This Row],[Order Date]],"mmm")</f>
        <v>Feb</v>
      </c>
    </row>
    <row r="160" spans="1:24" ht="15.75">
      <c r="A160" s="1">
        <v>2014</v>
      </c>
      <c r="B160" s="2">
        <v>46055</v>
      </c>
      <c r="C160" s="3">
        <f>YEAR(SalesDataTable[[#This Row],[Order Date]])</f>
        <v>2026</v>
      </c>
      <c r="D160" s="10" t="str">
        <f>"Q"&amp;ROUNDUP(MONTH(SalesDataTable[[#This Row],[Order Date]])/3,0)</f>
        <v>Q1</v>
      </c>
      <c r="E160" s="3">
        <f>MONTH(SalesDataTable[[#This Row],[Order Date]])</f>
        <v>2</v>
      </c>
      <c r="F160" s="3" t="str">
        <f>TEXT(SalesDataTable[[#This Row],[Order Date]],"MMM")</f>
        <v>Feb</v>
      </c>
      <c r="G160" s="3" t="s">
        <v>6</v>
      </c>
      <c r="H160" s="3" t="s">
        <v>41</v>
      </c>
      <c r="I160" s="3" t="s">
        <v>28</v>
      </c>
      <c r="J160" s="3" t="s">
        <v>13</v>
      </c>
      <c r="K160" s="3" t="s">
        <v>23</v>
      </c>
      <c r="L160" s="3" t="s">
        <v>51</v>
      </c>
      <c r="M160" s="8">
        <v>1</v>
      </c>
      <c r="N160" s="5">
        <v>123.95</v>
      </c>
      <c r="O160" s="6">
        <v>0</v>
      </c>
      <c r="P160" s="5">
        <v>61.32</v>
      </c>
      <c r="Q160" s="5">
        <f t="shared" si="8"/>
        <v>123.95</v>
      </c>
      <c r="R160" s="5">
        <f t="shared" si="9"/>
        <v>61.32</v>
      </c>
      <c r="S160" s="5">
        <f t="shared" si="10"/>
        <v>62.63</v>
      </c>
      <c r="T160" s="7">
        <f t="shared" si="11"/>
        <v>0.50528438886647842</v>
      </c>
      <c r="U160" s="4">
        <f>YEAR(SalesDataTable[[#This Row],[Order Date]])</f>
        <v>2026</v>
      </c>
      <c r="V160" s="7" t="str">
        <f>"Q"&amp;ROUNDUP(MONTH(SalesDataTable[[#This Row],[Order Date]])/3,0)</f>
        <v>Q1</v>
      </c>
      <c r="W160" s="8">
        <f>MONTH(SalesDataTable[[#This Row],[Order Date]])</f>
        <v>2</v>
      </c>
      <c r="X160" s="7" t="str">
        <f>TEXT(SalesDataTable[[#This Row],[Order Date]],"mmm")</f>
        <v>Feb</v>
      </c>
    </row>
    <row r="161" spans="1:24" ht="15.75">
      <c r="A161" s="1">
        <v>2642</v>
      </c>
      <c r="B161" s="2">
        <v>46055</v>
      </c>
      <c r="C161" s="3">
        <f>YEAR(SalesDataTable[[#This Row],[Order Date]])</f>
        <v>2026</v>
      </c>
      <c r="D161" s="10" t="str">
        <f>"Q"&amp;ROUNDUP(MONTH(SalesDataTable[[#This Row],[Order Date]])/3,0)</f>
        <v>Q1</v>
      </c>
      <c r="E161" s="3">
        <f>MONTH(SalesDataTable[[#This Row],[Order Date]])</f>
        <v>2</v>
      </c>
      <c r="F161" s="3" t="str">
        <f>TEXT(SalesDataTable[[#This Row],[Order Date]],"MMM")</f>
        <v>Feb</v>
      </c>
      <c r="G161" s="3" t="s">
        <v>6</v>
      </c>
      <c r="H161" s="3" t="s">
        <v>41</v>
      </c>
      <c r="I161" s="3" t="s">
        <v>28</v>
      </c>
      <c r="J161" s="3" t="s">
        <v>3</v>
      </c>
      <c r="K161" s="3" t="s">
        <v>23</v>
      </c>
      <c r="L161" s="3" t="s">
        <v>29</v>
      </c>
      <c r="M161" s="8">
        <v>3</v>
      </c>
      <c r="N161" s="5">
        <v>199.9</v>
      </c>
      <c r="O161" s="6">
        <v>0</v>
      </c>
      <c r="P161" s="5">
        <v>104.18</v>
      </c>
      <c r="Q161" s="5">
        <f t="shared" si="8"/>
        <v>599.70000000000005</v>
      </c>
      <c r="R161" s="5">
        <f t="shared" si="9"/>
        <v>312.54000000000002</v>
      </c>
      <c r="S161" s="5">
        <f t="shared" si="10"/>
        <v>287.16000000000003</v>
      </c>
      <c r="T161" s="7">
        <f t="shared" si="11"/>
        <v>0.47883941970985494</v>
      </c>
      <c r="U161" s="4">
        <f>YEAR(SalesDataTable[[#This Row],[Order Date]])</f>
        <v>2026</v>
      </c>
      <c r="V161" s="7" t="str">
        <f>"Q"&amp;ROUNDUP(MONTH(SalesDataTable[[#This Row],[Order Date]])/3,0)</f>
        <v>Q1</v>
      </c>
      <c r="W161" s="8">
        <f>MONTH(SalesDataTable[[#This Row],[Order Date]])</f>
        <v>2</v>
      </c>
      <c r="X161" s="7" t="str">
        <f>TEXT(SalesDataTable[[#This Row],[Order Date]],"mmm")</f>
        <v>Feb</v>
      </c>
    </row>
    <row r="162" spans="1:24" ht="15.75">
      <c r="A162" s="1">
        <v>2929</v>
      </c>
      <c r="B162" s="2">
        <v>46055</v>
      </c>
      <c r="C162" s="3">
        <f>YEAR(SalesDataTable[[#This Row],[Order Date]])</f>
        <v>2026</v>
      </c>
      <c r="D162" s="10" t="str">
        <f>"Q"&amp;ROUNDUP(MONTH(SalesDataTable[[#This Row],[Order Date]])/3,0)</f>
        <v>Q1</v>
      </c>
      <c r="E162" s="3">
        <f>MONTH(SalesDataTable[[#This Row],[Order Date]])</f>
        <v>2</v>
      </c>
      <c r="F162" s="3" t="str">
        <f>TEXT(SalesDataTable[[#This Row],[Order Date]],"MMM")</f>
        <v>Feb</v>
      </c>
      <c r="G162" s="3" t="s">
        <v>6</v>
      </c>
      <c r="H162" s="3" t="s">
        <v>43</v>
      </c>
      <c r="I162" s="3" t="s">
        <v>28</v>
      </c>
      <c r="J162" s="3" t="s">
        <v>3</v>
      </c>
      <c r="K162" s="3" t="s">
        <v>9</v>
      </c>
      <c r="L162" s="3" t="s">
        <v>10</v>
      </c>
      <c r="M162" s="8">
        <v>1</v>
      </c>
      <c r="N162" s="5">
        <v>93.78</v>
      </c>
      <c r="O162" s="6">
        <v>0</v>
      </c>
      <c r="P162" s="5">
        <v>44.21</v>
      </c>
      <c r="Q162" s="5">
        <f t="shared" si="8"/>
        <v>93.78</v>
      </c>
      <c r="R162" s="5">
        <f t="shared" si="9"/>
        <v>44.21</v>
      </c>
      <c r="S162" s="5">
        <f t="shared" si="10"/>
        <v>49.57</v>
      </c>
      <c r="T162" s="7">
        <f t="shared" si="11"/>
        <v>0.52857752185967155</v>
      </c>
      <c r="U162" s="4">
        <f>YEAR(SalesDataTable[[#This Row],[Order Date]])</f>
        <v>2026</v>
      </c>
      <c r="V162" s="7" t="str">
        <f>"Q"&amp;ROUNDUP(MONTH(SalesDataTable[[#This Row],[Order Date]])/3,0)</f>
        <v>Q1</v>
      </c>
      <c r="W162" s="8">
        <f>MONTH(SalesDataTable[[#This Row],[Order Date]])</f>
        <v>2</v>
      </c>
      <c r="X162" s="7" t="str">
        <f>TEXT(SalesDataTable[[#This Row],[Order Date]],"mmm")</f>
        <v>Feb</v>
      </c>
    </row>
    <row r="163" spans="1:24" ht="15.75">
      <c r="A163" s="1">
        <v>3855</v>
      </c>
      <c r="B163" s="2">
        <v>46055</v>
      </c>
      <c r="C163" s="3">
        <f>YEAR(SalesDataTable[[#This Row],[Order Date]])</f>
        <v>2026</v>
      </c>
      <c r="D163" s="10" t="str">
        <f>"Q"&amp;ROUNDUP(MONTH(SalesDataTable[[#This Row],[Order Date]])/3,0)</f>
        <v>Q1</v>
      </c>
      <c r="E163" s="3">
        <f>MONTH(SalesDataTable[[#This Row],[Order Date]])</f>
        <v>2</v>
      </c>
      <c r="F163" s="3" t="str">
        <f>TEXT(SalesDataTable[[#This Row],[Order Date]],"MMM")</f>
        <v>Feb</v>
      </c>
      <c r="G163" s="3" t="s">
        <v>0</v>
      </c>
      <c r="H163" s="3" t="s">
        <v>1</v>
      </c>
      <c r="I163" s="3" t="s">
        <v>2</v>
      </c>
      <c r="J163" s="3" t="s">
        <v>16</v>
      </c>
      <c r="K163" s="3" t="s">
        <v>34</v>
      </c>
      <c r="L163" s="3" t="s">
        <v>35</v>
      </c>
      <c r="M163" s="8">
        <v>1</v>
      </c>
      <c r="N163" s="5">
        <v>39.39</v>
      </c>
      <c r="O163" s="6">
        <v>0.1</v>
      </c>
      <c r="P163" s="5">
        <v>15.09</v>
      </c>
      <c r="Q163" s="5">
        <f t="shared" si="8"/>
        <v>35.451000000000001</v>
      </c>
      <c r="R163" s="5">
        <f t="shared" si="9"/>
        <v>15.09</v>
      </c>
      <c r="S163" s="5">
        <f t="shared" si="10"/>
        <v>20.361000000000001</v>
      </c>
      <c r="T163" s="7">
        <f t="shared" si="11"/>
        <v>0.57434204958957435</v>
      </c>
      <c r="U163" s="4">
        <f>YEAR(SalesDataTable[[#This Row],[Order Date]])</f>
        <v>2026</v>
      </c>
      <c r="V163" s="7" t="str">
        <f>"Q"&amp;ROUNDUP(MONTH(SalesDataTable[[#This Row],[Order Date]])/3,0)</f>
        <v>Q1</v>
      </c>
      <c r="W163" s="8">
        <f>MONTH(SalesDataTable[[#This Row],[Order Date]])</f>
        <v>2</v>
      </c>
      <c r="X163" s="7" t="str">
        <f>TEXT(SalesDataTable[[#This Row],[Order Date]],"mmm")</f>
        <v>Feb</v>
      </c>
    </row>
    <row r="164" spans="1:24" ht="15.75">
      <c r="A164" s="1">
        <v>4031</v>
      </c>
      <c r="B164" s="2">
        <v>46055</v>
      </c>
      <c r="C164" s="3">
        <f>YEAR(SalesDataTable[[#This Row],[Order Date]])</f>
        <v>2026</v>
      </c>
      <c r="D164" s="10" t="str">
        <f>"Q"&amp;ROUNDUP(MONTH(SalesDataTable[[#This Row],[Order Date]])/3,0)</f>
        <v>Q1</v>
      </c>
      <c r="E164" s="3">
        <f>MONTH(SalesDataTable[[#This Row],[Order Date]])</f>
        <v>2</v>
      </c>
      <c r="F164" s="3" t="str">
        <f>TEXT(SalesDataTable[[#This Row],[Order Date]],"MMM")</f>
        <v>Feb</v>
      </c>
      <c r="G164" s="3" t="s">
        <v>0</v>
      </c>
      <c r="H164" s="3" t="s">
        <v>1</v>
      </c>
      <c r="I164" s="3" t="s">
        <v>2</v>
      </c>
      <c r="J164" s="3" t="s">
        <v>13</v>
      </c>
      <c r="K164" s="3" t="s">
        <v>4</v>
      </c>
      <c r="L164" s="3" t="s">
        <v>30</v>
      </c>
      <c r="M164" s="8">
        <v>6</v>
      </c>
      <c r="N164" s="5">
        <v>101.64</v>
      </c>
      <c r="O164" s="6">
        <v>0</v>
      </c>
      <c r="P164" s="5">
        <v>51.06</v>
      </c>
      <c r="Q164" s="5">
        <f t="shared" si="8"/>
        <v>609.84</v>
      </c>
      <c r="R164" s="5">
        <f t="shared" si="9"/>
        <v>306.36</v>
      </c>
      <c r="S164" s="5">
        <f t="shared" si="10"/>
        <v>303.48</v>
      </c>
      <c r="T164" s="7">
        <f t="shared" si="11"/>
        <v>0.49763872491145217</v>
      </c>
      <c r="U164" s="4">
        <f>YEAR(SalesDataTable[[#This Row],[Order Date]])</f>
        <v>2026</v>
      </c>
      <c r="V164" s="7" t="str">
        <f>"Q"&amp;ROUNDUP(MONTH(SalesDataTable[[#This Row],[Order Date]])/3,0)</f>
        <v>Q1</v>
      </c>
      <c r="W164" s="8">
        <f>MONTH(SalesDataTable[[#This Row],[Order Date]])</f>
        <v>2</v>
      </c>
      <c r="X164" s="7" t="str">
        <f>TEXT(SalesDataTable[[#This Row],[Order Date]],"mmm")</f>
        <v>Feb</v>
      </c>
    </row>
    <row r="165" spans="1:24" ht="15.75">
      <c r="A165" s="1">
        <v>2</v>
      </c>
      <c r="B165" s="2">
        <v>46056</v>
      </c>
      <c r="C165" s="3">
        <f>YEAR(SalesDataTable[[#This Row],[Order Date]])</f>
        <v>2026</v>
      </c>
      <c r="D165" s="10" t="str">
        <f>"Q"&amp;ROUNDUP(MONTH(SalesDataTable[[#This Row],[Order Date]])/3,0)</f>
        <v>Q1</v>
      </c>
      <c r="E165" s="3">
        <f>MONTH(SalesDataTable[[#This Row],[Order Date]])</f>
        <v>2</v>
      </c>
      <c r="F165" s="3" t="str">
        <f>TEXT(SalesDataTable[[#This Row],[Order Date]],"MMM")</f>
        <v>Feb</v>
      </c>
      <c r="G165" s="3" t="s">
        <v>0</v>
      </c>
      <c r="H165" s="3" t="s">
        <v>1</v>
      </c>
      <c r="I165" s="3" t="s">
        <v>8</v>
      </c>
      <c r="J165" s="3" t="s">
        <v>16</v>
      </c>
      <c r="K165" s="3" t="s">
        <v>34</v>
      </c>
      <c r="L165" s="3" t="s">
        <v>42</v>
      </c>
      <c r="M165" s="8">
        <v>12</v>
      </c>
      <c r="N165" s="5">
        <v>36.74</v>
      </c>
      <c r="O165" s="6">
        <v>0.2</v>
      </c>
      <c r="P165" s="5">
        <v>13.53</v>
      </c>
      <c r="Q165" s="5">
        <f t="shared" si="8"/>
        <v>352.70400000000001</v>
      </c>
      <c r="R165" s="5">
        <f t="shared" si="9"/>
        <v>162.35999999999999</v>
      </c>
      <c r="S165" s="5">
        <f t="shared" si="10"/>
        <v>190.34400000000002</v>
      </c>
      <c r="T165" s="7">
        <f t="shared" si="11"/>
        <v>0.53967065868263475</v>
      </c>
      <c r="U165" s="4">
        <f>YEAR(SalesDataTable[[#This Row],[Order Date]])</f>
        <v>2026</v>
      </c>
      <c r="V165" s="7" t="str">
        <f>"Q"&amp;ROUNDUP(MONTH(SalesDataTable[[#This Row],[Order Date]])/3,0)</f>
        <v>Q1</v>
      </c>
      <c r="W165" s="8">
        <f>MONTH(SalesDataTable[[#This Row],[Order Date]])</f>
        <v>2</v>
      </c>
      <c r="X165" s="7" t="str">
        <f>TEXT(SalesDataTable[[#This Row],[Order Date]],"mmm")</f>
        <v>Feb</v>
      </c>
    </row>
    <row r="166" spans="1:24" ht="15.75">
      <c r="A166" s="1">
        <v>4228</v>
      </c>
      <c r="B166" s="2">
        <v>46056</v>
      </c>
      <c r="C166" s="3">
        <f>YEAR(SalesDataTable[[#This Row],[Order Date]])</f>
        <v>2026</v>
      </c>
      <c r="D166" s="10" t="str">
        <f>"Q"&amp;ROUNDUP(MONTH(SalesDataTable[[#This Row],[Order Date]])/3,0)</f>
        <v>Q1</v>
      </c>
      <c r="E166" s="3">
        <f>MONTH(SalesDataTable[[#This Row],[Order Date]])</f>
        <v>2</v>
      </c>
      <c r="F166" s="3" t="str">
        <f>TEXT(SalesDataTable[[#This Row],[Order Date]],"MMM")</f>
        <v>Feb</v>
      </c>
      <c r="G166" s="3" t="s">
        <v>20</v>
      </c>
      <c r="H166" s="3" t="s">
        <v>33</v>
      </c>
      <c r="I166" s="3" t="s">
        <v>19</v>
      </c>
      <c r="J166" s="3" t="s">
        <v>13</v>
      </c>
      <c r="K166" s="3" t="s">
        <v>9</v>
      </c>
      <c r="L166" s="3" t="s">
        <v>37</v>
      </c>
      <c r="M166" s="8">
        <v>2</v>
      </c>
      <c r="N166" s="5">
        <v>154.62</v>
      </c>
      <c r="O166" s="6">
        <v>0</v>
      </c>
      <c r="P166" s="5">
        <v>78.209999999999994</v>
      </c>
      <c r="Q166" s="5">
        <f t="shared" si="8"/>
        <v>309.24</v>
      </c>
      <c r="R166" s="5">
        <f t="shared" si="9"/>
        <v>156.41999999999999</v>
      </c>
      <c r="S166" s="5">
        <f t="shared" si="10"/>
        <v>152.82000000000002</v>
      </c>
      <c r="T166" s="7">
        <f t="shared" si="11"/>
        <v>0.49417927823050062</v>
      </c>
      <c r="U166" s="4">
        <f>YEAR(SalesDataTable[[#This Row],[Order Date]])</f>
        <v>2026</v>
      </c>
      <c r="V166" s="7" t="str">
        <f>"Q"&amp;ROUNDUP(MONTH(SalesDataTable[[#This Row],[Order Date]])/3,0)</f>
        <v>Q1</v>
      </c>
      <c r="W166" s="8">
        <f>MONTH(SalesDataTable[[#This Row],[Order Date]])</f>
        <v>2</v>
      </c>
      <c r="X166" s="7" t="str">
        <f>TEXT(SalesDataTable[[#This Row],[Order Date]],"mmm")</f>
        <v>Feb</v>
      </c>
    </row>
    <row r="167" spans="1:24" ht="15.75">
      <c r="A167" s="1">
        <v>928</v>
      </c>
      <c r="B167" s="2">
        <v>46057</v>
      </c>
      <c r="C167" s="3">
        <f>YEAR(SalesDataTable[[#This Row],[Order Date]])</f>
        <v>2026</v>
      </c>
      <c r="D167" s="10" t="str">
        <f>"Q"&amp;ROUNDUP(MONTH(SalesDataTable[[#This Row],[Order Date]])/3,0)</f>
        <v>Q1</v>
      </c>
      <c r="E167" s="3">
        <f>MONTH(SalesDataTable[[#This Row],[Order Date]])</f>
        <v>2</v>
      </c>
      <c r="F167" s="3" t="str">
        <f>TEXT(SalesDataTable[[#This Row],[Order Date]],"MMM")</f>
        <v>Feb</v>
      </c>
      <c r="G167" s="3" t="s">
        <v>0</v>
      </c>
      <c r="H167" s="3" t="s">
        <v>1</v>
      </c>
      <c r="I167" s="3" t="s">
        <v>28</v>
      </c>
      <c r="J167" s="3" t="s">
        <v>13</v>
      </c>
      <c r="K167" s="3" t="s">
        <v>23</v>
      </c>
      <c r="L167" s="3" t="s">
        <v>51</v>
      </c>
      <c r="M167" s="8">
        <v>1</v>
      </c>
      <c r="N167" s="5">
        <v>125.63</v>
      </c>
      <c r="O167" s="6">
        <v>0.1</v>
      </c>
      <c r="P167" s="5">
        <v>60.38</v>
      </c>
      <c r="Q167" s="5">
        <f t="shared" si="8"/>
        <v>113.06699999999999</v>
      </c>
      <c r="R167" s="5">
        <f t="shared" si="9"/>
        <v>60.38</v>
      </c>
      <c r="S167" s="5">
        <f t="shared" si="10"/>
        <v>52.686999999999991</v>
      </c>
      <c r="T167" s="7">
        <f t="shared" si="11"/>
        <v>0.46598034793529497</v>
      </c>
      <c r="U167" s="4">
        <f>YEAR(SalesDataTable[[#This Row],[Order Date]])</f>
        <v>2026</v>
      </c>
      <c r="V167" s="7" t="str">
        <f>"Q"&amp;ROUNDUP(MONTH(SalesDataTable[[#This Row],[Order Date]])/3,0)</f>
        <v>Q1</v>
      </c>
      <c r="W167" s="8">
        <f>MONTH(SalesDataTable[[#This Row],[Order Date]])</f>
        <v>2</v>
      </c>
      <c r="X167" s="7" t="str">
        <f>TEXT(SalesDataTable[[#This Row],[Order Date]],"mmm")</f>
        <v>Feb</v>
      </c>
    </row>
    <row r="168" spans="1:24" ht="15.75">
      <c r="A168" s="1">
        <v>933</v>
      </c>
      <c r="B168" s="2">
        <v>46057</v>
      </c>
      <c r="C168" s="3">
        <f>YEAR(SalesDataTable[[#This Row],[Order Date]])</f>
        <v>2026</v>
      </c>
      <c r="D168" s="10" t="str">
        <f>"Q"&amp;ROUNDUP(MONTH(SalesDataTable[[#This Row],[Order Date]])/3,0)</f>
        <v>Q1</v>
      </c>
      <c r="E168" s="3">
        <f>MONTH(SalesDataTable[[#This Row],[Order Date]])</f>
        <v>2</v>
      </c>
      <c r="F168" s="3" t="str">
        <f>TEXT(SalesDataTable[[#This Row],[Order Date]],"MMM")</f>
        <v>Feb</v>
      </c>
      <c r="G168" s="3" t="s">
        <v>6</v>
      </c>
      <c r="H168" s="3" t="s">
        <v>41</v>
      </c>
      <c r="I168" s="3" t="s">
        <v>2</v>
      </c>
      <c r="J168" s="3" t="s">
        <v>13</v>
      </c>
      <c r="K168" s="3" t="s">
        <v>23</v>
      </c>
      <c r="L168" s="3" t="s">
        <v>40</v>
      </c>
      <c r="M168" s="8">
        <v>2</v>
      </c>
      <c r="N168" s="5">
        <v>81.59</v>
      </c>
      <c r="O168" s="6">
        <v>0.1</v>
      </c>
      <c r="P168" s="5">
        <v>38.64</v>
      </c>
      <c r="Q168" s="5">
        <f t="shared" si="8"/>
        <v>146.86200000000002</v>
      </c>
      <c r="R168" s="5">
        <f t="shared" si="9"/>
        <v>77.28</v>
      </c>
      <c r="S168" s="5">
        <f t="shared" si="10"/>
        <v>69.582000000000022</v>
      </c>
      <c r="T168" s="7">
        <f t="shared" si="11"/>
        <v>0.47379172284185161</v>
      </c>
      <c r="U168" s="4">
        <f>YEAR(SalesDataTable[[#This Row],[Order Date]])</f>
        <v>2026</v>
      </c>
      <c r="V168" s="7" t="str">
        <f>"Q"&amp;ROUNDUP(MONTH(SalesDataTable[[#This Row],[Order Date]])/3,0)</f>
        <v>Q1</v>
      </c>
      <c r="W168" s="8">
        <f>MONTH(SalesDataTable[[#This Row],[Order Date]])</f>
        <v>2</v>
      </c>
      <c r="X168" s="7" t="str">
        <f>TEXT(SalesDataTable[[#This Row],[Order Date]],"mmm")</f>
        <v>Feb</v>
      </c>
    </row>
    <row r="169" spans="1:24" ht="15.75">
      <c r="A169" s="1">
        <v>1646</v>
      </c>
      <c r="B169" s="2">
        <v>46057</v>
      </c>
      <c r="C169" s="3">
        <f>YEAR(SalesDataTable[[#This Row],[Order Date]])</f>
        <v>2026</v>
      </c>
      <c r="D169" s="10" t="str">
        <f>"Q"&amp;ROUNDUP(MONTH(SalesDataTable[[#This Row],[Order Date]])/3,0)</f>
        <v>Q1</v>
      </c>
      <c r="E169" s="3">
        <f>MONTH(SalesDataTable[[#This Row],[Order Date]])</f>
        <v>2</v>
      </c>
      <c r="F169" s="3" t="str">
        <f>TEXT(SalesDataTable[[#This Row],[Order Date]],"MMM")</f>
        <v>Feb</v>
      </c>
      <c r="G169" s="3" t="s">
        <v>11</v>
      </c>
      <c r="H169" s="3" t="s">
        <v>25</v>
      </c>
      <c r="I169" s="3" t="s">
        <v>2</v>
      </c>
      <c r="J169" s="3" t="s">
        <v>13</v>
      </c>
      <c r="K169" s="3" t="s">
        <v>14</v>
      </c>
      <c r="L169" s="3" t="s">
        <v>32</v>
      </c>
      <c r="M169" s="8">
        <v>2</v>
      </c>
      <c r="N169" s="5">
        <v>45.81</v>
      </c>
      <c r="O169" s="6">
        <v>0.1</v>
      </c>
      <c r="P169" s="5">
        <v>18.420000000000002</v>
      </c>
      <c r="Q169" s="5">
        <f t="shared" si="8"/>
        <v>82.458000000000013</v>
      </c>
      <c r="R169" s="5">
        <f t="shared" si="9"/>
        <v>36.840000000000003</v>
      </c>
      <c r="S169" s="5">
        <f t="shared" si="10"/>
        <v>45.618000000000009</v>
      </c>
      <c r="T169" s="7">
        <f t="shared" si="11"/>
        <v>0.55322709743141962</v>
      </c>
      <c r="U169" s="4">
        <f>YEAR(SalesDataTable[[#This Row],[Order Date]])</f>
        <v>2026</v>
      </c>
      <c r="V169" s="7" t="str">
        <f>"Q"&amp;ROUNDUP(MONTH(SalesDataTable[[#This Row],[Order Date]])/3,0)</f>
        <v>Q1</v>
      </c>
      <c r="W169" s="8">
        <f>MONTH(SalesDataTable[[#This Row],[Order Date]])</f>
        <v>2</v>
      </c>
      <c r="X169" s="7" t="str">
        <f>TEXT(SalesDataTable[[#This Row],[Order Date]],"mmm")</f>
        <v>Feb</v>
      </c>
    </row>
    <row r="170" spans="1:24" ht="15.75">
      <c r="A170" s="1">
        <v>380</v>
      </c>
      <c r="B170" s="2">
        <v>46058</v>
      </c>
      <c r="C170" s="3">
        <f>YEAR(SalesDataTable[[#This Row],[Order Date]])</f>
        <v>2026</v>
      </c>
      <c r="D170" s="10" t="str">
        <f>"Q"&amp;ROUNDUP(MONTH(SalesDataTable[[#This Row],[Order Date]])/3,0)</f>
        <v>Q1</v>
      </c>
      <c r="E170" s="3">
        <f>MONTH(SalesDataTable[[#This Row],[Order Date]])</f>
        <v>2</v>
      </c>
      <c r="F170" s="3" t="str">
        <f>TEXT(SalesDataTable[[#This Row],[Order Date]],"MMM")</f>
        <v>Feb</v>
      </c>
      <c r="G170" s="3" t="s">
        <v>6</v>
      </c>
      <c r="H170" s="3" t="s">
        <v>43</v>
      </c>
      <c r="I170" s="3" t="s">
        <v>2</v>
      </c>
      <c r="J170" s="3" t="s">
        <v>3</v>
      </c>
      <c r="K170" s="3" t="s">
        <v>34</v>
      </c>
      <c r="L170" s="3" t="s">
        <v>38</v>
      </c>
      <c r="M170" s="8">
        <v>3</v>
      </c>
      <c r="N170" s="5">
        <v>125.63</v>
      </c>
      <c r="O170" s="6">
        <v>0</v>
      </c>
      <c r="P170" s="5">
        <v>71.05</v>
      </c>
      <c r="Q170" s="5">
        <f t="shared" si="8"/>
        <v>376.89</v>
      </c>
      <c r="R170" s="5">
        <f t="shared" si="9"/>
        <v>213.14999999999998</v>
      </c>
      <c r="S170" s="5">
        <f t="shared" si="10"/>
        <v>163.74</v>
      </c>
      <c r="T170" s="7">
        <f t="shared" si="11"/>
        <v>0.43445037013452203</v>
      </c>
      <c r="U170" s="4">
        <f>YEAR(SalesDataTable[[#This Row],[Order Date]])</f>
        <v>2026</v>
      </c>
      <c r="V170" s="7" t="str">
        <f>"Q"&amp;ROUNDUP(MONTH(SalesDataTable[[#This Row],[Order Date]])/3,0)</f>
        <v>Q1</v>
      </c>
      <c r="W170" s="8">
        <f>MONTH(SalesDataTable[[#This Row],[Order Date]])</f>
        <v>2</v>
      </c>
      <c r="X170" s="7" t="str">
        <f>TEXT(SalesDataTable[[#This Row],[Order Date]],"mmm")</f>
        <v>Feb</v>
      </c>
    </row>
    <row r="171" spans="1:24" ht="15.75">
      <c r="A171" s="1">
        <v>1723</v>
      </c>
      <c r="B171" s="2">
        <v>46058</v>
      </c>
      <c r="C171" s="3">
        <f>YEAR(SalesDataTable[[#This Row],[Order Date]])</f>
        <v>2026</v>
      </c>
      <c r="D171" s="10" t="str">
        <f>"Q"&amp;ROUNDUP(MONTH(SalesDataTable[[#This Row],[Order Date]])/3,0)</f>
        <v>Q1</v>
      </c>
      <c r="E171" s="3">
        <f>MONTH(SalesDataTable[[#This Row],[Order Date]])</f>
        <v>2</v>
      </c>
      <c r="F171" s="3" t="str">
        <f>TEXT(SalesDataTable[[#This Row],[Order Date]],"MMM")</f>
        <v>Feb</v>
      </c>
      <c r="G171" s="3" t="s">
        <v>20</v>
      </c>
      <c r="H171" s="3" t="s">
        <v>33</v>
      </c>
      <c r="I171" s="3" t="s">
        <v>2</v>
      </c>
      <c r="J171" s="3" t="s">
        <v>3</v>
      </c>
      <c r="K171" s="3" t="s">
        <v>4</v>
      </c>
      <c r="L171" s="3" t="s">
        <v>30</v>
      </c>
      <c r="M171" s="8">
        <v>2</v>
      </c>
      <c r="N171" s="5">
        <v>101.01</v>
      </c>
      <c r="O171" s="6">
        <v>0</v>
      </c>
      <c r="P171" s="5">
        <v>50.26</v>
      </c>
      <c r="Q171" s="5">
        <f t="shared" si="8"/>
        <v>202.02</v>
      </c>
      <c r="R171" s="5">
        <f t="shared" si="9"/>
        <v>100.52</v>
      </c>
      <c r="S171" s="5">
        <f t="shared" si="10"/>
        <v>101.50000000000001</v>
      </c>
      <c r="T171" s="7">
        <f t="shared" si="11"/>
        <v>0.50242550242550243</v>
      </c>
      <c r="U171" s="4">
        <f>YEAR(SalesDataTable[[#This Row],[Order Date]])</f>
        <v>2026</v>
      </c>
      <c r="V171" s="7" t="str">
        <f>"Q"&amp;ROUNDUP(MONTH(SalesDataTable[[#This Row],[Order Date]])/3,0)</f>
        <v>Q1</v>
      </c>
      <c r="W171" s="8">
        <f>MONTH(SalesDataTable[[#This Row],[Order Date]])</f>
        <v>2</v>
      </c>
      <c r="X171" s="7" t="str">
        <f>TEXT(SalesDataTable[[#This Row],[Order Date]],"mmm")</f>
        <v>Feb</v>
      </c>
    </row>
    <row r="172" spans="1:24" ht="15.75">
      <c r="A172" s="1">
        <v>2529</v>
      </c>
      <c r="B172" s="2">
        <v>46058</v>
      </c>
      <c r="C172" s="3">
        <f>YEAR(SalesDataTable[[#This Row],[Order Date]])</f>
        <v>2026</v>
      </c>
      <c r="D172" s="10" t="str">
        <f>"Q"&amp;ROUNDUP(MONTH(SalesDataTable[[#This Row],[Order Date]])/3,0)</f>
        <v>Q1</v>
      </c>
      <c r="E172" s="3">
        <f>MONTH(SalesDataTable[[#This Row],[Order Date]])</f>
        <v>2</v>
      </c>
      <c r="F172" s="3" t="str">
        <f>TEXT(SalesDataTable[[#This Row],[Order Date]],"MMM")</f>
        <v>Feb</v>
      </c>
      <c r="G172" s="3" t="s">
        <v>20</v>
      </c>
      <c r="H172" s="3" t="s">
        <v>47</v>
      </c>
      <c r="I172" s="3" t="s">
        <v>2</v>
      </c>
      <c r="J172" s="3" t="s">
        <v>3</v>
      </c>
      <c r="K172" s="3" t="s">
        <v>9</v>
      </c>
      <c r="L172" s="3" t="s">
        <v>37</v>
      </c>
      <c r="M172" s="8">
        <v>6</v>
      </c>
      <c r="N172" s="5">
        <v>154.22</v>
      </c>
      <c r="O172" s="6">
        <v>0</v>
      </c>
      <c r="P172" s="5">
        <v>79.599999999999994</v>
      </c>
      <c r="Q172" s="5">
        <f t="shared" si="8"/>
        <v>925.31999999999994</v>
      </c>
      <c r="R172" s="5">
        <f t="shared" si="9"/>
        <v>477.59999999999997</v>
      </c>
      <c r="S172" s="5">
        <f t="shared" si="10"/>
        <v>447.71999999999997</v>
      </c>
      <c r="T172" s="7">
        <f t="shared" si="11"/>
        <v>0.4838542342108676</v>
      </c>
      <c r="U172" s="4">
        <f>YEAR(SalesDataTable[[#This Row],[Order Date]])</f>
        <v>2026</v>
      </c>
      <c r="V172" s="7" t="str">
        <f>"Q"&amp;ROUNDUP(MONTH(SalesDataTable[[#This Row],[Order Date]])/3,0)</f>
        <v>Q1</v>
      </c>
      <c r="W172" s="8">
        <f>MONTH(SalesDataTable[[#This Row],[Order Date]])</f>
        <v>2</v>
      </c>
      <c r="X172" s="7" t="str">
        <f>TEXT(SalesDataTable[[#This Row],[Order Date]],"mmm")</f>
        <v>Feb</v>
      </c>
    </row>
    <row r="173" spans="1:24" ht="15.75">
      <c r="A173" s="1">
        <v>2685</v>
      </c>
      <c r="B173" s="2">
        <v>46058</v>
      </c>
      <c r="C173" s="3">
        <f>YEAR(SalesDataTable[[#This Row],[Order Date]])</f>
        <v>2026</v>
      </c>
      <c r="D173" s="10" t="str">
        <f>"Q"&amp;ROUNDUP(MONTH(SalesDataTable[[#This Row],[Order Date]])/3,0)</f>
        <v>Q1</v>
      </c>
      <c r="E173" s="3">
        <f>MONTH(SalesDataTable[[#This Row],[Order Date]])</f>
        <v>2</v>
      </c>
      <c r="F173" s="3" t="str">
        <f>TEXT(SalesDataTable[[#This Row],[Order Date]],"MMM")</f>
        <v>Feb</v>
      </c>
      <c r="G173" s="3" t="s">
        <v>6</v>
      </c>
      <c r="H173" s="3" t="s">
        <v>49</v>
      </c>
      <c r="I173" s="3" t="s">
        <v>2</v>
      </c>
      <c r="J173" s="3" t="s">
        <v>13</v>
      </c>
      <c r="K173" s="3" t="s">
        <v>9</v>
      </c>
      <c r="L173" s="3" t="s">
        <v>46</v>
      </c>
      <c r="M173" s="8">
        <v>1</v>
      </c>
      <c r="N173" s="5">
        <v>72.78</v>
      </c>
      <c r="O173" s="6">
        <v>0.05</v>
      </c>
      <c r="P173" s="5">
        <v>33.26</v>
      </c>
      <c r="Q173" s="5">
        <f t="shared" si="8"/>
        <v>69.140999999999991</v>
      </c>
      <c r="R173" s="5">
        <f t="shared" si="9"/>
        <v>33.26</v>
      </c>
      <c r="S173" s="5">
        <f t="shared" si="10"/>
        <v>35.880999999999993</v>
      </c>
      <c r="T173" s="7">
        <f t="shared" si="11"/>
        <v>0.51895402149231273</v>
      </c>
      <c r="U173" s="4">
        <f>YEAR(SalesDataTable[[#This Row],[Order Date]])</f>
        <v>2026</v>
      </c>
      <c r="V173" s="7" t="str">
        <f>"Q"&amp;ROUNDUP(MONTH(SalesDataTable[[#This Row],[Order Date]])/3,0)</f>
        <v>Q1</v>
      </c>
      <c r="W173" s="8">
        <f>MONTH(SalesDataTable[[#This Row],[Order Date]])</f>
        <v>2</v>
      </c>
      <c r="X173" s="7" t="str">
        <f>TEXT(SalesDataTable[[#This Row],[Order Date]],"mmm")</f>
        <v>Feb</v>
      </c>
    </row>
    <row r="174" spans="1:24" ht="15.75">
      <c r="A174" s="1">
        <v>2793</v>
      </c>
      <c r="B174" s="2">
        <v>46058</v>
      </c>
      <c r="C174" s="3">
        <f>YEAR(SalesDataTable[[#This Row],[Order Date]])</f>
        <v>2026</v>
      </c>
      <c r="D174" s="10" t="str">
        <f>"Q"&amp;ROUNDUP(MONTH(SalesDataTable[[#This Row],[Order Date]])/3,0)</f>
        <v>Q1</v>
      </c>
      <c r="E174" s="3">
        <f>MONTH(SalesDataTable[[#This Row],[Order Date]])</f>
        <v>2</v>
      </c>
      <c r="F174" s="3" t="str">
        <f>TEXT(SalesDataTable[[#This Row],[Order Date]],"MMM")</f>
        <v>Feb</v>
      </c>
      <c r="G174" s="3" t="s">
        <v>6</v>
      </c>
      <c r="H174" s="3" t="s">
        <v>49</v>
      </c>
      <c r="I174" s="3" t="s">
        <v>8</v>
      </c>
      <c r="J174" s="3" t="s">
        <v>16</v>
      </c>
      <c r="K174" s="3" t="s">
        <v>23</v>
      </c>
      <c r="L174" s="3" t="s">
        <v>51</v>
      </c>
      <c r="M174" s="8">
        <v>3</v>
      </c>
      <c r="N174" s="5">
        <v>122.69</v>
      </c>
      <c r="O174" s="6">
        <v>0.05</v>
      </c>
      <c r="P174" s="5">
        <v>62.08</v>
      </c>
      <c r="Q174" s="5">
        <f t="shared" si="8"/>
        <v>349.66649999999998</v>
      </c>
      <c r="R174" s="5">
        <f t="shared" si="9"/>
        <v>186.24</v>
      </c>
      <c r="S174" s="5">
        <f t="shared" si="10"/>
        <v>163.42649999999998</v>
      </c>
      <c r="T174" s="7">
        <f t="shared" si="11"/>
        <v>0.46737820180085876</v>
      </c>
      <c r="U174" s="4">
        <f>YEAR(SalesDataTable[[#This Row],[Order Date]])</f>
        <v>2026</v>
      </c>
      <c r="V174" s="7" t="str">
        <f>"Q"&amp;ROUNDUP(MONTH(SalesDataTable[[#This Row],[Order Date]])/3,0)</f>
        <v>Q1</v>
      </c>
      <c r="W174" s="8">
        <f>MONTH(SalesDataTable[[#This Row],[Order Date]])</f>
        <v>2</v>
      </c>
      <c r="X174" s="7" t="str">
        <f>TEXT(SalesDataTable[[#This Row],[Order Date]],"mmm")</f>
        <v>Feb</v>
      </c>
    </row>
    <row r="175" spans="1:24" ht="15.75">
      <c r="A175" s="1">
        <v>346</v>
      </c>
      <c r="B175" s="2">
        <v>46059</v>
      </c>
      <c r="C175" s="3">
        <f>YEAR(SalesDataTable[[#This Row],[Order Date]])</f>
        <v>2026</v>
      </c>
      <c r="D175" s="10" t="str">
        <f>"Q"&amp;ROUNDUP(MONTH(SalesDataTable[[#This Row],[Order Date]])/3,0)</f>
        <v>Q1</v>
      </c>
      <c r="E175" s="3">
        <f>MONTH(SalesDataTable[[#This Row],[Order Date]])</f>
        <v>2</v>
      </c>
      <c r="F175" s="3" t="str">
        <f>TEXT(SalesDataTable[[#This Row],[Order Date]],"MMM")</f>
        <v>Feb</v>
      </c>
      <c r="G175" s="3" t="s">
        <v>6</v>
      </c>
      <c r="H175" s="3" t="s">
        <v>7</v>
      </c>
      <c r="I175" s="3" t="s">
        <v>2</v>
      </c>
      <c r="J175" s="3" t="s">
        <v>16</v>
      </c>
      <c r="K175" s="3" t="s">
        <v>4</v>
      </c>
      <c r="L175" s="3" t="s">
        <v>30</v>
      </c>
      <c r="M175" s="8">
        <v>3</v>
      </c>
      <c r="N175" s="5">
        <v>103.22</v>
      </c>
      <c r="O175" s="6">
        <v>0</v>
      </c>
      <c r="P175" s="5">
        <v>50.74</v>
      </c>
      <c r="Q175" s="5">
        <f t="shared" si="8"/>
        <v>309.65999999999997</v>
      </c>
      <c r="R175" s="5">
        <f t="shared" si="9"/>
        <v>152.22</v>
      </c>
      <c r="S175" s="5">
        <f t="shared" si="10"/>
        <v>157.43999999999997</v>
      </c>
      <c r="T175" s="7">
        <f t="shared" si="11"/>
        <v>0.50842859910869986</v>
      </c>
      <c r="U175" s="4">
        <f>YEAR(SalesDataTable[[#This Row],[Order Date]])</f>
        <v>2026</v>
      </c>
      <c r="V175" s="7" t="str">
        <f>"Q"&amp;ROUNDUP(MONTH(SalesDataTable[[#This Row],[Order Date]])/3,0)</f>
        <v>Q1</v>
      </c>
      <c r="W175" s="8">
        <f>MONTH(SalesDataTable[[#This Row],[Order Date]])</f>
        <v>2</v>
      </c>
      <c r="X175" s="7" t="str">
        <f>TEXT(SalesDataTable[[#This Row],[Order Date]],"mmm")</f>
        <v>Feb</v>
      </c>
    </row>
    <row r="176" spans="1:24" ht="15.75">
      <c r="A176" s="1">
        <v>539</v>
      </c>
      <c r="B176" s="2">
        <v>46059</v>
      </c>
      <c r="C176" s="3">
        <f>YEAR(SalesDataTable[[#This Row],[Order Date]])</f>
        <v>2026</v>
      </c>
      <c r="D176" s="10" t="str">
        <f>"Q"&amp;ROUNDUP(MONTH(SalesDataTable[[#This Row],[Order Date]])/3,0)</f>
        <v>Q1</v>
      </c>
      <c r="E176" s="3">
        <f>MONTH(SalesDataTable[[#This Row],[Order Date]])</f>
        <v>2</v>
      </c>
      <c r="F176" s="3" t="str">
        <f>TEXT(SalesDataTable[[#This Row],[Order Date]],"MMM")</f>
        <v>Feb</v>
      </c>
      <c r="G176" s="3" t="s">
        <v>0</v>
      </c>
      <c r="H176" s="3" t="s">
        <v>50</v>
      </c>
      <c r="I176" s="3" t="s">
        <v>28</v>
      </c>
      <c r="J176" s="3" t="s">
        <v>13</v>
      </c>
      <c r="K176" s="3" t="s">
        <v>9</v>
      </c>
      <c r="L176" s="3" t="s">
        <v>10</v>
      </c>
      <c r="M176" s="8">
        <v>3</v>
      </c>
      <c r="N176" s="5">
        <v>92.96</v>
      </c>
      <c r="O176" s="6">
        <v>0.15</v>
      </c>
      <c r="P176" s="5">
        <v>44.56</v>
      </c>
      <c r="Q176" s="5">
        <f t="shared" si="8"/>
        <v>237.048</v>
      </c>
      <c r="R176" s="5">
        <f t="shared" si="9"/>
        <v>133.68</v>
      </c>
      <c r="S176" s="5">
        <f t="shared" si="10"/>
        <v>103.36799999999999</v>
      </c>
      <c r="T176" s="7">
        <f t="shared" si="11"/>
        <v>0.43606358205932971</v>
      </c>
      <c r="U176" s="4">
        <f>YEAR(SalesDataTable[[#This Row],[Order Date]])</f>
        <v>2026</v>
      </c>
      <c r="V176" s="7" t="str">
        <f>"Q"&amp;ROUNDUP(MONTH(SalesDataTable[[#This Row],[Order Date]])/3,0)</f>
        <v>Q1</v>
      </c>
      <c r="W176" s="8">
        <f>MONTH(SalesDataTable[[#This Row],[Order Date]])</f>
        <v>2</v>
      </c>
      <c r="X176" s="7" t="str">
        <f>TEXT(SalesDataTable[[#This Row],[Order Date]],"mmm")</f>
        <v>Feb</v>
      </c>
    </row>
    <row r="177" spans="1:24" ht="15.75">
      <c r="A177" s="1">
        <v>1368</v>
      </c>
      <c r="B177" s="2">
        <v>46059</v>
      </c>
      <c r="C177" s="3">
        <f>YEAR(SalesDataTable[[#This Row],[Order Date]])</f>
        <v>2026</v>
      </c>
      <c r="D177" s="10" t="str">
        <f>"Q"&amp;ROUNDUP(MONTH(SalesDataTable[[#This Row],[Order Date]])/3,0)</f>
        <v>Q1</v>
      </c>
      <c r="E177" s="3">
        <f>MONTH(SalesDataTable[[#This Row],[Order Date]])</f>
        <v>2</v>
      </c>
      <c r="F177" s="3" t="str">
        <f>TEXT(SalesDataTable[[#This Row],[Order Date]],"MMM")</f>
        <v>Feb</v>
      </c>
      <c r="G177" s="3" t="s">
        <v>6</v>
      </c>
      <c r="H177" s="3" t="s">
        <v>43</v>
      </c>
      <c r="I177" s="3" t="s">
        <v>19</v>
      </c>
      <c r="J177" s="3" t="s">
        <v>13</v>
      </c>
      <c r="K177" s="3" t="s">
        <v>14</v>
      </c>
      <c r="L177" s="3" t="s">
        <v>15</v>
      </c>
      <c r="M177" s="8">
        <v>1</v>
      </c>
      <c r="N177" s="5">
        <v>36.520000000000003</v>
      </c>
      <c r="O177" s="6">
        <v>0</v>
      </c>
      <c r="P177" s="5">
        <v>13.94</v>
      </c>
      <c r="Q177" s="5">
        <f t="shared" si="8"/>
        <v>36.520000000000003</v>
      </c>
      <c r="R177" s="5">
        <f t="shared" si="9"/>
        <v>13.94</v>
      </c>
      <c r="S177" s="5">
        <f t="shared" si="10"/>
        <v>22.580000000000005</v>
      </c>
      <c r="T177" s="7">
        <f t="shared" si="11"/>
        <v>0.61829134720700996</v>
      </c>
      <c r="U177" s="4">
        <f>YEAR(SalesDataTable[[#This Row],[Order Date]])</f>
        <v>2026</v>
      </c>
      <c r="V177" s="7" t="str">
        <f>"Q"&amp;ROUNDUP(MONTH(SalesDataTable[[#This Row],[Order Date]])/3,0)</f>
        <v>Q1</v>
      </c>
      <c r="W177" s="8">
        <f>MONTH(SalesDataTable[[#This Row],[Order Date]])</f>
        <v>2</v>
      </c>
      <c r="X177" s="7" t="str">
        <f>TEXT(SalesDataTable[[#This Row],[Order Date]],"mmm")</f>
        <v>Feb</v>
      </c>
    </row>
    <row r="178" spans="1:24" ht="15.75">
      <c r="A178" s="1">
        <v>3506</v>
      </c>
      <c r="B178" s="2">
        <v>46059</v>
      </c>
      <c r="C178" s="3">
        <f>YEAR(SalesDataTable[[#This Row],[Order Date]])</f>
        <v>2026</v>
      </c>
      <c r="D178" s="10" t="str">
        <f>"Q"&amp;ROUNDUP(MONTH(SalesDataTable[[#This Row],[Order Date]])/3,0)</f>
        <v>Q1</v>
      </c>
      <c r="E178" s="3">
        <f>MONTH(SalesDataTable[[#This Row],[Order Date]])</f>
        <v>2</v>
      </c>
      <c r="F178" s="3" t="str">
        <f>TEXT(SalesDataTable[[#This Row],[Order Date]],"MMM")</f>
        <v>Feb</v>
      </c>
      <c r="G178" s="3" t="s">
        <v>0</v>
      </c>
      <c r="H178" s="3" t="s">
        <v>1</v>
      </c>
      <c r="I178" s="3" t="s">
        <v>19</v>
      </c>
      <c r="J178" s="3" t="s">
        <v>3</v>
      </c>
      <c r="K178" s="3" t="s">
        <v>34</v>
      </c>
      <c r="L178" s="3" t="s">
        <v>45</v>
      </c>
      <c r="M178" s="8">
        <v>3</v>
      </c>
      <c r="N178" s="5">
        <v>50.65</v>
      </c>
      <c r="O178" s="6">
        <v>0</v>
      </c>
      <c r="P178" s="5">
        <v>21.49</v>
      </c>
      <c r="Q178" s="5">
        <f t="shared" si="8"/>
        <v>151.94999999999999</v>
      </c>
      <c r="R178" s="5">
        <f t="shared" si="9"/>
        <v>64.47</v>
      </c>
      <c r="S178" s="5">
        <f t="shared" si="10"/>
        <v>87.47999999999999</v>
      </c>
      <c r="T178" s="7">
        <f t="shared" si="11"/>
        <v>0.57571569595261596</v>
      </c>
      <c r="U178" s="4">
        <f>YEAR(SalesDataTable[[#This Row],[Order Date]])</f>
        <v>2026</v>
      </c>
      <c r="V178" s="7" t="str">
        <f>"Q"&amp;ROUNDUP(MONTH(SalesDataTable[[#This Row],[Order Date]])/3,0)</f>
        <v>Q1</v>
      </c>
      <c r="W178" s="8">
        <f>MONTH(SalesDataTable[[#This Row],[Order Date]])</f>
        <v>2</v>
      </c>
      <c r="X178" s="7" t="str">
        <f>TEXT(SalesDataTable[[#This Row],[Order Date]],"mmm")</f>
        <v>Feb</v>
      </c>
    </row>
    <row r="179" spans="1:24" ht="15.75">
      <c r="A179" s="1">
        <v>1314</v>
      </c>
      <c r="B179" s="2">
        <v>46060</v>
      </c>
      <c r="C179" s="3">
        <f>YEAR(SalesDataTable[[#This Row],[Order Date]])</f>
        <v>2026</v>
      </c>
      <c r="D179" s="10" t="str">
        <f>"Q"&amp;ROUNDUP(MONTH(SalesDataTable[[#This Row],[Order Date]])/3,0)</f>
        <v>Q1</v>
      </c>
      <c r="E179" s="3">
        <f>MONTH(SalesDataTable[[#This Row],[Order Date]])</f>
        <v>2</v>
      </c>
      <c r="F179" s="3" t="str">
        <f>TEXT(SalesDataTable[[#This Row],[Order Date]],"MMM")</f>
        <v>Feb</v>
      </c>
      <c r="G179" s="3" t="s">
        <v>20</v>
      </c>
      <c r="H179" s="3" t="s">
        <v>21</v>
      </c>
      <c r="I179" s="3" t="s">
        <v>2</v>
      </c>
      <c r="J179" s="3" t="s">
        <v>3</v>
      </c>
      <c r="K179" s="3" t="s">
        <v>14</v>
      </c>
      <c r="L179" s="3" t="s">
        <v>15</v>
      </c>
      <c r="M179" s="8">
        <v>2</v>
      </c>
      <c r="N179" s="5">
        <v>37.03</v>
      </c>
      <c r="O179" s="6">
        <v>0.15</v>
      </c>
      <c r="P179" s="5">
        <v>13.87</v>
      </c>
      <c r="Q179" s="5">
        <f t="shared" si="8"/>
        <v>62.951000000000001</v>
      </c>
      <c r="R179" s="5">
        <f t="shared" si="9"/>
        <v>27.74</v>
      </c>
      <c r="S179" s="5">
        <f t="shared" si="10"/>
        <v>35.210999999999999</v>
      </c>
      <c r="T179" s="7">
        <f t="shared" si="11"/>
        <v>0.55933980397451988</v>
      </c>
      <c r="U179" s="4">
        <f>YEAR(SalesDataTable[[#This Row],[Order Date]])</f>
        <v>2026</v>
      </c>
      <c r="V179" s="7" t="str">
        <f>"Q"&amp;ROUNDUP(MONTH(SalesDataTable[[#This Row],[Order Date]])/3,0)</f>
        <v>Q1</v>
      </c>
      <c r="W179" s="8">
        <f>MONTH(SalesDataTable[[#This Row],[Order Date]])</f>
        <v>2</v>
      </c>
      <c r="X179" s="7" t="str">
        <f>TEXT(SalesDataTable[[#This Row],[Order Date]],"mmm")</f>
        <v>Feb</v>
      </c>
    </row>
    <row r="180" spans="1:24" ht="15.75">
      <c r="A180" s="1">
        <v>2092</v>
      </c>
      <c r="B180" s="2">
        <v>46060</v>
      </c>
      <c r="C180" s="3">
        <f>YEAR(SalesDataTable[[#This Row],[Order Date]])</f>
        <v>2026</v>
      </c>
      <c r="D180" s="10" t="str">
        <f>"Q"&amp;ROUNDUP(MONTH(SalesDataTable[[#This Row],[Order Date]])/3,0)</f>
        <v>Q1</v>
      </c>
      <c r="E180" s="3">
        <f>MONTH(SalesDataTable[[#This Row],[Order Date]])</f>
        <v>2</v>
      </c>
      <c r="F180" s="3" t="str">
        <f>TEXT(SalesDataTable[[#This Row],[Order Date]],"MMM")</f>
        <v>Feb</v>
      </c>
      <c r="G180" s="3" t="s">
        <v>11</v>
      </c>
      <c r="H180" s="3" t="s">
        <v>12</v>
      </c>
      <c r="I180" s="3" t="s">
        <v>2</v>
      </c>
      <c r="J180" s="3" t="s">
        <v>13</v>
      </c>
      <c r="K180" s="3" t="s">
        <v>34</v>
      </c>
      <c r="L180" s="3" t="s">
        <v>42</v>
      </c>
      <c r="M180" s="8">
        <v>1</v>
      </c>
      <c r="N180" s="5">
        <v>36.619999999999997</v>
      </c>
      <c r="O180" s="6">
        <v>0</v>
      </c>
      <c r="P180" s="5">
        <v>13.55</v>
      </c>
      <c r="Q180" s="5">
        <f t="shared" si="8"/>
        <v>36.619999999999997</v>
      </c>
      <c r="R180" s="5">
        <f t="shared" si="9"/>
        <v>13.55</v>
      </c>
      <c r="S180" s="5">
        <f t="shared" si="10"/>
        <v>23.069999999999997</v>
      </c>
      <c r="T180" s="7">
        <f t="shared" si="11"/>
        <v>0.62998361551064985</v>
      </c>
      <c r="U180" s="4">
        <f>YEAR(SalesDataTable[[#This Row],[Order Date]])</f>
        <v>2026</v>
      </c>
      <c r="V180" s="7" t="str">
        <f>"Q"&amp;ROUNDUP(MONTH(SalesDataTable[[#This Row],[Order Date]])/3,0)</f>
        <v>Q1</v>
      </c>
      <c r="W180" s="8">
        <f>MONTH(SalesDataTable[[#This Row],[Order Date]])</f>
        <v>2</v>
      </c>
      <c r="X180" s="7" t="str">
        <f>TEXT(SalesDataTable[[#This Row],[Order Date]],"mmm")</f>
        <v>Feb</v>
      </c>
    </row>
    <row r="181" spans="1:24" ht="15.75">
      <c r="A181" s="1">
        <v>5083</v>
      </c>
      <c r="B181" s="2">
        <v>46060</v>
      </c>
      <c r="C181" s="3">
        <f>YEAR(SalesDataTable[[#This Row],[Order Date]])</f>
        <v>2026</v>
      </c>
      <c r="D181" s="10" t="str">
        <f>"Q"&amp;ROUNDUP(MONTH(SalesDataTable[[#This Row],[Order Date]])/3,0)</f>
        <v>Q1</v>
      </c>
      <c r="E181" s="3">
        <f>MONTH(SalesDataTable[[#This Row],[Order Date]])</f>
        <v>2</v>
      </c>
      <c r="F181" s="3" t="str">
        <f>TEXT(SalesDataTable[[#This Row],[Order Date]],"MMM")</f>
        <v>Feb</v>
      </c>
      <c r="G181" s="3" t="s">
        <v>11</v>
      </c>
      <c r="H181" s="3" t="s">
        <v>52</v>
      </c>
      <c r="I181" s="3" t="s">
        <v>19</v>
      </c>
      <c r="J181" s="3" t="s">
        <v>3</v>
      </c>
      <c r="K181" s="3" t="s">
        <v>23</v>
      </c>
      <c r="L181" s="3" t="s">
        <v>40</v>
      </c>
      <c r="M181" s="8">
        <v>1</v>
      </c>
      <c r="N181" s="5">
        <v>81.47</v>
      </c>
      <c r="O181" s="6">
        <v>0</v>
      </c>
      <c r="P181" s="5">
        <v>39.18</v>
      </c>
      <c r="Q181" s="5">
        <f t="shared" si="8"/>
        <v>81.47</v>
      </c>
      <c r="R181" s="5">
        <f t="shared" si="9"/>
        <v>39.18</v>
      </c>
      <c r="S181" s="5">
        <f t="shared" si="10"/>
        <v>42.29</v>
      </c>
      <c r="T181" s="7">
        <f t="shared" si="11"/>
        <v>0.51908678040996681</v>
      </c>
      <c r="U181" s="4">
        <f>YEAR(SalesDataTable[[#This Row],[Order Date]])</f>
        <v>2026</v>
      </c>
      <c r="V181" s="7" t="str">
        <f>"Q"&amp;ROUNDUP(MONTH(SalesDataTable[[#This Row],[Order Date]])/3,0)</f>
        <v>Q1</v>
      </c>
      <c r="W181" s="8">
        <f>MONTH(SalesDataTable[[#This Row],[Order Date]])</f>
        <v>2</v>
      </c>
      <c r="X181" s="7" t="str">
        <f>TEXT(SalesDataTable[[#This Row],[Order Date]],"mmm")</f>
        <v>Feb</v>
      </c>
    </row>
    <row r="182" spans="1:24" ht="15.75">
      <c r="A182" s="1">
        <v>582</v>
      </c>
      <c r="B182" s="2">
        <v>46061</v>
      </c>
      <c r="C182" s="3">
        <f>YEAR(SalesDataTable[[#This Row],[Order Date]])</f>
        <v>2026</v>
      </c>
      <c r="D182" s="10" t="str">
        <f>"Q"&amp;ROUNDUP(MONTH(SalesDataTable[[#This Row],[Order Date]])/3,0)</f>
        <v>Q1</v>
      </c>
      <c r="E182" s="3">
        <f>MONTH(SalesDataTable[[#This Row],[Order Date]])</f>
        <v>2</v>
      </c>
      <c r="F182" s="3" t="str">
        <f>TEXT(SalesDataTable[[#This Row],[Order Date]],"MMM")</f>
        <v>Feb</v>
      </c>
      <c r="G182" s="3" t="s">
        <v>6</v>
      </c>
      <c r="H182" s="3" t="s">
        <v>7</v>
      </c>
      <c r="I182" s="3" t="s">
        <v>8</v>
      </c>
      <c r="J182" s="3" t="s">
        <v>3</v>
      </c>
      <c r="K182" s="3" t="s">
        <v>23</v>
      </c>
      <c r="L182" s="3" t="s">
        <v>51</v>
      </c>
      <c r="M182" s="8">
        <v>12</v>
      </c>
      <c r="N182" s="5">
        <v>122.75</v>
      </c>
      <c r="O182" s="6">
        <v>0.15</v>
      </c>
      <c r="P182" s="5">
        <v>62.51</v>
      </c>
      <c r="Q182" s="5">
        <f t="shared" si="8"/>
        <v>1252.05</v>
      </c>
      <c r="R182" s="5">
        <f t="shared" si="9"/>
        <v>750.12</v>
      </c>
      <c r="S182" s="5">
        <f t="shared" si="10"/>
        <v>501.92999999999995</v>
      </c>
      <c r="T182" s="7">
        <f t="shared" si="11"/>
        <v>0.40088654606445429</v>
      </c>
      <c r="U182" s="4">
        <f>YEAR(SalesDataTable[[#This Row],[Order Date]])</f>
        <v>2026</v>
      </c>
      <c r="V182" s="7" t="str">
        <f>"Q"&amp;ROUNDUP(MONTH(SalesDataTable[[#This Row],[Order Date]])/3,0)</f>
        <v>Q1</v>
      </c>
      <c r="W182" s="8">
        <f>MONTH(SalesDataTable[[#This Row],[Order Date]])</f>
        <v>2</v>
      </c>
      <c r="X182" s="7" t="str">
        <f>TEXT(SalesDataTable[[#This Row],[Order Date]],"mmm")</f>
        <v>Feb</v>
      </c>
    </row>
    <row r="183" spans="1:24" ht="15.75">
      <c r="A183" s="1">
        <v>902</v>
      </c>
      <c r="B183" s="2">
        <v>46061</v>
      </c>
      <c r="C183" s="3">
        <f>YEAR(SalesDataTable[[#This Row],[Order Date]])</f>
        <v>2026</v>
      </c>
      <c r="D183" s="10" t="str">
        <f>"Q"&amp;ROUNDUP(MONTH(SalesDataTable[[#This Row],[Order Date]])/3,0)</f>
        <v>Q1</v>
      </c>
      <c r="E183" s="3">
        <f>MONTH(SalesDataTable[[#This Row],[Order Date]])</f>
        <v>2</v>
      </c>
      <c r="F183" s="3" t="str">
        <f>TEXT(SalesDataTable[[#This Row],[Order Date]],"MMM")</f>
        <v>Feb</v>
      </c>
      <c r="G183" s="3" t="s">
        <v>0</v>
      </c>
      <c r="H183" s="3" t="s">
        <v>36</v>
      </c>
      <c r="I183" s="3" t="s">
        <v>2</v>
      </c>
      <c r="J183" s="3" t="s">
        <v>16</v>
      </c>
      <c r="K183" s="3" t="s">
        <v>34</v>
      </c>
      <c r="L183" s="3" t="s">
        <v>45</v>
      </c>
      <c r="M183" s="8">
        <v>1</v>
      </c>
      <c r="N183" s="5">
        <v>50.38</v>
      </c>
      <c r="O183" s="6">
        <v>0.05</v>
      </c>
      <c r="P183" s="5">
        <v>21.95</v>
      </c>
      <c r="Q183" s="5">
        <f t="shared" si="8"/>
        <v>47.860999999999997</v>
      </c>
      <c r="R183" s="5">
        <f t="shared" si="9"/>
        <v>21.95</v>
      </c>
      <c r="S183" s="5">
        <f t="shared" si="10"/>
        <v>25.910999999999998</v>
      </c>
      <c r="T183" s="7">
        <f t="shared" si="11"/>
        <v>0.54138024696516995</v>
      </c>
      <c r="U183" s="4">
        <f>YEAR(SalesDataTable[[#This Row],[Order Date]])</f>
        <v>2026</v>
      </c>
      <c r="V183" s="7" t="str">
        <f>"Q"&amp;ROUNDUP(MONTH(SalesDataTable[[#This Row],[Order Date]])/3,0)</f>
        <v>Q1</v>
      </c>
      <c r="W183" s="8">
        <f>MONTH(SalesDataTable[[#This Row],[Order Date]])</f>
        <v>2</v>
      </c>
      <c r="X183" s="7" t="str">
        <f>TEXT(SalesDataTable[[#This Row],[Order Date]],"mmm")</f>
        <v>Feb</v>
      </c>
    </row>
    <row r="184" spans="1:24" ht="15.75">
      <c r="A184" s="1">
        <v>2396</v>
      </c>
      <c r="B184" s="2">
        <v>46061</v>
      </c>
      <c r="C184" s="3">
        <f>YEAR(SalesDataTable[[#This Row],[Order Date]])</f>
        <v>2026</v>
      </c>
      <c r="D184" s="10" t="str">
        <f>"Q"&amp;ROUNDUP(MONTH(SalesDataTable[[#This Row],[Order Date]])/3,0)</f>
        <v>Q1</v>
      </c>
      <c r="E184" s="3">
        <f>MONTH(SalesDataTable[[#This Row],[Order Date]])</f>
        <v>2</v>
      </c>
      <c r="F184" s="3" t="str">
        <f>TEXT(SalesDataTable[[#This Row],[Order Date]],"MMM")</f>
        <v>Feb</v>
      </c>
      <c r="G184" s="3" t="s">
        <v>20</v>
      </c>
      <c r="H184" s="3" t="s">
        <v>31</v>
      </c>
      <c r="I184" s="3" t="s">
        <v>2</v>
      </c>
      <c r="J184" s="3" t="s">
        <v>16</v>
      </c>
      <c r="K184" s="3" t="s">
        <v>34</v>
      </c>
      <c r="L184" s="3" t="s">
        <v>45</v>
      </c>
      <c r="M184" s="8">
        <v>2</v>
      </c>
      <c r="N184" s="5">
        <v>50.4</v>
      </c>
      <c r="O184" s="6">
        <v>0</v>
      </c>
      <c r="P184" s="5">
        <v>21.43</v>
      </c>
      <c r="Q184" s="5">
        <f t="shared" si="8"/>
        <v>100.8</v>
      </c>
      <c r="R184" s="5">
        <f t="shared" si="9"/>
        <v>42.86</v>
      </c>
      <c r="S184" s="5">
        <f t="shared" si="10"/>
        <v>57.94</v>
      </c>
      <c r="T184" s="7">
        <f t="shared" si="11"/>
        <v>0.57480158730158726</v>
      </c>
      <c r="U184" s="4">
        <f>YEAR(SalesDataTable[[#This Row],[Order Date]])</f>
        <v>2026</v>
      </c>
      <c r="V184" s="7" t="str">
        <f>"Q"&amp;ROUNDUP(MONTH(SalesDataTable[[#This Row],[Order Date]])/3,0)</f>
        <v>Q1</v>
      </c>
      <c r="W184" s="8">
        <f>MONTH(SalesDataTable[[#This Row],[Order Date]])</f>
        <v>2</v>
      </c>
      <c r="X184" s="7" t="str">
        <f>TEXT(SalesDataTable[[#This Row],[Order Date]],"mmm")</f>
        <v>Feb</v>
      </c>
    </row>
    <row r="185" spans="1:24" ht="15.75">
      <c r="A185" s="1">
        <v>2494</v>
      </c>
      <c r="B185" s="2">
        <v>46061</v>
      </c>
      <c r="C185" s="3">
        <f>YEAR(SalesDataTable[[#This Row],[Order Date]])</f>
        <v>2026</v>
      </c>
      <c r="D185" s="10" t="str">
        <f>"Q"&amp;ROUNDUP(MONTH(SalesDataTable[[#This Row],[Order Date]])/3,0)</f>
        <v>Q1</v>
      </c>
      <c r="E185" s="3">
        <f>MONTH(SalesDataTable[[#This Row],[Order Date]])</f>
        <v>2</v>
      </c>
      <c r="F185" s="3" t="str">
        <f>TEXT(SalesDataTable[[#This Row],[Order Date]],"MMM")</f>
        <v>Feb</v>
      </c>
      <c r="G185" s="3" t="s">
        <v>11</v>
      </c>
      <c r="H185" s="3" t="s">
        <v>25</v>
      </c>
      <c r="I185" s="3" t="s">
        <v>2</v>
      </c>
      <c r="J185" s="3" t="s">
        <v>13</v>
      </c>
      <c r="K185" s="3" t="s">
        <v>9</v>
      </c>
      <c r="L185" s="3" t="s">
        <v>46</v>
      </c>
      <c r="M185" s="8">
        <v>1</v>
      </c>
      <c r="N185" s="5">
        <v>69.98</v>
      </c>
      <c r="O185" s="6">
        <v>0</v>
      </c>
      <c r="P185" s="5">
        <v>33.21</v>
      </c>
      <c r="Q185" s="5">
        <f t="shared" si="8"/>
        <v>69.98</v>
      </c>
      <c r="R185" s="5">
        <f t="shared" si="9"/>
        <v>33.21</v>
      </c>
      <c r="S185" s="5">
        <f t="shared" si="10"/>
        <v>36.770000000000003</v>
      </c>
      <c r="T185" s="7">
        <f t="shared" si="11"/>
        <v>0.52543583881108891</v>
      </c>
      <c r="U185" s="4">
        <f>YEAR(SalesDataTable[[#This Row],[Order Date]])</f>
        <v>2026</v>
      </c>
      <c r="V185" s="7" t="str">
        <f>"Q"&amp;ROUNDUP(MONTH(SalesDataTable[[#This Row],[Order Date]])/3,0)</f>
        <v>Q1</v>
      </c>
      <c r="W185" s="8">
        <f>MONTH(SalesDataTable[[#This Row],[Order Date]])</f>
        <v>2</v>
      </c>
      <c r="X185" s="7" t="str">
        <f>TEXT(SalesDataTable[[#This Row],[Order Date]],"mmm")</f>
        <v>Feb</v>
      </c>
    </row>
    <row r="186" spans="1:24" ht="15.75">
      <c r="A186" s="1">
        <v>2925</v>
      </c>
      <c r="B186" s="2">
        <v>46061</v>
      </c>
      <c r="C186" s="3">
        <f>YEAR(SalesDataTable[[#This Row],[Order Date]])</f>
        <v>2026</v>
      </c>
      <c r="D186" s="10" t="str">
        <f>"Q"&amp;ROUNDUP(MONTH(SalesDataTable[[#This Row],[Order Date]])/3,0)</f>
        <v>Q1</v>
      </c>
      <c r="E186" s="3">
        <f>MONTH(SalesDataTable[[#This Row],[Order Date]])</f>
        <v>2</v>
      </c>
      <c r="F186" s="3" t="str">
        <f>TEXT(SalesDataTable[[#This Row],[Order Date]],"MMM")</f>
        <v>Feb</v>
      </c>
      <c r="G186" s="3" t="s">
        <v>0</v>
      </c>
      <c r="H186" s="3" t="s">
        <v>1</v>
      </c>
      <c r="I186" s="3" t="s">
        <v>19</v>
      </c>
      <c r="J186" s="3" t="s">
        <v>13</v>
      </c>
      <c r="K186" s="3" t="s">
        <v>9</v>
      </c>
      <c r="L186" s="3" t="s">
        <v>10</v>
      </c>
      <c r="M186" s="8">
        <v>3</v>
      </c>
      <c r="N186" s="5">
        <v>90.04</v>
      </c>
      <c r="O186" s="6">
        <v>0.05</v>
      </c>
      <c r="P186" s="5">
        <v>45.25</v>
      </c>
      <c r="Q186" s="5">
        <f t="shared" si="8"/>
        <v>256.61399999999998</v>
      </c>
      <c r="R186" s="5">
        <f t="shared" si="9"/>
        <v>135.75</v>
      </c>
      <c r="S186" s="5">
        <f t="shared" si="10"/>
        <v>120.86399999999998</v>
      </c>
      <c r="T186" s="7">
        <f t="shared" si="11"/>
        <v>0.47099534709719654</v>
      </c>
      <c r="U186" s="4">
        <f>YEAR(SalesDataTable[[#This Row],[Order Date]])</f>
        <v>2026</v>
      </c>
      <c r="V186" s="7" t="str">
        <f>"Q"&amp;ROUNDUP(MONTH(SalesDataTable[[#This Row],[Order Date]])/3,0)</f>
        <v>Q1</v>
      </c>
      <c r="W186" s="8">
        <f>MONTH(SalesDataTable[[#This Row],[Order Date]])</f>
        <v>2</v>
      </c>
      <c r="X186" s="7" t="str">
        <f>TEXT(SalesDataTable[[#This Row],[Order Date]],"mmm")</f>
        <v>Feb</v>
      </c>
    </row>
    <row r="187" spans="1:24" ht="15.75">
      <c r="A187" s="1">
        <v>3614</v>
      </c>
      <c r="B187" s="2">
        <v>46061</v>
      </c>
      <c r="C187" s="3">
        <f>YEAR(SalesDataTable[[#This Row],[Order Date]])</f>
        <v>2026</v>
      </c>
      <c r="D187" s="10" t="str">
        <f>"Q"&amp;ROUNDUP(MONTH(SalesDataTable[[#This Row],[Order Date]])/3,0)</f>
        <v>Q1</v>
      </c>
      <c r="E187" s="3">
        <f>MONTH(SalesDataTable[[#This Row],[Order Date]])</f>
        <v>2</v>
      </c>
      <c r="F187" s="3" t="str">
        <f>TEXT(SalesDataTable[[#This Row],[Order Date]],"MMM")</f>
        <v>Feb</v>
      </c>
      <c r="G187" s="3" t="s">
        <v>6</v>
      </c>
      <c r="H187" s="3" t="s">
        <v>49</v>
      </c>
      <c r="I187" s="3" t="s">
        <v>2</v>
      </c>
      <c r="J187" s="3" t="s">
        <v>13</v>
      </c>
      <c r="K187" s="3" t="s">
        <v>34</v>
      </c>
      <c r="L187" s="3" t="s">
        <v>45</v>
      </c>
      <c r="M187" s="8">
        <v>3</v>
      </c>
      <c r="N187" s="5">
        <v>51.18</v>
      </c>
      <c r="O187" s="6">
        <v>0</v>
      </c>
      <c r="P187" s="5">
        <v>21.95</v>
      </c>
      <c r="Q187" s="5">
        <f t="shared" si="8"/>
        <v>153.54</v>
      </c>
      <c r="R187" s="5">
        <f t="shared" si="9"/>
        <v>65.849999999999994</v>
      </c>
      <c r="S187" s="5">
        <f t="shared" si="10"/>
        <v>87.69</v>
      </c>
      <c r="T187" s="7">
        <f t="shared" si="11"/>
        <v>0.57112153184837833</v>
      </c>
      <c r="U187" s="4">
        <f>YEAR(SalesDataTable[[#This Row],[Order Date]])</f>
        <v>2026</v>
      </c>
      <c r="V187" s="7" t="str">
        <f>"Q"&amp;ROUNDUP(MONTH(SalesDataTable[[#This Row],[Order Date]])/3,0)</f>
        <v>Q1</v>
      </c>
      <c r="W187" s="8">
        <f>MONTH(SalesDataTable[[#This Row],[Order Date]])</f>
        <v>2</v>
      </c>
      <c r="X187" s="7" t="str">
        <f>TEXT(SalesDataTable[[#This Row],[Order Date]],"mmm")</f>
        <v>Feb</v>
      </c>
    </row>
    <row r="188" spans="1:24" ht="15.75">
      <c r="A188" s="1">
        <v>4360</v>
      </c>
      <c r="B188" s="2">
        <v>46061</v>
      </c>
      <c r="C188" s="3">
        <f>YEAR(SalesDataTable[[#This Row],[Order Date]])</f>
        <v>2026</v>
      </c>
      <c r="D188" s="10" t="str">
        <f>"Q"&amp;ROUNDUP(MONTH(SalesDataTable[[#This Row],[Order Date]])/3,0)</f>
        <v>Q1</v>
      </c>
      <c r="E188" s="3">
        <f>MONTH(SalesDataTable[[#This Row],[Order Date]])</f>
        <v>2</v>
      </c>
      <c r="F188" s="3" t="str">
        <f>TEXT(SalesDataTable[[#This Row],[Order Date]],"MMM")</f>
        <v>Feb</v>
      </c>
      <c r="G188" s="3" t="s">
        <v>0</v>
      </c>
      <c r="H188" s="3" t="s">
        <v>50</v>
      </c>
      <c r="I188" s="3" t="s">
        <v>2</v>
      </c>
      <c r="J188" s="3" t="s">
        <v>13</v>
      </c>
      <c r="K188" s="3" t="s">
        <v>14</v>
      </c>
      <c r="L188" s="3" t="s">
        <v>15</v>
      </c>
      <c r="M188" s="8">
        <v>1</v>
      </c>
      <c r="N188" s="5">
        <v>35.69</v>
      </c>
      <c r="O188" s="6">
        <v>0</v>
      </c>
      <c r="P188" s="5">
        <v>13.38</v>
      </c>
      <c r="Q188" s="5">
        <f t="shared" si="8"/>
        <v>35.69</v>
      </c>
      <c r="R188" s="5">
        <f t="shared" si="9"/>
        <v>13.38</v>
      </c>
      <c r="S188" s="5">
        <f t="shared" si="10"/>
        <v>22.309999999999995</v>
      </c>
      <c r="T188" s="7">
        <f t="shared" si="11"/>
        <v>0.62510507144858496</v>
      </c>
      <c r="U188" s="4">
        <f>YEAR(SalesDataTable[[#This Row],[Order Date]])</f>
        <v>2026</v>
      </c>
      <c r="V188" s="7" t="str">
        <f>"Q"&amp;ROUNDUP(MONTH(SalesDataTable[[#This Row],[Order Date]])/3,0)</f>
        <v>Q1</v>
      </c>
      <c r="W188" s="8">
        <f>MONTH(SalesDataTable[[#This Row],[Order Date]])</f>
        <v>2</v>
      </c>
      <c r="X188" s="7" t="str">
        <f>TEXT(SalesDataTable[[#This Row],[Order Date]],"mmm")</f>
        <v>Feb</v>
      </c>
    </row>
    <row r="189" spans="1:24" ht="15.75">
      <c r="A189" s="1">
        <v>4582</v>
      </c>
      <c r="B189" s="2">
        <v>46061</v>
      </c>
      <c r="C189" s="3">
        <f>YEAR(SalesDataTable[[#This Row],[Order Date]])</f>
        <v>2026</v>
      </c>
      <c r="D189" s="10" t="str">
        <f>"Q"&amp;ROUNDUP(MONTH(SalesDataTable[[#This Row],[Order Date]])/3,0)</f>
        <v>Q1</v>
      </c>
      <c r="E189" s="3">
        <f>MONTH(SalesDataTable[[#This Row],[Order Date]])</f>
        <v>2</v>
      </c>
      <c r="F189" s="3" t="str">
        <f>TEXT(SalesDataTable[[#This Row],[Order Date]],"MMM")</f>
        <v>Feb</v>
      </c>
      <c r="G189" s="3" t="s">
        <v>20</v>
      </c>
      <c r="H189" s="3" t="s">
        <v>31</v>
      </c>
      <c r="I189" s="3" t="s">
        <v>2</v>
      </c>
      <c r="J189" s="3" t="s">
        <v>13</v>
      </c>
      <c r="K189" s="3" t="s">
        <v>4</v>
      </c>
      <c r="L189" s="3" t="s">
        <v>22</v>
      </c>
      <c r="M189" s="8">
        <v>3</v>
      </c>
      <c r="N189" s="5">
        <v>50.29</v>
      </c>
      <c r="O189" s="6">
        <v>0.05</v>
      </c>
      <c r="P189" s="5">
        <v>22.87</v>
      </c>
      <c r="Q189" s="5">
        <f t="shared" si="8"/>
        <v>143.32650000000001</v>
      </c>
      <c r="R189" s="5">
        <f t="shared" si="9"/>
        <v>68.61</v>
      </c>
      <c r="S189" s="5">
        <f t="shared" si="10"/>
        <v>74.716500000000011</v>
      </c>
      <c r="T189" s="7">
        <f t="shared" si="11"/>
        <v>0.52130275978273388</v>
      </c>
      <c r="U189" s="4">
        <f>YEAR(SalesDataTable[[#This Row],[Order Date]])</f>
        <v>2026</v>
      </c>
      <c r="V189" s="7" t="str">
        <f>"Q"&amp;ROUNDUP(MONTH(SalesDataTable[[#This Row],[Order Date]])/3,0)</f>
        <v>Q1</v>
      </c>
      <c r="W189" s="8">
        <f>MONTH(SalesDataTable[[#This Row],[Order Date]])</f>
        <v>2</v>
      </c>
      <c r="X189" s="7" t="str">
        <f>TEXT(SalesDataTable[[#This Row],[Order Date]],"mmm")</f>
        <v>Feb</v>
      </c>
    </row>
    <row r="190" spans="1:24" ht="15.75">
      <c r="A190" s="1">
        <v>4381</v>
      </c>
      <c r="B190" s="2">
        <v>46062</v>
      </c>
      <c r="C190" s="3">
        <f>YEAR(SalesDataTable[[#This Row],[Order Date]])</f>
        <v>2026</v>
      </c>
      <c r="D190" s="10" t="str">
        <f>"Q"&amp;ROUNDUP(MONTH(SalesDataTable[[#This Row],[Order Date]])/3,0)</f>
        <v>Q1</v>
      </c>
      <c r="E190" s="3">
        <f>MONTH(SalesDataTable[[#This Row],[Order Date]])</f>
        <v>2</v>
      </c>
      <c r="F190" s="3" t="str">
        <f>TEXT(SalesDataTable[[#This Row],[Order Date]],"MMM")</f>
        <v>Feb</v>
      </c>
      <c r="G190" s="3" t="s">
        <v>6</v>
      </c>
      <c r="H190" s="3" t="s">
        <v>43</v>
      </c>
      <c r="I190" s="3" t="s">
        <v>28</v>
      </c>
      <c r="J190" s="3" t="s">
        <v>3</v>
      </c>
      <c r="K190" s="3" t="s">
        <v>23</v>
      </c>
      <c r="L190" s="3" t="s">
        <v>29</v>
      </c>
      <c r="M190" s="8">
        <v>1</v>
      </c>
      <c r="N190" s="5">
        <v>194.32</v>
      </c>
      <c r="O190" s="6">
        <v>0.05</v>
      </c>
      <c r="P190" s="5">
        <v>102.52</v>
      </c>
      <c r="Q190" s="5">
        <f t="shared" si="8"/>
        <v>184.60399999999998</v>
      </c>
      <c r="R190" s="5">
        <f t="shared" si="9"/>
        <v>102.52</v>
      </c>
      <c r="S190" s="5">
        <f t="shared" si="10"/>
        <v>82.083999999999989</v>
      </c>
      <c r="T190" s="7">
        <f t="shared" si="11"/>
        <v>0.44464908669367942</v>
      </c>
      <c r="U190" s="4">
        <f>YEAR(SalesDataTable[[#This Row],[Order Date]])</f>
        <v>2026</v>
      </c>
      <c r="V190" s="7" t="str">
        <f>"Q"&amp;ROUNDUP(MONTH(SalesDataTable[[#This Row],[Order Date]])/3,0)</f>
        <v>Q1</v>
      </c>
      <c r="W190" s="8">
        <f>MONTH(SalesDataTable[[#This Row],[Order Date]])</f>
        <v>2</v>
      </c>
      <c r="X190" s="7" t="str">
        <f>TEXT(SalesDataTable[[#This Row],[Order Date]],"mmm")</f>
        <v>Feb</v>
      </c>
    </row>
    <row r="191" spans="1:24" ht="15.75">
      <c r="A191" s="1">
        <v>4964</v>
      </c>
      <c r="B191" s="2">
        <v>46062</v>
      </c>
      <c r="C191" s="3">
        <f>YEAR(SalesDataTable[[#This Row],[Order Date]])</f>
        <v>2026</v>
      </c>
      <c r="D191" s="10" t="str">
        <f>"Q"&amp;ROUNDUP(MONTH(SalesDataTable[[#This Row],[Order Date]])/3,0)</f>
        <v>Q1</v>
      </c>
      <c r="E191" s="3">
        <f>MONTH(SalesDataTable[[#This Row],[Order Date]])</f>
        <v>2</v>
      </c>
      <c r="F191" s="3" t="str">
        <f>TEXT(SalesDataTable[[#This Row],[Order Date]],"MMM")</f>
        <v>Feb</v>
      </c>
      <c r="G191" s="3" t="s">
        <v>20</v>
      </c>
      <c r="H191" s="3" t="s">
        <v>47</v>
      </c>
      <c r="I191" s="3" t="s">
        <v>19</v>
      </c>
      <c r="J191" s="3" t="s">
        <v>13</v>
      </c>
      <c r="K191" s="3" t="s">
        <v>34</v>
      </c>
      <c r="L191" s="3" t="s">
        <v>35</v>
      </c>
      <c r="M191" s="8">
        <v>4</v>
      </c>
      <c r="N191" s="5">
        <v>40.44</v>
      </c>
      <c r="O191" s="6">
        <v>0</v>
      </c>
      <c r="P191" s="5">
        <v>14.75</v>
      </c>
      <c r="Q191" s="5">
        <f t="shared" si="8"/>
        <v>161.76</v>
      </c>
      <c r="R191" s="5">
        <f t="shared" si="9"/>
        <v>59</v>
      </c>
      <c r="S191" s="5">
        <f t="shared" si="10"/>
        <v>102.75999999999999</v>
      </c>
      <c r="T191" s="7">
        <f t="shared" si="11"/>
        <v>0.63526211671612265</v>
      </c>
      <c r="U191" s="4">
        <f>YEAR(SalesDataTable[[#This Row],[Order Date]])</f>
        <v>2026</v>
      </c>
      <c r="V191" s="7" t="str">
        <f>"Q"&amp;ROUNDUP(MONTH(SalesDataTable[[#This Row],[Order Date]])/3,0)</f>
        <v>Q1</v>
      </c>
      <c r="W191" s="8">
        <f>MONTH(SalesDataTable[[#This Row],[Order Date]])</f>
        <v>2</v>
      </c>
      <c r="X191" s="7" t="str">
        <f>TEXT(SalesDataTable[[#This Row],[Order Date]],"mmm")</f>
        <v>Feb</v>
      </c>
    </row>
    <row r="192" spans="1:24" ht="15.75">
      <c r="A192" s="1">
        <v>255</v>
      </c>
      <c r="B192" s="2">
        <v>46063</v>
      </c>
      <c r="C192" s="3">
        <f>YEAR(SalesDataTable[[#This Row],[Order Date]])</f>
        <v>2026</v>
      </c>
      <c r="D192" s="10" t="str">
        <f>"Q"&amp;ROUNDUP(MONTH(SalesDataTable[[#This Row],[Order Date]])/3,0)</f>
        <v>Q1</v>
      </c>
      <c r="E192" s="3">
        <f>MONTH(SalesDataTable[[#This Row],[Order Date]])</f>
        <v>2</v>
      </c>
      <c r="F192" s="3" t="str">
        <f>TEXT(SalesDataTable[[#This Row],[Order Date]],"MMM")</f>
        <v>Feb</v>
      </c>
      <c r="G192" s="3" t="s">
        <v>20</v>
      </c>
      <c r="H192" s="3" t="s">
        <v>31</v>
      </c>
      <c r="I192" s="3" t="s">
        <v>2</v>
      </c>
      <c r="J192" s="3" t="s">
        <v>13</v>
      </c>
      <c r="K192" s="3" t="s">
        <v>14</v>
      </c>
      <c r="L192" s="3" t="s">
        <v>44</v>
      </c>
      <c r="M192" s="8">
        <v>3</v>
      </c>
      <c r="N192" s="5">
        <v>134.53</v>
      </c>
      <c r="O192" s="6">
        <v>0.1</v>
      </c>
      <c r="P192" s="5">
        <v>69.12</v>
      </c>
      <c r="Q192" s="5">
        <f t="shared" si="8"/>
        <v>363.23100000000005</v>
      </c>
      <c r="R192" s="5">
        <f t="shared" si="9"/>
        <v>207.36</v>
      </c>
      <c r="S192" s="5">
        <f t="shared" si="10"/>
        <v>155.87100000000004</v>
      </c>
      <c r="T192" s="7">
        <f t="shared" si="11"/>
        <v>0.42912361555043488</v>
      </c>
      <c r="U192" s="4">
        <f>YEAR(SalesDataTable[[#This Row],[Order Date]])</f>
        <v>2026</v>
      </c>
      <c r="V192" s="7" t="str">
        <f>"Q"&amp;ROUNDUP(MONTH(SalesDataTable[[#This Row],[Order Date]])/3,0)</f>
        <v>Q1</v>
      </c>
      <c r="W192" s="8">
        <f>MONTH(SalesDataTable[[#This Row],[Order Date]])</f>
        <v>2</v>
      </c>
      <c r="X192" s="7" t="str">
        <f>TEXT(SalesDataTable[[#This Row],[Order Date]],"mmm")</f>
        <v>Feb</v>
      </c>
    </row>
    <row r="193" spans="1:24" ht="15.75">
      <c r="A193" s="1">
        <v>2178</v>
      </c>
      <c r="B193" s="2">
        <v>46063</v>
      </c>
      <c r="C193" s="3">
        <f>YEAR(SalesDataTable[[#This Row],[Order Date]])</f>
        <v>2026</v>
      </c>
      <c r="D193" s="10" t="str">
        <f>"Q"&amp;ROUNDUP(MONTH(SalesDataTable[[#This Row],[Order Date]])/3,0)</f>
        <v>Q1</v>
      </c>
      <c r="E193" s="3">
        <f>MONTH(SalesDataTable[[#This Row],[Order Date]])</f>
        <v>2</v>
      </c>
      <c r="F193" s="3" t="str">
        <f>TEXT(SalesDataTable[[#This Row],[Order Date]],"MMM")</f>
        <v>Feb</v>
      </c>
      <c r="G193" s="3" t="s">
        <v>11</v>
      </c>
      <c r="H193" s="3" t="s">
        <v>12</v>
      </c>
      <c r="I193" s="3" t="s">
        <v>28</v>
      </c>
      <c r="J193" s="3" t="s">
        <v>13</v>
      </c>
      <c r="K193" s="3" t="s">
        <v>9</v>
      </c>
      <c r="L193" s="3" t="s">
        <v>37</v>
      </c>
      <c r="M193" s="8">
        <v>6</v>
      </c>
      <c r="N193" s="5">
        <v>154.05000000000001</v>
      </c>
      <c r="O193" s="6">
        <v>0</v>
      </c>
      <c r="P193" s="5">
        <v>79.25</v>
      </c>
      <c r="Q193" s="5">
        <f t="shared" si="8"/>
        <v>924.30000000000007</v>
      </c>
      <c r="R193" s="5">
        <f t="shared" si="9"/>
        <v>475.5</v>
      </c>
      <c r="S193" s="5">
        <f t="shared" si="10"/>
        <v>448.80000000000007</v>
      </c>
      <c r="T193" s="7">
        <f t="shared" si="11"/>
        <v>0.4855566374553717</v>
      </c>
      <c r="U193" s="4">
        <f>YEAR(SalesDataTable[[#This Row],[Order Date]])</f>
        <v>2026</v>
      </c>
      <c r="V193" s="7" t="str">
        <f>"Q"&amp;ROUNDUP(MONTH(SalesDataTable[[#This Row],[Order Date]])/3,0)</f>
        <v>Q1</v>
      </c>
      <c r="W193" s="8">
        <f>MONTH(SalesDataTable[[#This Row],[Order Date]])</f>
        <v>2</v>
      </c>
      <c r="X193" s="7" t="str">
        <f>TEXT(SalesDataTable[[#This Row],[Order Date]],"mmm")</f>
        <v>Feb</v>
      </c>
    </row>
    <row r="194" spans="1:24" ht="15.75">
      <c r="A194" s="1">
        <v>3416</v>
      </c>
      <c r="B194" s="2">
        <v>46063</v>
      </c>
      <c r="C194" s="3">
        <f>YEAR(SalesDataTable[[#This Row],[Order Date]])</f>
        <v>2026</v>
      </c>
      <c r="D194" s="10" t="str">
        <f>"Q"&amp;ROUNDUP(MONTH(SalesDataTable[[#This Row],[Order Date]])/3,0)</f>
        <v>Q1</v>
      </c>
      <c r="E194" s="3">
        <f>MONTH(SalesDataTable[[#This Row],[Order Date]])</f>
        <v>2</v>
      </c>
      <c r="F194" s="3" t="str">
        <f>TEXT(SalesDataTable[[#This Row],[Order Date]],"MMM")</f>
        <v>Feb</v>
      </c>
      <c r="G194" s="3" t="s">
        <v>11</v>
      </c>
      <c r="H194" s="3" t="s">
        <v>12</v>
      </c>
      <c r="I194" s="3" t="s">
        <v>2</v>
      </c>
      <c r="J194" s="3" t="s">
        <v>13</v>
      </c>
      <c r="K194" s="3" t="s">
        <v>14</v>
      </c>
      <c r="L194" s="3" t="s">
        <v>44</v>
      </c>
      <c r="M194" s="8">
        <v>1</v>
      </c>
      <c r="N194" s="5">
        <v>135.4</v>
      </c>
      <c r="O194" s="6">
        <v>0</v>
      </c>
      <c r="P194" s="5">
        <v>67.56</v>
      </c>
      <c r="Q194" s="5">
        <f t="shared" ref="Q194:Q257" si="12">M194*N194*(1-O194)</f>
        <v>135.4</v>
      </c>
      <c r="R194" s="5">
        <f t="shared" ref="R194:R257" si="13">M194*P194</f>
        <v>67.56</v>
      </c>
      <c r="S194" s="5">
        <f t="shared" ref="S194:S257" si="14">Q194-R194</f>
        <v>67.84</v>
      </c>
      <c r="T194" s="7">
        <f t="shared" ref="T194:T257" si="15">IFERROR(S194/Q194,0)</f>
        <v>0.50103397341211231</v>
      </c>
      <c r="U194" s="4">
        <f>YEAR(SalesDataTable[[#This Row],[Order Date]])</f>
        <v>2026</v>
      </c>
      <c r="V194" s="7" t="str">
        <f>"Q"&amp;ROUNDUP(MONTH(SalesDataTable[[#This Row],[Order Date]])/3,0)</f>
        <v>Q1</v>
      </c>
      <c r="W194" s="8">
        <f>MONTH(SalesDataTable[[#This Row],[Order Date]])</f>
        <v>2</v>
      </c>
      <c r="X194" s="7" t="str">
        <f>TEXT(SalesDataTable[[#This Row],[Order Date]],"mmm")</f>
        <v>Feb</v>
      </c>
    </row>
    <row r="195" spans="1:24" ht="15.75">
      <c r="A195" s="1">
        <v>3854</v>
      </c>
      <c r="B195" s="2">
        <v>46063</v>
      </c>
      <c r="C195" s="3">
        <f>YEAR(SalesDataTable[[#This Row],[Order Date]])</f>
        <v>2026</v>
      </c>
      <c r="D195" s="10" t="str">
        <f>"Q"&amp;ROUNDUP(MONTH(SalesDataTable[[#This Row],[Order Date]])/3,0)</f>
        <v>Q1</v>
      </c>
      <c r="E195" s="3">
        <f>MONTH(SalesDataTable[[#This Row],[Order Date]])</f>
        <v>2</v>
      </c>
      <c r="F195" s="3" t="str">
        <f>TEXT(SalesDataTable[[#This Row],[Order Date]],"MMM")</f>
        <v>Feb</v>
      </c>
      <c r="G195" s="3" t="s">
        <v>0</v>
      </c>
      <c r="H195" s="3" t="s">
        <v>1</v>
      </c>
      <c r="I195" s="3" t="s">
        <v>2</v>
      </c>
      <c r="J195" s="3" t="s">
        <v>13</v>
      </c>
      <c r="K195" s="3" t="s">
        <v>4</v>
      </c>
      <c r="L195" s="3" t="s">
        <v>26</v>
      </c>
      <c r="M195" s="8">
        <v>2</v>
      </c>
      <c r="N195" s="5">
        <v>41.03</v>
      </c>
      <c r="O195" s="6">
        <v>0</v>
      </c>
      <c r="P195" s="5">
        <v>16.260000000000002</v>
      </c>
      <c r="Q195" s="5">
        <f t="shared" si="12"/>
        <v>82.06</v>
      </c>
      <c r="R195" s="5">
        <f t="shared" si="13"/>
        <v>32.520000000000003</v>
      </c>
      <c r="S195" s="5">
        <f t="shared" si="14"/>
        <v>49.54</v>
      </c>
      <c r="T195" s="7">
        <f t="shared" si="15"/>
        <v>0.60370460638557155</v>
      </c>
      <c r="U195" s="4">
        <f>YEAR(SalesDataTable[[#This Row],[Order Date]])</f>
        <v>2026</v>
      </c>
      <c r="V195" s="7" t="str">
        <f>"Q"&amp;ROUNDUP(MONTH(SalesDataTable[[#This Row],[Order Date]])/3,0)</f>
        <v>Q1</v>
      </c>
      <c r="W195" s="8">
        <f>MONTH(SalesDataTable[[#This Row],[Order Date]])</f>
        <v>2</v>
      </c>
      <c r="X195" s="7" t="str">
        <f>TEXT(SalesDataTable[[#This Row],[Order Date]],"mmm")</f>
        <v>Feb</v>
      </c>
    </row>
    <row r="196" spans="1:24" ht="15.75">
      <c r="A196" s="1">
        <v>3952</v>
      </c>
      <c r="B196" s="2">
        <v>46063</v>
      </c>
      <c r="C196" s="3">
        <f>YEAR(SalesDataTable[[#This Row],[Order Date]])</f>
        <v>2026</v>
      </c>
      <c r="D196" s="10" t="str">
        <f>"Q"&amp;ROUNDUP(MONTH(SalesDataTable[[#This Row],[Order Date]])/3,0)</f>
        <v>Q1</v>
      </c>
      <c r="E196" s="3">
        <f>MONTH(SalesDataTable[[#This Row],[Order Date]])</f>
        <v>2</v>
      </c>
      <c r="F196" s="3" t="str">
        <f>TEXT(SalesDataTable[[#This Row],[Order Date]],"MMM")</f>
        <v>Feb</v>
      </c>
      <c r="G196" s="3" t="s">
        <v>20</v>
      </c>
      <c r="H196" s="3" t="s">
        <v>33</v>
      </c>
      <c r="I196" s="3" t="s">
        <v>28</v>
      </c>
      <c r="J196" s="3" t="s">
        <v>13</v>
      </c>
      <c r="K196" s="3" t="s">
        <v>4</v>
      </c>
      <c r="L196" s="3" t="s">
        <v>5</v>
      </c>
      <c r="M196" s="8">
        <v>1</v>
      </c>
      <c r="N196" s="5">
        <v>81.44</v>
      </c>
      <c r="O196" s="6">
        <v>0.05</v>
      </c>
      <c r="P196" s="5">
        <v>43.9</v>
      </c>
      <c r="Q196" s="5">
        <f t="shared" si="12"/>
        <v>77.367999999999995</v>
      </c>
      <c r="R196" s="5">
        <f t="shared" si="13"/>
        <v>43.9</v>
      </c>
      <c r="S196" s="5">
        <f t="shared" si="14"/>
        <v>33.467999999999996</v>
      </c>
      <c r="T196" s="7">
        <f t="shared" si="15"/>
        <v>0.43258194602419603</v>
      </c>
      <c r="U196" s="4">
        <f>YEAR(SalesDataTable[[#This Row],[Order Date]])</f>
        <v>2026</v>
      </c>
      <c r="V196" s="7" t="str">
        <f>"Q"&amp;ROUNDUP(MONTH(SalesDataTable[[#This Row],[Order Date]])/3,0)</f>
        <v>Q1</v>
      </c>
      <c r="W196" s="8">
        <f>MONTH(SalesDataTable[[#This Row],[Order Date]])</f>
        <v>2</v>
      </c>
      <c r="X196" s="7" t="str">
        <f>TEXT(SalesDataTable[[#This Row],[Order Date]],"mmm")</f>
        <v>Feb</v>
      </c>
    </row>
    <row r="197" spans="1:24" ht="15.75">
      <c r="A197" s="1">
        <v>4076</v>
      </c>
      <c r="B197" s="2">
        <v>46063</v>
      </c>
      <c r="C197" s="3">
        <f>YEAR(SalesDataTable[[#This Row],[Order Date]])</f>
        <v>2026</v>
      </c>
      <c r="D197" s="10" t="str">
        <f>"Q"&amp;ROUNDUP(MONTH(SalesDataTable[[#This Row],[Order Date]])/3,0)</f>
        <v>Q1</v>
      </c>
      <c r="E197" s="3">
        <f>MONTH(SalesDataTable[[#This Row],[Order Date]])</f>
        <v>2</v>
      </c>
      <c r="F197" s="3" t="str">
        <f>TEXT(SalesDataTable[[#This Row],[Order Date]],"MMM")</f>
        <v>Feb</v>
      </c>
      <c r="G197" s="3" t="s">
        <v>0</v>
      </c>
      <c r="H197" s="3" t="s">
        <v>1</v>
      </c>
      <c r="I197" s="3" t="s">
        <v>8</v>
      </c>
      <c r="J197" s="3" t="s">
        <v>16</v>
      </c>
      <c r="K197" s="3" t="s">
        <v>23</v>
      </c>
      <c r="L197" s="3" t="s">
        <v>51</v>
      </c>
      <c r="M197" s="8">
        <v>8</v>
      </c>
      <c r="N197" s="5">
        <v>122.19</v>
      </c>
      <c r="O197" s="6">
        <v>0.1</v>
      </c>
      <c r="P197" s="5">
        <v>60</v>
      </c>
      <c r="Q197" s="5">
        <f t="shared" si="12"/>
        <v>879.76800000000003</v>
      </c>
      <c r="R197" s="5">
        <f t="shared" si="13"/>
        <v>480</v>
      </c>
      <c r="S197" s="5">
        <f t="shared" si="14"/>
        <v>399.76800000000003</v>
      </c>
      <c r="T197" s="7">
        <f t="shared" si="15"/>
        <v>0.45440161497121973</v>
      </c>
      <c r="U197" s="4">
        <f>YEAR(SalesDataTable[[#This Row],[Order Date]])</f>
        <v>2026</v>
      </c>
      <c r="V197" s="7" t="str">
        <f>"Q"&amp;ROUNDUP(MONTH(SalesDataTable[[#This Row],[Order Date]])/3,0)</f>
        <v>Q1</v>
      </c>
      <c r="W197" s="8">
        <f>MONTH(SalesDataTable[[#This Row],[Order Date]])</f>
        <v>2</v>
      </c>
      <c r="X197" s="7" t="str">
        <f>TEXT(SalesDataTable[[#This Row],[Order Date]],"mmm")</f>
        <v>Feb</v>
      </c>
    </row>
    <row r="198" spans="1:24" ht="15.75">
      <c r="A198" s="1">
        <v>4156</v>
      </c>
      <c r="B198" s="2">
        <v>46063</v>
      </c>
      <c r="C198" s="3">
        <f>YEAR(SalesDataTable[[#This Row],[Order Date]])</f>
        <v>2026</v>
      </c>
      <c r="D198" s="10" t="str">
        <f>"Q"&amp;ROUNDUP(MONTH(SalesDataTable[[#This Row],[Order Date]])/3,0)</f>
        <v>Q1</v>
      </c>
      <c r="E198" s="3">
        <f>MONTH(SalesDataTable[[#This Row],[Order Date]])</f>
        <v>2</v>
      </c>
      <c r="F198" s="3" t="str">
        <f>TEXT(SalesDataTable[[#This Row],[Order Date]],"MMM")</f>
        <v>Feb</v>
      </c>
      <c r="G198" s="3" t="s">
        <v>11</v>
      </c>
      <c r="H198" s="3" t="s">
        <v>52</v>
      </c>
      <c r="I198" s="3" t="s">
        <v>19</v>
      </c>
      <c r="J198" s="3" t="s">
        <v>3</v>
      </c>
      <c r="K198" s="3" t="s">
        <v>9</v>
      </c>
      <c r="L198" s="3" t="s">
        <v>17</v>
      </c>
      <c r="M198" s="8">
        <v>2</v>
      </c>
      <c r="N198" s="5">
        <v>146.33000000000001</v>
      </c>
      <c r="O198" s="6">
        <v>0.1</v>
      </c>
      <c r="P198" s="5">
        <v>81.34</v>
      </c>
      <c r="Q198" s="5">
        <f t="shared" si="12"/>
        <v>263.39400000000001</v>
      </c>
      <c r="R198" s="5">
        <f t="shared" si="13"/>
        <v>162.68</v>
      </c>
      <c r="S198" s="5">
        <f t="shared" si="14"/>
        <v>100.714</v>
      </c>
      <c r="T198" s="7">
        <f t="shared" si="15"/>
        <v>0.38237013751262366</v>
      </c>
      <c r="U198" s="4">
        <f>YEAR(SalesDataTable[[#This Row],[Order Date]])</f>
        <v>2026</v>
      </c>
      <c r="V198" s="7" t="str">
        <f>"Q"&amp;ROUNDUP(MONTH(SalesDataTable[[#This Row],[Order Date]])/3,0)</f>
        <v>Q1</v>
      </c>
      <c r="W198" s="8">
        <f>MONTH(SalesDataTable[[#This Row],[Order Date]])</f>
        <v>2</v>
      </c>
      <c r="X198" s="7" t="str">
        <f>TEXT(SalesDataTable[[#This Row],[Order Date]],"mmm")</f>
        <v>Feb</v>
      </c>
    </row>
    <row r="199" spans="1:24" ht="15.75">
      <c r="A199" s="1">
        <v>4260</v>
      </c>
      <c r="B199" s="2">
        <v>46063</v>
      </c>
      <c r="C199" s="3">
        <f>YEAR(SalesDataTable[[#This Row],[Order Date]])</f>
        <v>2026</v>
      </c>
      <c r="D199" s="10" t="str">
        <f>"Q"&amp;ROUNDUP(MONTH(SalesDataTable[[#This Row],[Order Date]])/3,0)</f>
        <v>Q1</v>
      </c>
      <c r="E199" s="3">
        <f>MONTH(SalesDataTable[[#This Row],[Order Date]])</f>
        <v>2</v>
      </c>
      <c r="F199" s="3" t="str">
        <f>TEXT(SalesDataTable[[#This Row],[Order Date]],"MMM")</f>
        <v>Feb</v>
      </c>
      <c r="G199" s="3" t="s">
        <v>11</v>
      </c>
      <c r="H199" s="3" t="s">
        <v>52</v>
      </c>
      <c r="I199" s="3" t="s">
        <v>28</v>
      </c>
      <c r="J199" s="3" t="s">
        <v>3</v>
      </c>
      <c r="K199" s="3" t="s">
        <v>14</v>
      </c>
      <c r="L199" s="3" t="s">
        <v>44</v>
      </c>
      <c r="M199" s="8">
        <v>1</v>
      </c>
      <c r="N199" s="5">
        <v>131.24</v>
      </c>
      <c r="O199" s="6">
        <v>0.05</v>
      </c>
      <c r="P199" s="5">
        <v>66.14</v>
      </c>
      <c r="Q199" s="5">
        <f t="shared" si="12"/>
        <v>124.678</v>
      </c>
      <c r="R199" s="5">
        <f t="shared" si="13"/>
        <v>66.14</v>
      </c>
      <c r="S199" s="5">
        <f t="shared" si="14"/>
        <v>58.537999999999997</v>
      </c>
      <c r="T199" s="7">
        <f t="shared" si="15"/>
        <v>0.46951346669019395</v>
      </c>
      <c r="U199" s="4">
        <f>YEAR(SalesDataTable[[#This Row],[Order Date]])</f>
        <v>2026</v>
      </c>
      <c r="V199" s="7" t="str">
        <f>"Q"&amp;ROUNDUP(MONTH(SalesDataTable[[#This Row],[Order Date]])/3,0)</f>
        <v>Q1</v>
      </c>
      <c r="W199" s="8">
        <f>MONTH(SalesDataTable[[#This Row],[Order Date]])</f>
        <v>2</v>
      </c>
      <c r="X199" s="7" t="str">
        <f>TEXT(SalesDataTable[[#This Row],[Order Date]],"mmm")</f>
        <v>Feb</v>
      </c>
    </row>
    <row r="200" spans="1:24" ht="15.75">
      <c r="A200" s="1">
        <v>4294</v>
      </c>
      <c r="B200" s="2">
        <v>46063</v>
      </c>
      <c r="C200" s="3">
        <f>YEAR(SalesDataTable[[#This Row],[Order Date]])</f>
        <v>2026</v>
      </c>
      <c r="D200" s="10" t="str">
        <f>"Q"&amp;ROUNDUP(MONTH(SalesDataTable[[#This Row],[Order Date]])/3,0)</f>
        <v>Q1</v>
      </c>
      <c r="E200" s="3">
        <f>MONTH(SalesDataTable[[#This Row],[Order Date]])</f>
        <v>2</v>
      </c>
      <c r="F200" s="3" t="str">
        <f>TEXT(SalesDataTable[[#This Row],[Order Date]],"MMM")</f>
        <v>Feb</v>
      </c>
      <c r="G200" s="3" t="s">
        <v>6</v>
      </c>
      <c r="H200" s="3" t="s">
        <v>7</v>
      </c>
      <c r="I200" s="3" t="s">
        <v>8</v>
      </c>
      <c r="J200" s="3" t="s">
        <v>13</v>
      </c>
      <c r="K200" s="3" t="s">
        <v>34</v>
      </c>
      <c r="L200" s="3" t="s">
        <v>45</v>
      </c>
      <c r="M200" s="8">
        <v>5</v>
      </c>
      <c r="N200" s="5">
        <v>51.37</v>
      </c>
      <c r="O200" s="6">
        <v>0.05</v>
      </c>
      <c r="P200" s="5">
        <v>21.81</v>
      </c>
      <c r="Q200" s="5">
        <f t="shared" si="12"/>
        <v>244.00749999999996</v>
      </c>
      <c r="R200" s="5">
        <f t="shared" si="13"/>
        <v>109.05</v>
      </c>
      <c r="S200" s="5">
        <f t="shared" si="14"/>
        <v>134.95749999999998</v>
      </c>
      <c r="T200" s="7">
        <f t="shared" si="15"/>
        <v>0.55308750755612024</v>
      </c>
      <c r="U200" s="4">
        <f>YEAR(SalesDataTable[[#This Row],[Order Date]])</f>
        <v>2026</v>
      </c>
      <c r="V200" s="7" t="str">
        <f>"Q"&amp;ROUNDUP(MONTH(SalesDataTable[[#This Row],[Order Date]])/3,0)</f>
        <v>Q1</v>
      </c>
      <c r="W200" s="8">
        <f>MONTH(SalesDataTable[[#This Row],[Order Date]])</f>
        <v>2</v>
      </c>
      <c r="X200" s="7" t="str">
        <f>TEXT(SalesDataTable[[#This Row],[Order Date]],"mmm")</f>
        <v>Feb</v>
      </c>
    </row>
    <row r="201" spans="1:24" ht="15.75">
      <c r="A201" s="1">
        <v>1019</v>
      </c>
      <c r="B201" s="2">
        <v>46064</v>
      </c>
      <c r="C201" s="3">
        <f>YEAR(SalesDataTable[[#This Row],[Order Date]])</f>
        <v>2026</v>
      </c>
      <c r="D201" s="10" t="str">
        <f>"Q"&amp;ROUNDUP(MONTH(SalesDataTable[[#This Row],[Order Date]])/3,0)</f>
        <v>Q1</v>
      </c>
      <c r="E201" s="3">
        <f>MONTH(SalesDataTable[[#This Row],[Order Date]])</f>
        <v>2</v>
      </c>
      <c r="F201" s="3" t="str">
        <f>TEXT(SalesDataTable[[#This Row],[Order Date]],"MMM")</f>
        <v>Feb</v>
      </c>
      <c r="G201" s="3" t="s">
        <v>6</v>
      </c>
      <c r="H201" s="3" t="s">
        <v>43</v>
      </c>
      <c r="I201" s="3" t="s">
        <v>19</v>
      </c>
      <c r="J201" s="3" t="s">
        <v>13</v>
      </c>
      <c r="K201" s="3" t="s">
        <v>23</v>
      </c>
      <c r="L201" s="3" t="s">
        <v>51</v>
      </c>
      <c r="M201" s="8">
        <v>5</v>
      </c>
      <c r="N201" s="5">
        <v>121.94</v>
      </c>
      <c r="O201" s="6">
        <v>0</v>
      </c>
      <c r="P201" s="5">
        <v>62.3</v>
      </c>
      <c r="Q201" s="5">
        <f t="shared" si="12"/>
        <v>609.70000000000005</v>
      </c>
      <c r="R201" s="5">
        <f t="shared" si="13"/>
        <v>311.5</v>
      </c>
      <c r="S201" s="5">
        <f t="shared" si="14"/>
        <v>298.20000000000005</v>
      </c>
      <c r="T201" s="7">
        <f t="shared" si="15"/>
        <v>0.48909299655568317</v>
      </c>
      <c r="U201" s="4">
        <f>YEAR(SalesDataTable[[#This Row],[Order Date]])</f>
        <v>2026</v>
      </c>
      <c r="V201" s="7" t="str">
        <f>"Q"&amp;ROUNDUP(MONTH(SalesDataTable[[#This Row],[Order Date]])/3,0)</f>
        <v>Q1</v>
      </c>
      <c r="W201" s="8">
        <f>MONTH(SalesDataTable[[#This Row],[Order Date]])</f>
        <v>2</v>
      </c>
      <c r="X201" s="7" t="str">
        <f>TEXT(SalesDataTable[[#This Row],[Order Date]],"mmm")</f>
        <v>Feb</v>
      </c>
    </row>
    <row r="202" spans="1:24" ht="15.75">
      <c r="A202" s="1">
        <v>1471</v>
      </c>
      <c r="B202" s="2">
        <v>46064</v>
      </c>
      <c r="C202" s="3">
        <f>YEAR(SalesDataTable[[#This Row],[Order Date]])</f>
        <v>2026</v>
      </c>
      <c r="D202" s="10" t="str">
        <f>"Q"&amp;ROUNDUP(MONTH(SalesDataTable[[#This Row],[Order Date]])/3,0)</f>
        <v>Q1</v>
      </c>
      <c r="E202" s="3">
        <f>MONTH(SalesDataTable[[#This Row],[Order Date]])</f>
        <v>2</v>
      </c>
      <c r="F202" s="3" t="str">
        <f>TEXT(SalesDataTable[[#This Row],[Order Date]],"MMM")</f>
        <v>Feb</v>
      </c>
      <c r="G202" s="3" t="s">
        <v>0</v>
      </c>
      <c r="H202" s="3" t="s">
        <v>1</v>
      </c>
      <c r="I202" s="3" t="s">
        <v>2</v>
      </c>
      <c r="J202" s="3" t="s">
        <v>3</v>
      </c>
      <c r="K202" s="3" t="s">
        <v>23</v>
      </c>
      <c r="L202" s="3" t="s">
        <v>51</v>
      </c>
      <c r="M202" s="8">
        <v>4</v>
      </c>
      <c r="N202" s="5">
        <v>124.55</v>
      </c>
      <c r="O202" s="6">
        <v>0</v>
      </c>
      <c r="P202" s="5">
        <v>60.41</v>
      </c>
      <c r="Q202" s="5">
        <f t="shared" si="12"/>
        <v>498.2</v>
      </c>
      <c r="R202" s="5">
        <f t="shared" si="13"/>
        <v>241.64</v>
      </c>
      <c r="S202" s="5">
        <f t="shared" si="14"/>
        <v>256.56</v>
      </c>
      <c r="T202" s="7">
        <f t="shared" si="15"/>
        <v>0.51497390606182258</v>
      </c>
      <c r="U202" s="4">
        <f>YEAR(SalesDataTable[[#This Row],[Order Date]])</f>
        <v>2026</v>
      </c>
      <c r="V202" s="7" t="str">
        <f>"Q"&amp;ROUNDUP(MONTH(SalesDataTable[[#This Row],[Order Date]])/3,0)</f>
        <v>Q1</v>
      </c>
      <c r="W202" s="8">
        <f>MONTH(SalesDataTable[[#This Row],[Order Date]])</f>
        <v>2</v>
      </c>
      <c r="X202" s="7" t="str">
        <f>TEXT(SalesDataTable[[#This Row],[Order Date]],"mmm")</f>
        <v>Feb</v>
      </c>
    </row>
    <row r="203" spans="1:24" ht="15.75">
      <c r="A203" s="1">
        <v>2520</v>
      </c>
      <c r="B203" s="2">
        <v>46064</v>
      </c>
      <c r="C203" s="3">
        <f>YEAR(SalesDataTable[[#This Row],[Order Date]])</f>
        <v>2026</v>
      </c>
      <c r="D203" s="10" t="str">
        <f>"Q"&amp;ROUNDUP(MONTH(SalesDataTable[[#This Row],[Order Date]])/3,0)</f>
        <v>Q1</v>
      </c>
      <c r="E203" s="3">
        <f>MONTH(SalesDataTable[[#This Row],[Order Date]])</f>
        <v>2</v>
      </c>
      <c r="F203" s="3" t="str">
        <f>TEXT(SalesDataTable[[#This Row],[Order Date]],"MMM")</f>
        <v>Feb</v>
      </c>
      <c r="G203" s="3" t="s">
        <v>6</v>
      </c>
      <c r="H203" s="3" t="s">
        <v>49</v>
      </c>
      <c r="I203" s="3" t="s">
        <v>8</v>
      </c>
      <c r="J203" s="3" t="s">
        <v>16</v>
      </c>
      <c r="K203" s="3" t="s">
        <v>23</v>
      </c>
      <c r="L203" s="3" t="s">
        <v>24</v>
      </c>
      <c r="M203" s="8">
        <v>10</v>
      </c>
      <c r="N203" s="5">
        <v>343.77</v>
      </c>
      <c r="O203" s="6">
        <v>0.15</v>
      </c>
      <c r="P203" s="5">
        <v>195.29</v>
      </c>
      <c r="Q203" s="5">
        <f t="shared" si="12"/>
        <v>2922.0449999999996</v>
      </c>
      <c r="R203" s="5">
        <f t="shared" si="13"/>
        <v>1952.8999999999999</v>
      </c>
      <c r="S203" s="5">
        <f t="shared" si="14"/>
        <v>969.14499999999975</v>
      </c>
      <c r="T203" s="7">
        <f t="shared" si="15"/>
        <v>0.33166669233362245</v>
      </c>
      <c r="U203" s="4">
        <f>YEAR(SalesDataTable[[#This Row],[Order Date]])</f>
        <v>2026</v>
      </c>
      <c r="V203" s="7" t="str">
        <f>"Q"&amp;ROUNDUP(MONTH(SalesDataTable[[#This Row],[Order Date]])/3,0)</f>
        <v>Q1</v>
      </c>
      <c r="W203" s="8">
        <f>MONTH(SalesDataTable[[#This Row],[Order Date]])</f>
        <v>2</v>
      </c>
      <c r="X203" s="7" t="str">
        <f>TEXT(SalesDataTable[[#This Row],[Order Date]],"mmm")</f>
        <v>Feb</v>
      </c>
    </row>
    <row r="204" spans="1:24" ht="15.75">
      <c r="A204" s="1">
        <v>4649</v>
      </c>
      <c r="B204" s="2">
        <v>46064</v>
      </c>
      <c r="C204" s="3">
        <f>YEAR(SalesDataTable[[#This Row],[Order Date]])</f>
        <v>2026</v>
      </c>
      <c r="D204" s="10" t="str">
        <f>"Q"&amp;ROUNDUP(MONTH(SalesDataTable[[#This Row],[Order Date]])/3,0)</f>
        <v>Q1</v>
      </c>
      <c r="E204" s="3">
        <f>MONTH(SalesDataTable[[#This Row],[Order Date]])</f>
        <v>2</v>
      </c>
      <c r="F204" s="3" t="str">
        <f>TEXT(SalesDataTable[[#This Row],[Order Date]],"MMM")</f>
        <v>Feb</v>
      </c>
      <c r="G204" s="3" t="s">
        <v>6</v>
      </c>
      <c r="H204" s="3" t="s">
        <v>7</v>
      </c>
      <c r="I204" s="3" t="s">
        <v>28</v>
      </c>
      <c r="J204" s="3" t="s">
        <v>3</v>
      </c>
      <c r="K204" s="3" t="s">
        <v>4</v>
      </c>
      <c r="L204" s="3" t="s">
        <v>5</v>
      </c>
      <c r="M204" s="8">
        <v>1</v>
      </c>
      <c r="N204" s="5">
        <v>81.819999999999993</v>
      </c>
      <c r="O204" s="6">
        <v>0.05</v>
      </c>
      <c r="P204" s="5">
        <v>43.83</v>
      </c>
      <c r="Q204" s="5">
        <f t="shared" si="12"/>
        <v>77.728999999999985</v>
      </c>
      <c r="R204" s="5">
        <f t="shared" si="13"/>
        <v>43.83</v>
      </c>
      <c r="S204" s="5">
        <f t="shared" si="14"/>
        <v>33.898999999999987</v>
      </c>
      <c r="T204" s="7">
        <f t="shared" si="15"/>
        <v>0.43611779387358635</v>
      </c>
      <c r="U204" s="4">
        <f>YEAR(SalesDataTable[[#This Row],[Order Date]])</f>
        <v>2026</v>
      </c>
      <c r="V204" s="7" t="str">
        <f>"Q"&amp;ROUNDUP(MONTH(SalesDataTable[[#This Row],[Order Date]])/3,0)</f>
        <v>Q1</v>
      </c>
      <c r="W204" s="8">
        <f>MONTH(SalesDataTable[[#This Row],[Order Date]])</f>
        <v>2</v>
      </c>
      <c r="X204" s="7" t="str">
        <f>TEXT(SalesDataTable[[#This Row],[Order Date]],"mmm")</f>
        <v>Feb</v>
      </c>
    </row>
    <row r="205" spans="1:24" ht="15.75">
      <c r="A205" s="1">
        <v>4545</v>
      </c>
      <c r="B205" s="2">
        <v>46065</v>
      </c>
      <c r="C205" s="3">
        <f>YEAR(SalesDataTable[[#This Row],[Order Date]])</f>
        <v>2026</v>
      </c>
      <c r="D205" s="10" t="str">
        <f>"Q"&amp;ROUNDUP(MONTH(SalesDataTable[[#This Row],[Order Date]])/3,0)</f>
        <v>Q1</v>
      </c>
      <c r="E205" s="3">
        <f>MONTH(SalesDataTable[[#This Row],[Order Date]])</f>
        <v>2</v>
      </c>
      <c r="F205" s="3" t="str">
        <f>TEXT(SalesDataTable[[#This Row],[Order Date]],"MMM")</f>
        <v>Feb</v>
      </c>
      <c r="G205" s="3" t="s">
        <v>0</v>
      </c>
      <c r="H205" s="3" t="s">
        <v>36</v>
      </c>
      <c r="I205" s="3" t="s">
        <v>19</v>
      </c>
      <c r="J205" s="3" t="s">
        <v>13</v>
      </c>
      <c r="K205" s="3" t="s">
        <v>14</v>
      </c>
      <c r="L205" s="3" t="s">
        <v>15</v>
      </c>
      <c r="M205" s="8">
        <v>1</v>
      </c>
      <c r="N205" s="5">
        <v>36.58</v>
      </c>
      <c r="O205" s="6">
        <v>0.1</v>
      </c>
      <c r="P205" s="5">
        <v>13.76</v>
      </c>
      <c r="Q205" s="5">
        <f t="shared" si="12"/>
        <v>32.921999999999997</v>
      </c>
      <c r="R205" s="5">
        <f t="shared" si="13"/>
        <v>13.76</v>
      </c>
      <c r="S205" s="5">
        <f t="shared" si="14"/>
        <v>19.161999999999999</v>
      </c>
      <c r="T205" s="7">
        <f t="shared" si="15"/>
        <v>0.58204240325618128</v>
      </c>
      <c r="U205" s="4">
        <f>YEAR(SalesDataTable[[#This Row],[Order Date]])</f>
        <v>2026</v>
      </c>
      <c r="V205" s="7" t="str">
        <f>"Q"&amp;ROUNDUP(MONTH(SalesDataTable[[#This Row],[Order Date]])/3,0)</f>
        <v>Q1</v>
      </c>
      <c r="W205" s="8">
        <f>MONTH(SalesDataTable[[#This Row],[Order Date]])</f>
        <v>2</v>
      </c>
      <c r="X205" s="7" t="str">
        <f>TEXT(SalesDataTable[[#This Row],[Order Date]],"mmm")</f>
        <v>Feb</v>
      </c>
    </row>
    <row r="206" spans="1:24" ht="15.75">
      <c r="A206" s="1">
        <v>285</v>
      </c>
      <c r="B206" s="2">
        <v>46066</v>
      </c>
      <c r="C206" s="3">
        <f>YEAR(SalesDataTable[[#This Row],[Order Date]])</f>
        <v>2026</v>
      </c>
      <c r="D206" s="10" t="str">
        <f>"Q"&amp;ROUNDUP(MONTH(SalesDataTable[[#This Row],[Order Date]])/3,0)</f>
        <v>Q1</v>
      </c>
      <c r="E206" s="3">
        <f>MONTH(SalesDataTable[[#This Row],[Order Date]])</f>
        <v>2</v>
      </c>
      <c r="F206" s="3" t="str">
        <f>TEXT(SalesDataTable[[#This Row],[Order Date]],"MMM")</f>
        <v>Feb</v>
      </c>
      <c r="G206" s="3" t="s">
        <v>20</v>
      </c>
      <c r="H206" s="3" t="s">
        <v>33</v>
      </c>
      <c r="I206" s="3" t="s">
        <v>19</v>
      </c>
      <c r="J206" s="3" t="s">
        <v>13</v>
      </c>
      <c r="K206" s="3" t="s">
        <v>9</v>
      </c>
      <c r="L206" s="3" t="s">
        <v>10</v>
      </c>
      <c r="M206" s="8">
        <v>4</v>
      </c>
      <c r="N206" s="5">
        <v>92.87</v>
      </c>
      <c r="O206" s="6">
        <v>0</v>
      </c>
      <c r="P206" s="5">
        <v>44.95</v>
      </c>
      <c r="Q206" s="5">
        <f t="shared" si="12"/>
        <v>371.48</v>
      </c>
      <c r="R206" s="5">
        <f t="shared" si="13"/>
        <v>179.8</v>
      </c>
      <c r="S206" s="5">
        <f t="shared" si="14"/>
        <v>191.68</v>
      </c>
      <c r="T206" s="7">
        <f t="shared" si="15"/>
        <v>0.51599009367933668</v>
      </c>
      <c r="U206" s="4">
        <f>YEAR(SalesDataTable[[#This Row],[Order Date]])</f>
        <v>2026</v>
      </c>
      <c r="V206" s="7" t="str">
        <f>"Q"&amp;ROUNDUP(MONTH(SalesDataTable[[#This Row],[Order Date]])/3,0)</f>
        <v>Q1</v>
      </c>
      <c r="W206" s="8">
        <f>MONTH(SalesDataTable[[#This Row],[Order Date]])</f>
        <v>2</v>
      </c>
      <c r="X206" s="7" t="str">
        <f>TEXT(SalesDataTable[[#This Row],[Order Date]],"mmm")</f>
        <v>Feb</v>
      </c>
    </row>
    <row r="207" spans="1:24" ht="15.75">
      <c r="A207" s="1">
        <v>1499</v>
      </c>
      <c r="B207" s="2">
        <v>46066</v>
      </c>
      <c r="C207" s="3">
        <f>YEAR(SalesDataTable[[#This Row],[Order Date]])</f>
        <v>2026</v>
      </c>
      <c r="D207" s="10" t="str">
        <f>"Q"&amp;ROUNDUP(MONTH(SalesDataTable[[#This Row],[Order Date]])/3,0)</f>
        <v>Q1</v>
      </c>
      <c r="E207" s="3">
        <f>MONTH(SalesDataTable[[#This Row],[Order Date]])</f>
        <v>2</v>
      </c>
      <c r="F207" s="3" t="str">
        <f>TEXT(SalesDataTable[[#This Row],[Order Date]],"MMM")</f>
        <v>Feb</v>
      </c>
      <c r="G207" s="3" t="s">
        <v>20</v>
      </c>
      <c r="H207" s="3" t="s">
        <v>33</v>
      </c>
      <c r="I207" s="3" t="s">
        <v>2</v>
      </c>
      <c r="J207" s="3" t="s">
        <v>13</v>
      </c>
      <c r="K207" s="3" t="s">
        <v>4</v>
      </c>
      <c r="L207" s="3" t="s">
        <v>26</v>
      </c>
      <c r="M207" s="8">
        <v>2</v>
      </c>
      <c r="N207" s="5">
        <v>41.21</v>
      </c>
      <c r="O207" s="6">
        <v>0</v>
      </c>
      <c r="P207" s="5">
        <v>16.64</v>
      </c>
      <c r="Q207" s="5">
        <f t="shared" si="12"/>
        <v>82.42</v>
      </c>
      <c r="R207" s="5">
        <f t="shared" si="13"/>
        <v>33.28</v>
      </c>
      <c r="S207" s="5">
        <f t="shared" si="14"/>
        <v>49.14</v>
      </c>
      <c r="T207" s="7">
        <f t="shared" si="15"/>
        <v>0.59621451104100942</v>
      </c>
      <c r="U207" s="4">
        <f>YEAR(SalesDataTable[[#This Row],[Order Date]])</f>
        <v>2026</v>
      </c>
      <c r="V207" s="7" t="str">
        <f>"Q"&amp;ROUNDUP(MONTH(SalesDataTable[[#This Row],[Order Date]])/3,0)</f>
        <v>Q1</v>
      </c>
      <c r="W207" s="8">
        <f>MONTH(SalesDataTable[[#This Row],[Order Date]])</f>
        <v>2</v>
      </c>
      <c r="X207" s="7" t="str">
        <f>TEXT(SalesDataTable[[#This Row],[Order Date]],"mmm")</f>
        <v>Feb</v>
      </c>
    </row>
    <row r="208" spans="1:24" ht="15.75">
      <c r="A208" s="1">
        <v>2615</v>
      </c>
      <c r="B208" s="2">
        <v>46066</v>
      </c>
      <c r="C208" s="3">
        <f>YEAR(SalesDataTable[[#This Row],[Order Date]])</f>
        <v>2026</v>
      </c>
      <c r="D208" s="10" t="str">
        <f>"Q"&amp;ROUNDUP(MONTH(SalesDataTable[[#This Row],[Order Date]])/3,0)</f>
        <v>Q1</v>
      </c>
      <c r="E208" s="3">
        <f>MONTH(SalesDataTable[[#This Row],[Order Date]])</f>
        <v>2</v>
      </c>
      <c r="F208" s="3" t="str">
        <f>TEXT(SalesDataTable[[#This Row],[Order Date]],"MMM")</f>
        <v>Feb</v>
      </c>
      <c r="G208" s="3" t="s">
        <v>0</v>
      </c>
      <c r="H208" s="3" t="s">
        <v>50</v>
      </c>
      <c r="I208" s="3" t="s">
        <v>2</v>
      </c>
      <c r="J208" s="3" t="s">
        <v>3</v>
      </c>
      <c r="K208" s="3" t="s">
        <v>9</v>
      </c>
      <c r="L208" s="3" t="s">
        <v>37</v>
      </c>
      <c r="M208" s="8">
        <v>6</v>
      </c>
      <c r="N208" s="5">
        <v>155.79</v>
      </c>
      <c r="O208" s="6">
        <v>0</v>
      </c>
      <c r="P208" s="5">
        <v>77.48</v>
      </c>
      <c r="Q208" s="5">
        <f t="shared" si="12"/>
        <v>934.74</v>
      </c>
      <c r="R208" s="5">
        <f t="shared" si="13"/>
        <v>464.88</v>
      </c>
      <c r="S208" s="5">
        <f t="shared" si="14"/>
        <v>469.86</v>
      </c>
      <c r="T208" s="7">
        <f t="shared" si="15"/>
        <v>0.50266384235188399</v>
      </c>
      <c r="U208" s="4">
        <f>YEAR(SalesDataTable[[#This Row],[Order Date]])</f>
        <v>2026</v>
      </c>
      <c r="V208" s="7" t="str">
        <f>"Q"&amp;ROUNDUP(MONTH(SalesDataTable[[#This Row],[Order Date]])/3,0)</f>
        <v>Q1</v>
      </c>
      <c r="W208" s="8">
        <f>MONTH(SalesDataTable[[#This Row],[Order Date]])</f>
        <v>2</v>
      </c>
      <c r="X208" s="7" t="str">
        <f>TEXT(SalesDataTable[[#This Row],[Order Date]],"mmm")</f>
        <v>Feb</v>
      </c>
    </row>
    <row r="209" spans="1:24" ht="15.75">
      <c r="A209" s="1">
        <v>479</v>
      </c>
      <c r="B209" s="2">
        <v>46067</v>
      </c>
      <c r="C209" s="3">
        <f>YEAR(SalesDataTable[[#This Row],[Order Date]])</f>
        <v>2026</v>
      </c>
      <c r="D209" s="10" t="str">
        <f>"Q"&amp;ROUNDUP(MONTH(SalesDataTable[[#This Row],[Order Date]])/3,0)</f>
        <v>Q1</v>
      </c>
      <c r="E209" s="3">
        <f>MONTH(SalesDataTable[[#This Row],[Order Date]])</f>
        <v>2</v>
      </c>
      <c r="F209" s="3" t="str">
        <f>TEXT(SalesDataTable[[#This Row],[Order Date]],"MMM")</f>
        <v>Feb</v>
      </c>
      <c r="G209" s="3" t="s">
        <v>0</v>
      </c>
      <c r="H209" s="3" t="s">
        <v>1</v>
      </c>
      <c r="I209" s="3" t="s">
        <v>2</v>
      </c>
      <c r="J209" s="3" t="s">
        <v>3</v>
      </c>
      <c r="K209" s="3" t="s">
        <v>34</v>
      </c>
      <c r="L209" s="3" t="s">
        <v>45</v>
      </c>
      <c r="M209" s="8">
        <v>2</v>
      </c>
      <c r="N209" s="5">
        <v>50.16</v>
      </c>
      <c r="O209" s="6">
        <v>0.1</v>
      </c>
      <c r="P209" s="5">
        <v>21.48</v>
      </c>
      <c r="Q209" s="5">
        <f t="shared" si="12"/>
        <v>90.287999999999997</v>
      </c>
      <c r="R209" s="5">
        <f t="shared" si="13"/>
        <v>42.96</v>
      </c>
      <c r="S209" s="5">
        <f t="shared" si="14"/>
        <v>47.327999999999996</v>
      </c>
      <c r="T209" s="7">
        <f t="shared" si="15"/>
        <v>0.52418926103136632</v>
      </c>
      <c r="U209" s="4">
        <f>YEAR(SalesDataTable[[#This Row],[Order Date]])</f>
        <v>2026</v>
      </c>
      <c r="V209" s="7" t="str">
        <f>"Q"&amp;ROUNDUP(MONTH(SalesDataTable[[#This Row],[Order Date]])/3,0)</f>
        <v>Q1</v>
      </c>
      <c r="W209" s="8">
        <f>MONTH(SalesDataTable[[#This Row],[Order Date]])</f>
        <v>2</v>
      </c>
      <c r="X209" s="7" t="str">
        <f>TEXT(SalesDataTable[[#This Row],[Order Date]],"mmm")</f>
        <v>Feb</v>
      </c>
    </row>
    <row r="210" spans="1:24" ht="15.75">
      <c r="A210" s="1">
        <v>4069</v>
      </c>
      <c r="B210" s="2">
        <v>46067</v>
      </c>
      <c r="C210" s="3">
        <f>YEAR(SalesDataTable[[#This Row],[Order Date]])</f>
        <v>2026</v>
      </c>
      <c r="D210" s="10" t="str">
        <f>"Q"&amp;ROUNDUP(MONTH(SalesDataTable[[#This Row],[Order Date]])/3,0)</f>
        <v>Q1</v>
      </c>
      <c r="E210" s="3">
        <f>MONTH(SalesDataTable[[#This Row],[Order Date]])</f>
        <v>2</v>
      </c>
      <c r="F210" s="3" t="str">
        <f>TEXT(SalesDataTable[[#This Row],[Order Date]],"MMM")</f>
        <v>Feb</v>
      </c>
      <c r="G210" s="3" t="s">
        <v>20</v>
      </c>
      <c r="H210" s="3" t="s">
        <v>33</v>
      </c>
      <c r="I210" s="3" t="s">
        <v>2</v>
      </c>
      <c r="J210" s="3" t="s">
        <v>13</v>
      </c>
      <c r="K210" s="3" t="s">
        <v>9</v>
      </c>
      <c r="L210" s="3" t="s">
        <v>17</v>
      </c>
      <c r="M210" s="8">
        <v>4</v>
      </c>
      <c r="N210" s="5">
        <v>140.63999999999999</v>
      </c>
      <c r="O210" s="6">
        <v>0</v>
      </c>
      <c r="P210" s="5">
        <v>77.510000000000005</v>
      </c>
      <c r="Q210" s="5">
        <f t="shared" si="12"/>
        <v>562.55999999999995</v>
      </c>
      <c r="R210" s="5">
        <f t="shared" si="13"/>
        <v>310.04000000000002</v>
      </c>
      <c r="S210" s="5">
        <f t="shared" si="14"/>
        <v>252.51999999999992</v>
      </c>
      <c r="T210" s="7">
        <f t="shared" si="15"/>
        <v>0.4488765642775881</v>
      </c>
      <c r="U210" s="4">
        <f>YEAR(SalesDataTable[[#This Row],[Order Date]])</f>
        <v>2026</v>
      </c>
      <c r="V210" s="7" t="str">
        <f>"Q"&amp;ROUNDUP(MONTH(SalesDataTable[[#This Row],[Order Date]])/3,0)</f>
        <v>Q1</v>
      </c>
      <c r="W210" s="8">
        <f>MONTH(SalesDataTable[[#This Row],[Order Date]])</f>
        <v>2</v>
      </c>
      <c r="X210" s="7" t="str">
        <f>TEXT(SalesDataTable[[#This Row],[Order Date]],"mmm")</f>
        <v>Feb</v>
      </c>
    </row>
    <row r="211" spans="1:24" ht="15.75">
      <c r="A211" s="1">
        <v>4588</v>
      </c>
      <c r="B211" s="2">
        <v>46067</v>
      </c>
      <c r="C211" s="3">
        <f>YEAR(SalesDataTable[[#This Row],[Order Date]])</f>
        <v>2026</v>
      </c>
      <c r="D211" s="10" t="str">
        <f>"Q"&amp;ROUNDUP(MONTH(SalesDataTable[[#This Row],[Order Date]])/3,0)</f>
        <v>Q1</v>
      </c>
      <c r="E211" s="3">
        <f>MONTH(SalesDataTable[[#This Row],[Order Date]])</f>
        <v>2</v>
      </c>
      <c r="F211" s="3" t="str">
        <f>TEXT(SalesDataTable[[#This Row],[Order Date]],"MMM")</f>
        <v>Feb</v>
      </c>
      <c r="G211" s="3" t="s">
        <v>0</v>
      </c>
      <c r="H211" s="3" t="s">
        <v>1</v>
      </c>
      <c r="I211" s="3" t="s">
        <v>28</v>
      </c>
      <c r="J211" s="3" t="s">
        <v>13</v>
      </c>
      <c r="K211" s="3" t="s">
        <v>23</v>
      </c>
      <c r="L211" s="3" t="s">
        <v>40</v>
      </c>
      <c r="M211" s="8">
        <v>1</v>
      </c>
      <c r="N211" s="5">
        <v>80.680000000000007</v>
      </c>
      <c r="O211" s="6">
        <v>0</v>
      </c>
      <c r="P211" s="5">
        <v>39.630000000000003</v>
      </c>
      <c r="Q211" s="5">
        <f t="shared" si="12"/>
        <v>80.680000000000007</v>
      </c>
      <c r="R211" s="5">
        <f t="shared" si="13"/>
        <v>39.630000000000003</v>
      </c>
      <c r="S211" s="5">
        <f t="shared" si="14"/>
        <v>41.050000000000004</v>
      </c>
      <c r="T211" s="7">
        <f t="shared" si="15"/>
        <v>0.50880019831432821</v>
      </c>
      <c r="U211" s="4">
        <f>YEAR(SalesDataTable[[#This Row],[Order Date]])</f>
        <v>2026</v>
      </c>
      <c r="V211" s="7" t="str">
        <f>"Q"&amp;ROUNDUP(MONTH(SalesDataTable[[#This Row],[Order Date]])/3,0)</f>
        <v>Q1</v>
      </c>
      <c r="W211" s="8">
        <f>MONTH(SalesDataTable[[#This Row],[Order Date]])</f>
        <v>2</v>
      </c>
      <c r="X211" s="7" t="str">
        <f>TEXT(SalesDataTable[[#This Row],[Order Date]],"mmm")</f>
        <v>Feb</v>
      </c>
    </row>
    <row r="212" spans="1:24" ht="15.75">
      <c r="A212" s="1">
        <v>14</v>
      </c>
      <c r="B212" s="2">
        <v>46068</v>
      </c>
      <c r="C212" s="3">
        <f>YEAR(SalesDataTable[[#This Row],[Order Date]])</f>
        <v>2026</v>
      </c>
      <c r="D212" s="10" t="str">
        <f>"Q"&amp;ROUNDUP(MONTH(SalesDataTable[[#This Row],[Order Date]])/3,0)</f>
        <v>Q1</v>
      </c>
      <c r="E212" s="3">
        <f>MONTH(SalesDataTable[[#This Row],[Order Date]])</f>
        <v>2</v>
      </c>
      <c r="F212" s="3" t="str">
        <f>TEXT(SalesDataTable[[#This Row],[Order Date]],"MMM")</f>
        <v>Feb</v>
      </c>
      <c r="G212" s="3" t="s">
        <v>0</v>
      </c>
      <c r="H212" s="3" t="s">
        <v>1</v>
      </c>
      <c r="I212" s="3" t="s">
        <v>8</v>
      </c>
      <c r="J212" s="3" t="s">
        <v>16</v>
      </c>
      <c r="K212" s="3" t="s">
        <v>14</v>
      </c>
      <c r="L212" s="3" t="s">
        <v>48</v>
      </c>
      <c r="M212" s="8">
        <v>3</v>
      </c>
      <c r="N212" s="5">
        <v>162.44999999999999</v>
      </c>
      <c r="O212" s="6">
        <v>0.05</v>
      </c>
      <c r="P212" s="5">
        <v>86.43</v>
      </c>
      <c r="Q212" s="5">
        <f t="shared" si="12"/>
        <v>462.98249999999996</v>
      </c>
      <c r="R212" s="5">
        <f t="shared" si="13"/>
        <v>259.29000000000002</v>
      </c>
      <c r="S212" s="5">
        <f t="shared" si="14"/>
        <v>203.69249999999994</v>
      </c>
      <c r="T212" s="7">
        <f t="shared" si="15"/>
        <v>0.43995723380473334</v>
      </c>
      <c r="U212" s="4">
        <f>YEAR(SalesDataTable[[#This Row],[Order Date]])</f>
        <v>2026</v>
      </c>
      <c r="V212" s="7" t="str">
        <f>"Q"&amp;ROUNDUP(MONTH(SalesDataTable[[#This Row],[Order Date]])/3,0)</f>
        <v>Q1</v>
      </c>
      <c r="W212" s="8">
        <f>MONTH(SalesDataTable[[#This Row],[Order Date]])</f>
        <v>2</v>
      </c>
      <c r="X212" s="7" t="str">
        <f>TEXT(SalesDataTable[[#This Row],[Order Date]],"mmm")</f>
        <v>Feb</v>
      </c>
    </row>
    <row r="213" spans="1:24" ht="15.75">
      <c r="A213" s="1">
        <v>303</v>
      </c>
      <c r="B213" s="2">
        <v>46068</v>
      </c>
      <c r="C213" s="3">
        <f>YEAR(SalesDataTable[[#This Row],[Order Date]])</f>
        <v>2026</v>
      </c>
      <c r="D213" s="10" t="str">
        <f>"Q"&amp;ROUNDUP(MONTH(SalesDataTable[[#This Row],[Order Date]])/3,0)</f>
        <v>Q1</v>
      </c>
      <c r="E213" s="3">
        <f>MONTH(SalesDataTable[[#This Row],[Order Date]])</f>
        <v>2</v>
      </c>
      <c r="F213" s="3" t="str">
        <f>TEXT(SalesDataTable[[#This Row],[Order Date]],"MMM")</f>
        <v>Feb</v>
      </c>
      <c r="G213" s="3" t="s">
        <v>6</v>
      </c>
      <c r="H213" s="3" t="s">
        <v>27</v>
      </c>
      <c r="I213" s="3" t="s">
        <v>28</v>
      </c>
      <c r="J213" s="3" t="s">
        <v>3</v>
      </c>
      <c r="K213" s="3" t="s">
        <v>4</v>
      </c>
      <c r="L213" s="3" t="s">
        <v>30</v>
      </c>
      <c r="M213" s="8">
        <v>2</v>
      </c>
      <c r="N213" s="5">
        <v>102.12</v>
      </c>
      <c r="O213" s="6">
        <v>0.15</v>
      </c>
      <c r="P213" s="5">
        <v>51.03</v>
      </c>
      <c r="Q213" s="5">
        <f t="shared" si="12"/>
        <v>173.60400000000001</v>
      </c>
      <c r="R213" s="5">
        <f t="shared" si="13"/>
        <v>102.06</v>
      </c>
      <c r="S213" s="5">
        <f t="shared" si="14"/>
        <v>71.544000000000011</v>
      </c>
      <c r="T213" s="7">
        <f t="shared" si="15"/>
        <v>0.41211032003870884</v>
      </c>
      <c r="U213" s="4">
        <f>YEAR(SalesDataTable[[#This Row],[Order Date]])</f>
        <v>2026</v>
      </c>
      <c r="V213" s="7" t="str">
        <f>"Q"&amp;ROUNDUP(MONTH(SalesDataTable[[#This Row],[Order Date]])/3,0)</f>
        <v>Q1</v>
      </c>
      <c r="W213" s="8">
        <f>MONTH(SalesDataTable[[#This Row],[Order Date]])</f>
        <v>2</v>
      </c>
      <c r="X213" s="7" t="str">
        <f>TEXT(SalesDataTable[[#This Row],[Order Date]],"mmm")</f>
        <v>Feb</v>
      </c>
    </row>
    <row r="214" spans="1:24" ht="15.75">
      <c r="A214" s="1">
        <v>1197</v>
      </c>
      <c r="B214" s="2">
        <v>46069</v>
      </c>
      <c r="C214" s="3">
        <f>YEAR(SalesDataTable[[#This Row],[Order Date]])</f>
        <v>2026</v>
      </c>
      <c r="D214" s="10" t="str">
        <f>"Q"&amp;ROUNDUP(MONTH(SalesDataTable[[#This Row],[Order Date]])/3,0)</f>
        <v>Q1</v>
      </c>
      <c r="E214" s="3">
        <f>MONTH(SalesDataTable[[#This Row],[Order Date]])</f>
        <v>2</v>
      </c>
      <c r="F214" s="3" t="str">
        <f>TEXT(SalesDataTable[[#This Row],[Order Date]],"MMM")</f>
        <v>Feb</v>
      </c>
      <c r="G214" s="3" t="s">
        <v>11</v>
      </c>
      <c r="H214" s="3" t="s">
        <v>18</v>
      </c>
      <c r="I214" s="3" t="s">
        <v>2</v>
      </c>
      <c r="J214" s="3" t="s">
        <v>13</v>
      </c>
      <c r="K214" s="3" t="s">
        <v>4</v>
      </c>
      <c r="L214" s="3" t="s">
        <v>30</v>
      </c>
      <c r="M214" s="8">
        <v>2</v>
      </c>
      <c r="N214" s="5">
        <v>101.77</v>
      </c>
      <c r="O214" s="6">
        <v>0</v>
      </c>
      <c r="P214" s="5">
        <v>51.34</v>
      </c>
      <c r="Q214" s="5">
        <f t="shared" si="12"/>
        <v>203.54</v>
      </c>
      <c r="R214" s="5">
        <f t="shared" si="13"/>
        <v>102.68</v>
      </c>
      <c r="S214" s="5">
        <f t="shared" si="14"/>
        <v>100.85999999999999</v>
      </c>
      <c r="T214" s="7">
        <f t="shared" si="15"/>
        <v>0.49552913432249185</v>
      </c>
      <c r="U214" s="4">
        <f>YEAR(SalesDataTable[[#This Row],[Order Date]])</f>
        <v>2026</v>
      </c>
      <c r="V214" s="7" t="str">
        <f>"Q"&amp;ROUNDUP(MONTH(SalesDataTable[[#This Row],[Order Date]])/3,0)</f>
        <v>Q1</v>
      </c>
      <c r="W214" s="8">
        <f>MONTH(SalesDataTable[[#This Row],[Order Date]])</f>
        <v>2</v>
      </c>
      <c r="X214" s="7" t="str">
        <f>TEXT(SalesDataTable[[#This Row],[Order Date]],"mmm")</f>
        <v>Feb</v>
      </c>
    </row>
    <row r="215" spans="1:24" ht="15.75">
      <c r="A215" s="1">
        <v>2714</v>
      </c>
      <c r="B215" s="2">
        <v>46069</v>
      </c>
      <c r="C215" s="3">
        <f>YEAR(SalesDataTable[[#This Row],[Order Date]])</f>
        <v>2026</v>
      </c>
      <c r="D215" s="10" t="str">
        <f>"Q"&amp;ROUNDUP(MONTH(SalesDataTable[[#This Row],[Order Date]])/3,0)</f>
        <v>Q1</v>
      </c>
      <c r="E215" s="3">
        <f>MONTH(SalesDataTable[[#This Row],[Order Date]])</f>
        <v>2</v>
      </c>
      <c r="F215" s="3" t="str">
        <f>TEXT(SalesDataTable[[#This Row],[Order Date]],"MMM")</f>
        <v>Feb</v>
      </c>
      <c r="G215" s="3" t="s">
        <v>0</v>
      </c>
      <c r="H215" s="3" t="s">
        <v>50</v>
      </c>
      <c r="I215" s="3" t="s">
        <v>2</v>
      </c>
      <c r="J215" s="3" t="s">
        <v>16</v>
      </c>
      <c r="K215" s="3" t="s">
        <v>9</v>
      </c>
      <c r="L215" s="3" t="s">
        <v>37</v>
      </c>
      <c r="M215" s="8">
        <v>3</v>
      </c>
      <c r="N215" s="5">
        <v>153.24</v>
      </c>
      <c r="O215" s="6">
        <v>0.15</v>
      </c>
      <c r="P215" s="5">
        <v>77.61</v>
      </c>
      <c r="Q215" s="5">
        <f t="shared" si="12"/>
        <v>390.762</v>
      </c>
      <c r="R215" s="5">
        <f t="shared" si="13"/>
        <v>232.82999999999998</v>
      </c>
      <c r="S215" s="5">
        <f t="shared" si="14"/>
        <v>157.93200000000002</v>
      </c>
      <c r="T215" s="7">
        <f t="shared" si="15"/>
        <v>0.40416417154175693</v>
      </c>
      <c r="U215" s="4">
        <f>YEAR(SalesDataTable[[#This Row],[Order Date]])</f>
        <v>2026</v>
      </c>
      <c r="V215" s="7" t="str">
        <f>"Q"&amp;ROUNDUP(MONTH(SalesDataTable[[#This Row],[Order Date]])/3,0)</f>
        <v>Q1</v>
      </c>
      <c r="W215" s="8">
        <f>MONTH(SalesDataTable[[#This Row],[Order Date]])</f>
        <v>2</v>
      </c>
      <c r="X215" s="7" t="str">
        <f>TEXT(SalesDataTable[[#This Row],[Order Date]],"mmm")</f>
        <v>Feb</v>
      </c>
    </row>
    <row r="216" spans="1:24" ht="15.75">
      <c r="A216" s="1">
        <v>2753</v>
      </c>
      <c r="B216" s="2">
        <v>46069</v>
      </c>
      <c r="C216" s="3">
        <f>YEAR(SalesDataTable[[#This Row],[Order Date]])</f>
        <v>2026</v>
      </c>
      <c r="D216" s="10" t="str">
        <f>"Q"&amp;ROUNDUP(MONTH(SalesDataTable[[#This Row],[Order Date]])/3,0)</f>
        <v>Q1</v>
      </c>
      <c r="E216" s="3">
        <f>MONTH(SalesDataTable[[#This Row],[Order Date]])</f>
        <v>2</v>
      </c>
      <c r="F216" s="3" t="str">
        <f>TEXT(SalesDataTable[[#This Row],[Order Date]],"MMM")</f>
        <v>Feb</v>
      </c>
      <c r="G216" s="3" t="s">
        <v>20</v>
      </c>
      <c r="H216" s="3" t="s">
        <v>21</v>
      </c>
      <c r="I216" s="3" t="s">
        <v>28</v>
      </c>
      <c r="J216" s="3" t="s">
        <v>3</v>
      </c>
      <c r="K216" s="3" t="s">
        <v>9</v>
      </c>
      <c r="L216" s="3" t="s">
        <v>17</v>
      </c>
      <c r="M216" s="8">
        <v>1</v>
      </c>
      <c r="N216" s="5">
        <v>140.47</v>
      </c>
      <c r="O216" s="6">
        <v>0</v>
      </c>
      <c r="P216" s="5">
        <v>79.66</v>
      </c>
      <c r="Q216" s="5">
        <f t="shared" si="12"/>
        <v>140.47</v>
      </c>
      <c r="R216" s="5">
        <f t="shared" si="13"/>
        <v>79.66</v>
      </c>
      <c r="S216" s="5">
        <f t="shared" si="14"/>
        <v>60.81</v>
      </c>
      <c r="T216" s="7">
        <f t="shared" si="15"/>
        <v>0.43290382288033036</v>
      </c>
      <c r="U216" s="4">
        <f>YEAR(SalesDataTable[[#This Row],[Order Date]])</f>
        <v>2026</v>
      </c>
      <c r="V216" s="7" t="str">
        <f>"Q"&amp;ROUNDUP(MONTH(SalesDataTable[[#This Row],[Order Date]])/3,0)</f>
        <v>Q1</v>
      </c>
      <c r="W216" s="8">
        <f>MONTH(SalesDataTable[[#This Row],[Order Date]])</f>
        <v>2</v>
      </c>
      <c r="X216" s="7" t="str">
        <f>TEXT(SalesDataTable[[#This Row],[Order Date]],"mmm")</f>
        <v>Feb</v>
      </c>
    </row>
    <row r="217" spans="1:24" ht="15.75">
      <c r="A217" s="1">
        <v>3901</v>
      </c>
      <c r="B217" s="2">
        <v>46069</v>
      </c>
      <c r="C217" s="3">
        <f>YEAR(SalesDataTable[[#This Row],[Order Date]])</f>
        <v>2026</v>
      </c>
      <c r="D217" s="10" t="str">
        <f>"Q"&amp;ROUNDUP(MONTH(SalesDataTable[[#This Row],[Order Date]])/3,0)</f>
        <v>Q1</v>
      </c>
      <c r="E217" s="3">
        <f>MONTH(SalesDataTable[[#This Row],[Order Date]])</f>
        <v>2</v>
      </c>
      <c r="F217" s="3" t="str">
        <f>TEXT(SalesDataTable[[#This Row],[Order Date]],"MMM")</f>
        <v>Feb</v>
      </c>
      <c r="G217" s="3" t="s">
        <v>20</v>
      </c>
      <c r="H217" s="3" t="s">
        <v>31</v>
      </c>
      <c r="I217" s="3" t="s">
        <v>19</v>
      </c>
      <c r="J217" s="3" t="s">
        <v>13</v>
      </c>
      <c r="K217" s="3" t="s">
        <v>9</v>
      </c>
      <c r="L217" s="3" t="s">
        <v>46</v>
      </c>
      <c r="M217" s="8">
        <v>4</v>
      </c>
      <c r="N217" s="5">
        <v>70.67</v>
      </c>
      <c r="O217" s="6">
        <v>0.05</v>
      </c>
      <c r="P217" s="5">
        <v>32.96</v>
      </c>
      <c r="Q217" s="5">
        <f t="shared" si="12"/>
        <v>268.54599999999999</v>
      </c>
      <c r="R217" s="5">
        <f t="shared" si="13"/>
        <v>131.84</v>
      </c>
      <c r="S217" s="5">
        <f t="shared" si="14"/>
        <v>136.70599999999999</v>
      </c>
      <c r="T217" s="7">
        <f t="shared" si="15"/>
        <v>0.50905990035226734</v>
      </c>
      <c r="U217" s="4">
        <f>YEAR(SalesDataTable[[#This Row],[Order Date]])</f>
        <v>2026</v>
      </c>
      <c r="V217" s="7" t="str">
        <f>"Q"&amp;ROUNDUP(MONTH(SalesDataTable[[#This Row],[Order Date]])/3,0)</f>
        <v>Q1</v>
      </c>
      <c r="W217" s="8">
        <f>MONTH(SalesDataTable[[#This Row],[Order Date]])</f>
        <v>2</v>
      </c>
      <c r="X217" s="7" t="str">
        <f>TEXT(SalesDataTable[[#This Row],[Order Date]],"mmm")</f>
        <v>Feb</v>
      </c>
    </row>
    <row r="218" spans="1:24" ht="15.75">
      <c r="A218" s="1">
        <v>594</v>
      </c>
      <c r="B218" s="2">
        <v>46070</v>
      </c>
      <c r="C218" s="3">
        <f>YEAR(SalesDataTable[[#This Row],[Order Date]])</f>
        <v>2026</v>
      </c>
      <c r="D218" s="10" t="str">
        <f>"Q"&amp;ROUNDUP(MONTH(SalesDataTable[[#This Row],[Order Date]])/3,0)</f>
        <v>Q1</v>
      </c>
      <c r="E218" s="3">
        <f>MONTH(SalesDataTable[[#This Row],[Order Date]])</f>
        <v>2</v>
      </c>
      <c r="F218" s="3" t="str">
        <f>TEXT(SalesDataTable[[#This Row],[Order Date]],"MMM")</f>
        <v>Feb</v>
      </c>
      <c r="G218" s="3" t="s">
        <v>0</v>
      </c>
      <c r="H218" s="3" t="s">
        <v>50</v>
      </c>
      <c r="I218" s="3" t="s">
        <v>19</v>
      </c>
      <c r="J218" s="3" t="s">
        <v>16</v>
      </c>
      <c r="K218" s="3" t="s">
        <v>14</v>
      </c>
      <c r="L218" s="3" t="s">
        <v>44</v>
      </c>
      <c r="M218" s="8">
        <v>3</v>
      </c>
      <c r="N218" s="5">
        <v>134.91</v>
      </c>
      <c r="O218" s="6">
        <v>0</v>
      </c>
      <c r="P218" s="5">
        <v>67.69</v>
      </c>
      <c r="Q218" s="5">
        <f t="shared" si="12"/>
        <v>404.73</v>
      </c>
      <c r="R218" s="5">
        <f t="shared" si="13"/>
        <v>203.07</v>
      </c>
      <c r="S218" s="5">
        <f t="shared" si="14"/>
        <v>201.66000000000003</v>
      </c>
      <c r="T218" s="7">
        <f t="shared" si="15"/>
        <v>0.49825809799125348</v>
      </c>
      <c r="U218" s="4">
        <f>YEAR(SalesDataTable[[#This Row],[Order Date]])</f>
        <v>2026</v>
      </c>
      <c r="V218" s="7" t="str">
        <f>"Q"&amp;ROUNDUP(MONTH(SalesDataTable[[#This Row],[Order Date]])/3,0)</f>
        <v>Q1</v>
      </c>
      <c r="W218" s="8">
        <f>MONTH(SalesDataTable[[#This Row],[Order Date]])</f>
        <v>2</v>
      </c>
      <c r="X218" s="7" t="str">
        <f>TEXT(SalesDataTable[[#This Row],[Order Date]],"mmm")</f>
        <v>Feb</v>
      </c>
    </row>
    <row r="219" spans="1:24" ht="15.75">
      <c r="A219" s="1">
        <v>624</v>
      </c>
      <c r="B219" s="2">
        <v>46070</v>
      </c>
      <c r="C219" s="3">
        <f>YEAR(SalesDataTable[[#This Row],[Order Date]])</f>
        <v>2026</v>
      </c>
      <c r="D219" s="10" t="str">
        <f>"Q"&amp;ROUNDUP(MONTH(SalesDataTable[[#This Row],[Order Date]])/3,0)</f>
        <v>Q1</v>
      </c>
      <c r="E219" s="3">
        <f>MONTH(SalesDataTable[[#This Row],[Order Date]])</f>
        <v>2</v>
      </c>
      <c r="F219" s="3" t="str">
        <f>TEXT(SalesDataTable[[#This Row],[Order Date]],"MMM")</f>
        <v>Feb</v>
      </c>
      <c r="G219" s="3" t="s">
        <v>11</v>
      </c>
      <c r="H219" s="3" t="s">
        <v>12</v>
      </c>
      <c r="I219" s="3" t="s">
        <v>2</v>
      </c>
      <c r="J219" s="3" t="s">
        <v>16</v>
      </c>
      <c r="K219" s="3" t="s">
        <v>9</v>
      </c>
      <c r="L219" s="3" t="s">
        <v>46</v>
      </c>
      <c r="M219" s="8">
        <v>1</v>
      </c>
      <c r="N219" s="5">
        <v>70.86</v>
      </c>
      <c r="O219" s="6">
        <v>0.1</v>
      </c>
      <c r="P219" s="5">
        <v>33.299999999999997</v>
      </c>
      <c r="Q219" s="5">
        <f t="shared" si="12"/>
        <v>63.774000000000001</v>
      </c>
      <c r="R219" s="5">
        <f t="shared" si="13"/>
        <v>33.299999999999997</v>
      </c>
      <c r="S219" s="5">
        <f t="shared" si="14"/>
        <v>30.474000000000004</v>
      </c>
      <c r="T219" s="7">
        <f t="shared" si="15"/>
        <v>0.47784363533728486</v>
      </c>
      <c r="U219" s="4">
        <f>YEAR(SalesDataTable[[#This Row],[Order Date]])</f>
        <v>2026</v>
      </c>
      <c r="V219" s="7" t="str">
        <f>"Q"&amp;ROUNDUP(MONTH(SalesDataTable[[#This Row],[Order Date]])/3,0)</f>
        <v>Q1</v>
      </c>
      <c r="W219" s="8">
        <f>MONTH(SalesDataTable[[#This Row],[Order Date]])</f>
        <v>2</v>
      </c>
      <c r="X219" s="7" t="str">
        <f>TEXT(SalesDataTable[[#This Row],[Order Date]],"mmm")</f>
        <v>Feb</v>
      </c>
    </row>
    <row r="220" spans="1:24" ht="15.75">
      <c r="A220" s="1">
        <v>1013</v>
      </c>
      <c r="B220" s="2">
        <v>46070</v>
      </c>
      <c r="C220" s="3">
        <f>YEAR(SalesDataTable[[#This Row],[Order Date]])</f>
        <v>2026</v>
      </c>
      <c r="D220" s="10" t="str">
        <f>"Q"&amp;ROUNDUP(MONTH(SalesDataTable[[#This Row],[Order Date]])/3,0)</f>
        <v>Q1</v>
      </c>
      <c r="E220" s="3">
        <f>MONTH(SalesDataTable[[#This Row],[Order Date]])</f>
        <v>2</v>
      </c>
      <c r="F220" s="3" t="str">
        <f>TEXT(SalesDataTable[[#This Row],[Order Date]],"MMM")</f>
        <v>Feb</v>
      </c>
      <c r="G220" s="3" t="s">
        <v>6</v>
      </c>
      <c r="H220" s="3" t="s">
        <v>43</v>
      </c>
      <c r="I220" s="3" t="s">
        <v>19</v>
      </c>
      <c r="J220" s="3" t="s">
        <v>13</v>
      </c>
      <c r="K220" s="3" t="s">
        <v>4</v>
      </c>
      <c r="L220" s="3" t="s">
        <v>30</v>
      </c>
      <c r="M220" s="8">
        <v>1</v>
      </c>
      <c r="N220" s="5">
        <v>104.35</v>
      </c>
      <c r="O220" s="6">
        <v>0</v>
      </c>
      <c r="P220" s="5">
        <v>51.49</v>
      </c>
      <c r="Q220" s="5">
        <f t="shared" si="12"/>
        <v>104.35</v>
      </c>
      <c r="R220" s="5">
        <f t="shared" si="13"/>
        <v>51.49</v>
      </c>
      <c r="S220" s="5">
        <f t="shared" si="14"/>
        <v>52.859999999999992</v>
      </c>
      <c r="T220" s="7">
        <f t="shared" si="15"/>
        <v>0.50656444657402966</v>
      </c>
      <c r="U220" s="4">
        <f>YEAR(SalesDataTable[[#This Row],[Order Date]])</f>
        <v>2026</v>
      </c>
      <c r="V220" s="7" t="str">
        <f>"Q"&amp;ROUNDUP(MONTH(SalesDataTable[[#This Row],[Order Date]])/3,0)</f>
        <v>Q1</v>
      </c>
      <c r="W220" s="8">
        <f>MONTH(SalesDataTable[[#This Row],[Order Date]])</f>
        <v>2</v>
      </c>
      <c r="X220" s="7" t="str">
        <f>TEXT(SalesDataTable[[#This Row],[Order Date]],"mmm")</f>
        <v>Feb</v>
      </c>
    </row>
    <row r="221" spans="1:24" ht="15.75">
      <c r="A221" s="1">
        <v>1100</v>
      </c>
      <c r="B221" s="2">
        <v>46070</v>
      </c>
      <c r="C221" s="3">
        <f>YEAR(SalesDataTable[[#This Row],[Order Date]])</f>
        <v>2026</v>
      </c>
      <c r="D221" s="10" t="str">
        <f>"Q"&amp;ROUNDUP(MONTH(SalesDataTable[[#This Row],[Order Date]])/3,0)</f>
        <v>Q1</v>
      </c>
      <c r="E221" s="3">
        <f>MONTH(SalesDataTable[[#This Row],[Order Date]])</f>
        <v>2</v>
      </c>
      <c r="F221" s="3" t="str">
        <f>TEXT(SalesDataTable[[#This Row],[Order Date]],"MMM")</f>
        <v>Feb</v>
      </c>
      <c r="G221" s="3" t="s">
        <v>20</v>
      </c>
      <c r="H221" s="3" t="s">
        <v>33</v>
      </c>
      <c r="I221" s="3" t="s">
        <v>2</v>
      </c>
      <c r="J221" s="3" t="s">
        <v>3</v>
      </c>
      <c r="K221" s="3" t="s">
        <v>34</v>
      </c>
      <c r="L221" s="3" t="s">
        <v>38</v>
      </c>
      <c r="M221" s="8">
        <v>2</v>
      </c>
      <c r="N221" s="5">
        <v>120.48</v>
      </c>
      <c r="O221" s="6">
        <v>0</v>
      </c>
      <c r="P221" s="5">
        <v>70.680000000000007</v>
      </c>
      <c r="Q221" s="5">
        <f t="shared" si="12"/>
        <v>240.96</v>
      </c>
      <c r="R221" s="5">
        <f t="shared" si="13"/>
        <v>141.36000000000001</v>
      </c>
      <c r="S221" s="5">
        <f t="shared" si="14"/>
        <v>99.6</v>
      </c>
      <c r="T221" s="7">
        <f t="shared" si="15"/>
        <v>0.4133466135458167</v>
      </c>
      <c r="U221" s="4">
        <f>YEAR(SalesDataTable[[#This Row],[Order Date]])</f>
        <v>2026</v>
      </c>
      <c r="V221" s="7" t="str">
        <f>"Q"&amp;ROUNDUP(MONTH(SalesDataTable[[#This Row],[Order Date]])/3,0)</f>
        <v>Q1</v>
      </c>
      <c r="W221" s="8">
        <f>MONTH(SalesDataTable[[#This Row],[Order Date]])</f>
        <v>2</v>
      </c>
      <c r="X221" s="7" t="str">
        <f>TEXT(SalesDataTable[[#This Row],[Order Date]],"mmm")</f>
        <v>Feb</v>
      </c>
    </row>
    <row r="222" spans="1:24" ht="15.75">
      <c r="A222" s="1">
        <v>2353</v>
      </c>
      <c r="B222" s="2">
        <v>46070</v>
      </c>
      <c r="C222" s="3">
        <f>YEAR(SalesDataTable[[#This Row],[Order Date]])</f>
        <v>2026</v>
      </c>
      <c r="D222" s="10" t="str">
        <f>"Q"&amp;ROUNDUP(MONTH(SalesDataTable[[#This Row],[Order Date]])/3,0)</f>
        <v>Q1</v>
      </c>
      <c r="E222" s="3">
        <f>MONTH(SalesDataTable[[#This Row],[Order Date]])</f>
        <v>2</v>
      </c>
      <c r="F222" s="3" t="str">
        <f>TEXT(SalesDataTable[[#This Row],[Order Date]],"MMM")</f>
        <v>Feb</v>
      </c>
      <c r="G222" s="3" t="s">
        <v>6</v>
      </c>
      <c r="H222" s="3" t="s">
        <v>43</v>
      </c>
      <c r="I222" s="3" t="s">
        <v>2</v>
      </c>
      <c r="J222" s="3" t="s">
        <v>3</v>
      </c>
      <c r="K222" s="3" t="s">
        <v>23</v>
      </c>
      <c r="L222" s="3" t="s">
        <v>24</v>
      </c>
      <c r="M222" s="8">
        <v>1</v>
      </c>
      <c r="N222" s="5">
        <v>339.52</v>
      </c>
      <c r="O222" s="6">
        <v>0.1</v>
      </c>
      <c r="P222" s="5">
        <v>191.19</v>
      </c>
      <c r="Q222" s="5">
        <f t="shared" si="12"/>
        <v>305.56799999999998</v>
      </c>
      <c r="R222" s="5">
        <f t="shared" si="13"/>
        <v>191.19</v>
      </c>
      <c r="S222" s="5">
        <f t="shared" si="14"/>
        <v>114.37799999999999</v>
      </c>
      <c r="T222" s="7">
        <f t="shared" si="15"/>
        <v>0.3743127552623311</v>
      </c>
      <c r="U222" s="4">
        <f>YEAR(SalesDataTable[[#This Row],[Order Date]])</f>
        <v>2026</v>
      </c>
      <c r="V222" s="7" t="str">
        <f>"Q"&amp;ROUNDUP(MONTH(SalesDataTable[[#This Row],[Order Date]])/3,0)</f>
        <v>Q1</v>
      </c>
      <c r="W222" s="8">
        <f>MONTH(SalesDataTable[[#This Row],[Order Date]])</f>
        <v>2</v>
      </c>
      <c r="X222" s="7" t="str">
        <f>TEXT(SalesDataTable[[#This Row],[Order Date]],"mmm")</f>
        <v>Feb</v>
      </c>
    </row>
    <row r="223" spans="1:24" ht="15.75">
      <c r="A223" s="1">
        <v>3020</v>
      </c>
      <c r="B223" s="2">
        <v>46070</v>
      </c>
      <c r="C223" s="3">
        <f>YEAR(SalesDataTable[[#This Row],[Order Date]])</f>
        <v>2026</v>
      </c>
      <c r="D223" s="10" t="str">
        <f>"Q"&amp;ROUNDUP(MONTH(SalesDataTable[[#This Row],[Order Date]])/3,0)</f>
        <v>Q1</v>
      </c>
      <c r="E223" s="3">
        <f>MONTH(SalesDataTable[[#This Row],[Order Date]])</f>
        <v>2</v>
      </c>
      <c r="F223" s="3" t="str">
        <f>TEXT(SalesDataTable[[#This Row],[Order Date]],"MMM")</f>
        <v>Feb</v>
      </c>
      <c r="G223" s="3" t="s">
        <v>6</v>
      </c>
      <c r="H223" s="3" t="s">
        <v>49</v>
      </c>
      <c r="I223" s="3" t="s">
        <v>8</v>
      </c>
      <c r="J223" s="3" t="s">
        <v>16</v>
      </c>
      <c r="K223" s="3" t="s">
        <v>9</v>
      </c>
      <c r="L223" s="3" t="s">
        <v>37</v>
      </c>
      <c r="M223" s="8">
        <v>5</v>
      </c>
      <c r="N223" s="5">
        <v>154.72999999999999</v>
      </c>
      <c r="O223" s="6">
        <v>0.1</v>
      </c>
      <c r="P223" s="5">
        <v>77.42</v>
      </c>
      <c r="Q223" s="5">
        <f t="shared" si="12"/>
        <v>696.28499999999997</v>
      </c>
      <c r="R223" s="5">
        <f t="shared" si="13"/>
        <v>387.1</v>
      </c>
      <c r="S223" s="5">
        <f t="shared" si="14"/>
        <v>309.18499999999995</v>
      </c>
      <c r="T223" s="7">
        <f t="shared" si="15"/>
        <v>0.44404949122844806</v>
      </c>
      <c r="U223" s="4">
        <f>YEAR(SalesDataTable[[#This Row],[Order Date]])</f>
        <v>2026</v>
      </c>
      <c r="V223" s="7" t="str">
        <f>"Q"&amp;ROUNDUP(MONTH(SalesDataTable[[#This Row],[Order Date]])/3,0)</f>
        <v>Q1</v>
      </c>
      <c r="W223" s="8">
        <f>MONTH(SalesDataTable[[#This Row],[Order Date]])</f>
        <v>2</v>
      </c>
      <c r="X223" s="7" t="str">
        <f>TEXT(SalesDataTable[[#This Row],[Order Date]],"mmm")</f>
        <v>Feb</v>
      </c>
    </row>
    <row r="224" spans="1:24" ht="15.75">
      <c r="A224" s="1">
        <v>3227</v>
      </c>
      <c r="B224" s="2">
        <v>46070</v>
      </c>
      <c r="C224" s="3">
        <f>YEAR(SalesDataTable[[#This Row],[Order Date]])</f>
        <v>2026</v>
      </c>
      <c r="D224" s="10" t="str">
        <f>"Q"&amp;ROUNDUP(MONTH(SalesDataTable[[#This Row],[Order Date]])/3,0)</f>
        <v>Q1</v>
      </c>
      <c r="E224" s="3">
        <f>MONTH(SalesDataTable[[#This Row],[Order Date]])</f>
        <v>2</v>
      </c>
      <c r="F224" s="3" t="str">
        <f>TEXT(SalesDataTable[[#This Row],[Order Date]],"MMM")</f>
        <v>Feb</v>
      </c>
      <c r="G224" s="3" t="s">
        <v>11</v>
      </c>
      <c r="H224" s="3" t="s">
        <v>25</v>
      </c>
      <c r="I224" s="3" t="s">
        <v>19</v>
      </c>
      <c r="J224" s="3" t="s">
        <v>16</v>
      </c>
      <c r="K224" s="3" t="s">
        <v>9</v>
      </c>
      <c r="L224" s="3" t="s">
        <v>10</v>
      </c>
      <c r="M224" s="8">
        <v>4</v>
      </c>
      <c r="N224" s="5">
        <v>93.98</v>
      </c>
      <c r="O224" s="6">
        <v>0.05</v>
      </c>
      <c r="P224" s="5">
        <v>44.6</v>
      </c>
      <c r="Q224" s="5">
        <f t="shared" si="12"/>
        <v>357.12400000000002</v>
      </c>
      <c r="R224" s="5">
        <f t="shared" si="13"/>
        <v>178.4</v>
      </c>
      <c r="S224" s="5">
        <f t="shared" si="14"/>
        <v>178.72400000000002</v>
      </c>
      <c r="T224" s="7">
        <f t="shared" si="15"/>
        <v>0.50045362395134463</v>
      </c>
      <c r="U224" s="4">
        <f>YEAR(SalesDataTable[[#This Row],[Order Date]])</f>
        <v>2026</v>
      </c>
      <c r="V224" s="7" t="str">
        <f>"Q"&amp;ROUNDUP(MONTH(SalesDataTable[[#This Row],[Order Date]])/3,0)</f>
        <v>Q1</v>
      </c>
      <c r="W224" s="8">
        <f>MONTH(SalesDataTable[[#This Row],[Order Date]])</f>
        <v>2</v>
      </c>
      <c r="X224" s="7" t="str">
        <f>TEXT(SalesDataTable[[#This Row],[Order Date]],"mmm")</f>
        <v>Feb</v>
      </c>
    </row>
    <row r="225" spans="1:24" ht="15.75">
      <c r="A225" s="1">
        <v>3530</v>
      </c>
      <c r="B225" s="2">
        <v>46070</v>
      </c>
      <c r="C225" s="3">
        <f>YEAR(SalesDataTable[[#This Row],[Order Date]])</f>
        <v>2026</v>
      </c>
      <c r="D225" s="10" t="str">
        <f>"Q"&amp;ROUNDUP(MONTH(SalesDataTable[[#This Row],[Order Date]])/3,0)</f>
        <v>Q1</v>
      </c>
      <c r="E225" s="3">
        <f>MONTH(SalesDataTable[[#This Row],[Order Date]])</f>
        <v>2</v>
      </c>
      <c r="F225" s="3" t="str">
        <f>TEXT(SalesDataTable[[#This Row],[Order Date]],"MMM")</f>
        <v>Feb</v>
      </c>
      <c r="G225" s="3" t="s">
        <v>0</v>
      </c>
      <c r="H225" s="3" t="s">
        <v>1</v>
      </c>
      <c r="I225" s="3" t="s">
        <v>2</v>
      </c>
      <c r="J225" s="3" t="s">
        <v>13</v>
      </c>
      <c r="K225" s="3" t="s">
        <v>23</v>
      </c>
      <c r="L225" s="3" t="s">
        <v>24</v>
      </c>
      <c r="M225" s="8">
        <v>2</v>
      </c>
      <c r="N225" s="5">
        <v>336.83</v>
      </c>
      <c r="O225" s="6">
        <v>0</v>
      </c>
      <c r="P225" s="5">
        <v>194.42</v>
      </c>
      <c r="Q225" s="5">
        <f t="shared" si="12"/>
        <v>673.66</v>
      </c>
      <c r="R225" s="5">
        <f t="shared" si="13"/>
        <v>388.84</v>
      </c>
      <c r="S225" s="5">
        <f t="shared" si="14"/>
        <v>284.82</v>
      </c>
      <c r="T225" s="7">
        <f t="shared" si="15"/>
        <v>0.42279488169106078</v>
      </c>
      <c r="U225" s="4">
        <f>YEAR(SalesDataTable[[#This Row],[Order Date]])</f>
        <v>2026</v>
      </c>
      <c r="V225" s="7" t="str">
        <f>"Q"&amp;ROUNDUP(MONTH(SalesDataTable[[#This Row],[Order Date]])/3,0)</f>
        <v>Q1</v>
      </c>
      <c r="W225" s="8">
        <f>MONTH(SalesDataTable[[#This Row],[Order Date]])</f>
        <v>2</v>
      </c>
      <c r="X225" s="7" t="str">
        <f>TEXT(SalesDataTable[[#This Row],[Order Date]],"mmm")</f>
        <v>Feb</v>
      </c>
    </row>
    <row r="226" spans="1:24" ht="15.75">
      <c r="A226" s="1">
        <v>6</v>
      </c>
      <c r="B226" s="2">
        <v>46071</v>
      </c>
      <c r="C226" s="3">
        <f>YEAR(SalesDataTable[[#This Row],[Order Date]])</f>
        <v>2026</v>
      </c>
      <c r="D226" s="10" t="str">
        <f>"Q"&amp;ROUNDUP(MONTH(SalesDataTable[[#This Row],[Order Date]])/3,0)</f>
        <v>Q1</v>
      </c>
      <c r="E226" s="3">
        <f>MONTH(SalesDataTable[[#This Row],[Order Date]])</f>
        <v>2</v>
      </c>
      <c r="F226" s="3" t="str">
        <f>TEXT(SalesDataTable[[#This Row],[Order Date]],"MMM")</f>
        <v>Feb</v>
      </c>
      <c r="G226" s="3" t="s">
        <v>20</v>
      </c>
      <c r="H226" s="3" t="s">
        <v>33</v>
      </c>
      <c r="I226" s="3" t="s">
        <v>19</v>
      </c>
      <c r="J226" s="3" t="s">
        <v>3</v>
      </c>
      <c r="K226" s="3" t="s">
        <v>23</v>
      </c>
      <c r="L226" s="3" t="s">
        <v>24</v>
      </c>
      <c r="M226" s="8">
        <v>1</v>
      </c>
      <c r="N226" s="5">
        <v>338.93</v>
      </c>
      <c r="O226" s="6">
        <v>0</v>
      </c>
      <c r="P226" s="5">
        <v>197.92</v>
      </c>
      <c r="Q226" s="5">
        <f t="shared" si="12"/>
        <v>338.93</v>
      </c>
      <c r="R226" s="5">
        <f t="shared" si="13"/>
        <v>197.92</v>
      </c>
      <c r="S226" s="5">
        <f t="shared" si="14"/>
        <v>141.01000000000002</v>
      </c>
      <c r="T226" s="7">
        <f t="shared" si="15"/>
        <v>0.41604461098161866</v>
      </c>
      <c r="U226" s="4">
        <f>YEAR(SalesDataTable[[#This Row],[Order Date]])</f>
        <v>2026</v>
      </c>
      <c r="V226" s="7" t="str">
        <f>"Q"&amp;ROUNDUP(MONTH(SalesDataTable[[#This Row],[Order Date]])/3,0)</f>
        <v>Q1</v>
      </c>
      <c r="W226" s="8">
        <f>MONTH(SalesDataTable[[#This Row],[Order Date]])</f>
        <v>2</v>
      </c>
      <c r="X226" s="7" t="str">
        <f>TEXT(SalesDataTable[[#This Row],[Order Date]],"mmm")</f>
        <v>Feb</v>
      </c>
    </row>
    <row r="227" spans="1:24" ht="15.75">
      <c r="A227" s="1">
        <v>2038</v>
      </c>
      <c r="B227" s="2">
        <v>46071</v>
      </c>
      <c r="C227" s="3">
        <f>YEAR(SalesDataTable[[#This Row],[Order Date]])</f>
        <v>2026</v>
      </c>
      <c r="D227" s="10" t="str">
        <f>"Q"&amp;ROUNDUP(MONTH(SalesDataTable[[#This Row],[Order Date]])/3,0)</f>
        <v>Q1</v>
      </c>
      <c r="E227" s="3">
        <f>MONTH(SalesDataTable[[#This Row],[Order Date]])</f>
        <v>2</v>
      </c>
      <c r="F227" s="3" t="str">
        <f>TEXT(SalesDataTable[[#This Row],[Order Date]],"MMM")</f>
        <v>Feb</v>
      </c>
      <c r="G227" s="3" t="s">
        <v>0</v>
      </c>
      <c r="H227" s="3" t="s">
        <v>36</v>
      </c>
      <c r="I227" s="3" t="s">
        <v>2</v>
      </c>
      <c r="J227" s="3" t="s">
        <v>13</v>
      </c>
      <c r="K227" s="3" t="s">
        <v>23</v>
      </c>
      <c r="L227" s="3" t="s">
        <v>51</v>
      </c>
      <c r="M227" s="8">
        <v>5</v>
      </c>
      <c r="N227" s="5">
        <v>122.72</v>
      </c>
      <c r="O227" s="6">
        <v>0</v>
      </c>
      <c r="P227" s="5">
        <v>62.41</v>
      </c>
      <c r="Q227" s="5">
        <f t="shared" si="12"/>
        <v>613.6</v>
      </c>
      <c r="R227" s="5">
        <f t="shared" si="13"/>
        <v>312.04999999999995</v>
      </c>
      <c r="S227" s="5">
        <f t="shared" si="14"/>
        <v>301.55000000000007</v>
      </c>
      <c r="T227" s="7">
        <f t="shared" si="15"/>
        <v>0.49144393741851378</v>
      </c>
      <c r="U227" s="4">
        <f>YEAR(SalesDataTable[[#This Row],[Order Date]])</f>
        <v>2026</v>
      </c>
      <c r="V227" s="7" t="str">
        <f>"Q"&amp;ROUNDUP(MONTH(SalesDataTable[[#This Row],[Order Date]])/3,0)</f>
        <v>Q1</v>
      </c>
      <c r="W227" s="8">
        <f>MONTH(SalesDataTable[[#This Row],[Order Date]])</f>
        <v>2</v>
      </c>
      <c r="X227" s="7" t="str">
        <f>TEXT(SalesDataTable[[#This Row],[Order Date]],"mmm")</f>
        <v>Feb</v>
      </c>
    </row>
    <row r="228" spans="1:24" ht="15.75">
      <c r="A228" s="1">
        <v>4104</v>
      </c>
      <c r="B228" s="2">
        <v>46071</v>
      </c>
      <c r="C228" s="3">
        <f>YEAR(SalesDataTable[[#This Row],[Order Date]])</f>
        <v>2026</v>
      </c>
      <c r="D228" s="10" t="str">
        <f>"Q"&amp;ROUNDUP(MONTH(SalesDataTable[[#This Row],[Order Date]])/3,0)</f>
        <v>Q1</v>
      </c>
      <c r="E228" s="3">
        <f>MONTH(SalesDataTable[[#This Row],[Order Date]])</f>
        <v>2</v>
      </c>
      <c r="F228" s="3" t="str">
        <f>TEXT(SalesDataTable[[#This Row],[Order Date]],"MMM")</f>
        <v>Feb</v>
      </c>
      <c r="G228" s="3" t="s">
        <v>20</v>
      </c>
      <c r="H228" s="3" t="s">
        <v>21</v>
      </c>
      <c r="I228" s="3" t="s">
        <v>2</v>
      </c>
      <c r="J228" s="3" t="s">
        <v>13</v>
      </c>
      <c r="K228" s="3" t="s">
        <v>14</v>
      </c>
      <c r="L228" s="3" t="s">
        <v>44</v>
      </c>
      <c r="M228" s="8">
        <v>4</v>
      </c>
      <c r="N228" s="5">
        <v>135.63</v>
      </c>
      <c r="O228" s="6">
        <v>0.05</v>
      </c>
      <c r="P228" s="5">
        <v>65.900000000000006</v>
      </c>
      <c r="Q228" s="5">
        <f t="shared" si="12"/>
        <v>515.39400000000001</v>
      </c>
      <c r="R228" s="5">
        <f t="shared" si="13"/>
        <v>263.60000000000002</v>
      </c>
      <c r="S228" s="5">
        <f t="shared" si="14"/>
        <v>251.79399999999998</v>
      </c>
      <c r="T228" s="7">
        <f t="shared" si="15"/>
        <v>0.4885466264644136</v>
      </c>
      <c r="U228" s="4">
        <f>YEAR(SalesDataTable[[#This Row],[Order Date]])</f>
        <v>2026</v>
      </c>
      <c r="V228" s="7" t="str">
        <f>"Q"&amp;ROUNDUP(MONTH(SalesDataTable[[#This Row],[Order Date]])/3,0)</f>
        <v>Q1</v>
      </c>
      <c r="W228" s="8">
        <f>MONTH(SalesDataTable[[#This Row],[Order Date]])</f>
        <v>2</v>
      </c>
      <c r="X228" s="7" t="str">
        <f>TEXT(SalesDataTable[[#This Row],[Order Date]],"mmm")</f>
        <v>Feb</v>
      </c>
    </row>
    <row r="229" spans="1:24" ht="15.75">
      <c r="A229" s="1">
        <v>1072</v>
      </c>
      <c r="B229" s="2">
        <v>46072</v>
      </c>
      <c r="C229" s="3">
        <f>YEAR(SalesDataTable[[#This Row],[Order Date]])</f>
        <v>2026</v>
      </c>
      <c r="D229" s="10" t="str">
        <f>"Q"&amp;ROUNDUP(MONTH(SalesDataTable[[#This Row],[Order Date]])/3,0)</f>
        <v>Q1</v>
      </c>
      <c r="E229" s="3">
        <f>MONTH(SalesDataTable[[#This Row],[Order Date]])</f>
        <v>2</v>
      </c>
      <c r="F229" s="3" t="str">
        <f>TEXT(SalesDataTable[[#This Row],[Order Date]],"MMM")</f>
        <v>Feb</v>
      </c>
      <c r="G229" s="3" t="s">
        <v>11</v>
      </c>
      <c r="H229" s="3" t="s">
        <v>52</v>
      </c>
      <c r="I229" s="3" t="s">
        <v>2</v>
      </c>
      <c r="J229" s="3" t="s">
        <v>3</v>
      </c>
      <c r="K229" s="3" t="s">
        <v>23</v>
      </c>
      <c r="L229" s="3" t="s">
        <v>40</v>
      </c>
      <c r="M229" s="8">
        <v>2</v>
      </c>
      <c r="N229" s="5">
        <v>81.34</v>
      </c>
      <c r="O229" s="6">
        <v>0.05</v>
      </c>
      <c r="P229" s="5">
        <v>40.64</v>
      </c>
      <c r="Q229" s="5">
        <f t="shared" si="12"/>
        <v>154.54599999999999</v>
      </c>
      <c r="R229" s="5">
        <f t="shared" si="13"/>
        <v>81.28</v>
      </c>
      <c r="S229" s="5">
        <f t="shared" si="14"/>
        <v>73.265999999999991</v>
      </c>
      <c r="T229" s="7">
        <f t="shared" si="15"/>
        <v>0.47407244445019603</v>
      </c>
      <c r="U229" s="4">
        <f>YEAR(SalesDataTable[[#This Row],[Order Date]])</f>
        <v>2026</v>
      </c>
      <c r="V229" s="7" t="str">
        <f>"Q"&amp;ROUNDUP(MONTH(SalesDataTable[[#This Row],[Order Date]])/3,0)</f>
        <v>Q1</v>
      </c>
      <c r="W229" s="8">
        <f>MONTH(SalesDataTable[[#This Row],[Order Date]])</f>
        <v>2</v>
      </c>
      <c r="X229" s="7" t="str">
        <f>TEXT(SalesDataTable[[#This Row],[Order Date]],"mmm")</f>
        <v>Feb</v>
      </c>
    </row>
    <row r="230" spans="1:24" ht="15.75">
      <c r="A230" s="1">
        <v>2435</v>
      </c>
      <c r="B230" s="2">
        <v>46072</v>
      </c>
      <c r="C230" s="3">
        <f>YEAR(SalesDataTable[[#This Row],[Order Date]])</f>
        <v>2026</v>
      </c>
      <c r="D230" s="10" t="str">
        <f>"Q"&amp;ROUNDUP(MONTH(SalesDataTable[[#This Row],[Order Date]])/3,0)</f>
        <v>Q1</v>
      </c>
      <c r="E230" s="3">
        <f>MONTH(SalesDataTable[[#This Row],[Order Date]])</f>
        <v>2</v>
      </c>
      <c r="F230" s="3" t="str">
        <f>TEXT(SalesDataTable[[#This Row],[Order Date]],"MMM")</f>
        <v>Feb</v>
      </c>
      <c r="G230" s="3" t="s">
        <v>11</v>
      </c>
      <c r="H230" s="3" t="s">
        <v>18</v>
      </c>
      <c r="I230" s="3" t="s">
        <v>2</v>
      </c>
      <c r="J230" s="3" t="s">
        <v>13</v>
      </c>
      <c r="K230" s="3" t="s">
        <v>4</v>
      </c>
      <c r="L230" s="3" t="s">
        <v>26</v>
      </c>
      <c r="M230" s="8">
        <v>1</v>
      </c>
      <c r="N230" s="5">
        <v>41.01</v>
      </c>
      <c r="O230" s="6">
        <v>0.05</v>
      </c>
      <c r="P230" s="5">
        <v>16.489999999999998</v>
      </c>
      <c r="Q230" s="5">
        <f t="shared" si="12"/>
        <v>38.959499999999998</v>
      </c>
      <c r="R230" s="5">
        <f t="shared" si="13"/>
        <v>16.489999999999998</v>
      </c>
      <c r="S230" s="5">
        <f t="shared" si="14"/>
        <v>22.4695</v>
      </c>
      <c r="T230" s="7">
        <f t="shared" si="15"/>
        <v>0.57673994789460847</v>
      </c>
      <c r="U230" s="4">
        <f>YEAR(SalesDataTable[[#This Row],[Order Date]])</f>
        <v>2026</v>
      </c>
      <c r="V230" s="7" t="str">
        <f>"Q"&amp;ROUNDUP(MONTH(SalesDataTable[[#This Row],[Order Date]])/3,0)</f>
        <v>Q1</v>
      </c>
      <c r="W230" s="8">
        <f>MONTH(SalesDataTable[[#This Row],[Order Date]])</f>
        <v>2</v>
      </c>
      <c r="X230" s="7" t="str">
        <f>TEXT(SalesDataTable[[#This Row],[Order Date]],"mmm")</f>
        <v>Feb</v>
      </c>
    </row>
    <row r="231" spans="1:24" ht="15.75">
      <c r="A231" s="1">
        <v>4476</v>
      </c>
      <c r="B231" s="2">
        <v>46072</v>
      </c>
      <c r="C231" s="3">
        <f>YEAR(SalesDataTable[[#This Row],[Order Date]])</f>
        <v>2026</v>
      </c>
      <c r="D231" s="10" t="str">
        <f>"Q"&amp;ROUNDUP(MONTH(SalesDataTable[[#This Row],[Order Date]])/3,0)</f>
        <v>Q1</v>
      </c>
      <c r="E231" s="3">
        <f>MONTH(SalesDataTable[[#This Row],[Order Date]])</f>
        <v>2</v>
      </c>
      <c r="F231" s="3" t="str">
        <f>TEXT(SalesDataTable[[#This Row],[Order Date]],"MMM")</f>
        <v>Feb</v>
      </c>
      <c r="G231" s="3" t="s">
        <v>6</v>
      </c>
      <c r="H231" s="3" t="s">
        <v>41</v>
      </c>
      <c r="I231" s="3" t="s">
        <v>28</v>
      </c>
      <c r="J231" s="3" t="s">
        <v>16</v>
      </c>
      <c r="K231" s="3" t="s">
        <v>9</v>
      </c>
      <c r="L231" s="3" t="s">
        <v>37</v>
      </c>
      <c r="M231" s="8">
        <v>2</v>
      </c>
      <c r="N231" s="5">
        <v>153.03</v>
      </c>
      <c r="O231" s="6">
        <v>0</v>
      </c>
      <c r="P231" s="5">
        <v>81.02</v>
      </c>
      <c r="Q231" s="5">
        <f t="shared" si="12"/>
        <v>306.06</v>
      </c>
      <c r="R231" s="5">
        <f t="shared" si="13"/>
        <v>162.04</v>
      </c>
      <c r="S231" s="5">
        <f t="shared" si="14"/>
        <v>144.02000000000001</v>
      </c>
      <c r="T231" s="7">
        <f t="shared" si="15"/>
        <v>0.47056132784421356</v>
      </c>
      <c r="U231" s="4">
        <f>YEAR(SalesDataTable[[#This Row],[Order Date]])</f>
        <v>2026</v>
      </c>
      <c r="V231" s="7" t="str">
        <f>"Q"&amp;ROUNDUP(MONTH(SalesDataTable[[#This Row],[Order Date]])/3,0)</f>
        <v>Q1</v>
      </c>
      <c r="W231" s="8">
        <f>MONTH(SalesDataTable[[#This Row],[Order Date]])</f>
        <v>2</v>
      </c>
      <c r="X231" s="7" t="str">
        <f>TEXT(SalesDataTable[[#This Row],[Order Date]],"mmm")</f>
        <v>Feb</v>
      </c>
    </row>
    <row r="232" spans="1:24" ht="15.75">
      <c r="A232" s="1">
        <v>174</v>
      </c>
      <c r="B232" s="2">
        <v>46073</v>
      </c>
      <c r="C232" s="3">
        <f>YEAR(SalesDataTable[[#This Row],[Order Date]])</f>
        <v>2026</v>
      </c>
      <c r="D232" s="10" t="str">
        <f>"Q"&amp;ROUNDUP(MONTH(SalesDataTable[[#This Row],[Order Date]])/3,0)</f>
        <v>Q1</v>
      </c>
      <c r="E232" s="3">
        <f>MONTH(SalesDataTable[[#This Row],[Order Date]])</f>
        <v>2</v>
      </c>
      <c r="F232" s="3" t="str">
        <f>TEXT(SalesDataTable[[#This Row],[Order Date]],"MMM")</f>
        <v>Feb</v>
      </c>
      <c r="G232" s="3" t="s">
        <v>6</v>
      </c>
      <c r="H232" s="3" t="s">
        <v>41</v>
      </c>
      <c r="I232" s="3" t="s">
        <v>2</v>
      </c>
      <c r="J232" s="3" t="s">
        <v>13</v>
      </c>
      <c r="K232" s="3" t="s">
        <v>34</v>
      </c>
      <c r="L232" s="3" t="s">
        <v>38</v>
      </c>
      <c r="M232" s="8">
        <v>2</v>
      </c>
      <c r="N232" s="5">
        <v>124.92</v>
      </c>
      <c r="O232" s="6">
        <v>0</v>
      </c>
      <c r="P232" s="5">
        <v>69.98</v>
      </c>
      <c r="Q232" s="5">
        <f t="shared" si="12"/>
        <v>249.84</v>
      </c>
      <c r="R232" s="5">
        <f t="shared" si="13"/>
        <v>139.96</v>
      </c>
      <c r="S232" s="5">
        <f t="shared" si="14"/>
        <v>109.88</v>
      </c>
      <c r="T232" s="7">
        <f t="shared" si="15"/>
        <v>0.43980147294268329</v>
      </c>
      <c r="U232" s="4">
        <f>YEAR(SalesDataTable[[#This Row],[Order Date]])</f>
        <v>2026</v>
      </c>
      <c r="V232" s="7" t="str">
        <f>"Q"&amp;ROUNDUP(MONTH(SalesDataTable[[#This Row],[Order Date]])/3,0)</f>
        <v>Q1</v>
      </c>
      <c r="W232" s="8">
        <f>MONTH(SalesDataTable[[#This Row],[Order Date]])</f>
        <v>2</v>
      </c>
      <c r="X232" s="7" t="str">
        <f>TEXT(SalesDataTable[[#This Row],[Order Date]],"mmm")</f>
        <v>Feb</v>
      </c>
    </row>
    <row r="233" spans="1:24" ht="15.75">
      <c r="A233" s="1">
        <v>304</v>
      </c>
      <c r="B233" s="2">
        <v>46073</v>
      </c>
      <c r="C233" s="3">
        <f>YEAR(SalesDataTable[[#This Row],[Order Date]])</f>
        <v>2026</v>
      </c>
      <c r="D233" s="10" t="str">
        <f>"Q"&amp;ROUNDUP(MONTH(SalesDataTable[[#This Row],[Order Date]])/3,0)</f>
        <v>Q1</v>
      </c>
      <c r="E233" s="3">
        <f>MONTH(SalesDataTable[[#This Row],[Order Date]])</f>
        <v>2</v>
      </c>
      <c r="F233" s="3" t="str">
        <f>TEXT(SalesDataTable[[#This Row],[Order Date]],"MMM")</f>
        <v>Feb</v>
      </c>
      <c r="G233" s="3" t="s">
        <v>6</v>
      </c>
      <c r="H233" s="3" t="s">
        <v>43</v>
      </c>
      <c r="I233" s="3" t="s">
        <v>2</v>
      </c>
      <c r="J233" s="3" t="s">
        <v>16</v>
      </c>
      <c r="K233" s="3" t="s">
        <v>14</v>
      </c>
      <c r="L233" s="3" t="s">
        <v>44</v>
      </c>
      <c r="M233" s="8">
        <v>2</v>
      </c>
      <c r="N233" s="5">
        <v>136.55000000000001</v>
      </c>
      <c r="O233" s="6">
        <v>0</v>
      </c>
      <c r="P233" s="5">
        <v>68.84</v>
      </c>
      <c r="Q233" s="5">
        <f t="shared" si="12"/>
        <v>273.10000000000002</v>
      </c>
      <c r="R233" s="5">
        <f t="shared" si="13"/>
        <v>137.68</v>
      </c>
      <c r="S233" s="5">
        <f t="shared" si="14"/>
        <v>135.42000000000002</v>
      </c>
      <c r="T233" s="7">
        <f t="shared" si="15"/>
        <v>0.49586232149395826</v>
      </c>
      <c r="U233" s="4">
        <f>YEAR(SalesDataTable[[#This Row],[Order Date]])</f>
        <v>2026</v>
      </c>
      <c r="V233" s="7" t="str">
        <f>"Q"&amp;ROUNDUP(MONTH(SalesDataTable[[#This Row],[Order Date]])/3,0)</f>
        <v>Q1</v>
      </c>
      <c r="W233" s="8">
        <f>MONTH(SalesDataTable[[#This Row],[Order Date]])</f>
        <v>2</v>
      </c>
      <c r="X233" s="7" t="str">
        <f>TEXT(SalesDataTable[[#This Row],[Order Date]],"mmm")</f>
        <v>Feb</v>
      </c>
    </row>
    <row r="234" spans="1:24" ht="15.75">
      <c r="A234" s="1">
        <v>404</v>
      </c>
      <c r="B234" s="2">
        <v>46073</v>
      </c>
      <c r="C234" s="3">
        <f>YEAR(SalesDataTable[[#This Row],[Order Date]])</f>
        <v>2026</v>
      </c>
      <c r="D234" s="10" t="str">
        <f>"Q"&amp;ROUNDUP(MONTH(SalesDataTable[[#This Row],[Order Date]])/3,0)</f>
        <v>Q1</v>
      </c>
      <c r="E234" s="3">
        <f>MONTH(SalesDataTable[[#This Row],[Order Date]])</f>
        <v>2</v>
      </c>
      <c r="F234" s="3" t="str">
        <f>TEXT(SalesDataTable[[#This Row],[Order Date]],"MMM")</f>
        <v>Feb</v>
      </c>
      <c r="G234" s="3" t="s">
        <v>11</v>
      </c>
      <c r="H234" s="3" t="s">
        <v>25</v>
      </c>
      <c r="I234" s="3" t="s">
        <v>8</v>
      </c>
      <c r="J234" s="3" t="s">
        <v>16</v>
      </c>
      <c r="K234" s="3" t="s">
        <v>23</v>
      </c>
      <c r="L234" s="3" t="s">
        <v>51</v>
      </c>
      <c r="M234" s="8">
        <v>15</v>
      </c>
      <c r="N234" s="5">
        <v>121.98</v>
      </c>
      <c r="O234" s="6">
        <v>0.1</v>
      </c>
      <c r="P234" s="5">
        <v>59.86</v>
      </c>
      <c r="Q234" s="5">
        <f t="shared" si="12"/>
        <v>1646.73</v>
      </c>
      <c r="R234" s="5">
        <f t="shared" si="13"/>
        <v>897.9</v>
      </c>
      <c r="S234" s="5">
        <f t="shared" si="14"/>
        <v>748.83</v>
      </c>
      <c r="T234" s="7">
        <f t="shared" si="15"/>
        <v>0.45473757082217486</v>
      </c>
      <c r="U234" s="4">
        <f>YEAR(SalesDataTable[[#This Row],[Order Date]])</f>
        <v>2026</v>
      </c>
      <c r="V234" s="7" t="str">
        <f>"Q"&amp;ROUNDUP(MONTH(SalesDataTable[[#This Row],[Order Date]])/3,0)</f>
        <v>Q1</v>
      </c>
      <c r="W234" s="8">
        <f>MONTH(SalesDataTable[[#This Row],[Order Date]])</f>
        <v>2</v>
      </c>
      <c r="X234" s="7" t="str">
        <f>TEXT(SalesDataTable[[#This Row],[Order Date]],"mmm")</f>
        <v>Feb</v>
      </c>
    </row>
    <row r="235" spans="1:24" ht="15.75">
      <c r="A235" s="1">
        <v>675</v>
      </c>
      <c r="B235" s="2">
        <v>46073</v>
      </c>
      <c r="C235" s="3">
        <f>YEAR(SalesDataTable[[#This Row],[Order Date]])</f>
        <v>2026</v>
      </c>
      <c r="D235" s="10" t="str">
        <f>"Q"&amp;ROUNDUP(MONTH(SalesDataTable[[#This Row],[Order Date]])/3,0)</f>
        <v>Q1</v>
      </c>
      <c r="E235" s="3">
        <f>MONTH(SalesDataTable[[#This Row],[Order Date]])</f>
        <v>2</v>
      </c>
      <c r="F235" s="3" t="str">
        <f>TEXT(SalesDataTable[[#This Row],[Order Date]],"MMM")</f>
        <v>Feb</v>
      </c>
      <c r="G235" s="3" t="s">
        <v>6</v>
      </c>
      <c r="H235" s="3" t="s">
        <v>43</v>
      </c>
      <c r="I235" s="3" t="s">
        <v>2</v>
      </c>
      <c r="J235" s="3" t="s">
        <v>13</v>
      </c>
      <c r="K235" s="3" t="s">
        <v>14</v>
      </c>
      <c r="L235" s="3" t="s">
        <v>32</v>
      </c>
      <c r="M235" s="8">
        <v>1</v>
      </c>
      <c r="N235" s="5">
        <v>45.54</v>
      </c>
      <c r="O235" s="6">
        <v>0</v>
      </c>
      <c r="P235" s="5">
        <v>18.29</v>
      </c>
      <c r="Q235" s="5">
        <f t="shared" si="12"/>
        <v>45.54</v>
      </c>
      <c r="R235" s="5">
        <f t="shared" si="13"/>
        <v>18.29</v>
      </c>
      <c r="S235" s="5">
        <f t="shared" si="14"/>
        <v>27.25</v>
      </c>
      <c r="T235" s="7">
        <f t="shared" si="15"/>
        <v>0.59837505489679399</v>
      </c>
      <c r="U235" s="4">
        <f>YEAR(SalesDataTable[[#This Row],[Order Date]])</f>
        <v>2026</v>
      </c>
      <c r="V235" s="7" t="str">
        <f>"Q"&amp;ROUNDUP(MONTH(SalesDataTable[[#This Row],[Order Date]])/3,0)</f>
        <v>Q1</v>
      </c>
      <c r="W235" s="8">
        <f>MONTH(SalesDataTable[[#This Row],[Order Date]])</f>
        <v>2</v>
      </c>
      <c r="X235" s="7" t="str">
        <f>TEXT(SalesDataTable[[#This Row],[Order Date]],"mmm")</f>
        <v>Feb</v>
      </c>
    </row>
    <row r="236" spans="1:24" ht="15.75">
      <c r="A236" s="1">
        <v>940</v>
      </c>
      <c r="B236" s="2">
        <v>46073</v>
      </c>
      <c r="C236" s="3">
        <f>YEAR(SalesDataTable[[#This Row],[Order Date]])</f>
        <v>2026</v>
      </c>
      <c r="D236" s="10" t="str">
        <f>"Q"&amp;ROUNDUP(MONTH(SalesDataTable[[#This Row],[Order Date]])/3,0)</f>
        <v>Q1</v>
      </c>
      <c r="E236" s="3">
        <f>MONTH(SalesDataTable[[#This Row],[Order Date]])</f>
        <v>2</v>
      </c>
      <c r="F236" s="3" t="str">
        <f>TEXT(SalesDataTable[[#This Row],[Order Date]],"MMM")</f>
        <v>Feb</v>
      </c>
      <c r="G236" s="3" t="s">
        <v>11</v>
      </c>
      <c r="H236" s="3" t="s">
        <v>18</v>
      </c>
      <c r="I236" s="3" t="s">
        <v>28</v>
      </c>
      <c r="J236" s="3" t="s">
        <v>3</v>
      </c>
      <c r="K236" s="3" t="s">
        <v>34</v>
      </c>
      <c r="L236" s="3" t="s">
        <v>45</v>
      </c>
      <c r="M236" s="8">
        <v>1</v>
      </c>
      <c r="N236" s="5">
        <v>51.73</v>
      </c>
      <c r="O236" s="6">
        <v>0</v>
      </c>
      <c r="P236" s="5">
        <v>21.83</v>
      </c>
      <c r="Q236" s="5">
        <f t="shared" si="12"/>
        <v>51.73</v>
      </c>
      <c r="R236" s="5">
        <f t="shared" si="13"/>
        <v>21.83</v>
      </c>
      <c r="S236" s="5">
        <f t="shared" si="14"/>
        <v>29.9</v>
      </c>
      <c r="T236" s="7">
        <f t="shared" si="15"/>
        <v>0.57800115986854828</v>
      </c>
      <c r="U236" s="4">
        <f>YEAR(SalesDataTable[[#This Row],[Order Date]])</f>
        <v>2026</v>
      </c>
      <c r="V236" s="7" t="str">
        <f>"Q"&amp;ROUNDUP(MONTH(SalesDataTable[[#This Row],[Order Date]])/3,0)</f>
        <v>Q1</v>
      </c>
      <c r="W236" s="8">
        <f>MONTH(SalesDataTable[[#This Row],[Order Date]])</f>
        <v>2</v>
      </c>
      <c r="X236" s="7" t="str">
        <f>TEXT(SalesDataTable[[#This Row],[Order Date]],"mmm")</f>
        <v>Feb</v>
      </c>
    </row>
    <row r="237" spans="1:24" ht="15.75">
      <c r="A237" s="1">
        <v>2375</v>
      </c>
      <c r="B237" s="2">
        <v>46073</v>
      </c>
      <c r="C237" s="3">
        <f>YEAR(SalesDataTable[[#This Row],[Order Date]])</f>
        <v>2026</v>
      </c>
      <c r="D237" s="10" t="str">
        <f>"Q"&amp;ROUNDUP(MONTH(SalesDataTable[[#This Row],[Order Date]])/3,0)</f>
        <v>Q1</v>
      </c>
      <c r="E237" s="3">
        <f>MONTH(SalesDataTable[[#This Row],[Order Date]])</f>
        <v>2</v>
      </c>
      <c r="F237" s="3" t="str">
        <f>TEXT(SalesDataTable[[#This Row],[Order Date]],"MMM")</f>
        <v>Feb</v>
      </c>
      <c r="G237" s="3" t="s">
        <v>6</v>
      </c>
      <c r="H237" s="3" t="s">
        <v>43</v>
      </c>
      <c r="I237" s="3" t="s">
        <v>28</v>
      </c>
      <c r="J237" s="3" t="s">
        <v>3</v>
      </c>
      <c r="K237" s="3" t="s">
        <v>23</v>
      </c>
      <c r="L237" s="3" t="s">
        <v>40</v>
      </c>
      <c r="M237" s="8">
        <v>2</v>
      </c>
      <c r="N237" s="5">
        <v>80.510000000000005</v>
      </c>
      <c r="O237" s="6">
        <v>0.05</v>
      </c>
      <c r="P237" s="5">
        <v>38.630000000000003</v>
      </c>
      <c r="Q237" s="5">
        <f t="shared" si="12"/>
        <v>152.96899999999999</v>
      </c>
      <c r="R237" s="5">
        <f t="shared" si="13"/>
        <v>77.260000000000005</v>
      </c>
      <c r="S237" s="5">
        <f t="shared" si="14"/>
        <v>75.708999999999989</v>
      </c>
      <c r="T237" s="7">
        <f t="shared" si="15"/>
        <v>0.4949303453640933</v>
      </c>
      <c r="U237" s="4">
        <f>YEAR(SalesDataTable[[#This Row],[Order Date]])</f>
        <v>2026</v>
      </c>
      <c r="V237" s="7" t="str">
        <f>"Q"&amp;ROUNDUP(MONTH(SalesDataTable[[#This Row],[Order Date]])/3,0)</f>
        <v>Q1</v>
      </c>
      <c r="W237" s="8">
        <f>MONTH(SalesDataTable[[#This Row],[Order Date]])</f>
        <v>2</v>
      </c>
      <c r="X237" s="7" t="str">
        <f>TEXT(SalesDataTable[[#This Row],[Order Date]],"mmm")</f>
        <v>Feb</v>
      </c>
    </row>
    <row r="238" spans="1:24" ht="15.75">
      <c r="A238" s="1">
        <v>4184</v>
      </c>
      <c r="B238" s="2">
        <v>46073</v>
      </c>
      <c r="C238" s="3">
        <f>YEAR(SalesDataTable[[#This Row],[Order Date]])</f>
        <v>2026</v>
      </c>
      <c r="D238" s="10" t="str">
        <f>"Q"&amp;ROUNDUP(MONTH(SalesDataTable[[#This Row],[Order Date]])/3,0)</f>
        <v>Q1</v>
      </c>
      <c r="E238" s="3">
        <f>MONTH(SalesDataTable[[#This Row],[Order Date]])</f>
        <v>2</v>
      </c>
      <c r="F238" s="3" t="str">
        <f>TEXT(SalesDataTable[[#This Row],[Order Date]],"MMM")</f>
        <v>Feb</v>
      </c>
      <c r="G238" s="3" t="s">
        <v>20</v>
      </c>
      <c r="H238" s="3" t="s">
        <v>31</v>
      </c>
      <c r="I238" s="3" t="s">
        <v>2</v>
      </c>
      <c r="J238" s="3" t="s">
        <v>13</v>
      </c>
      <c r="K238" s="3" t="s">
        <v>34</v>
      </c>
      <c r="L238" s="3" t="s">
        <v>42</v>
      </c>
      <c r="M238" s="8">
        <v>1</v>
      </c>
      <c r="N238" s="5">
        <v>36.31</v>
      </c>
      <c r="O238" s="6">
        <v>0</v>
      </c>
      <c r="P238" s="5">
        <v>14</v>
      </c>
      <c r="Q238" s="5">
        <f t="shared" si="12"/>
        <v>36.31</v>
      </c>
      <c r="R238" s="5">
        <f t="shared" si="13"/>
        <v>14</v>
      </c>
      <c r="S238" s="5">
        <f t="shared" si="14"/>
        <v>22.310000000000002</v>
      </c>
      <c r="T238" s="7">
        <f t="shared" si="15"/>
        <v>0.61443128614706699</v>
      </c>
      <c r="U238" s="4">
        <f>YEAR(SalesDataTable[[#This Row],[Order Date]])</f>
        <v>2026</v>
      </c>
      <c r="V238" s="7" t="str">
        <f>"Q"&amp;ROUNDUP(MONTH(SalesDataTable[[#This Row],[Order Date]])/3,0)</f>
        <v>Q1</v>
      </c>
      <c r="W238" s="8">
        <f>MONTH(SalesDataTable[[#This Row],[Order Date]])</f>
        <v>2</v>
      </c>
      <c r="X238" s="7" t="str">
        <f>TEXT(SalesDataTable[[#This Row],[Order Date]],"mmm")</f>
        <v>Feb</v>
      </c>
    </row>
    <row r="239" spans="1:24" ht="15.75">
      <c r="A239" s="1">
        <v>4390</v>
      </c>
      <c r="B239" s="2">
        <v>46073</v>
      </c>
      <c r="C239" s="3">
        <f>YEAR(SalesDataTable[[#This Row],[Order Date]])</f>
        <v>2026</v>
      </c>
      <c r="D239" s="10" t="str">
        <f>"Q"&amp;ROUNDUP(MONTH(SalesDataTable[[#This Row],[Order Date]])/3,0)</f>
        <v>Q1</v>
      </c>
      <c r="E239" s="3">
        <f>MONTH(SalesDataTable[[#This Row],[Order Date]])</f>
        <v>2</v>
      </c>
      <c r="F239" s="3" t="str">
        <f>TEXT(SalesDataTable[[#This Row],[Order Date]],"MMM")</f>
        <v>Feb</v>
      </c>
      <c r="G239" s="3" t="s">
        <v>11</v>
      </c>
      <c r="H239" s="3" t="s">
        <v>52</v>
      </c>
      <c r="I239" s="3" t="s">
        <v>2</v>
      </c>
      <c r="J239" s="3" t="s">
        <v>3</v>
      </c>
      <c r="K239" s="3" t="s">
        <v>4</v>
      </c>
      <c r="L239" s="3" t="s">
        <v>5</v>
      </c>
      <c r="M239" s="8">
        <v>1</v>
      </c>
      <c r="N239" s="5">
        <v>82.86</v>
      </c>
      <c r="O239" s="6">
        <v>0.05</v>
      </c>
      <c r="P239" s="5">
        <v>42.3</v>
      </c>
      <c r="Q239" s="5">
        <f t="shared" si="12"/>
        <v>78.716999999999999</v>
      </c>
      <c r="R239" s="5">
        <f t="shared" si="13"/>
        <v>42.3</v>
      </c>
      <c r="S239" s="5">
        <f t="shared" si="14"/>
        <v>36.417000000000002</v>
      </c>
      <c r="T239" s="7">
        <f t="shared" si="15"/>
        <v>0.46263196005945351</v>
      </c>
      <c r="U239" s="4">
        <f>YEAR(SalesDataTable[[#This Row],[Order Date]])</f>
        <v>2026</v>
      </c>
      <c r="V239" s="7" t="str">
        <f>"Q"&amp;ROUNDUP(MONTH(SalesDataTable[[#This Row],[Order Date]])/3,0)</f>
        <v>Q1</v>
      </c>
      <c r="W239" s="8">
        <f>MONTH(SalesDataTable[[#This Row],[Order Date]])</f>
        <v>2</v>
      </c>
      <c r="X239" s="7" t="str">
        <f>TEXT(SalesDataTable[[#This Row],[Order Date]],"mmm")</f>
        <v>Feb</v>
      </c>
    </row>
    <row r="240" spans="1:24" ht="15.75">
      <c r="A240" s="1">
        <v>1475</v>
      </c>
      <c r="B240" s="2">
        <v>46074</v>
      </c>
      <c r="C240" s="3">
        <f>YEAR(SalesDataTable[[#This Row],[Order Date]])</f>
        <v>2026</v>
      </c>
      <c r="D240" s="10" t="str">
        <f>"Q"&amp;ROUNDUP(MONTH(SalesDataTable[[#This Row],[Order Date]])/3,0)</f>
        <v>Q1</v>
      </c>
      <c r="E240" s="3">
        <f>MONTH(SalesDataTable[[#This Row],[Order Date]])</f>
        <v>2</v>
      </c>
      <c r="F240" s="3" t="str">
        <f>TEXT(SalesDataTable[[#This Row],[Order Date]],"MMM")</f>
        <v>Feb</v>
      </c>
      <c r="G240" s="3" t="s">
        <v>0</v>
      </c>
      <c r="H240" s="3" t="s">
        <v>1</v>
      </c>
      <c r="I240" s="3" t="s">
        <v>19</v>
      </c>
      <c r="J240" s="3" t="s">
        <v>13</v>
      </c>
      <c r="K240" s="3" t="s">
        <v>4</v>
      </c>
      <c r="L240" s="3" t="s">
        <v>30</v>
      </c>
      <c r="M240" s="8">
        <v>2</v>
      </c>
      <c r="N240" s="5">
        <v>103.03</v>
      </c>
      <c r="O240" s="6">
        <v>0.05</v>
      </c>
      <c r="P240" s="5">
        <v>50.73</v>
      </c>
      <c r="Q240" s="5">
        <f t="shared" si="12"/>
        <v>195.75700000000001</v>
      </c>
      <c r="R240" s="5">
        <f t="shared" si="13"/>
        <v>101.46</v>
      </c>
      <c r="S240" s="5">
        <f t="shared" si="14"/>
        <v>94.297000000000011</v>
      </c>
      <c r="T240" s="7">
        <f t="shared" si="15"/>
        <v>0.48170435795399402</v>
      </c>
      <c r="U240" s="4">
        <f>YEAR(SalesDataTable[[#This Row],[Order Date]])</f>
        <v>2026</v>
      </c>
      <c r="V240" s="7" t="str">
        <f>"Q"&amp;ROUNDUP(MONTH(SalesDataTable[[#This Row],[Order Date]])/3,0)</f>
        <v>Q1</v>
      </c>
      <c r="W240" s="8">
        <f>MONTH(SalesDataTable[[#This Row],[Order Date]])</f>
        <v>2</v>
      </c>
      <c r="X240" s="7" t="str">
        <f>TEXT(SalesDataTable[[#This Row],[Order Date]],"mmm")</f>
        <v>Feb</v>
      </c>
    </row>
    <row r="241" spans="1:24" ht="15.75">
      <c r="A241" s="1">
        <v>3504</v>
      </c>
      <c r="B241" s="2">
        <v>46074</v>
      </c>
      <c r="C241" s="3">
        <f>YEAR(SalesDataTable[[#This Row],[Order Date]])</f>
        <v>2026</v>
      </c>
      <c r="D241" s="10" t="str">
        <f>"Q"&amp;ROUNDUP(MONTH(SalesDataTable[[#This Row],[Order Date]])/3,0)</f>
        <v>Q1</v>
      </c>
      <c r="E241" s="3">
        <f>MONTH(SalesDataTable[[#This Row],[Order Date]])</f>
        <v>2</v>
      </c>
      <c r="F241" s="3" t="str">
        <f>TEXT(SalesDataTable[[#This Row],[Order Date]],"MMM")</f>
        <v>Feb</v>
      </c>
      <c r="G241" s="3" t="s">
        <v>6</v>
      </c>
      <c r="H241" s="3" t="s">
        <v>49</v>
      </c>
      <c r="I241" s="3" t="s">
        <v>2</v>
      </c>
      <c r="J241" s="3" t="s">
        <v>16</v>
      </c>
      <c r="K241" s="3" t="s">
        <v>14</v>
      </c>
      <c r="L241" s="3" t="s">
        <v>15</v>
      </c>
      <c r="M241" s="8">
        <v>1</v>
      </c>
      <c r="N241" s="5">
        <v>36.39</v>
      </c>
      <c r="O241" s="6">
        <v>0</v>
      </c>
      <c r="P241" s="5">
        <v>13.49</v>
      </c>
      <c r="Q241" s="5">
        <f t="shared" si="12"/>
        <v>36.39</v>
      </c>
      <c r="R241" s="5">
        <f t="shared" si="13"/>
        <v>13.49</v>
      </c>
      <c r="S241" s="5">
        <f t="shared" si="14"/>
        <v>22.9</v>
      </c>
      <c r="T241" s="7">
        <f t="shared" si="15"/>
        <v>0.62929376202253362</v>
      </c>
      <c r="U241" s="4">
        <f>YEAR(SalesDataTable[[#This Row],[Order Date]])</f>
        <v>2026</v>
      </c>
      <c r="V241" s="7" t="str">
        <f>"Q"&amp;ROUNDUP(MONTH(SalesDataTable[[#This Row],[Order Date]])/3,0)</f>
        <v>Q1</v>
      </c>
      <c r="W241" s="8">
        <f>MONTH(SalesDataTable[[#This Row],[Order Date]])</f>
        <v>2</v>
      </c>
      <c r="X241" s="7" t="str">
        <f>TEXT(SalesDataTable[[#This Row],[Order Date]],"mmm")</f>
        <v>Feb</v>
      </c>
    </row>
    <row r="242" spans="1:24" ht="15.75">
      <c r="A242" s="1">
        <v>1649</v>
      </c>
      <c r="B242" s="2">
        <v>46075</v>
      </c>
      <c r="C242" s="3">
        <f>YEAR(SalesDataTable[[#This Row],[Order Date]])</f>
        <v>2026</v>
      </c>
      <c r="D242" s="10" t="str">
        <f>"Q"&amp;ROUNDUP(MONTH(SalesDataTable[[#This Row],[Order Date]])/3,0)</f>
        <v>Q1</v>
      </c>
      <c r="E242" s="3">
        <f>MONTH(SalesDataTable[[#This Row],[Order Date]])</f>
        <v>2</v>
      </c>
      <c r="F242" s="3" t="str">
        <f>TEXT(SalesDataTable[[#This Row],[Order Date]],"MMM")</f>
        <v>Feb</v>
      </c>
      <c r="G242" s="3" t="s">
        <v>11</v>
      </c>
      <c r="H242" s="3" t="s">
        <v>25</v>
      </c>
      <c r="I242" s="3" t="s">
        <v>2</v>
      </c>
      <c r="J242" s="3" t="s">
        <v>3</v>
      </c>
      <c r="K242" s="3" t="s">
        <v>23</v>
      </c>
      <c r="L242" s="3" t="s">
        <v>51</v>
      </c>
      <c r="M242" s="8">
        <v>1</v>
      </c>
      <c r="N242" s="5">
        <v>124.93</v>
      </c>
      <c r="O242" s="6">
        <v>0.1</v>
      </c>
      <c r="P242" s="5">
        <v>59.74</v>
      </c>
      <c r="Q242" s="5">
        <f t="shared" si="12"/>
        <v>112.43700000000001</v>
      </c>
      <c r="R242" s="5">
        <f t="shared" si="13"/>
        <v>59.74</v>
      </c>
      <c r="S242" s="5">
        <f t="shared" si="14"/>
        <v>52.69700000000001</v>
      </c>
      <c r="T242" s="7">
        <f t="shared" si="15"/>
        <v>0.46868023871145625</v>
      </c>
      <c r="U242" s="4">
        <f>YEAR(SalesDataTable[[#This Row],[Order Date]])</f>
        <v>2026</v>
      </c>
      <c r="V242" s="7" t="str">
        <f>"Q"&amp;ROUNDUP(MONTH(SalesDataTable[[#This Row],[Order Date]])/3,0)</f>
        <v>Q1</v>
      </c>
      <c r="W242" s="8">
        <f>MONTH(SalesDataTable[[#This Row],[Order Date]])</f>
        <v>2</v>
      </c>
      <c r="X242" s="7" t="str">
        <f>TEXT(SalesDataTable[[#This Row],[Order Date]],"mmm")</f>
        <v>Feb</v>
      </c>
    </row>
    <row r="243" spans="1:24" ht="15.75">
      <c r="A243" s="1">
        <v>2170</v>
      </c>
      <c r="B243" s="2">
        <v>46075</v>
      </c>
      <c r="C243" s="3">
        <f>YEAR(SalesDataTable[[#This Row],[Order Date]])</f>
        <v>2026</v>
      </c>
      <c r="D243" s="10" t="str">
        <f>"Q"&amp;ROUNDUP(MONTH(SalesDataTable[[#This Row],[Order Date]])/3,0)</f>
        <v>Q1</v>
      </c>
      <c r="E243" s="3">
        <f>MONTH(SalesDataTable[[#This Row],[Order Date]])</f>
        <v>2</v>
      </c>
      <c r="F243" s="3" t="str">
        <f>TEXT(SalesDataTable[[#This Row],[Order Date]],"MMM")</f>
        <v>Feb</v>
      </c>
      <c r="G243" s="3" t="s">
        <v>6</v>
      </c>
      <c r="H243" s="3" t="s">
        <v>41</v>
      </c>
      <c r="I243" s="3" t="s">
        <v>28</v>
      </c>
      <c r="J243" s="3" t="s">
        <v>3</v>
      </c>
      <c r="K243" s="3" t="s">
        <v>4</v>
      </c>
      <c r="L243" s="3" t="s">
        <v>30</v>
      </c>
      <c r="M243" s="8">
        <v>1</v>
      </c>
      <c r="N243" s="5">
        <v>101.19</v>
      </c>
      <c r="O243" s="6">
        <v>0.05</v>
      </c>
      <c r="P243" s="5">
        <v>49.14</v>
      </c>
      <c r="Q243" s="5">
        <f t="shared" si="12"/>
        <v>96.130499999999998</v>
      </c>
      <c r="R243" s="5">
        <f t="shared" si="13"/>
        <v>49.14</v>
      </c>
      <c r="S243" s="5">
        <f t="shared" si="14"/>
        <v>46.990499999999997</v>
      </c>
      <c r="T243" s="7">
        <f t="shared" si="15"/>
        <v>0.48881988546819166</v>
      </c>
      <c r="U243" s="4">
        <f>YEAR(SalesDataTable[[#This Row],[Order Date]])</f>
        <v>2026</v>
      </c>
      <c r="V243" s="7" t="str">
        <f>"Q"&amp;ROUNDUP(MONTH(SalesDataTable[[#This Row],[Order Date]])/3,0)</f>
        <v>Q1</v>
      </c>
      <c r="W243" s="8">
        <f>MONTH(SalesDataTable[[#This Row],[Order Date]])</f>
        <v>2</v>
      </c>
      <c r="X243" s="7" t="str">
        <f>TEXT(SalesDataTable[[#This Row],[Order Date]],"mmm")</f>
        <v>Feb</v>
      </c>
    </row>
    <row r="244" spans="1:24" ht="15.75">
      <c r="A244" s="1">
        <v>3402</v>
      </c>
      <c r="B244" s="2">
        <v>46075</v>
      </c>
      <c r="C244" s="3">
        <f>YEAR(SalesDataTable[[#This Row],[Order Date]])</f>
        <v>2026</v>
      </c>
      <c r="D244" s="10" t="str">
        <f>"Q"&amp;ROUNDUP(MONTH(SalesDataTable[[#This Row],[Order Date]])/3,0)</f>
        <v>Q1</v>
      </c>
      <c r="E244" s="3">
        <f>MONTH(SalesDataTable[[#This Row],[Order Date]])</f>
        <v>2</v>
      </c>
      <c r="F244" s="3" t="str">
        <f>TEXT(SalesDataTable[[#This Row],[Order Date]],"MMM")</f>
        <v>Feb</v>
      </c>
      <c r="G244" s="3" t="s">
        <v>20</v>
      </c>
      <c r="H244" s="3" t="s">
        <v>33</v>
      </c>
      <c r="I244" s="3" t="s">
        <v>2</v>
      </c>
      <c r="J244" s="3" t="s">
        <v>3</v>
      </c>
      <c r="K244" s="3" t="s">
        <v>34</v>
      </c>
      <c r="L244" s="3" t="s">
        <v>45</v>
      </c>
      <c r="M244" s="8">
        <v>2</v>
      </c>
      <c r="N244" s="5">
        <v>51.2</v>
      </c>
      <c r="O244" s="6">
        <v>0</v>
      </c>
      <c r="P244" s="5">
        <v>21.38</v>
      </c>
      <c r="Q244" s="5">
        <f t="shared" si="12"/>
        <v>102.4</v>
      </c>
      <c r="R244" s="5">
        <f t="shared" si="13"/>
        <v>42.76</v>
      </c>
      <c r="S244" s="5">
        <f t="shared" si="14"/>
        <v>59.640000000000008</v>
      </c>
      <c r="T244" s="7">
        <f t="shared" si="15"/>
        <v>0.58242187500000009</v>
      </c>
      <c r="U244" s="4">
        <f>YEAR(SalesDataTable[[#This Row],[Order Date]])</f>
        <v>2026</v>
      </c>
      <c r="V244" s="7" t="str">
        <f>"Q"&amp;ROUNDUP(MONTH(SalesDataTable[[#This Row],[Order Date]])/3,0)</f>
        <v>Q1</v>
      </c>
      <c r="W244" s="8">
        <f>MONTH(SalesDataTable[[#This Row],[Order Date]])</f>
        <v>2</v>
      </c>
      <c r="X244" s="7" t="str">
        <f>TEXT(SalesDataTable[[#This Row],[Order Date]],"mmm")</f>
        <v>Feb</v>
      </c>
    </row>
    <row r="245" spans="1:24" ht="15.75">
      <c r="A245" s="1">
        <v>3773</v>
      </c>
      <c r="B245" s="2">
        <v>46075</v>
      </c>
      <c r="C245" s="3">
        <f>YEAR(SalesDataTable[[#This Row],[Order Date]])</f>
        <v>2026</v>
      </c>
      <c r="D245" s="10" t="str">
        <f>"Q"&amp;ROUNDUP(MONTH(SalesDataTable[[#This Row],[Order Date]])/3,0)</f>
        <v>Q1</v>
      </c>
      <c r="E245" s="3">
        <f>MONTH(SalesDataTable[[#This Row],[Order Date]])</f>
        <v>2</v>
      </c>
      <c r="F245" s="3" t="str">
        <f>TEXT(SalesDataTable[[#This Row],[Order Date]],"MMM")</f>
        <v>Feb</v>
      </c>
      <c r="G245" s="3" t="s">
        <v>20</v>
      </c>
      <c r="H245" s="3" t="s">
        <v>21</v>
      </c>
      <c r="I245" s="3" t="s">
        <v>2</v>
      </c>
      <c r="J245" s="3" t="s">
        <v>3</v>
      </c>
      <c r="K245" s="3" t="s">
        <v>23</v>
      </c>
      <c r="L245" s="3" t="s">
        <v>40</v>
      </c>
      <c r="M245" s="8">
        <v>1</v>
      </c>
      <c r="N245" s="5">
        <v>81.81</v>
      </c>
      <c r="O245" s="6">
        <v>0</v>
      </c>
      <c r="P245" s="5">
        <v>40.32</v>
      </c>
      <c r="Q245" s="5">
        <f t="shared" si="12"/>
        <v>81.81</v>
      </c>
      <c r="R245" s="5">
        <f t="shared" si="13"/>
        <v>40.32</v>
      </c>
      <c r="S245" s="5">
        <f t="shared" si="14"/>
        <v>41.49</v>
      </c>
      <c r="T245" s="7">
        <f t="shared" si="15"/>
        <v>0.50715071507150711</v>
      </c>
      <c r="U245" s="4">
        <f>YEAR(SalesDataTable[[#This Row],[Order Date]])</f>
        <v>2026</v>
      </c>
      <c r="V245" s="7" t="str">
        <f>"Q"&amp;ROUNDUP(MONTH(SalesDataTable[[#This Row],[Order Date]])/3,0)</f>
        <v>Q1</v>
      </c>
      <c r="W245" s="8">
        <f>MONTH(SalesDataTable[[#This Row],[Order Date]])</f>
        <v>2</v>
      </c>
      <c r="X245" s="7" t="str">
        <f>TEXT(SalesDataTable[[#This Row],[Order Date]],"mmm")</f>
        <v>Feb</v>
      </c>
    </row>
    <row r="246" spans="1:24" ht="15.75">
      <c r="A246" s="1">
        <v>4670</v>
      </c>
      <c r="B246" s="2">
        <v>46075</v>
      </c>
      <c r="C246" s="3">
        <f>YEAR(SalesDataTable[[#This Row],[Order Date]])</f>
        <v>2026</v>
      </c>
      <c r="D246" s="10" t="str">
        <f>"Q"&amp;ROUNDUP(MONTH(SalesDataTable[[#This Row],[Order Date]])/3,0)</f>
        <v>Q1</v>
      </c>
      <c r="E246" s="3">
        <f>MONTH(SalesDataTable[[#This Row],[Order Date]])</f>
        <v>2</v>
      </c>
      <c r="F246" s="3" t="str">
        <f>TEXT(SalesDataTable[[#This Row],[Order Date]],"MMM")</f>
        <v>Feb</v>
      </c>
      <c r="G246" s="3" t="s">
        <v>0</v>
      </c>
      <c r="H246" s="3" t="s">
        <v>50</v>
      </c>
      <c r="I246" s="3" t="s">
        <v>19</v>
      </c>
      <c r="J246" s="3" t="s">
        <v>16</v>
      </c>
      <c r="K246" s="3" t="s">
        <v>9</v>
      </c>
      <c r="L246" s="3" t="s">
        <v>37</v>
      </c>
      <c r="M246" s="8">
        <v>1</v>
      </c>
      <c r="N246" s="5">
        <v>152.96</v>
      </c>
      <c r="O246" s="6">
        <v>0</v>
      </c>
      <c r="P246" s="5">
        <v>79.510000000000005</v>
      </c>
      <c r="Q246" s="5">
        <f t="shared" si="12"/>
        <v>152.96</v>
      </c>
      <c r="R246" s="5">
        <f t="shared" si="13"/>
        <v>79.510000000000005</v>
      </c>
      <c r="S246" s="5">
        <f t="shared" si="14"/>
        <v>73.45</v>
      </c>
      <c r="T246" s="7">
        <f t="shared" si="15"/>
        <v>0.48019089958158995</v>
      </c>
      <c r="U246" s="4">
        <f>YEAR(SalesDataTable[[#This Row],[Order Date]])</f>
        <v>2026</v>
      </c>
      <c r="V246" s="7" t="str">
        <f>"Q"&amp;ROUNDUP(MONTH(SalesDataTable[[#This Row],[Order Date]])/3,0)</f>
        <v>Q1</v>
      </c>
      <c r="W246" s="8">
        <f>MONTH(SalesDataTable[[#This Row],[Order Date]])</f>
        <v>2</v>
      </c>
      <c r="X246" s="7" t="str">
        <f>TEXT(SalesDataTable[[#This Row],[Order Date]],"mmm")</f>
        <v>Feb</v>
      </c>
    </row>
    <row r="247" spans="1:24" ht="15.75">
      <c r="A247" s="1">
        <v>587</v>
      </c>
      <c r="B247" s="2">
        <v>46076</v>
      </c>
      <c r="C247" s="3">
        <f>YEAR(SalesDataTable[[#This Row],[Order Date]])</f>
        <v>2026</v>
      </c>
      <c r="D247" s="10" t="str">
        <f>"Q"&amp;ROUNDUP(MONTH(SalesDataTable[[#This Row],[Order Date]])/3,0)</f>
        <v>Q1</v>
      </c>
      <c r="E247" s="3">
        <f>MONTH(SalesDataTable[[#This Row],[Order Date]])</f>
        <v>2</v>
      </c>
      <c r="F247" s="3" t="str">
        <f>TEXT(SalesDataTable[[#This Row],[Order Date]],"MMM")</f>
        <v>Feb</v>
      </c>
      <c r="G247" s="3" t="s">
        <v>20</v>
      </c>
      <c r="H247" s="3" t="s">
        <v>31</v>
      </c>
      <c r="I247" s="3" t="s">
        <v>28</v>
      </c>
      <c r="J247" s="3" t="s">
        <v>16</v>
      </c>
      <c r="K247" s="3" t="s">
        <v>14</v>
      </c>
      <c r="L247" s="3" t="s">
        <v>48</v>
      </c>
      <c r="M247" s="8">
        <v>1</v>
      </c>
      <c r="N247" s="5">
        <v>166.13</v>
      </c>
      <c r="O247" s="6">
        <v>0.05</v>
      </c>
      <c r="P247" s="5">
        <v>85.7</v>
      </c>
      <c r="Q247" s="5">
        <f t="shared" si="12"/>
        <v>157.8235</v>
      </c>
      <c r="R247" s="5">
        <f t="shared" si="13"/>
        <v>85.7</v>
      </c>
      <c r="S247" s="5">
        <f t="shared" si="14"/>
        <v>72.123499999999993</v>
      </c>
      <c r="T247" s="7">
        <f t="shared" si="15"/>
        <v>0.45698834457479398</v>
      </c>
      <c r="U247" s="4">
        <f>YEAR(SalesDataTable[[#This Row],[Order Date]])</f>
        <v>2026</v>
      </c>
      <c r="V247" s="7" t="str">
        <f>"Q"&amp;ROUNDUP(MONTH(SalesDataTable[[#This Row],[Order Date]])/3,0)</f>
        <v>Q1</v>
      </c>
      <c r="W247" s="8">
        <f>MONTH(SalesDataTable[[#This Row],[Order Date]])</f>
        <v>2</v>
      </c>
      <c r="X247" s="7" t="str">
        <f>TEXT(SalesDataTable[[#This Row],[Order Date]],"mmm")</f>
        <v>Feb</v>
      </c>
    </row>
    <row r="248" spans="1:24" ht="15.75">
      <c r="A248" s="1">
        <v>1085</v>
      </c>
      <c r="B248" s="2">
        <v>46076</v>
      </c>
      <c r="C248" s="3">
        <f>YEAR(SalesDataTable[[#This Row],[Order Date]])</f>
        <v>2026</v>
      </c>
      <c r="D248" s="10" t="str">
        <f>"Q"&amp;ROUNDUP(MONTH(SalesDataTable[[#This Row],[Order Date]])/3,0)</f>
        <v>Q1</v>
      </c>
      <c r="E248" s="3">
        <f>MONTH(SalesDataTable[[#This Row],[Order Date]])</f>
        <v>2</v>
      </c>
      <c r="F248" s="3" t="str">
        <f>TEXT(SalesDataTable[[#This Row],[Order Date]],"MMM")</f>
        <v>Feb</v>
      </c>
      <c r="G248" s="3" t="s">
        <v>0</v>
      </c>
      <c r="H248" s="3" t="s">
        <v>50</v>
      </c>
      <c r="I248" s="3" t="s">
        <v>2</v>
      </c>
      <c r="J248" s="3" t="s">
        <v>13</v>
      </c>
      <c r="K248" s="3" t="s">
        <v>23</v>
      </c>
      <c r="L248" s="3" t="s">
        <v>29</v>
      </c>
      <c r="M248" s="8">
        <v>3</v>
      </c>
      <c r="N248" s="5">
        <v>193.18</v>
      </c>
      <c r="O248" s="6">
        <v>0.05</v>
      </c>
      <c r="P248" s="5">
        <v>106.19</v>
      </c>
      <c r="Q248" s="5">
        <f t="shared" si="12"/>
        <v>550.56299999999999</v>
      </c>
      <c r="R248" s="5">
        <f t="shared" si="13"/>
        <v>318.57</v>
      </c>
      <c r="S248" s="5">
        <f t="shared" si="14"/>
        <v>231.99299999999999</v>
      </c>
      <c r="T248" s="7">
        <f t="shared" si="15"/>
        <v>0.42137412067283853</v>
      </c>
      <c r="U248" s="4">
        <f>YEAR(SalesDataTable[[#This Row],[Order Date]])</f>
        <v>2026</v>
      </c>
      <c r="V248" s="7" t="str">
        <f>"Q"&amp;ROUNDUP(MONTH(SalesDataTable[[#This Row],[Order Date]])/3,0)</f>
        <v>Q1</v>
      </c>
      <c r="W248" s="8">
        <f>MONTH(SalesDataTable[[#This Row],[Order Date]])</f>
        <v>2</v>
      </c>
      <c r="X248" s="7" t="str">
        <f>TEXT(SalesDataTable[[#This Row],[Order Date]],"mmm")</f>
        <v>Feb</v>
      </c>
    </row>
    <row r="249" spans="1:24" ht="15.75">
      <c r="A249" s="1">
        <v>1635</v>
      </c>
      <c r="B249" s="2">
        <v>46076</v>
      </c>
      <c r="C249" s="3">
        <f>YEAR(SalesDataTable[[#This Row],[Order Date]])</f>
        <v>2026</v>
      </c>
      <c r="D249" s="10" t="str">
        <f>"Q"&amp;ROUNDUP(MONTH(SalesDataTable[[#This Row],[Order Date]])/3,0)</f>
        <v>Q1</v>
      </c>
      <c r="E249" s="3">
        <f>MONTH(SalesDataTable[[#This Row],[Order Date]])</f>
        <v>2</v>
      </c>
      <c r="F249" s="3" t="str">
        <f>TEXT(SalesDataTable[[#This Row],[Order Date]],"MMM")</f>
        <v>Feb</v>
      </c>
      <c r="G249" s="3" t="s">
        <v>11</v>
      </c>
      <c r="H249" s="3" t="s">
        <v>39</v>
      </c>
      <c r="I249" s="3" t="s">
        <v>2</v>
      </c>
      <c r="J249" s="3" t="s">
        <v>3</v>
      </c>
      <c r="K249" s="3" t="s">
        <v>4</v>
      </c>
      <c r="L249" s="3" t="s">
        <v>5</v>
      </c>
      <c r="M249" s="8">
        <v>1</v>
      </c>
      <c r="N249" s="5">
        <v>80.42</v>
      </c>
      <c r="O249" s="6">
        <v>0</v>
      </c>
      <c r="P249" s="5">
        <v>41.72</v>
      </c>
      <c r="Q249" s="5">
        <f t="shared" si="12"/>
        <v>80.42</v>
      </c>
      <c r="R249" s="5">
        <f t="shared" si="13"/>
        <v>41.72</v>
      </c>
      <c r="S249" s="5">
        <f t="shared" si="14"/>
        <v>38.700000000000003</v>
      </c>
      <c r="T249" s="7">
        <f t="shared" si="15"/>
        <v>0.4812235762248197</v>
      </c>
      <c r="U249" s="4">
        <f>YEAR(SalesDataTable[[#This Row],[Order Date]])</f>
        <v>2026</v>
      </c>
      <c r="V249" s="7" t="str">
        <f>"Q"&amp;ROUNDUP(MONTH(SalesDataTable[[#This Row],[Order Date]])/3,0)</f>
        <v>Q1</v>
      </c>
      <c r="W249" s="8">
        <f>MONTH(SalesDataTable[[#This Row],[Order Date]])</f>
        <v>2</v>
      </c>
      <c r="X249" s="7" t="str">
        <f>TEXT(SalesDataTable[[#This Row],[Order Date]],"mmm")</f>
        <v>Feb</v>
      </c>
    </row>
    <row r="250" spans="1:24" ht="15.75">
      <c r="A250" s="1">
        <v>4067</v>
      </c>
      <c r="B250" s="2">
        <v>46076</v>
      </c>
      <c r="C250" s="3">
        <f>YEAR(SalesDataTable[[#This Row],[Order Date]])</f>
        <v>2026</v>
      </c>
      <c r="D250" s="10" t="str">
        <f>"Q"&amp;ROUNDUP(MONTH(SalesDataTable[[#This Row],[Order Date]])/3,0)</f>
        <v>Q1</v>
      </c>
      <c r="E250" s="3">
        <f>MONTH(SalesDataTable[[#This Row],[Order Date]])</f>
        <v>2</v>
      </c>
      <c r="F250" s="3" t="str">
        <f>TEXT(SalesDataTable[[#This Row],[Order Date]],"MMM")</f>
        <v>Feb</v>
      </c>
      <c r="G250" s="3" t="s">
        <v>20</v>
      </c>
      <c r="H250" s="3" t="s">
        <v>47</v>
      </c>
      <c r="I250" s="3" t="s">
        <v>2</v>
      </c>
      <c r="J250" s="3" t="s">
        <v>3</v>
      </c>
      <c r="K250" s="3" t="s">
        <v>23</v>
      </c>
      <c r="L250" s="3" t="s">
        <v>51</v>
      </c>
      <c r="M250" s="8">
        <v>2</v>
      </c>
      <c r="N250" s="5">
        <v>122.17</v>
      </c>
      <c r="O250" s="6">
        <v>0</v>
      </c>
      <c r="P250" s="5">
        <v>60.62</v>
      </c>
      <c r="Q250" s="5">
        <f t="shared" si="12"/>
        <v>244.34</v>
      </c>
      <c r="R250" s="5">
        <f t="shared" si="13"/>
        <v>121.24</v>
      </c>
      <c r="S250" s="5">
        <f t="shared" si="14"/>
        <v>123.10000000000001</v>
      </c>
      <c r="T250" s="7">
        <f t="shared" si="15"/>
        <v>0.50380617172792019</v>
      </c>
      <c r="U250" s="4">
        <f>YEAR(SalesDataTable[[#This Row],[Order Date]])</f>
        <v>2026</v>
      </c>
      <c r="V250" s="7" t="str">
        <f>"Q"&amp;ROUNDUP(MONTH(SalesDataTable[[#This Row],[Order Date]])/3,0)</f>
        <v>Q1</v>
      </c>
      <c r="W250" s="8">
        <f>MONTH(SalesDataTable[[#This Row],[Order Date]])</f>
        <v>2</v>
      </c>
      <c r="X250" s="7" t="str">
        <f>TEXT(SalesDataTable[[#This Row],[Order Date]],"mmm")</f>
        <v>Feb</v>
      </c>
    </row>
    <row r="251" spans="1:24" ht="15.75">
      <c r="A251" s="1">
        <v>287</v>
      </c>
      <c r="B251" s="2">
        <v>46077</v>
      </c>
      <c r="C251" s="3">
        <f>YEAR(SalesDataTable[[#This Row],[Order Date]])</f>
        <v>2026</v>
      </c>
      <c r="D251" s="10" t="str">
        <f>"Q"&amp;ROUNDUP(MONTH(SalesDataTable[[#This Row],[Order Date]])/3,0)</f>
        <v>Q1</v>
      </c>
      <c r="E251" s="3">
        <f>MONTH(SalesDataTable[[#This Row],[Order Date]])</f>
        <v>2</v>
      </c>
      <c r="F251" s="3" t="str">
        <f>TEXT(SalesDataTable[[#This Row],[Order Date]],"MMM")</f>
        <v>Feb</v>
      </c>
      <c r="G251" s="3" t="s">
        <v>6</v>
      </c>
      <c r="H251" s="3" t="s">
        <v>27</v>
      </c>
      <c r="I251" s="3" t="s">
        <v>28</v>
      </c>
      <c r="J251" s="3" t="s">
        <v>13</v>
      </c>
      <c r="K251" s="3" t="s">
        <v>14</v>
      </c>
      <c r="L251" s="3" t="s">
        <v>48</v>
      </c>
      <c r="M251" s="8">
        <v>1</v>
      </c>
      <c r="N251" s="5">
        <v>164.6</v>
      </c>
      <c r="O251" s="6">
        <v>0</v>
      </c>
      <c r="P251" s="5">
        <v>85.07</v>
      </c>
      <c r="Q251" s="5">
        <f t="shared" si="12"/>
        <v>164.6</v>
      </c>
      <c r="R251" s="5">
        <f t="shared" si="13"/>
        <v>85.07</v>
      </c>
      <c r="S251" s="5">
        <f t="shared" si="14"/>
        <v>79.53</v>
      </c>
      <c r="T251" s="7">
        <f t="shared" si="15"/>
        <v>0.48317132442284327</v>
      </c>
      <c r="U251" s="4">
        <f>YEAR(SalesDataTable[[#This Row],[Order Date]])</f>
        <v>2026</v>
      </c>
      <c r="V251" s="7" t="str">
        <f>"Q"&amp;ROUNDUP(MONTH(SalesDataTable[[#This Row],[Order Date]])/3,0)</f>
        <v>Q1</v>
      </c>
      <c r="W251" s="8">
        <f>MONTH(SalesDataTable[[#This Row],[Order Date]])</f>
        <v>2</v>
      </c>
      <c r="X251" s="7" t="str">
        <f>TEXT(SalesDataTable[[#This Row],[Order Date]],"mmm")</f>
        <v>Feb</v>
      </c>
    </row>
    <row r="252" spans="1:24" ht="15.75">
      <c r="A252" s="1">
        <v>794</v>
      </c>
      <c r="B252" s="2">
        <v>46077</v>
      </c>
      <c r="C252" s="3">
        <f>YEAR(SalesDataTable[[#This Row],[Order Date]])</f>
        <v>2026</v>
      </c>
      <c r="D252" s="10" t="str">
        <f>"Q"&amp;ROUNDUP(MONTH(SalesDataTable[[#This Row],[Order Date]])/3,0)</f>
        <v>Q1</v>
      </c>
      <c r="E252" s="3">
        <f>MONTH(SalesDataTable[[#This Row],[Order Date]])</f>
        <v>2</v>
      </c>
      <c r="F252" s="3" t="str">
        <f>TEXT(SalesDataTable[[#This Row],[Order Date]],"MMM")</f>
        <v>Feb</v>
      </c>
      <c r="G252" s="3" t="s">
        <v>6</v>
      </c>
      <c r="H252" s="3" t="s">
        <v>49</v>
      </c>
      <c r="I252" s="3" t="s">
        <v>2</v>
      </c>
      <c r="J252" s="3" t="s">
        <v>13</v>
      </c>
      <c r="K252" s="3" t="s">
        <v>14</v>
      </c>
      <c r="L252" s="3" t="s">
        <v>44</v>
      </c>
      <c r="M252" s="8">
        <v>1</v>
      </c>
      <c r="N252" s="5">
        <v>132.19999999999999</v>
      </c>
      <c r="O252" s="6">
        <v>0</v>
      </c>
      <c r="P252" s="5">
        <v>67.180000000000007</v>
      </c>
      <c r="Q252" s="5">
        <f t="shared" si="12"/>
        <v>132.19999999999999</v>
      </c>
      <c r="R252" s="5">
        <f t="shared" si="13"/>
        <v>67.180000000000007</v>
      </c>
      <c r="S252" s="5">
        <f t="shared" si="14"/>
        <v>65.019999999999982</v>
      </c>
      <c r="T252" s="7">
        <f t="shared" si="15"/>
        <v>0.49183055975794243</v>
      </c>
      <c r="U252" s="4">
        <f>YEAR(SalesDataTable[[#This Row],[Order Date]])</f>
        <v>2026</v>
      </c>
      <c r="V252" s="7" t="str">
        <f>"Q"&amp;ROUNDUP(MONTH(SalesDataTable[[#This Row],[Order Date]])/3,0)</f>
        <v>Q1</v>
      </c>
      <c r="W252" s="8">
        <f>MONTH(SalesDataTable[[#This Row],[Order Date]])</f>
        <v>2</v>
      </c>
      <c r="X252" s="7" t="str">
        <f>TEXT(SalesDataTable[[#This Row],[Order Date]],"mmm")</f>
        <v>Feb</v>
      </c>
    </row>
    <row r="253" spans="1:24" ht="15.75">
      <c r="A253" s="1">
        <v>1609</v>
      </c>
      <c r="B253" s="2">
        <v>46077</v>
      </c>
      <c r="C253" s="3">
        <f>YEAR(SalesDataTable[[#This Row],[Order Date]])</f>
        <v>2026</v>
      </c>
      <c r="D253" s="10" t="str">
        <f>"Q"&amp;ROUNDUP(MONTH(SalesDataTable[[#This Row],[Order Date]])/3,0)</f>
        <v>Q1</v>
      </c>
      <c r="E253" s="3">
        <f>MONTH(SalesDataTable[[#This Row],[Order Date]])</f>
        <v>2</v>
      </c>
      <c r="F253" s="3" t="str">
        <f>TEXT(SalesDataTable[[#This Row],[Order Date]],"MMM")</f>
        <v>Feb</v>
      </c>
      <c r="G253" s="3" t="s">
        <v>20</v>
      </c>
      <c r="H253" s="3" t="s">
        <v>21</v>
      </c>
      <c r="I253" s="3" t="s">
        <v>2</v>
      </c>
      <c r="J253" s="3" t="s">
        <v>3</v>
      </c>
      <c r="K253" s="3" t="s">
        <v>4</v>
      </c>
      <c r="L253" s="3" t="s">
        <v>26</v>
      </c>
      <c r="M253" s="8">
        <v>2</v>
      </c>
      <c r="N253" s="5">
        <v>40.700000000000003</v>
      </c>
      <c r="O253" s="6">
        <v>0</v>
      </c>
      <c r="P253" s="5">
        <v>16.63</v>
      </c>
      <c r="Q253" s="5">
        <f t="shared" si="12"/>
        <v>81.400000000000006</v>
      </c>
      <c r="R253" s="5">
        <f t="shared" si="13"/>
        <v>33.26</v>
      </c>
      <c r="S253" s="5">
        <f t="shared" si="14"/>
        <v>48.140000000000008</v>
      </c>
      <c r="T253" s="7">
        <f t="shared" si="15"/>
        <v>0.59140049140049145</v>
      </c>
      <c r="U253" s="4">
        <f>YEAR(SalesDataTable[[#This Row],[Order Date]])</f>
        <v>2026</v>
      </c>
      <c r="V253" s="7" t="str">
        <f>"Q"&amp;ROUNDUP(MONTH(SalesDataTable[[#This Row],[Order Date]])/3,0)</f>
        <v>Q1</v>
      </c>
      <c r="W253" s="8">
        <f>MONTH(SalesDataTable[[#This Row],[Order Date]])</f>
        <v>2</v>
      </c>
      <c r="X253" s="7" t="str">
        <f>TEXT(SalesDataTable[[#This Row],[Order Date]],"mmm")</f>
        <v>Feb</v>
      </c>
    </row>
    <row r="254" spans="1:24" ht="15.75">
      <c r="A254" s="1">
        <v>4921</v>
      </c>
      <c r="B254" s="2">
        <v>46077</v>
      </c>
      <c r="C254" s="3">
        <f>YEAR(SalesDataTable[[#This Row],[Order Date]])</f>
        <v>2026</v>
      </c>
      <c r="D254" s="10" t="str">
        <f>"Q"&amp;ROUNDUP(MONTH(SalesDataTable[[#This Row],[Order Date]])/3,0)</f>
        <v>Q1</v>
      </c>
      <c r="E254" s="3">
        <f>MONTH(SalesDataTable[[#This Row],[Order Date]])</f>
        <v>2</v>
      </c>
      <c r="F254" s="3" t="str">
        <f>TEXT(SalesDataTable[[#This Row],[Order Date]],"MMM")</f>
        <v>Feb</v>
      </c>
      <c r="G254" s="3" t="s">
        <v>6</v>
      </c>
      <c r="H254" s="3" t="s">
        <v>43</v>
      </c>
      <c r="I254" s="3" t="s">
        <v>2</v>
      </c>
      <c r="J254" s="3" t="s">
        <v>3</v>
      </c>
      <c r="K254" s="3" t="s">
        <v>14</v>
      </c>
      <c r="L254" s="3" t="s">
        <v>15</v>
      </c>
      <c r="M254" s="8">
        <v>1</v>
      </c>
      <c r="N254" s="5">
        <v>35.39</v>
      </c>
      <c r="O254" s="6">
        <v>0</v>
      </c>
      <c r="P254" s="5">
        <v>13.93</v>
      </c>
      <c r="Q254" s="5">
        <f t="shared" si="12"/>
        <v>35.39</v>
      </c>
      <c r="R254" s="5">
        <f t="shared" si="13"/>
        <v>13.93</v>
      </c>
      <c r="S254" s="5">
        <f t="shared" si="14"/>
        <v>21.46</v>
      </c>
      <c r="T254" s="7">
        <f t="shared" si="15"/>
        <v>0.60638598474145244</v>
      </c>
      <c r="U254" s="4">
        <f>YEAR(SalesDataTable[[#This Row],[Order Date]])</f>
        <v>2026</v>
      </c>
      <c r="V254" s="7" t="str">
        <f>"Q"&amp;ROUNDUP(MONTH(SalesDataTable[[#This Row],[Order Date]])/3,0)</f>
        <v>Q1</v>
      </c>
      <c r="W254" s="8">
        <f>MONTH(SalesDataTable[[#This Row],[Order Date]])</f>
        <v>2</v>
      </c>
      <c r="X254" s="7" t="str">
        <f>TEXT(SalesDataTable[[#This Row],[Order Date]],"mmm")</f>
        <v>Feb</v>
      </c>
    </row>
    <row r="255" spans="1:24" ht="15.75">
      <c r="A255" s="1">
        <v>2209</v>
      </c>
      <c r="B255" s="2">
        <v>46078</v>
      </c>
      <c r="C255" s="3">
        <f>YEAR(SalesDataTable[[#This Row],[Order Date]])</f>
        <v>2026</v>
      </c>
      <c r="D255" s="10" t="str">
        <f>"Q"&amp;ROUNDUP(MONTH(SalesDataTable[[#This Row],[Order Date]])/3,0)</f>
        <v>Q1</v>
      </c>
      <c r="E255" s="3">
        <f>MONTH(SalesDataTable[[#This Row],[Order Date]])</f>
        <v>2</v>
      </c>
      <c r="F255" s="3" t="str">
        <f>TEXT(SalesDataTable[[#This Row],[Order Date]],"MMM")</f>
        <v>Feb</v>
      </c>
      <c r="G255" s="3" t="s">
        <v>0</v>
      </c>
      <c r="H255" s="3" t="s">
        <v>1</v>
      </c>
      <c r="I255" s="3" t="s">
        <v>2</v>
      </c>
      <c r="J255" s="3" t="s">
        <v>16</v>
      </c>
      <c r="K255" s="3" t="s">
        <v>4</v>
      </c>
      <c r="L255" s="3" t="s">
        <v>22</v>
      </c>
      <c r="M255" s="8">
        <v>5</v>
      </c>
      <c r="N255" s="5">
        <v>50.58</v>
      </c>
      <c r="O255" s="6">
        <v>0.1</v>
      </c>
      <c r="P255" s="5">
        <v>22.42</v>
      </c>
      <c r="Q255" s="5">
        <f t="shared" si="12"/>
        <v>227.60999999999999</v>
      </c>
      <c r="R255" s="5">
        <f t="shared" si="13"/>
        <v>112.10000000000001</v>
      </c>
      <c r="S255" s="5">
        <f t="shared" si="14"/>
        <v>115.50999999999998</v>
      </c>
      <c r="T255" s="7">
        <f t="shared" si="15"/>
        <v>0.50749088352884308</v>
      </c>
      <c r="U255" s="4">
        <f>YEAR(SalesDataTable[[#This Row],[Order Date]])</f>
        <v>2026</v>
      </c>
      <c r="V255" s="7" t="str">
        <f>"Q"&amp;ROUNDUP(MONTH(SalesDataTable[[#This Row],[Order Date]])/3,0)</f>
        <v>Q1</v>
      </c>
      <c r="W255" s="8">
        <f>MONTH(SalesDataTable[[#This Row],[Order Date]])</f>
        <v>2</v>
      </c>
      <c r="X255" s="7" t="str">
        <f>TEXT(SalesDataTable[[#This Row],[Order Date]],"mmm")</f>
        <v>Feb</v>
      </c>
    </row>
    <row r="256" spans="1:24" ht="15.75">
      <c r="A256" s="1">
        <v>4757</v>
      </c>
      <c r="B256" s="2">
        <v>46078</v>
      </c>
      <c r="C256" s="3">
        <f>YEAR(SalesDataTable[[#This Row],[Order Date]])</f>
        <v>2026</v>
      </c>
      <c r="D256" s="10" t="str">
        <f>"Q"&amp;ROUNDUP(MONTH(SalesDataTable[[#This Row],[Order Date]])/3,0)</f>
        <v>Q1</v>
      </c>
      <c r="E256" s="3">
        <f>MONTH(SalesDataTable[[#This Row],[Order Date]])</f>
        <v>2</v>
      </c>
      <c r="F256" s="3" t="str">
        <f>TEXT(SalesDataTable[[#This Row],[Order Date]],"MMM")</f>
        <v>Feb</v>
      </c>
      <c r="G256" s="3" t="s">
        <v>6</v>
      </c>
      <c r="H256" s="3" t="s">
        <v>41</v>
      </c>
      <c r="I256" s="3" t="s">
        <v>28</v>
      </c>
      <c r="J256" s="3" t="s">
        <v>16</v>
      </c>
      <c r="K256" s="3" t="s">
        <v>34</v>
      </c>
      <c r="L256" s="3" t="s">
        <v>45</v>
      </c>
      <c r="M256" s="8">
        <v>2</v>
      </c>
      <c r="N256" s="5">
        <v>49.48</v>
      </c>
      <c r="O256" s="6">
        <v>0</v>
      </c>
      <c r="P256" s="5">
        <v>21.37</v>
      </c>
      <c r="Q256" s="5">
        <f t="shared" si="12"/>
        <v>98.96</v>
      </c>
      <c r="R256" s="5">
        <f t="shared" si="13"/>
        <v>42.74</v>
      </c>
      <c r="S256" s="5">
        <f t="shared" si="14"/>
        <v>56.219999999999992</v>
      </c>
      <c r="T256" s="7">
        <f t="shared" si="15"/>
        <v>0.5681083265966046</v>
      </c>
      <c r="U256" s="4">
        <f>YEAR(SalesDataTable[[#This Row],[Order Date]])</f>
        <v>2026</v>
      </c>
      <c r="V256" s="7" t="str">
        <f>"Q"&amp;ROUNDUP(MONTH(SalesDataTable[[#This Row],[Order Date]])/3,0)</f>
        <v>Q1</v>
      </c>
      <c r="W256" s="8">
        <f>MONTH(SalesDataTable[[#This Row],[Order Date]])</f>
        <v>2</v>
      </c>
      <c r="X256" s="7" t="str">
        <f>TEXT(SalesDataTable[[#This Row],[Order Date]],"mmm")</f>
        <v>Feb</v>
      </c>
    </row>
    <row r="257" spans="1:24" ht="15.75">
      <c r="A257" s="1">
        <v>5155</v>
      </c>
      <c r="B257" s="2">
        <v>46078</v>
      </c>
      <c r="C257" s="3">
        <f>YEAR(SalesDataTable[[#This Row],[Order Date]])</f>
        <v>2026</v>
      </c>
      <c r="D257" s="10" t="str">
        <f>"Q"&amp;ROUNDUP(MONTH(SalesDataTable[[#This Row],[Order Date]])/3,0)</f>
        <v>Q1</v>
      </c>
      <c r="E257" s="3">
        <f>MONTH(SalesDataTable[[#This Row],[Order Date]])</f>
        <v>2</v>
      </c>
      <c r="F257" s="3" t="str">
        <f>TEXT(SalesDataTable[[#This Row],[Order Date]],"MMM")</f>
        <v>Feb</v>
      </c>
      <c r="G257" s="3" t="s">
        <v>20</v>
      </c>
      <c r="H257" s="3" t="s">
        <v>47</v>
      </c>
      <c r="I257" s="3" t="s">
        <v>19</v>
      </c>
      <c r="J257" s="3" t="s">
        <v>13</v>
      </c>
      <c r="K257" s="3" t="s">
        <v>34</v>
      </c>
      <c r="L257" s="3" t="s">
        <v>45</v>
      </c>
      <c r="M257" s="8">
        <v>1</v>
      </c>
      <c r="N257" s="5">
        <v>50.51</v>
      </c>
      <c r="O257" s="6">
        <v>0</v>
      </c>
      <c r="P257" s="5">
        <v>21.4</v>
      </c>
      <c r="Q257" s="5">
        <f t="shared" si="12"/>
        <v>50.51</v>
      </c>
      <c r="R257" s="5">
        <f t="shared" si="13"/>
        <v>21.4</v>
      </c>
      <c r="S257" s="5">
        <f t="shared" si="14"/>
        <v>29.11</v>
      </c>
      <c r="T257" s="7">
        <f t="shared" si="15"/>
        <v>0.57632152049099195</v>
      </c>
      <c r="U257" s="4">
        <f>YEAR(SalesDataTable[[#This Row],[Order Date]])</f>
        <v>2026</v>
      </c>
      <c r="V257" s="7" t="str">
        <f>"Q"&amp;ROUNDUP(MONTH(SalesDataTable[[#This Row],[Order Date]])/3,0)</f>
        <v>Q1</v>
      </c>
      <c r="W257" s="8">
        <f>MONTH(SalesDataTable[[#This Row],[Order Date]])</f>
        <v>2</v>
      </c>
      <c r="X257" s="7" t="str">
        <f>TEXT(SalesDataTable[[#This Row],[Order Date]],"mmm")</f>
        <v>Feb</v>
      </c>
    </row>
    <row r="258" spans="1:24" ht="15.75">
      <c r="A258" s="1">
        <v>1737</v>
      </c>
      <c r="B258" s="2">
        <v>46079</v>
      </c>
      <c r="C258" s="3">
        <f>YEAR(SalesDataTable[[#This Row],[Order Date]])</f>
        <v>2026</v>
      </c>
      <c r="D258" s="10" t="str">
        <f>"Q"&amp;ROUNDUP(MONTH(SalesDataTable[[#This Row],[Order Date]])/3,0)</f>
        <v>Q1</v>
      </c>
      <c r="E258" s="3">
        <f>MONTH(SalesDataTable[[#This Row],[Order Date]])</f>
        <v>2</v>
      </c>
      <c r="F258" s="3" t="str">
        <f>TEXT(SalesDataTable[[#This Row],[Order Date]],"MMM")</f>
        <v>Feb</v>
      </c>
      <c r="G258" s="3" t="s">
        <v>0</v>
      </c>
      <c r="H258" s="3" t="s">
        <v>50</v>
      </c>
      <c r="I258" s="3" t="s">
        <v>2</v>
      </c>
      <c r="J258" s="3" t="s">
        <v>13</v>
      </c>
      <c r="K258" s="3" t="s">
        <v>23</v>
      </c>
      <c r="L258" s="3" t="s">
        <v>51</v>
      </c>
      <c r="M258" s="8">
        <v>2</v>
      </c>
      <c r="N258" s="5">
        <v>122.16</v>
      </c>
      <c r="O258" s="6">
        <v>0</v>
      </c>
      <c r="P258" s="5">
        <v>61.31</v>
      </c>
      <c r="Q258" s="5">
        <f t="shared" ref="Q258:Q321" si="16">M258*N258*(1-O258)</f>
        <v>244.32</v>
      </c>
      <c r="R258" s="5">
        <f t="shared" ref="R258:R321" si="17">M258*P258</f>
        <v>122.62</v>
      </c>
      <c r="S258" s="5">
        <f t="shared" ref="S258:S321" si="18">Q258-R258</f>
        <v>121.69999999999999</v>
      </c>
      <c r="T258" s="7">
        <f t="shared" ref="T258:T321" si="19">IFERROR(S258/Q258,0)</f>
        <v>0.49811722331368691</v>
      </c>
      <c r="U258" s="4">
        <f>YEAR(SalesDataTable[[#This Row],[Order Date]])</f>
        <v>2026</v>
      </c>
      <c r="V258" s="7" t="str">
        <f>"Q"&amp;ROUNDUP(MONTH(SalesDataTable[[#This Row],[Order Date]])/3,0)</f>
        <v>Q1</v>
      </c>
      <c r="W258" s="8">
        <f>MONTH(SalesDataTable[[#This Row],[Order Date]])</f>
        <v>2</v>
      </c>
      <c r="X258" s="7" t="str">
        <f>TEXT(SalesDataTable[[#This Row],[Order Date]],"mmm")</f>
        <v>Feb</v>
      </c>
    </row>
    <row r="259" spans="1:24" ht="15.75">
      <c r="A259" s="1">
        <v>1905</v>
      </c>
      <c r="B259" s="2">
        <v>46079</v>
      </c>
      <c r="C259" s="3">
        <f>YEAR(SalesDataTable[[#This Row],[Order Date]])</f>
        <v>2026</v>
      </c>
      <c r="D259" s="10" t="str">
        <f>"Q"&amp;ROUNDUP(MONTH(SalesDataTable[[#This Row],[Order Date]])/3,0)</f>
        <v>Q1</v>
      </c>
      <c r="E259" s="3">
        <f>MONTH(SalesDataTable[[#This Row],[Order Date]])</f>
        <v>2</v>
      </c>
      <c r="F259" s="3" t="str">
        <f>TEXT(SalesDataTable[[#This Row],[Order Date]],"MMM")</f>
        <v>Feb</v>
      </c>
      <c r="G259" s="3" t="s">
        <v>20</v>
      </c>
      <c r="H259" s="3" t="s">
        <v>31</v>
      </c>
      <c r="I259" s="3" t="s">
        <v>19</v>
      </c>
      <c r="J259" s="3" t="s">
        <v>3</v>
      </c>
      <c r="K259" s="3" t="s">
        <v>4</v>
      </c>
      <c r="L259" s="3" t="s">
        <v>22</v>
      </c>
      <c r="M259" s="8">
        <v>3</v>
      </c>
      <c r="N259" s="5">
        <v>51.32</v>
      </c>
      <c r="O259" s="6">
        <v>0.1</v>
      </c>
      <c r="P259" s="5">
        <v>22.62</v>
      </c>
      <c r="Q259" s="5">
        <f t="shared" si="16"/>
        <v>138.56400000000002</v>
      </c>
      <c r="R259" s="5">
        <f t="shared" si="17"/>
        <v>67.86</v>
      </c>
      <c r="S259" s="5">
        <f t="shared" si="18"/>
        <v>70.704000000000022</v>
      </c>
      <c r="T259" s="7">
        <f t="shared" si="19"/>
        <v>0.51026240581969351</v>
      </c>
      <c r="U259" s="4">
        <f>YEAR(SalesDataTable[[#This Row],[Order Date]])</f>
        <v>2026</v>
      </c>
      <c r="V259" s="7" t="str">
        <f>"Q"&amp;ROUNDUP(MONTH(SalesDataTable[[#This Row],[Order Date]])/3,0)</f>
        <v>Q1</v>
      </c>
      <c r="W259" s="8">
        <f>MONTH(SalesDataTable[[#This Row],[Order Date]])</f>
        <v>2</v>
      </c>
      <c r="X259" s="7" t="str">
        <f>TEXT(SalesDataTable[[#This Row],[Order Date]],"mmm")</f>
        <v>Feb</v>
      </c>
    </row>
    <row r="260" spans="1:24" ht="15.75">
      <c r="A260" s="1">
        <v>2359</v>
      </c>
      <c r="B260" s="2">
        <v>46079</v>
      </c>
      <c r="C260" s="3">
        <f>YEAR(SalesDataTable[[#This Row],[Order Date]])</f>
        <v>2026</v>
      </c>
      <c r="D260" s="10" t="str">
        <f>"Q"&amp;ROUNDUP(MONTH(SalesDataTable[[#This Row],[Order Date]])/3,0)</f>
        <v>Q1</v>
      </c>
      <c r="E260" s="3">
        <f>MONTH(SalesDataTable[[#This Row],[Order Date]])</f>
        <v>2</v>
      </c>
      <c r="F260" s="3" t="str">
        <f>TEXT(SalesDataTable[[#This Row],[Order Date]],"MMM")</f>
        <v>Feb</v>
      </c>
      <c r="G260" s="3" t="s">
        <v>11</v>
      </c>
      <c r="H260" s="3" t="s">
        <v>39</v>
      </c>
      <c r="I260" s="3" t="s">
        <v>2</v>
      </c>
      <c r="J260" s="3" t="s">
        <v>3</v>
      </c>
      <c r="K260" s="3" t="s">
        <v>23</v>
      </c>
      <c r="L260" s="3" t="s">
        <v>29</v>
      </c>
      <c r="M260" s="8">
        <v>2</v>
      </c>
      <c r="N260" s="5">
        <v>195.92</v>
      </c>
      <c r="O260" s="6">
        <v>0.05</v>
      </c>
      <c r="P260" s="5">
        <v>104.13</v>
      </c>
      <c r="Q260" s="5">
        <f t="shared" si="16"/>
        <v>372.24799999999993</v>
      </c>
      <c r="R260" s="5">
        <f t="shared" si="17"/>
        <v>208.26</v>
      </c>
      <c r="S260" s="5">
        <f t="shared" si="18"/>
        <v>163.98799999999994</v>
      </c>
      <c r="T260" s="7">
        <f t="shared" si="19"/>
        <v>0.4405342674775955</v>
      </c>
      <c r="U260" s="4">
        <f>YEAR(SalesDataTable[[#This Row],[Order Date]])</f>
        <v>2026</v>
      </c>
      <c r="V260" s="7" t="str">
        <f>"Q"&amp;ROUNDUP(MONTH(SalesDataTable[[#This Row],[Order Date]])/3,0)</f>
        <v>Q1</v>
      </c>
      <c r="W260" s="8">
        <f>MONTH(SalesDataTable[[#This Row],[Order Date]])</f>
        <v>2</v>
      </c>
      <c r="X260" s="7" t="str">
        <f>TEXT(SalesDataTable[[#This Row],[Order Date]],"mmm")</f>
        <v>Feb</v>
      </c>
    </row>
    <row r="261" spans="1:24" ht="15.75">
      <c r="A261" s="1">
        <v>3666</v>
      </c>
      <c r="B261" s="2">
        <v>46079</v>
      </c>
      <c r="C261" s="3">
        <f>YEAR(SalesDataTable[[#This Row],[Order Date]])</f>
        <v>2026</v>
      </c>
      <c r="D261" s="10" t="str">
        <f>"Q"&amp;ROUNDUP(MONTH(SalesDataTable[[#This Row],[Order Date]])/3,0)</f>
        <v>Q1</v>
      </c>
      <c r="E261" s="3">
        <f>MONTH(SalesDataTable[[#This Row],[Order Date]])</f>
        <v>2</v>
      </c>
      <c r="F261" s="3" t="str">
        <f>TEXT(SalesDataTable[[#This Row],[Order Date]],"MMM")</f>
        <v>Feb</v>
      </c>
      <c r="G261" s="3" t="s">
        <v>0</v>
      </c>
      <c r="H261" s="3" t="s">
        <v>50</v>
      </c>
      <c r="I261" s="3" t="s">
        <v>2</v>
      </c>
      <c r="J261" s="3" t="s">
        <v>3</v>
      </c>
      <c r="K261" s="3" t="s">
        <v>14</v>
      </c>
      <c r="L261" s="3" t="s">
        <v>15</v>
      </c>
      <c r="M261" s="8">
        <v>1</v>
      </c>
      <c r="N261" s="5">
        <v>36.19</v>
      </c>
      <c r="O261" s="6">
        <v>0.1</v>
      </c>
      <c r="P261" s="5">
        <v>13.62</v>
      </c>
      <c r="Q261" s="5">
        <f t="shared" si="16"/>
        <v>32.570999999999998</v>
      </c>
      <c r="R261" s="5">
        <f t="shared" si="17"/>
        <v>13.62</v>
      </c>
      <c r="S261" s="5">
        <f t="shared" si="18"/>
        <v>18.951000000000001</v>
      </c>
      <c r="T261" s="7">
        <f t="shared" si="19"/>
        <v>0.58183660311319896</v>
      </c>
      <c r="U261" s="4">
        <f>YEAR(SalesDataTable[[#This Row],[Order Date]])</f>
        <v>2026</v>
      </c>
      <c r="V261" s="7" t="str">
        <f>"Q"&amp;ROUNDUP(MONTH(SalesDataTable[[#This Row],[Order Date]])/3,0)</f>
        <v>Q1</v>
      </c>
      <c r="W261" s="8">
        <f>MONTH(SalesDataTable[[#This Row],[Order Date]])</f>
        <v>2</v>
      </c>
      <c r="X261" s="7" t="str">
        <f>TEXT(SalesDataTable[[#This Row],[Order Date]],"mmm")</f>
        <v>Feb</v>
      </c>
    </row>
    <row r="262" spans="1:24" ht="15.75">
      <c r="A262" s="1">
        <v>518</v>
      </c>
      <c r="B262" s="2">
        <v>46080</v>
      </c>
      <c r="C262" s="3">
        <f>YEAR(SalesDataTable[[#This Row],[Order Date]])</f>
        <v>2026</v>
      </c>
      <c r="D262" s="10" t="str">
        <f>"Q"&amp;ROUNDUP(MONTH(SalesDataTable[[#This Row],[Order Date]])/3,0)</f>
        <v>Q1</v>
      </c>
      <c r="E262" s="3">
        <f>MONTH(SalesDataTable[[#This Row],[Order Date]])</f>
        <v>2</v>
      </c>
      <c r="F262" s="3" t="str">
        <f>TEXT(SalesDataTable[[#This Row],[Order Date]],"MMM")</f>
        <v>Feb</v>
      </c>
      <c r="G262" s="3" t="s">
        <v>11</v>
      </c>
      <c r="H262" s="3" t="s">
        <v>12</v>
      </c>
      <c r="I262" s="3" t="s">
        <v>2</v>
      </c>
      <c r="J262" s="3" t="s">
        <v>13</v>
      </c>
      <c r="K262" s="3" t="s">
        <v>9</v>
      </c>
      <c r="L262" s="3" t="s">
        <v>46</v>
      </c>
      <c r="M262" s="8">
        <v>1</v>
      </c>
      <c r="N262" s="5">
        <v>72.97</v>
      </c>
      <c r="O262" s="6">
        <v>0</v>
      </c>
      <c r="P262" s="5">
        <v>32.43</v>
      </c>
      <c r="Q262" s="5">
        <f t="shared" si="16"/>
        <v>72.97</v>
      </c>
      <c r="R262" s="5">
        <f t="shared" si="17"/>
        <v>32.43</v>
      </c>
      <c r="S262" s="5">
        <f t="shared" si="18"/>
        <v>40.54</v>
      </c>
      <c r="T262" s="7">
        <f t="shared" si="19"/>
        <v>0.55557078251336167</v>
      </c>
      <c r="U262" s="4">
        <f>YEAR(SalesDataTable[[#This Row],[Order Date]])</f>
        <v>2026</v>
      </c>
      <c r="V262" s="7" t="str">
        <f>"Q"&amp;ROUNDUP(MONTH(SalesDataTable[[#This Row],[Order Date]])/3,0)</f>
        <v>Q1</v>
      </c>
      <c r="W262" s="8">
        <f>MONTH(SalesDataTable[[#This Row],[Order Date]])</f>
        <v>2</v>
      </c>
      <c r="X262" s="7" t="str">
        <f>TEXT(SalesDataTable[[#This Row],[Order Date]],"mmm")</f>
        <v>Feb</v>
      </c>
    </row>
    <row r="263" spans="1:24" ht="15.75">
      <c r="A263" s="1">
        <v>892</v>
      </c>
      <c r="B263" s="2">
        <v>46080</v>
      </c>
      <c r="C263" s="3">
        <f>YEAR(SalesDataTable[[#This Row],[Order Date]])</f>
        <v>2026</v>
      </c>
      <c r="D263" s="10" t="str">
        <f>"Q"&amp;ROUNDUP(MONTH(SalesDataTable[[#This Row],[Order Date]])/3,0)</f>
        <v>Q1</v>
      </c>
      <c r="E263" s="3">
        <f>MONTH(SalesDataTable[[#This Row],[Order Date]])</f>
        <v>2</v>
      </c>
      <c r="F263" s="3" t="str">
        <f>TEXT(SalesDataTable[[#This Row],[Order Date]],"MMM")</f>
        <v>Feb</v>
      </c>
      <c r="G263" s="3" t="s">
        <v>20</v>
      </c>
      <c r="H263" s="3" t="s">
        <v>31</v>
      </c>
      <c r="I263" s="3" t="s">
        <v>8</v>
      </c>
      <c r="J263" s="3" t="s">
        <v>16</v>
      </c>
      <c r="K263" s="3" t="s">
        <v>14</v>
      </c>
      <c r="L263" s="3" t="s">
        <v>32</v>
      </c>
      <c r="M263" s="8">
        <v>12</v>
      </c>
      <c r="N263" s="5">
        <v>47.15</v>
      </c>
      <c r="O263" s="6">
        <v>0.1</v>
      </c>
      <c r="P263" s="5">
        <v>17.829999999999998</v>
      </c>
      <c r="Q263" s="5">
        <f t="shared" si="16"/>
        <v>509.21999999999997</v>
      </c>
      <c r="R263" s="5">
        <f t="shared" si="17"/>
        <v>213.95999999999998</v>
      </c>
      <c r="S263" s="5">
        <f t="shared" si="18"/>
        <v>295.26</v>
      </c>
      <c r="T263" s="7">
        <f t="shared" si="19"/>
        <v>0.57982797219276538</v>
      </c>
      <c r="U263" s="4">
        <f>YEAR(SalesDataTable[[#This Row],[Order Date]])</f>
        <v>2026</v>
      </c>
      <c r="V263" s="7" t="str">
        <f>"Q"&amp;ROUNDUP(MONTH(SalesDataTable[[#This Row],[Order Date]])/3,0)</f>
        <v>Q1</v>
      </c>
      <c r="W263" s="8">
        <f>MONTH(SalesDataTable[[#This Row],[Order Date]])</f>
        <v>2</v>
      </c>
      <c r="X263" s="7" t="str">
        <f>TEXT(SalesDataTable[[#This Row],[Order Date]],"mmm")</f>
        <v>Feb</v>
      </c>
    </row>
    <row r="264" spans="1:24" ht="15.75">
      <c r="A264" s="1">
        <v>1115</v>
      </c>
      <c r="B264" s="2">
        <v>46080</v>
      </c>
      <c r="C264" s="3">
        <f>YEAR(SalesDataTable[[#This Row],[Order Date]])</f>
        <v>2026</v>
      </c>
      <c r="D264" s="10" t="str">
        <f>"Q"&amp;ROUNDUP(MONTH(SalesDataTable[[#This Row],[Order Date]])/3,0)</f>
        <v>Q1</v>
      </c>
      <c r="E264" s="3">
        <f>MONTH(SalesDataTable[[#This Row],[Order Date]])</f>
        <v>2</v>
      </c>
      <c r="F264" s="3" t="str">
        <f>TEXT(SalesDataTable[[#This Row],[Order Date]],"MMM")</f>
        <v>Feb</v>
      </c>
      <c r="G264" s="3" t="s">
        <v>0</v>
      </c>
      <c r="H264" s="3" t="s">
        <v>1</v>
      </c>
      <c r="I264" s="3" t="s">
        <v>19</v>
      </c>
      <c r="J264" s="3" t="s">
        <v>16</v>
      </c>
      <c r="K264" s="3" t="s">
        <v>14</v>
      </c>
      <c r="L264" s="3" t="s">
        <v>48</v>
      </c>
      <c r="M264" s="8">
        <v>3</v>
      </c>
      <c r="N264" s="5">
        <v>161.19999999999999</v>
      </c>
      <c r="O264" s="6">
        <v>0.1</v>
      </c>
      <c r="P264" s="5">
        <v>87.37</v>
      </c>
      <c r="Q264" s="5">
        <f t="shared" si="16"/>
        <v>435.23999999999995</v>
      </c>
      <c r="R264" s="5">
        <f t="shared" si="17"/>
        <v>262.11</v>
      </c>
      <c r="S264" s="5">
        <f t="shared" si="18"/>
        <v>173.12999999999994</v>
      </c>
      <c r="T264" s="7">
        <f t="shared" si="19"/>
        <v>0.39778053487730897</v>
      </c>
      <c r="U264" s="4">
        <f>YEAR(SalesDataTable[[#This Row],[Order Date]])</f>
        <v>2026</v>
      </c>
      <c r="V264" s="7" t="str">
        <f>"Q"&amp;ROUNDUP(MONTH(SalesDataTable[[#This Row],[Order Date]])/3,0)</f>
        <v>Q1</v>
      </c>
      <c r="W264" s="8">
        <f>MONTH(SalesDataTable[[#This Row],[Order Date]])</f>
        <v>2</v>
      </c>
      <c r="X264" s="7" t="str">
        <f>TEXT(SalesDataTable[[#This Row],[Order Date]],"mmm")</f>
        <v>Feb</v>
      </c>
    </row>
    <row r="265" spans="1:24" ht="15.75">
      <c r="A265" s="1">
        <v>1186</v>
      </c>
      <c r="B265" s="2">
        <v>46080</v>
      </c>
      <c r="C265" s="3">
        <f>YEAR(SalesDataTable[[#This Row],[Order Date]])</f>
        <v>2026</v>
      </c>
      <c r="D265" s="10" t="str">
        <f>"Q"&amp;ROUNDUP(MONTH(SalesDataTable[[#This Row],[Order Date]])/3,0)</f>
        <v>Q1</v>
      </c>
      <c r="E265" s="3">
        <f>MONTH(SalesDataTable[[#This Row],[Order Date]])</f>
        <v>2</v>
      </c>
      <c r="F265" s="3" t="str">
        <f>TEXT(SalesDataTable[[#This Row],[Order Date]],"MMM")</f>
        <v>Feb</v>
      </c>
      <c r="G265" s="3" t="s">
        <v>0</v>
      </c>
      <c r="H265" s="3" t="s">
        <v>36</v>
      </c>
      <c r="I265" s="3" t="s">
        <v>19</v>
      </c>
      <c r="J265" s="3" t="s">
        <v>16</v>
      </c>
      <c r="K265" s="3" t="s">
        <v>4</v>
      </c>
      <c r="L265" s="3" t="s">
        <v>22</v>
      </c>
      <c r="M265" s="8">
        <v>1</v>
      </c>
      <c r="N265" s="5">
        <v>49.73</v>
      </c>
      <c r="O265" s="6">
        <v>0</v>
      </c>
      <c r="P265" s="5">
        <v>22</v>
      </c>
      <c r="Q265" s="5">
        <f t="shared" si="16"/>
        <v>49.73</v>
      </c>
      <c r="R265" s="5">
        <f t="shared" si="17"/>
        <v>22</v>
      </c>
      <c r="S265" s="5">
        <f t="shared" si="18"/>
        <v>27.729999999999997</v>
      </c>
      <c r="T265" s="7">
        <f t="shared" si="19"/>
        <v>0.55761109993967417</v>
      </c>
      <c r="U265" s="4">
        <f>YEAR(SalesDataTable[[#This Row],[Order Date]])</f>
        <v>2026</v>
      </c>
      <c r="V265" s="7" t="str">
        <f>"Q"&amp;ROUNDUP(MONTH(SalesDataTable[[#This Row],[Order Date]])/3,0)</f>
        <v>Q1</v>
      </c>
      <c r="W265" s="8">
        <f>MONTH(SalesDataTable[[#This Row],[Order Date]])</f>
        <v>2</v>
      </c>
      <c r="X265" s="7" t="str">
        <f>TEXT(SalesDataTable[[#This Row],[Order Date]],"mmm")</f>
        <v>Feb</v>
      </c>
    </row>
    <row r="266" spans="1:24" ht="15.75">
      <c r="A266" s="1">
        <v>2093</v>
      </c>
      <c r="B266" s="2">
        <v>46080</v>
      </c>
      <c r="C266" s="3">
        <f>YEAR(SalesDataTable[[#This Row],[Order Date]])</f>
        <v>2026</v>
      </c>
      <c r="D266" s="10" t="str">
        <f>"Q"&amp;ROUNDUP(MONTH(SalesDataTable[[#This Row],[Order Date]])/3,0)</f>
        <v>Q1</v>
      </c>
      <c r="E266" s="3">
        <f>MONTH(SalesDataTable[[#This Row],[Order Date]])</f>
        <v>2</v>
      </c>
      <c r="F266" s="3" t="str">
        <f>TEXT(SalesDataTable[[#This Row],[Order Date]],"MMM")</f>
        <v>Feb</v>
      </c>
      <c r="G266" s="3" t="s">
        <v>11</v>
      </c>
      <c r="H266" s="3" t="s">
        <v>52</v>
      </c>
      <c r="I266" s="3" t="s">
        <v>2</v>
      </c>
      <c r="J266" s="3" t="s">
        <v>3</v>
      </c>
      <c r="K266" s="3" t="s">
        <v>23</v>
      </c>
      <c r="L266" s="3" t="s">
        <v>51</v>
      </c>
      <c r="M266" s="8">
        <v>2</v>
      </c>
      <c r="N266" s="5">
        <v>126.19</v>
      </c>
      <c r="O266" s="6">
        <v>0</v>
      </c>
      <c r="P266" s="5">
        <v>58.99</v>
      </c>
      <c r="Q266" s="5">
        <f t="shared" si="16"/>
        <v>252.38</v>
      </c>
      <c r="R266" s="5">
        <f t="shared" si="17"/>
        <v>117.98</v>
      </c>
      <c r="S266" s="5">
        <f t="shared" si="18"/>
        <v>134.39999999999998</v>
      </c>
      <c r="T266" s="7">
        <f t="shared" si="19"/>
        <v>0.5325303114351374</v>
      </c>
      <c r="U266" s="4">
        <f>YEAR(SalesDataTable[[#This Row],[Order Date]])</f>
        <v>2026</v>
      </c>
      <c r="V266" s="7" t="str">
        <f>"Q"&amp;ROUNDUP(MONTH(SalesDataTable[[#This Row],[Order Date]])/3,0)</f>
        <v>Q1</v>
      </c>
      <c r="W266" s="8">
        <f>MONTH(SalesDataTable[[#This Row],[Order Date]])</f>
        <v>2</v>
      </c>
      <c r="X266" s="7" t="str">
        <f>TEXT(SalesDataTable[[#This Row],[Order Date]],"mmm")</f>
        <v>Feb</v>
      </c>
    </row>
    <row r="267" spans="1:24" ht="15.75">
      <c r="A267" s="1">
        <v>2136</v>
      </c>
      <c r="B267" s="2">
        <v>46080</v>
      </c>
      <c r="C267" s="3">
        <f>YEAR(SalesDataTable[[#This Row],[Order Date]])</f>
        <v>2026</v>
      </c>
      <c r="D267" s="10" t="str">
        <f>"Q"&amp;ROUNDUP(MONTH(SalesDataTable[[#This Row],[Order Date]])/3,0)</f>
        <v>Q1</v>
      </c>
      <c r="E267" s="3">
        <f>MONTH(SalesDataTable[[#This Row],[Order Date]])</f>
        <v>2</v>
      </c>
      <c r="F267" s="3" t="str">
        <f>TEXT(SalesDataTable[[#This Row],[Order Date]],"MMM")</f>
        <v>Feb</v>
      </c>
      <c r="G267" s="3" t="s">
        <v>6</v>
      </c>
      <c r="H267" s="3" t="s">
        <v>43</v>
      </c>
      <c r="I267" s="3" t="s">
        <v>2</v>
      </c>
      <c r="J267" s="3" t="s">
        <v>3</v>
      </c>
      <c r="K267" s="3" t="s">
        <v>14</v>
      </c>
      <c r="L267" s="3" t="s">
        <v>44</v>
      </c>
      <c r="M267" s="8">
        <v>2</v>
      </c>
      <c r="N267" s="5">
        <v>135.38999999999999</v>
      </c>
      <c r="O267" s="6">
        <v>0.05</v>
      </c>
      <c r="P267" s="5">
        <v>65.69</v>
      </c>
      <c r="Q267" s="5">
        <f t="shared" si="16"/>
        <v>257.24099999999999</v>
      </c>
      <c r="R267" s="5">
        <f t="shared" si="17"/>
        <v>131.38</v>
      </c>
      <c r="S267" s="5">
        <f t="shared" si="18"/>
        <v>125.86099999999999</v>
      </c>
      <c r="T267" s="7">
        <f t="shared" si="19"/>
        <v>0.48927270536189799</v>
      </c>
      <c r="U267" s="4">
        <f>YEAR(SalesDataTable[[#This Row],[Order Date]])</f>
        <v>2026</v>
      </c>
      <c r="V267" s="7" t="str">
        <f>"Q"&amp;ROUNDUP(MONTH(SalesDataTable[[#This Row],[Order Date]])/3,0)</f>
        <v>Q1</v>
      </c>
      <c r="W267" s="8">
        <f>MONTH(SalesDataTable[[#This Row],[Order Date]])</f>
        <v>2</v>
      </c>
      <c r="X267" s="7" t="str">
        <f>TEXT(SalesDataTable[[#This Row],[Order Date]],"mmm")</f>
        <v>Feb</v>
      </c>
    </row>
    <row r="268" spans="1:24" ht="15.75">
      <c r="A268" s="1">
        <v>3538</v>
      </c>
      <c r="B268" s="2">
        <v>46080</v>
      </c>
      <c r="C268" s="3">
        <f>YEAR(SalesDataTable[[#This Row],[Order Date]])</f>
        <v>2026</v>
      </c>
      <c r="D268" s="10" t="str">
        <f>"Q"&amp;ROUNDUP(MONTH(SalesDataTable[[#This Row],[Order Date]])/3,0)</f>
        <v>Q1</v>
      </c>
      <c r="E268" s="3">
        <f>MONTH(SalesDataTable[[#This Row],[Order Date]])</f>
        <v>2</v>
      </c>
      <c r="F268" s="3" t="str">
        <f>TEXT(SalesDataTable[[#This Row],[Order Date]],"MMM")</f>
        <v>Feb</v>
      </c>
      <c r="G268" s="3" t="s">
        <v>6</v>
      </c>
      <c r="H268" s="3" t="s">
        <v>49</v>
      </c>
      <c r="I268" s="3" t="s">
        <v>8</v>
      </c>
      <c r="J268" s="3" t="s">
        <v>16</v>
      </c>
      <c r="K268" s="3" t="s">
        <v>34</v>
      </c>
      <c r="L268" s="3" t="s">
        <v>35</v>
      </c>
      <c r="M268" s="8">
        <v>12</v>
      </c>
      <c r="N268" s="5">
        <v>41.27</v>
      </c>
      <c r="O268" s="6">
        <v>0.1</v>
      </c>
      <c r="P268" s="5">
        <v>14.71</v>
      </c>
      <c r="Q268" s="5">
        <f t="shared" si="16"/>
        <v>445.71600000000001</v>
      </c>
      <c r="R268" s="5">
        <f t="shared" si="17"/>
        <v>176.52</v>
      </c>
      <c r="S268" s="5">
        <f t="shared" si="18"/>
        <v>269.19600000000003</v>
      </c>
      <c r="T268" s="7">
        <f t="shared" si="19"/>
        <v>0.60396306168053204</v>
      </c>
      <c r="U268" s="4">
        <f>YEAR(SalesDataTable[[#This Row],[Order Date]])</f>
        <v>2026</v>
      </c>
      <c r="V268" s="7" t="str">
        <f>"Q"&amp;ROUNDUP(MONTH(SalesDataTable[[#This Row],[Order Date]])/3,0)</f>
        <v>Q1</v>
      </c>
      <c r="W268" s="8">
        <f>MONTH(SalesDataTable[[#This Row],[Order Date]])</f>
        <v>2</v>
      </c>
      <c r="X268" s="7" t="str">
        <f>TEXT(SalesDataTable[[#This Row],[Order Date]],"mmm")</f>
        <v>Feb</v>
      </c>
    </row>
    <row r="269" spans="1:24" ht="15.75">
      <c r="A269" s="1">
        <v>3891</v>
      </c>
      <c r="B269" s="2">
        <v>46080</v>
      </c>
      <c r="C269" s="3">
        <f>YEAR(SalesDataTable[[#This Row],[Order Date]])</f>
        <v>2026</v>
      </c>
      <c r="D269" s="10" t="str">
        <f>"Q"&amp;ROUNDUP(MONTH(SalesDataTable[[#This Row],[Order Date]])/3,0)</f>
        <v>Q1</v>
      </c>
      <c r="E269" s="3">
        <f>MONTH(SalesDataTable[[#This Row],[Order Date]])</f>
        <v>2</v>
      </c>
      <c r="F269" s="3" t="str">
        <f>TEXT(SalesDataTable[[#This Row],[Order Date]],"MMM")</f>
        <v>Feb</v>
      </c>
      <c r="G269" s="3" t="s">
        <v>0</v>
      </c>
      <c r="H269" s="3" t="s">
        <v>1</v>
      </c>
      <c r="I269" s="3" t="s">
        <v>19</v>
      </c>
      <c r="J269" s="3" t="s">
        <v>3</v>
      </c>
      <c r="K269" s="3" t="s">
        <v>4</v>
      </c>
      <c r="L269" s="3" t="s">
        <v>5</v>
      </c>
      <c r="M269" s="8">
        <v>1</v>
      </c>
      <c r="N269" s="5">
        <v>82.04</v>
      </c>
      <c r="O269" s="6">
        <v>0.1</v>
      </c>
      <c r="P269" s="5">
        <v>41.46</v>
      </c>
      <c r="Q269" s="5">
        <f t="shared" si="16"/>
        <v>73.836000000000013</v>
      </c>
      <c r="R269" s="5">
        <f t="shared" si="17"/>
        <v>41.46</v>
      </c>
      <c r="S269" s="5">
        <f t="shared" si="18"/>
        <v>32.376000000000012</v>
      </c>
      <c r="T269" s="7">
        <f t="shared" si="19"/>
        <v>0.43848529172761264</v>
      </c>
      <c r="U269" s="4">
        <f>YEAR(SalesDataTable[[#This Row],[Order Date]])</f>
        <v>2026</v>
      </c>
      <c r="V269" s="7" t="str">
        <f>"Q"&amp;ROUNDUP(MONTH(SalesDataTable[[#This Row],[Order Date]])/3,0)</f>
        <v>Q1</v>
      </c>
      <c r="W269" s="8">
        <f>MONTH(SalesDataTable[[#This Row],[Order Date]])</f>
        <v>2</v>
      </c>
      <c r="X269" s="7" t="str">
        <f>TEXT(SalesDataTable[[#This Row],[Order Date]],"mmm")</f>
        <v>Feb</v>
      </c>
    </row>
    <row r="270" spans="1:24" ht="15.75">
      <c r="A270" s="1">
        <v>3917</v>
      </c>
      <c r="B270" s="2">
        <v>46080</v>
      </c>
      <c r="C270" s="3">
        <f>YEAR(SalesDataTable[[#This Row],[Order Date]])</f>
        <v>2026</v>
      </c>
      <c r="D270" s="10" t="str">
        <f>"Q"&amp;ROUNDUP(MONTH(SalesDataTable[[#This Row],[Order Date]])/3,0)</f>
        <v>Q1</v>
      </c>
      <c r="E270" s="3">
        <f>MONTH(SalesDataTable[[#This Row],[Order Date]])</f>
        <v>2</v>
      </c>
      <c r="F270" s="3" t="str">
        <f>TEXT(SalesDataTable[[#This Row],[Order Date]],"MMM")</f>
        <v>Feb</v>
      </c>
      <c r="G270" s="3" t="s">
        <v>20</v>
      </c>
      <c r="H270" s="3" t="s">
        <v>21</v>
      </c>
      <c r="I270" s="3" t="s">
        <v>2</v>
      </c>
      <c r="J270" s="3" t="s">
        <v>3</v>
      </c>
      <c r="K270" s="3" t="s">
        <v>14</v>
      </c>
      <c r="L270" s="3" t="s">
        <v>15</v>
      </c>
      <c r="M270" s="8">
        <v>3</v>
      </c>
      <c r="N270" s="5">
        <v>36.630000000000003</v>
      </c>
      <c r="O270" s="6">
        <v>0</v>
      </c>
      <c r="P270" s="5">
        <v>13.26</v>
      </c>
      <c r="Q270" s="5">
        <f t="shared" si="16"/>
        <v>109.89000000000001</v>
      </c>
      <c r="R270" s="5">
        <f t="shared" si="17"/>
        <v>39.78</v>
      </c>
      <c r="S270" s="5">
        <f t="shared" si="18"/>
        <v>70.110000000000014</v>
      </c>
      <c r="T270" s="7">
        <f t="shared" si="19"/>
        <v>0.63800163800163801</v>
      </c>
      <c r="U270" s="4">
        <f>YEAR(SalesDataTable[[#This Row],[Order Date]])</f>
        <v>2026</v>
      </c>
      <c r="V270" s="7" t="str">
        <f>"Q"&amp;ROUNDUP(MONTH(SalesDataTable[[#This Row],[Order Date]])/3,0)</f>
        <v>Q1</v>
      </c>
      <c r="W270" s="8">
        <f>MONTH(SalesDataTable[[#This Row],[Order Date]])</f>
        <v>2</v>
      </c>
      <c r="X270" s="7" t="str">
        <f>TEXT(SalesDataTable[[#This Row],[Order Date]],"mmm")</f>
        <v>Feb</v>
      </c>
    </row>
    <row r="271" spans="1:24" ht="15.75">
      <c r="A271" s="1">
        <v>4594</v>
      </c>
      <c r="B271" s="2">
        <v>46080</v>
      </c>
      <c r="C271" s="3">
        <f>YEAR(SalesDataTable[[#This Row],[Order Date]])</f>
        <v>2026</v>
      </c>
      <c r="D271" s="10" t="str">
        <f>"Q"&amp;ROUNDUP(MONTH(SalesDataTable[[#This Row],[Order Date]])/3,0)</f>
        <v>Q1</v>
      </c>
      <c r="E271" s="3">
        <f>MONTH(SalesDataTable[[#This Row],[Order Date]])</f>
        <v>2</v>
      </c>
      <c r="F271" s="3" t="str">
        <f>TEXT(SalesDataTable[[#This Row],[Order Date]],"MMM")</f>
        <v>Feb</v>
      </c>
      <c r="G271" s="3" t="s">
        <v>20</v>
      </c>
      <c r="H271" s="3" t="s">
        <v>31</v>
      </c>
      <c r="I271" s="3" t="s">
        <v>19</v>
      </c>
      <c r="J271" s="3" t="s">
        <v>3</v>
      </c>
      <c r="K271" s="3" t="s">
        <v>9</v>
      </c>
      <c r="L271" s="3" t="s">
        <v>10</v>
      </c>
      <c r="M271" s="8">
        <v>5</v>
      </c>
      <c r="N271" s="5">
        <v>92.94</v>
      </c>
      <c r="O271" s="6">
        <v>0.05</v>
      </c>
      <c r="P271" s="5">
        <v>46.47</v>
      </c>
      <c r="Q271" s="5">
        <f t="shared" si="16"/>
        <v>441.46499999999997</v>
      </c>
      <c r="R271" s="5">
        <f t="shared" si="17"/>
        <v>232.35</v>
      </c>
      <c r="S271" s="5">
        <f t="shared" si="18"/>
        <v>209.11499999999998</v>
      </c>
      <c r="T271" s="7">
        <f t="shared" si="19"/>
        <v>0.47368421052631576</v>
      </c>
      <c r="U271" s="4">
        <f>YEAR(SalesDataTable[[#This Row],[Order Date]])</f>
        <v>2026</v>
      </c>
      <c r="V271" s="7" t="str">
        <f>"Q"&amp;ROUNDUP(MONTH(SalesDataTable[[#This Row],[Order Date]])/3,0)</f>
        <v>Q1</v>
      </c>
      <c r="W271" s="8">
        <f>MONTH(SalesDataTable[[#This Row],[Order Date]])</f>
        <v>2</v>
      </c>
      <c r="X271" s="7" t="str">
        <f>TEXT(SalesDataTable[[#This Row],[Order Date]],"mmm")</f>
        <v>Feb</v>
      </c>
    </row>
    <row r="272" spans="1:24" ht="15.75">
      <c r="A272" s="1">
        <v>4750</v>
      </c>
      <c r="B272" s="2">
        <v>46080</v>
      </c>
      <c r="C272" s="3">
        <f>YEAR(SalesDataTable[[#This Row],[Order Date]])</f>
        <v>2026</v>
      </c>
      <c r="D272" s="10" t="str">
        <f>"Q"&amp;ROUNDUP(MONTH(SalesDataTable[[#This Row],[Order Date]])/3,0)</f>
        <v>Q1</v>
      </c>
      <c r="E272" s="3">
        <f>MONTH(SalesDataTable[[#This Row],[Order Date]])</f>
        <v>2</v>
      </c>
      <c r="F272" s="3" t="str">
        <f>TEXT(SalesDataTable[[#This Row],[Order Date]],"MMM")</f>
        <v>Feb</v>
      </c>
      <c r="G272" s="3" t="s">
        <v>6</v>
      </c>
      <c r="H272" s="3" t="s">
        <v>43</v>
      </c>
      <c r="I272" s="3" t="s">
        <v>19</v>
      </c>
      <c r="J272" s="3" t="s">
        <v>3</v>
      </c>
      <c r="K272" s="3" t="s">
        <v>34</v>
      </c>
      <c r="L272" s="3" t="s">
        <v>38</v>
      </c>
      <c r="M272" s="8">
        <v>2</v>
      </c>
      <c r="N272" s="5">
        <v>120.44</v>
      </c>
      <c r="O272" s="6">
        <v>0.05</v>
      </c>
      <c r="P272" s="5">
        <v>68.98</v>
      </c>
      <c r="Q272" s="5">
        <f t="shared" si="16"/>
        <v>228.83599999999998</v>
      </c>
      <c r="R272" s="5">
        <f t="shared" si="17"/>
        <v>137.96</v>
      </c>
      <c r="S272" s="5">
        <f t="shared" si="18"/>
        <v>90.875999999999976</v>
      </c>
      <c r="T272" s="7">
        <f t="shared" si="19"/>
        <v>0.3971228303239</v>
      </c>
      <c r="U272" s="4">
        <f>YEAR(SalesDataTable[[#This Row],[Order Date]])</f>
        <v>2026</v>
      </c>
      <c r="V272" s="7" t="str">
        <f>"Q"&amp;ROUNDUP(MONTH(SalesDataTable[[#This Row],[Order Date]])/3,0)</f>
        <v>Q1</v>
      </c>
      <c r="W272" s="8">
        <f>MONTH(SalesDataTable[[#This Row],[Order Date]])</f>
        <v>2</v>
      </c>
      <c r="X272" s="7" t="str">
        <f>TEXT(SalesDataTable[[#This Row],[Order Date]],"mmm")</f>
        <v>Feb</v>
      </c>
    </row>
    <row r="273" spans="1:24" ht="15.75">
      <c r="A273" s="1">
        <v>4960</v>
      </c>
      <c r="B273" s="2">
        <v>46080</v>
      </c>
      <c r="C273" s="3">
        <f>YEAR(SalesDataTable[[#This Row],[Order Date]])</f>
        <v>2026</v>
      </c>
      <c r="D273" s="10" t="str">
        <f>"Q"&amp;ROUNDUP(MONTH(SalesDataTable[[#This Row],[Order Date]])/3,0)</f>
        <v>Q1</v>
      </c>
      <c r="E273" s="3">
        <f>MONTH(SalesDataTable[[#This Row],[Order Date]])</f>
        <v>2</v>
      </c>
      <c r="F273" s="3" t="str">
        <f>TEXT(SalesDataTable[[#This Row],[Order Date]],"MMM")</f>
        <v>Feb</v>
      </c>
      <c r="G273" s="3" t="s">
        <v>6</v>
      </c>
      <c r="H273" s="3" t="s">
        <v>27</v>
      </c>
      <c r="I273" s="3" t="s">
        <v>28</v>
      </c>
      <c r="J273" s="3" t="s">
        <v>13</v>
      </c>
      <c r="K273" s="3" t="s">
        <v>14</v>
      </c>
      <c r="L273" s="3" t="s">
        <v>15</v>
      </c>
      <c r="M273" s="8">
        <v>2</v>
      </c>
      <c r="N273" s="5">
        <v>36.130000000000003</v>
      </c>
      <c r="O273" s="6">
        <v>0</v>
      </c>
      <c r="P273" s="5">
        <v>13.72</v>
      </c>
      <c r="Q273" s="5">
        <f t="shared" si="16"/>
        <v>72.260000000000005</v>
      </c>
      <c r="R273" s="5">
        <f t="shared" si="17"/>
        <v>27.44</v>
      </c>
      <c r="S273" s="5">
        <f t="shared" si="18"/>
        <v>44.820000000000007</v>
      </c>
      <c r="T273" s="7">
        <f t="shared" si="19"/>
        <v>0.62026017160254643</v>
      </c>
      <c r="U273" s="4">
        <f>YEAR(SalesDataTable[[#This Row],[Order Date]])</f>
        <v>2026</v>
      </c>
      <c r="V273" s="7" t="str">
        <f>"Q"&amp;ROUNDUP(MONTH(SalesDataTable[[#This Row],[Order Date]])/3,0)</f>
        <v>Q1</v>
      </c>
      <c r="W273" s="8">
        <f>MONTH(SalesDataTable[[#This Row],[Order Date]])</f>
        <v>2</v>
      </c>
      <c r="X273" s="7" t="str">
        <f>TEXT(SalesDataTable[[#This Row],[Order Date]],"mmm")</f>
        <v>Feb</v>
      </c>
    </row>
    <row r="274" spans="1:24" ht="15.75">
      <c r="A274" s="1">
        <v>4245</v>
      </c>
      <c r="B274" s="2">
        <v>46081</v>
      </c>
      <c r="C274" s="3">
        <f>YEAR(SalesDataTable[[#This Row],[Order Date]])</f>
        <v>2026</v>
      </c>
      <c r="D274" s="10" t="str">
        <f>"Q"&amp;ROUNDUP(MONTH(SalesDataTable[[#This Row],[Order Date]])/3,0)</f>
        <v>Q1</v>
      </c>
      <c r="E274" s="3">
        <f>MONTH(SalesDataTable[[#This Row],[Order Date]])</f>
        <v>2</v>
      </c>
      <c r="F274" s="3" t="str">
        <f>TEXT(SalesDataTable[[#This Row],[Order Date]],"MMM")</f>
        <v>Feb</v>
      </c>
      <c r="G274" s="3" t="s">
        <v>6</v>
      </c>
      <c r="H274" s="3" t="s">
        <v>7</v>
      </c>
      <c r="I274" s="3" t="s">
        <v>19</v>
      </c>
      <c r="J274" s="3" t="s">
        <v>3</v>
      </c>
      <c r="K274" s="3" t="s">
        <v>34</v>
      </c>
      <c r="L274" s="3" t="s">
        <v>38</v>
      </c>
      <c r="M274" s="8">
        <v>1</v>
      </c>
      <c r="N274" s="5">
        <v>124.97</v>
      </c>
      <c r="O274" s="6">
        <v>0.1</v>
      </c>
      <c r="P274" s="5">
        <v>69.790000000000006</v>
      </c>
      <c r="Q274" s="5">
        <f t="shared" si="16"/>
        <v>112.473</v>
      </c>
      <c r="R274" s="5">
        <f t="shared" si="17"/>
        <v>69.790000000000006</v>
      </c>
      <c r="S274" s="5">
        <f t="shared" si="18"/>
        <v>42.682999999999993</v>
      </c>
      <c r="T274" s="7">
        <f t="shared" si="19"/>
        <v>0.37949552337005321</v>
      </c>
      <c r="U274" s="4">
        <f>YEAR(SalesDataTable[[#This Row],[Order Date]])</f>
        <v>2026</v>
      </c>
      <c r="V274" s="7" t="str">
        <f>"Q"&amp;ROUNDUP(MONTH(SalesDataTable[[#This Row],[Order Date]])/3,0)</f>
        <v>Q1</v>
      </c>
      <c r="W274" s="8">
        <f>MONTH(SalesDataTable[[#This Row],[Order Date]])</f>
        <v>2</v>
      </c>
      <c r="X274" s="7" t="str">
        <f>TEXT(SalesDataTable[[#This Row],[Order Date]],"mmm")</f>
        <v>Feb</v>
      </c>
    </row>
    <row r="275" spans="1:24" ht="15.75">
      <c r="A275" s="1">
        <v>4664</v>
      </c>
      <c r="B275" s="2">
        <v>46081</v>
      </c>
      <c r="C275" s="3">
        <f>YEAR(SalesDataTable[[#This Row],[Order Date]])</f>
        <v>2026</v>
      </c>
      <c r="D275" s="10" t="str">
        <f>"Q"&amp;ROUNDUP(MONTH(SalesDataTable[[#This Row],[Order Date]])/3,0)</f>
        <v>Q1</v>
      </c>
      <c r="E275" s="3">
        <f>MONTH(SalesDataTable[[#This Row],[Order Date]])</f>
        <v>2</v>
      </c>
      <c r="F275" s="3" t="str">
        <f>TEXT(SalesDataTable[[#This Row],[Order Date]],"MMM")</f>
        <v>Feb</v>
      </c>
      <c r="G275" s="3" t="s">
        <v>20</v>
      </c>
      <c r="H275" s="3" t="s">
        <v>47</v>
      </c>
      <c r="I275" s="3" t="s">
        <v>2</v>
      </c>
      <c r="J275" s="3" t="s">
        <v>3</v>
      </c>
      <c r="K275" s="3" t="s">
        <v>14</v>
      </c>
      <c r="L275" s="3" t="s">
        <v>48</v>
      </c>
      <c r="M275" s="8">
        <v>1</v>
      </c>
      <c r="N275" s="5">
        <v>163.31</v>
      </c>
      <c r="O275" s="6">
        <v>0.05</v>
      </c>
      <c r="P275" s="5">
        <v>87.22</v>
      </c>
      <c r="Q275" s="5">
        <f t="shared" si="16"/>
        <v>155.14449999999999</v>
      </c>
      <c r="R275" s="5">
        <f t="shared" si="17"/>
        <v>87.22</v>
      </c>
      <c r="S275" s="5">
        <f t="shared" si="18"/>
        <v>67.924499999999995</v>
      </c>
      <c r="T275" s="7">
        <f t="shared" si="19"/>
        <v>0.43781442461705056</v>
      </c>
      <c r="U275" s="4">
        <f>YEAR(SalesDataTable[[#This Row],[Order Date]])</f>
        <v>2026</v>
      </c>
      <c r="V275" s="7" t="str">
        <f>"Q"&amp;ROUNDUP(MONTH(SalesDataTable[[#This Row],[Order Date]])/3,0)</f>
        <v>Q1</v>
      </c>
      <c r="W275" s="8">
        <f>MONTH(SalesDataTable[[#This Row],[Order Date]])</f>
        <v>2</v>
      </c>
      <c r="X275" s="7" t="str">
        <f>TEXT(SalesDataTable[[#This Row],[Order Date]],"mmm")</f>
        <v>Feb</v>
      </c>
    </row>
    <row r="276" spans="1:24" ht="15.75">
      <c r="A276" s="1">
        <v>383</v>
      </c>
      <c r="B276" s="2">
        <v>46082</v>
      </c>
      <c r="C276" s="3">
        <f>YEAR(SalesDataTable[[#This Row],[Order Date]])</f>
        <v>2026</v>
      </c>
      <c r="D276" s="10" t="str">
        <f>"Q"&amp;ROUNDUP(MONTH(SalesDataTable[[#This Row],[Order Date]])/3,0)</f>
        <v>Q1</v>
      </c>
      <c r="E276" s="3">
        <f>MONTH(SalesDataTable[[#This Row],[Order Date]])</f>
        <v>3</v>
      </c>
      <c r="F276" s="3" t="str">
        <f>TEXT(SalesDataTable[[#This Row],[Order Date]],"MMM")</f>
        <v>Mar</v>
      </c>
      <c r="G276" s="3" t="s">
        <v>11</v>
      </c>
      <c r="H276" s="3" t="s">
        <v>12</v>
      </c>
      <c r="I276" s="3" t="s">
        <v>19</v>
      </c>
      <c r="J276" s="3" t="s">
        <v>3</v>
      </c>
      <c r="K276" s="3" t="s">
        <v>9</v>
      </c>
      <c r="L276" s="3" t="s">
        <v>10</v>
      </c>
      <c r="M276" s="8">
        <v>3</v>
      </c>
      <c r="N276" s="5">
        <v>92.76</v>
      </c>
      <c r="O276" s="6">
        <v>0</v>
      </c>
      <c r="P276" s="5">
        <v>45.84</v>
      </c>
      <c r="Q276" s="5">
        <f t="shared" si="16"/>
        <v>278.28000000000003</v>
      </c>
      <c r="R276" s="5">
        <f t="shared" si="17"/>
        <v>137.52000000000001</v>
      </c>
      <c r="S276" s="5">
        <f t="shared" si="18"/>
        <v>140.76000000000002</v>
      </c>
      <c r="T276" s="7">
        <f t="shared" si="19"/>
        <v>0.50582147477360928</v>
      </c>
      <c r="U276" s="4">
        <f>YEAR(SalesDataTable[[#This Row],[Order Date]])</f>
        <v>2026</v>
      </c>
      <c r="V276" s="7" t="str">
        <f>"Q"&amp;ROUNDUP(MONTH(SalesDataTable[[#This Row],[Order Date]])/3,0)</f>
        <v>Q1</v>
      </c>
      <c r="W276" s="8">
        <f>MONTH(SalesDataTable[[#This Row],[Order Date]])</f>
        <v>3</v>
      </c>
      <c r="X276" s="7" t="str">
        <f>TEXT(SalesDataTable[[#This Row],[Order Date]],"mmm")</f>
        <v>Mar</v>
      </c>
    </row>
    <row r="277" spans="1:24" ht="15.75">
      <c r="A277" s="1">
        <v>730</v>
      </c>
      <c r="B277" s="2">
        <v>46082</v>
      </c>
      <c r="C277" s="3">
        <f>YEAR(SalesDataTable[[#This Row],[Order Date]])</f>
        <v>2026</v>
      </c>
      <c r="D277" s="10" t="str">
        <f>"Q"&amp;ROUNDUP(MONTH(SalesDataTable[[#This Row],[Order Date]])/3,0)</f>
        <v>Q1</v>
      </c>
      <c r="E277" s="3">
        <f>MONTH(SalesDataTable[[#This Row],[Order Date]])</f>
        <v>3</v>
      </c>
      <c r="F277" s="3" t="str">
        <f>TEXT(SalesDataTable[[#This Row],[Order Date]],"MMM")</f>
        <v>Mar</v>
      </c>
      <c r="G277" s="3" t="s">
        <v>0</v>
      </c>
      <c r="H277" s="3" t="s">
        <v>50</v>
      </c>
      <c r="I277" s="3" t="s">
        <v>8</v>
      </c>
      <c r="J277" s="3" t="s">
        <v>16</v>
      </c>
      <c r="K277" s="3" t="s">
        <v>34</v>
      </c>
      <c r="L277" s="3" t="s">
        <v>35</v>
      </c>
      <c r="M277" s="8">
        <v>5</v>
      </c>
      <c r="N277" s="5">
        <v>41.31</v>
      </c>
      <c r="O277" s="6">
        <v>0.1</v>
      </c>
      <c r="P277" s="5">
        <v>15.14</v>
      </c>
      <c r="Q277" s="5">
        <f t="shared" si="16"/>
        <v>185.89500000000001</v>
      </c>
      <c r="R277" s="5">
        <f t="shared" si="17"/>
        <v>75.7</v>
      </c>
      <c r="S277" s="5">
        <f t="shared" si="18"/>
        <v>110.19500000000001</v>
      </c>
      <c r="T277" s="7">
        <f t="shared" si="19"/>
        <v>0.59278087092175691</v>
      </c>
      <c r="U277" s="4">
        <f>YEAR(SalesDataTable[[#This Row],[Order Date]])</f>
        <v>2026</v>
      </c>
      <c r="V277" s="7" t="str">
        <f>"Q"&amp;ROUNDUP(MONTH(SalesDataTable[[#This Row],[Order Date]])/3,0)</f>
        <v>Q1</v>
      </c>
      <c r="W277" s="8">
        <f>MONTH(SalesDataTable[[#This Row],[Order Date]])</f>
        <v>3</v>
      </c>
      <c r="X277" s="7" t="str">
        <f>TEXT(SalesDataTable[[#This Row],[Order Date]],"mmm")</f>
        <v>Mar</v>
      </c>
    </row>
    <row r="278" spans="1:24" ht="15.75">
      <c r="A278" s="1">
        <v>985</v>
      </c>
      <c r="B278" s="2">
        <v>46082</v>
      </c>
      <c r="C278" s="3">
        <f>YEAR(SalesDataTable[[#This Row],[Order Date]])</f>
        <v>2026</v>
      </c>
      <c r="D278" s="10" t="str">
        <f>"Q"&amp;ROUNDUP(MONTH(SalesDataTable[[#This Row],[Order Date]])/3,0)</f>
        <v>Q1</v>
      </c>
      <c r="E278" s="3">
        <f>MONTH(SalesDataTable[[#This Row],[Order Date]])</f>
        <v>3</v>
      </c>
      <c r="F278" s="3" t="str">
        <f>TEXT(SalesDataTable[[#This Row],[Order Date]],"MMM")</f>
        <v>Mar</v>
      </c>
      <c r="G278" s="3" t="s">
        <v>6</v>
      </c>
      <c r="H278" s="3" t="s">
        <v>49</v>
      </c>
      <c r="I278" s="3" t="s">
        <v>28</v>
      </c>
      <c r="J278" s="3" t="s">
        <v>13</v>
      </c>
      <c r="K278" s="3" t="s">
        <v>34</v>
      </c>
      <c r="L278" s="3" t="s">
        <v>35</v>
      </c>
      <c r="M278" s="8">
        <v>2</v>
      </c>
      <c r="N278" s="5">
        <v>41.23</v>
      </c>
      <c r="O278" s="6">
        <v>0</v>
      </c>
      <c r="P278" s="5">
        <v>14.28</v>
      </c>
      <c r="Q278" s="5">
        <f t="shared" si="16"/>
        <v>82.46</v>
      </c>
      <c r="R278" s="5">
        <f t="shared" si="17"/>
        <v>28.56</v>
      </c>
      <c r="S278" s="5">
        <f t="shared" si="18"/>
        <v>53.899999999999991</v>
      </c>
      <c r="T278" s="7">
        <f t="shared" si="19"/>
        <v>0.65365025466893034</v>
      </c>
      <c r="U278" s="4">
        <f>YEAR(SalesDataTable[[#This Row],[Order Date]])</f>
        <v>2026</v>
      </c>
      <c r="V278" s="7" t="str">
        <f>"Q"&amp;ROUNDUP(MONTH(SalesDataTable[[#This Row],[Order Date]])/3,0)</f>
        <v>Q1</v>
      </c>
      <c r="W278" s="8">
        <f>MONTH(SalesDataTable[[#This Row],[Order Date]])</f>
        <v>3</v>
      </c>
      <c r="X278" s="7" t="str">
        <f>TEXT(SalesDataTable[[#This Row],[Order Date]],"mmm")</f>
        <v>Mar</v>
      </c>
    </row>
    <row r="279" spans="1:24" ht="15.75">
      <c r="A279" s="1">
        <v>1457</v>
      </c>
      <c r="B279" s="2">
        <v>46082</v>
      </c>
      <c r="C279" s="3">
        <f>YEAR(SalesDataTable[[#This Row],[Order Date]])</f>
        <v>2026</v>
      </c>
      <c r="D279" s="10" t="str">
        <f>"Q"&amp;ROUNDUP(MONTH(SalesDataTable[[#This Row],[Order Date]])/3,0)</f>
        <v>Q1</v>
      </c>
      <c r="E279" s="3">
        <f>MONTH(SalesDataTable[[#This Row],[Order Date]])</f>
        <v>3</v>
      </c>
      <c r="F279" s="3" t="str">
        <f>TEXT(SalesDataTable[[#This Row],[Order Date]],"MMM")</f>
        <v>Mar</v>
      </c>
      <c r="G279" s="3" t="s">
        <v>6</v>
      </c>
      <c r="H279" s="3" t="s">
        <v>7</v>
      </c>
      <c r="I279" s="3" t="s">
        <v>2</v>
      </c>
      <c r="J279" s="3" t="s">
        <v>13</v>
      </c>
      <c r="K279" s="3" t="s">
        <v>14</v>
      </c>
      <c r="L279" s="3" t="s">
        <v>15</v>
      </c>
      <c r="M279" s="8">
        <v>1</v>
      </c>
      <c r="N279" s="5">
        <v>36.47</v>
      </c>
      <c r="O279" s="6">
        <v>0.05</v>
      </c>
      <c r="P279" s="5">
        <v>13.21</v>
      </c>
      <c r="Q279" s="5">
        <f t="shared" si="16"/>
        <v>34.646499999999996</v>
      </c>
      <c r="R279" s="5">
        <f t="shared" si="17"/>
        <v>13.21</v>
      </c>
      <c r="S279" s="5">
        <f t="shared" si="18"/>
        <v>21.436499999999995</v>
      </c>
      <c r="T279" s="7">
        <f t="shared" si="19"/>
        <v>0.61872050567878423</v>
      </c>
      <c r="U279" s="4">
        <f>YEAR(SalesDataTable[[#This Row],[Order Date]])</f>
        <v>2026</v>
      </c>
      <c r="V279" s="7" t="str">
        <f>"Q"&amp;ROUNDUP(MONTH(SalesDataTable[[#This Row],[Order Date]])/3,0)</f>
        <v>Q1</v>
      </c>
      <c r="W279" s="8">
        <f>MONTH(SalesDataTable[[#This Row],[Order Date]])</f>
        <v>3</v>
      </c>
      <c r="X279" s="7" t="str">
        <f>TEXT(SalesDataTable[[#This Row],[Order Date]],"mmm")</f>
        <v>Mar</v>
      </c>
    </row>
    <row r="280" spans="1:24" ht="15.75">
      <c r="A280" s="1">
        <v>2558</v>
      </c>
      <c r="B280" s="2">
        <v>46082</v>
      </c>
      <c r="C280" s="3">
        <f>YEAR(SalesDataTable[[#This Row],[Order Date]])</f>
        <v>2026</v>
      </c>
      <c r="D280" s="10" t="str">
        <f>"Q"&amp;ROUNDUP(MONTH(SalesDataTable[[#This Row],[Order Date]])/3,0)</f>
        <v>Q1</v>
      </c>
      <c r="E280" s="3">
        <f>MONTH(SalesDataTable[[#This Row],[Order Date]])</f>
        <v>3</v>
      </c>
      <c r="F280" s="3" t="str">
        <f>TEXT(SalesDataTable[[#This Row],[Order Date]],"MMM")</f>
        <v>Mar</v>
      </c>
      <c r="G280" s="3" t="s">
        <v>0</v>
      </c>
      <c r="H280" s="3" t="s">
        <v>50</v>
      </c>
      <c r="I280" s="3" t="s">
        <v>28</v>
      </c>
      <c r="J280" s="3" t="s">
        <v>13</v>
      </c>
      <c r="K280" s="3" t="s">
        <v>34</v>
      </c>
      <c r="L280" s="3" t="s">
        <v>42</v>
      </c>
      <c r="M280" s="8">
        <v>1</v>
      </c>
      <c r="N280" s="5">
        <v>36.67</v>
      </c>
      <c r="O280" s="6">
        <v>0</v>
      </c>
      <c r="P280" s="5">
        <v>13.97</v>
      </c>
      <c r="Q280" s="5">
        <f t="shared" si="16"/>
        <v>36.67</v>
      </c>
      <c r="R280" s="5">
        <f t="shared" si="17"/>
        <v>13.97</v>
      </c>
      <c r="S280" s="5">
        <f t="shared" si="18"/>
        <v>22.700000000000003</v>
      </c>
      <c r="T280" s="7">
        <f t="shared" si="19"/>
        <v>0.61903463321516228</v>
      </c>
      <c r="U280" s="4">
        <f>YEAR(SalesDataTable[[#This Row],[Order Date]])</f>
        <v>2026</v>
      </c>
      <c r="V280" s="7" t="str">
        <f>"Q"&amp;ROUNDUP(MONTH(SalesDataTable[[#This Row],[Order Date]])/3,0)</f>
        <v>Q1</v>
      </c>
      <c r="W280" s="8">
        <f>MONTH(SalesDataTable[[#This Row],[Order Date]])</f>
        <v>3</v>
      </c>
      <c r="X280" s="7" t="str">
        <f>TEXT(SalesDataTable[[#This Row],[Order Date]],"mmm")</f>
        <v>Mar</v>
      </c>
    </row>
    <row r="281" spans="1:24" ht="15.75">
      <c r="A281" s="1">
        <v>3024</v>
      </c>
      <c r="B281" s="2">
        <v>46082</v>
      </c>
      <c r="C281" s="3">
        <f>YEAR(SalesDataTable[[#This Row],[Order Date]])</f>
        <v>2026</v>
      </c>
      <c r="D281" s="10" t="str">
        <f>"Q"&amp;ROUNDUP(MONTH(SalesDataTable[[#This Row],[Order Date]])/3,0)</f>
        <v>Q1</v>
      </c>
      <c r="E281" s="3">
        <f>MONTH(SalesDataTable[[#This Row],[Order Date]])</f>
        <v>3</v>
      </c>
      <c r="F281" s="3" t="str">
        <f>TEXT(SalesDataTable[[#This Row],[Order Date]],"MMM")</f>
        <v>Mar</v>
      </c>
      <c r="G281" s="3" t="s">
        <v>6</v>
      </c>
      <c r="H281" s="3" t="s">
        <v>41</v>
      </c>
      <c r="I281" s="3" t="s">
        <v>2</v>
      </c>
      <c r="J281" s="3" t="s">
        <v>16</v>
      </c>
      <c r="K281" s="3" t="s">
        <v>4</v>
      </c>
      <c r="L281" s="3" t="s">
        <v>22</v>
      </c>
      <c r="M281" s="8">
        <v>2</v>
      </c>
      <c r="N281" s="5">
        <v>51.87</v>
      </c>
      <c r="O281" s="6">
        <v>0.1</v>
      </c>
      <c r="P281" s="5">
        <v>22.95</v>
      </c>
      <c r="Q281" s="5">
        <f t="shared" si="16"/>
        <v>93.366</v>
      </c>
      <c r="R281" s="5">
        <f t="shared" si="17"/>
        <v>45.9</v>
      </c>
      <c r="S281" s="5">
        <f t="shared" si="18"/>
        <v>47.466000000000001</v>
      </c>
      <c r="T281" s="7">
        <f t="shared" si="19"/>
        <v>0.50838635049161363</v>
      </c>
      <c r="U281" s="4">
        <f>YEAR(SalesDataTable[[#This Row],[Order Date]])</f>
        <v>2026</v>
      </c>
      <c r="V281" s="7" t="str">
        <f>"Q"&amp;ROUNDUP(MONTH(SalesDataTable[[#This Row],[Order Date]])/3,0)</f>
        <v>Q1</v>
      </c>
      <c r="W281" s="8">
        <f>MONTH(SalesDataTable[[#This Row],[Order Date]])</f>
        <v>3</v>
      </c>
      <c r="X281" s="7" t="str">
        <f>TEXT(SalesDataTable[[#This Row],[Order Date]],"mmm")</f>
        <v>Mar</v>
      </c>
    </row>
    <row r="282" spans="1:24" ht="15.75">
      <c r="A282" s="1">
        <v>3225</v>
      </c>
      <c r="B282" s="2">
        <v>46082</v>
      </c>
      <c r="C282" s="3">
        <f>YEAR(SalesDataTable[[#This Row],[Order Date]])</f>
        <v>2026</v>
      </c>
      <c r="D282" s="10" t="str">
        <f>"Q"&amp;ROUNDUP(MONTH(SalesDataTable[[#This Row],[Order Date]])/3,0)</f>
        <v>Q1</v>
      </c>
      <c r="E282" s="3">
        <f>MONTH(SalesDataTable[[#This Row],[Order Date]])</f>
        <v>3</v>
      </c>
      <c r="F282" s="3" t="str">
        <f>TEXT(SalesDataTable[[#This Row],[Order Date]],"MMM")</f>
        <v>Mar</v>
      </c>
      <c r="G282" s="3" t="s">
        <v>11</v>
      </c>
      <c r="H282" s="3" t="s">
        <v>12</v>
      </c>
      <c r="I282" s="3" t="s">
        <v>19</v>
      </c>
      <c r="J282" s="3" t="s">
        <v>16</v>
      </c>
      <c r="K282" s="3" t="s">
        <v>23</v>
      </c>
      <c r="L282" s="3" t="s">
        <v>29</v>
      </c>
      <c r="M282" s="8">
        <v>1</v>
      </c>
      <c r="N282" s="5">
        <v>195.06</v>
      </c>
      <c r="O282" s="6">
        <v>0.1</v>
      </c>
      <c r="P282" s="5">
        <v>106.68</v>
      </c>
      <c r="Q282" s="5">
        <f t="shared" si="16"/>
        <v>175.554</v>
      </c>
      <c r="R282" s="5">
        <f t="shared" si="17"/>
        <v>106.68</v>
      </c>
      <c r="S282" s="5">
        <f t="shared" si="18"/>
        <v>68.873999999999995</v>
      </c>
      <c r="T282" s="7">
        <f t="shared" si="19"/>
        <v>0.39232372945076727</v>
      </c>
      <c r="U282" s="4">
        <f>YEAR(SalesDataTable[[#This Row],[Order Date]])</f>
        <v>2026</v>
      </c>
      <c r="V282" s="7" t="str">
        <f>"Q"&amp;ROUNDUP(MONTH(SalesDataTable[[#This Row],[Order Date]])/3,0)</f>
        <v>Q1</v>
      </c>
      <c r="W282" s="8">
        <f>MONTH(SalesDataTable[[#This Row],[Order Date]])</f>
        <v>3</v>
      </c>
      <c r="X282" s="7" t="str">
        <f>TEXT(SalesDataTable[[#This Row],[Order Date]],"mmm")</f>
        <v>Mar</v>
      </c>
    </row>
    <row r="283" spans="1:24" ht="15.75">
      <c r="A283" s="1">
        <v>3551</v>
      </c>
      <c r="B283" s="2">
        <v>46082</v>
      </c>
      <c r="C283" s="3">
        <f>YEAR(SalesDataTable[[#This Row],[Order Date]])</f>
        <v>2026</v>
      </c>
      <c r="D283" s="10" t="str">
        <f>"Q"&amp;ROUNDUP(MONTH(SalesDataTable[[#This Row],[Order Date]])/3,0)</f>
        <v>Q1</v>
      </c>
      <c r="E283" s="3">
        <f>MONTH(SalesDataTable[[#This Row],[Order Date]])</f>
        <v>3</v>
      </c>
      <c r="F283" s="3" t="str">
        <f>TEXT(SalesDataTable[[#This Row],[Order Date]],"MMM")</f>
        <v>Mar</v>
      </c>
      <c r="G283" s="3" t="s">
        <v>6</v>
      </c>
      <c r="H283" s="3" t="s">
        <v>41</v>
      </c>
      <c r="I283" s="3" t="s">
        <v>28</v>
      </c>
      <c r="J283" s="3" t="s">
        <v>3</v>
      </c>
      <c r="K283" s="3" t="s">
        <v>4</v>
      </c>
      <c r="L283" s="3" t="s">
        <v>30</v>
      </c>
      <c r="M283" s="8">
        <v>2</v>
      </c>
      <c r="N283" s="5">
        <v>100.79</v>
      </c>
      <c r="O283" s="6">
        <v>0.05</v>
      </c>
      <c r="P283" s="5">
        <v>49</v>
      </c>
      <c r="Q283" s="5">
        <f t="shared" si="16"/>
        <v>191.501</v>
      </c>
      <c r="R283" s="5">
        <f t="shared" si="17"/>
        <v>98</v>
      </c>
      <c r="S283" s="5">
        <f t="shared" si="18"/>
        <v>93.501000000000005</v>
      </c>
      <c r="T283" s="7">
        <f t="shared" si="19"/>
        <v>0.48825332504791097</v>
      </c>
      <c r="U283" s="4">
        <f>YEAR(SalesDataTable[[#This Row],[Order Date]])</f>
        <v>2026</v>
      </c>
      <c r="V283" s="7" t="str">
        <f>"Q"&amp;ROUNDUP(MONTH(SalesDataTable[[#This Row],[Order Date]])/3,0)</f>
        <v>Q1</v>
      </c>
      <c r="W283" s="8">
        <f>MONTH(SalesDataTable[[#This Row],[Order Date]])</f>
        <v>3</v>
      </c>
      <c r="X283" s="7" t="str">
        <f>TEXT(SalesDataTable[[#This Row],[Order Date]],"mmm")</f>
        <v>Mar</v>
      </c>
    </row>
    <row r="284" spans="1:24" ht="15.75">
      <c r="A284" s="1">
        <v>4157</v>
      </c>
      <c r="B284" s="2">
        <v>46082</v>
      </c>
      <c r="C284" s="3">
        <f>YEAR(SalesDataTable[[#This Row],[Order Date]])</f>
        <v>2026</v>
      </c>
      <c r="D284" s="10" t="str">
        <f>"Q"&amp;ROUNDUP(MONTH(SalesDataTable[[#This Row],[Order Date]])/3,0)</f>
        <v>Q1</v>
      </c>
      <c r="E284" s="3">
        <f>MONTH(SalesDataTable[[#This Row],[Order Date]])</f>
        <v>3</v>
      </c>
      <c r="F284" s="3" t="str">
        <f>TEXT(SalesDataTable[[#This Row],[Order Date]],"MMM")</f>
        <v>Mar</v>
      </c>
      <c r="G284" s="3" t="s">
        <v>20</v>
      </c>
      <c r="H284" s="3" t="s">
        <v>33</v>
      </c>
      <c r="I284" s="3" t="s">
        <v>2</v>
      </c>
      <c r="J284" s="3" t="s">
        <v>13</v>
      </c>
      <c r="K284" s="3" t="s">
        <v>4</v>
      </c>
      <c r="L284" s="3" t="s">
        <v>22</v>
      </c>
      <c r="M284" s="8">
        <v>5</v>
      </c>
      <c r="N284" s="5">
        <v>51.92</v>
      </c>
      <c r="O284" s="6">
        <v>0.15</v>
      </c>
      <c r="P284" s="5">
        <v>22.24</v>
      </c>
      <c r="Q284" s="5">
        <f t="shared" si="16"/>
        <v>220.66000000000003</v>
      </c>
      <c r="R284" s="5">
        <f t="shared" si="17"/>
        <v>111.19999999999999</v>
      </c>
      <c r="S284" s="5">
        <f t="shared" si="18"/>
        <v>109.46000000000004</v>
      </c>
      <c r="T284" s="7">
        <f t="shared" si="19"/>
        <v>0.49605728269736254</v>
      </c>
      <c r="U284" s="4">
        <f>YEAR(SalesDataTable[[#This Row],[Order Date]])</f>
        <v>2026</v>
      </c>
      <c r="V284" s="7" t="str">
        <f>"Q"&amp;ROUNDUP(MONTH(SalesDataTable[[#This Row],[Order Date]])/3,0)</f>
        <v>Q1</v>
      </c>
      <c r="W284" s="8">
        <f>MONTH(SalesDataTable[[#This Row],[Order Date]])</f>
        <v>3</v>
      </c>
      <c r="X284" s="7" t="str">
        <f>TEXT(SalesDataTable[[#This Row],[Order Date]],"mmm")</f>
        <v>Mar</v>
      </c>
    </row>
    <row r="285" spans="1:24" ht="15.75">
      <c r="A285" s="1">
        <v>4398</v>
      </c>
      <c r="B285" s="2">
        <v>46082</v>
      </c>
      <c r="C285" s="3">
        <f>YEAR(SalesDataTable[[#This Row],[Order Date]])</f>
        <v>2026</v>
      </c>
      <c r="D285" s="10" t="str">
        <f>"Q"&amp;ROUNDUP(MONTH(SalesDataTable[[#This Row],[Order Date]])/3,0)</f>
        <v>Q1</v>
      </c>
      <c r="E285" s="3">
        <f>MONTH(SalesDataTable[[#This Row],[Order Date]])</f>
        <v>3</v>
      </c>
      <c r="F285" s="3" t="str">
        <f>TEXT(SalesDataTable[[#This Row],[Order Date]],"MMM")</f>
        <v>Mar</v>
      </c>
      <c r="G285" s="3" t="s">
        <v>20</v>
      </c>
      <c r="H285" s="3" t="s">
        <v>31</v>
      </c>
      <c r="I285" s="3" t="s">
        <v>2</v>
      </c>
      <c r="J285" s="3" t="s">
        <v>13</v>
      </c>
      <c r="K285" s="3" t="s">
        <v>23</v>
      </c>
      <c r="L285" s="3" t="s">
        <v>51</v>
      </c>
      <c r="M285" s="8">
        <v>1</v>
      </c>
      <c r="N285" s="5">
        <v>123.99</v>
      </c>
      <c r="O285" s="6">
        <v>0.05</v>
      </c>
      <c r="P285" s="5">
        <v>61.67</v>
      </c>
      <c r="Q285" s="5">
        <f t="shared" si="16"/>
        <v>117.79049999999999</v>
      </c>
      <c r="R285" s="5">
        <f t="shared" si="17"/>
        <v>61.67</v>
      </c>
      <c r="S285" s="5">
        <f t="shared" si="18"/>
        <v>56.120499999999993</v>
      </c>
      <c r="T285" s="7">
        <f t="shared" si="19"/>
        <v>0.47644334644984099</v>
      </c>
      <c r="U285" s="4">
        <f>YEAR(SalesDataTable[[#This Row],[Order Date]])</f>
        <v>2026</v>
      </c>
      <c r="V285" s="7" t="str">
        <f>"Q"&amp;ROUNDUP(MONTH(SalesDataTable[[#This Row],[Order Date]])/3,0)</f>
        <v>Q1</v>
      </c>
      <c r="W285" s="8">
        <f>MONTH(SalesDataTable[[#This Row],[Order Date]])</f>
        <v>3</v>
      </c>
      <c r="X285" s="7" t="str">
        <f>TEXT(SalesDataTable[[#This Row],[Order Date]],"mmm")</f>
        <v>Mar</v>
      </c>
    </row>
    <row r="286" spans="1:24" ht="15.75">
      <c r="A286" s="1">
        <v>4951</v>
      </c>
      <c r="B286" s="2">
        <v>46082</v>
      </c>
      <c r="C286" s="3">
        <f>YEAR(SalesDataTable[[#This Row],[Order Date]])</f>
        <v>2026</v>
      </c>
      <c r="D286" s="10" t="str">
        <f>"Q"&amp;ROUNDUP(MONTH(SalesDataTable[[#This Row],[Order Date]])/3,0)</f>
        <v>Q1</v>
      </c>
      <c r="E286" s="3">
        <f>MONTH(SalesDataTable[[#This Row],[Order Date]])</f>
        <v>3</v>
      </c>
      <c r="F286" s="3" t="str">
        <f>TEXT(SalesDataTable[[#This Row],[Order Date]],"MMM")</f>
        <v>Mar</v>
      </c>
      <c r="G286" s="3" t="s">
        <v>6</v>
      </c>
      <c r="H286" s="3" t="s">
        <v>49</v>
      </c>
      <c r="I286" s="3" t="s">
        <v>2</v>
      </c>
      <c r="J286" s="3" t="s">
        <v>13</v>
      </c>
      <c r="K286" s="3" t="s">
        <v>23</v>
      </c>
      <c r="L286" s="3" t="s">
        <v>24</v>
      </c>
      <c r="M286" s="8">
        <v>1</v>
      </c>
      <c r="N286" s="5">
        <v>344.8</v>
      </c>
      <c r="O286" s="6">
        <v>0.05</v>
      </c>
      <c r="P286" s="5">
        <v>196.14</v>
      </c>
      <c r="Q286" s="5">
        <f t="shared" si="16"/>
        <v>327.56</v>
      </c>
      <c r="R286" s="5">
        <f t="shared" si="17"/>
        <v>196.14</v>
      </c>
      <c r="S286" s="5">
        <f t="shared" si="18"/>
        <v>131.42000000000002</v>
      </c>
      <c r="T286" s="7">
        <f t="shared" si="19"/>
        <v>0.40120893882036884</v>
      </c>
      <c r="U286" s="4">
        <f>YEAR(SalesDataTable[[#This Row],[Order Date]])</f>
        <v>2026</v>
      </c>
      <c r="V286" s="7" t="str">
        <f>"Q"&amp;ROUNDUP(MONTH(SalesDataTable[[#This Row],[Order Date]])/3,0)</f>
        <v>Q1</v>
      </c>
      <c r="W286" s="8">
        <f>MONTH(SalesDataTable[[#This Row],[Order Date]])</f>
        <v>3</v>
      </c>
      <c r="X286" s="7" t="str">
        <f>TEXT(SalesDataTable[[#This Row],[Order Date]],"mmm")</f>
        <v>Mar</v>
      </c>
    </row>
    <row r="287" spans="1:24" ht="15.75">
      <c r="A287" s="1">
        <v>1354</v>
      </c>
      <c r="B287" s="2">
        <v>46083</v>
      </c>
      <c r="C287" s="3">
        <f>YEAR(SalesDataTable[[#This Row],[Order Date]])</f>
        <v>2026</v>
      </c>
      <c r="D287" s="10" t="str">
        <f>"Q"&amp;ROUNDUP(MONTH(SalesDataTable[[#This Row],[Order Date]])/3,0)</f>
        <v>Q1</v>
      </c>
      <c r="E287" s="3">
        <f>MONTH(SalesDataTable[[#This Row],[Order Date]])</f>
        <v>3</v>
      </c>
      <c r="F287" s="3" t="str">
        <f>TEXT(SalesDataTable[[#This Row],[Order Date]],"MMM")</f>
        <v>Mar</v>
      </c>
      <c r="G287" s="3" t="s">
        <v>20</v>
      </c>
      <c r="H287" s="3" t="s">
        <v>33</v>
      </c>
      <c r="I287" s="3" t="s">
        <v>28</v>
      </c>
      <c r="J287" s="3" t="s">
        <v>3</v>
      </c>
      <c r="K287" s="3" t="s">
        <v>14</v>
      </c>
      <c r="L287" s="3" t="s">
        <v>44</v>
      </c>
      <c r="M287" s="8">
        <v>3</v>
      </c>
      <c r="N287" s="5">
        <v>131.91999999999999</v>
      </c>
      <c r="O287" s="6">
        <v>0.05</v>
      </c>
      <c r="P287" s="5">
        <v>67.47</v>
      </c>
      <c r="Q287" s="5">
        <f t="shared" si="16"/>
        <v>375.97199999999998</v>
      </c>
      <c r="R287" s="5">
        <f t="shared" si="17"/>
        <v>202.41</v>
      </c>
      <c r="S287" s="5">
        <f t="shared" si="18"/>
        <v>173.56199999999998</v>
      </c>
      <c r="T287" s="7">
        <f t="shared" si="19"/>
        <v>0.46163544093709102</v>
      </c>
      <c r="U287" s="4">
        <f>YEAR(SalesDataTable[[#This Row],[Order Date]])</f>
        <v>2026</v>
      </c>
      <c r="V287" s="7" t="str">
        <f>"Q"&amp;ROUNDUP(MONTH(SalesDataTable[[#This Row],[Order Date]])/3,0)</f>
        <v>Q1</v>
      </c>
      <c r="W287" s="8">
        <f>MONTH(SalesDataTable[[#This Row],[Order Date]])</f>
        <v>3</v>
      </c>
      <c r="X287" s="7" t="str">
        <f>TEXT(SalesDataTable[[#This Row],[Order Date]],"mmm")</f>
        <v>Mar</v>
      </c>
    </row>
    <row r="288" spans="1:24" ht="15.75">
      <c r="A288" s="1">
        <v>2042</v>
      </c>
      <c r="B288" s="2">
        <v>46083</v>
      </c>
      <c r="C288" s="3">
        <f>YEAR(SalesDataTable[[#This Row],[Order Date]])</f>
        <v>2026</v>
      </c>
      <c r="D288" s="10" t="str">
        <f>"Q"&amp;ROUNDUP(MONTH(SalesDataTable[[#This Row],[Order Date]])/3,0)</f>
        <v>Q1</v>
      </c>
      <c r="E288" s="3">
        <f>MONTH(SalesDataTable[[#This Row],[Order Date]])</f>
        <v>3</v>
      </c>
      <c r="F288" s="3" t="str">
        <f>TEXT(SalesDataTable[[#This Row],[Order Date]],"MMM")</f>
        <v>Mar</v>
      </c>
      <c r="G288" s="3" t="s">
        <v>11</v>
      </c>
      <c r="H288" s="3" t="s">
        <v>52</v>
      </c>
      <c r="I288" s="3" t="s">
        <v>2</v>
      </c>
      <c r="J288" s="3" t="s">
        <v>16</v>
      </c>
      <c r="K288" s="3" t="s">
        <v>9</v>
      </c>
      <c r="L288" s="3" t="s">
        <v>17</v>
      </c>
      <c r="M288" s="8">
        <v>3</v>
      </c>
      <c r="N288" s="5">
        <v>146.99</v>
      </c>
      <c r="O288" s="6">
        <v>0</v>
      </c>
      <c r="P288" s="5">
        <v>80.069999999999993</v>
      </c>
      <c r="Q288" s="5">
        <f t="shared" si="16"/>
        <v>440.97</v>
      </c>
      <c r="R288" s="5">
        <f t="shared" si="17"/>
        <v>240.20999999999998</v>
      </c>
      <c r="S288" s="5">
        <f t="shared" si="18"/>
        <v>200.76000000000005</v>
      </c>
      <c r="T288" s="7">
        <f t="shared" si="19"/>
        <v>0.45526906592285199</v>
      </c>
      <c r="U288" s="4">
        <f>YEAR(SalesDataTable[[#This Row],[Order Date]])</f>
        <v>2026</v>
      </c>
      <c r="V288" s="7" t="str">
        <f>"Q"&amp;ROUNDUP(MONTH(SalesDataTable[[#This Row],[Order Date]])/3,0)</f>
        <v>Q1</v>
      </c>
      <c r="W288" s="8">
        <f>MONTH(SalesDataTable[[#This Row],[Order Date]])</f>
        <v>3</v>
      </c>
      <c r="X288" s="7" t="str">
        <f>TEXT(SalesDataTable[[#This Row],[Order Date]],"mmm")</f>
        <v>Mar</v>
      </c>
    </row>
    <row r="289" spans="1:24" ht="15.75">
      <c r="A289" s="1">
        <v>3895</v>
      </c>
      <c r="B289" s="2">
        <v>46083</v>
      </c>
      <c r="C289" s="3">
        <f>YEAR(SalesDataTable[[#This Row],[Order Date]])</f>
        <v>2026</v>
      </c>
      <c r="D289" s="10" t="str">
        <f>"Q"&amp;ROUNDUP(MONTH(SalesDataTable[[#This Row],[Order Date]])/3,0)</f>
        <v>Q1</v>
      </c>
      <c r="E289" s="3">
        <f>MONTH(SalesDataTable[[#This Row],[Order Date]])</f>
        <v>3</v>
      </c>
      <c r="F289" s="3" t="str">
        <f>TEXT(SalesDataTable[[#This Row],[Order Date]],"MMM")</f>
        <v>Mar</v>
      </c>
      <c r="G289" s="3" t="s">
        <v>20</v>
      </c>
      <c r="H289" s="3" t="s">
        <v>31</v>
      </c>
      <c r="I289" s="3" t="s">
        <v>2</v>
      </c>
      <c r="J289" s="3" t="s">
        <v>16</v>
      </c>
      <c r="K289" s="3" t="s">
        <v>14</v>
      </c>
      <c r="L289" s="3" t="s">
        <v>48</v>
      </c>
      <c r="M289" s="8">
        <v>2</v>
      </c>
      <c r="N289" s="5">
        <v>164.74</v>
      </c>
      <c r="O289" s="6">
        <v>0.05</v>
      </c>
      <c r="P289" s="5">
        <v>89.9</v>
      </c>
      <c r="Q289" s="5">
        <f t="shared" si="16"/>
        <v>313.00600000000003</v>
      </c>
      <c r="R289" s="5">
        <f t="shared" si="17"/>
        <v>179.8</v>
      </c>
      <c r="S289" s="5">
        <f t="shared" si="18"/>
        <v>133.20600000000002</v>
      </c>
      <c r="T289" s="7">
        <f t="shared" si="19"/>
        <v>0.42557011686676932</v>
      </c>
      <c r="U289" s="4">
        <f>YEAR(SalesDataTable[[#This Row],[Order Date]])</f>
        <v>2026</v>
      </c>
      <c r="V289" s="7" t="str">
        <f>"Q"&amp;ROUNDUP(MONTH(SalesDataTable[[#This Row],[Order Date]])/3,0)</f>
        <v>Q1</v>
      </c>
      <c r="W289" s="8">
        <f>MONTH(SalesDataTable[[#This Row],[Order Date]])</f>
        <v>3</v>
      </c>
      <c r="X289" s="7" t="str">
        <f>TEXT(SalesDataTable[[#This Row],[Order Date]],"mmm")</f>
        <v>Mar</v>
      </c>
    </row>
    <row r="290" spans="1:24" ht="15.75">
      <c r="A290" s="1">
        <v>5074</v>
      </c>
      <c r="B290" s="2">
        <v>46083</v>
      </c>
      <c r="C290" s="3">
        <f>YEAR(SalesDataTable[[#This Row],[Order Date]])</f>
        <v>2026</v>
      </c>
      <c r="D290" s="10" t="str">
        <f>"Q"&amp;ROUNDUP(MONTH(SalesDataTable[[#This Row],[Order Date]])/3,0)</f>
        <v>Q1</v>
      </c>
      <c r="E290" s="3">
        <f>MONTH(SalesDataTable[[#This Row],[Order Date]])</f>
        <v>3</v>
      </c>
      <c r="F290" s="3" t="str">
        <f>TEXT(SalesDataTable[[#This Row],[Order Date]],"MMM")</f>
        <v>Mar</v>
      </c>
      <c r="G290" s="3" t="s">
        <v>20</v>
      </c>
      <c r="H290" s="3" t="s">
        <v>31</v>
      </c>
      <c r="I290" s="3" t="s">
        <v>2</v>
      </c>
      <c r="J290" s="3" t="s">
        <v>3</v>
      </c>
      <c r="K290" s="3" t="s">
        <v>9</v>
      </c>
      <c r="L290" s="3" t="s">
        <v>10</v>
      </c>
      <c r="M290" s="8">
        <v>2</v>
      </c>
      <c r="N290" s="5">
        <v>89.81</v>
      </c>
      <c r="O290" s="6">
        <v>0</v>
      </c>
      <c r="P290" s="5">
        <v>46.44</v>
      </c>
      <c r="Q290" s="5">
        <f t="shared" si="16"/>
        <v>179.62</v>
      </c>
      <c r="R290" s="5">
        <f t="shared" si="17"/>
        <v>92.88</v>
      </c>
      <c r="S290" s="5">
        <f t="shared" si="18"/>
        <v>86.740000000000009</v>
      </c>
      <c r="T290" s="7">
        <f t="shared" si="19"/>
        <v>0.482908362097762</v>
      </c>
      <c r="U290" s="4">
        <f>YEAR(SalesDataTable[[#This Row],[Order Date]])</f>
        <v>2026</v>
      </c>
      <c r="V290" s="7" t="str">
        <f>"Q"&amp;ROUNDUP(MONTH(SalesDataTable[[#This Row],[Order Date]])/3,0)</f>
        <v>Q1</v>
      </c>
      <c r="W290" s="8">
        <f>MONTH(SalesDataTable[[#This Row],[Order Date]])</f>
        <v>3</v>
      </c>
      <c r="X290" s="7" t="str">
        <f>TEXT(SalesDataTable[[#This Row],[Order Date]],"mmm")</f>
        <v>Mar</v>
      </c>
    </row>
    <row r="291" spans="1:24" ht="15.75">
      <c r="A291" s="1">
        <v>179</v>
      </c>
      <c r="B291" s="2">
        <v>46084</v>
      </c>
      <c r="C291" s="3">
        <f>YEAR(SalesDataTable[[#This Row],[Order Date]])</f>
        <v>2026</v>
      </c>
      <c r="D291" s="10" t="str">
        <f>"Q"&amp;ROUNDUP(MONTH(SalesDataTable[[#This Row],[Order Date]])/3,0)</f>
        <v>Q1</v>
      </c>
      <c r="E291" s="3">
        <f>MONTH(SalesDataTable[[#This Row],[Order Date]])</f>
        <v>3</v>
      </c>
      <c r="F291" s="3" t="str">
        <f>TEXT(SalesDataTable[[#This Row],[Order Date]],"MMM")</f>
        <v>Mar</v>
      </c>
      <c r="G291" s="3" t="s">
        <v>11</v>
      </c>
      <c r="H291" s="3" t="s">
        <v>52</v>
      </c>
      <c r="I291" s="3" t="s">
        <v>19</v>
      </c>
      <c r="J291" s="3" t="s">
        <v>3</v>
      </c>
      <c r="K291" s="3" t="s">
        <v>34</v>
      </c>
      <c r="L291" s="3" t="s">
        <v>42</v>
      </c>
      <c r="M291" s="8">
        <v>1</v>
      </c>
      <c r="N291" s="5">
        <v>35.369999999999997</v>
      </c>
      <c r="O291" s="6">
        <v>0</v>
      </c>
      <c r="P291" s="5">
        <v>13.88</v>
      </c>
      <c r="Q291" s="5">
        <f t="shared" si="16"/>
        <v>35.369999999999997</v>
      </c>
      <c r="R291" s="5">
        <f t="shared" si="17"/>
        <v>13.88</v>
      </c>
      <c r="S291" s="5">
        <f t="shared" si="18"/>
        <v>21.489999999999995</v>
      </c>
      <c r="T291" s="7">
        <f t="shared" si="19"/>
        <v>0.60757704269154644</v>
      </c>
      <c r="U291" s="4">
        <f>YEAR(SalesDataTable[[#This Row],[Order Date]])</f>
        <v>2026</v>
      </c>
      <c r="V291" s="7" t="str">
        <f>"Q"&amp;ROUNDUP(MONTH(SalesDataTable[[#This Row],[Order Date]])/3,0)</f>
        <v>Q1</v>
      </c>
      <c r="W291" s="8">
        <f>MONTH(SalesDataTable[[#This Row],[Order Date]])</f>
        <v>3</v>
      </c>
      <c r="X291" s="7" t="str">
        <f>TEXT(SalesDataTable[[#This Row],[Order Date]],"mmm")</f>
        <v>Mar</v>
      </c>
    </row>
    <row r="292" spans="1:24" ht="15.75">
      <c r="A292" s="1">
        <v>459</v>
      </c>
      <c r="B292" s="2">
        <v>46084</v>
      </c>
      <c r="C292" s="3">
        <f>YEAR(SalesDataTable[[#This Row],[Order Date]])</f>
        <v>2026</v>
      </c>
      <c r="D292" s="10" t="str">
        <f>"Q"&amp;ROUNDUP(MONTH(SalesDataTable[[#This Row],[Order Date]])/3,0)</f>
        <v>Q1</v>
      </c>
      <c r="E292" s="3">
        <f>MONTH(SalesDataTable[[#This Row],[Order Date]])</f>
        <v>3</v>
      </c>
      <c r="F292" s="3" t="str">
        <f>TEXT(SalesDataTable[[#This Row],[Order Date]],"MMM")</f>
        <v>Mar</v>
      </c>
      <c r="G292" s="3" t="s">
        <v>6</v>
      </c>
      <c r="H292" s="3" t="s">
        <v>43</v>
      </c>
      <c r="I292" s="3" t="s">
        <v>28</v>
      </c>
      <c r="J292" s="3" t="s">
        <v>13</v>
      </c>
      <c r="K292" s="3" t="s">
        <v>4</v>
      </c>
      <c r="L292" s="3" t="s">
        <v>22</v>
      </c>
      <c r="M292" s="8">
        <v>4</v>
      </c>
      <c r="N292" s="5">
        <v>50.64</v>
      </c>
      <c r="O292" s="6">
        <v>0</v>
      </c>
      <c r="P292" s="5">
        <v>23.09</v>
      </c>
      <c r="Q292" s="5">
        <f t="shared" si="16"/>
        <v>202.56</v>
      </c>
      <c r="R292" s="5">
        <f t="shared" si="17"/>
        <v>92.36</v>
      </c>
      <c r="S292" s="5">
        <f t="shared" si="18"/>
        <v>110.2</v>
      </c>
      <c r="T292" s="7">
        <f t="shared" si="19"/>
        <v>0.54403633491311221</v>
      </c>
      <c r="U292" s="4">
        <f>YEAR(SalesDataTable[[#This Row],[Order Date]])</f>
        <v>2026</v>
      </c>
      <c r="V292" s="7" t="str">
        <f>"Q"&amp;ROUNDUP(MONTH(SalesDataTable[[#This Row],[Order Date]])/3,0)</f>
        <v>Q1</v>
      </c>
      <c r="W292" s="8">
        <f>MONTH(SalesDataTable[[#This Row],[Order Date]])</f>
        <v>3</v>
      </c>
      <c r="X292" s="7" t="str">
        <f>TEXT(SalesDataTable[[#This Row],[Order Date]],"mmm")</f>
        <v>Mar</v>
      </c>
    </row>
    <row r="293" spans="1:24" ht="15.75">
      <c r="A293" s="1">
        <v>525</v>
      </c>
      <c r="B293" s="2">
        <v>46084</v>
      </c>
      <c r="C293" s="3">
        <f>YEAR(SalesDataTable[[#This Row],[Order Date]])</f>
        <v>2026</v>
      </c>
      <c r="D293" s="10" t="str">
        <f>"Q"&amp;ROUNDUP(MONTH(SalesDataTable[[#This Row],[Order Date]])/3,0)</f>
        <v>Q1</v>
      </c>
      <c r="E293" s="3">
        <f>MONTH(SalesDataTable[[#This Row],[Order Date]])</f>
        <v>3</v>
      </c>
      <c r="F293" s="3" t="str">
        <f>TEXT(SalesDataTable[[#This Row],[Order Date]],"MMM")</f>
        <v>Mar</v>
      </c>
      <c r="G293" s="3" t="s">
        <v>20</v>
      </c>
      <c r="H293" s="3" t="s">
        <v>31</v>
      </c>
      <c r="I293" s="3" t="s">
        <v>19</v>
      </c>
      <c r="J293" s="3" t="s">
        <v>3</v>
      </c>
      <c r="K293" s="3" t="s">
        <v>9</v>
      </c>
      <c r="L293" s="3" t="s">
        <v>17</v>
      </c>
      <c r="M293" s="8">
        <v>1</v>
      </c>
      <c r="N293" s="5">
        <v>146.37</v>
      </c>
      <c r="O293" s="6">
        <v>0</v>
      </c>
      <c r="P293" s="5">
        <v>78.3</v>
      </c>
      <c r="Q293" s="5">
        <f t="shared" si="16"/>
        <v>146.37</v>
      </c>
      <c r="R293" s="5">
        <f t="shared" si="17"/>
        <v>78.3</v>
      </c>
      <c r="S293" s="5">
        <f t="shared" si="18"/>
        <v>68.070000000000007</v>
      </c>
      <c r="T293" s="7">
        <f t="shared" si="19"/>
        <v>0.46505431440869033</v>
      </c>
      <c r="U293" s="4">
        <f>YEAR(SalesDataTable[[#This Row],[Order Date]])</f>
        <v>2026</v>
      </c>
      <c r="V293" s="7" t="str">
        <f>"Q"&amp;ROUNDUP(MONTH(SalesDataTable[[#This Row],[Order Date]])/3,0)</f>
        <v>Q1</v>
      </c>
      <c r="W293" s="8">
        <f>MONTH(SalesDataTable[[#This Row],[Order Date]])</f>
        <v>3</v>
      </c>
      <c r="X293" s="7" t="str">
        <f>TEXT(SalesDataTable[[#This Row],[Order Date]],"mmm")</f>
        <v>Mar</v>
      </c>
    </row>
    <row r="294" spans="1:24" ht="15.75">
      <c r="A294" s="1">
        <v>3374</v>
      </c>
      <c r="B294" s="2">
        <v>46084</v>
      </c>
      <c r="C294" s="3">
        <f>YEAR(SalesDataTable[[#This Row],[Order Date]])</f>
        <v>2026</v>
      </c>
      <c r="D294" s="10" t="str">
        <f>"Q"&amp;ROUNDUP(MONTH(SalesDataTable[[#This Row],[Order Date]])/3,0)</f>
        <v>Q1</v>
      </c>
      <c r="E294" s="3">
        <f>MONTH(SalesDataTable[[#This Row],[Order Date]])</f>
        <v>3</v>
      </c>
      <c r="F294" s="3" t="str">
        <f>TEXT(SalesDataTable[[#This Row],[Order Date]],"MMM")</f>
        <v>Mar</v>
      </c>
      <c r="G294" s="3" t="s">
        <v>11</v>
      </c>
      <c r="H294" s="3" t="s">
        <v>12</v>
      </c>
      <c r="I294" s="3" t="s">
        <v>2</v>
      </c>
      <c r="J294" s="3" t="s">
        <v>3</v>
      </c>
      <c r="K294" s="3" t="s">
        <v>9</v>
      </c>
      <c r="L294" s="3" t="s">
        <v>17</v>
      </c>
      <c r="M294" s="8">
        <v>3</v>
      </c>
      <c r="N294" s="5">
        <v>143.74</v>
      </c>
      <c r="O294" s="6">
        <v>0</v>
      </c>
      <c r="P294" s="5">
        <v>81.58</v>
      </c>
      <c r="Q294" s="5">
        <f t="shared" si="16"/>
        <v>431.22</v>
      </c>
      <c r="R294" s="5">
        <f t="shared" si="17"/>
        <v>244.74</v>
      </c>
      <c r="S294" s="5">
        <f t="shared" si="18"/>
        <v>186.48000000000002</v>
      </c>
      <c r="T294" s="7">
        <f t="shared" si="19"/>
        <v>0.43244747460692917</v>
      </c>
      <c r="U294" s="4">
        <f>YEAR(SalesDataTable[[#This Row],[Order Date]])</f>
        <v>2026</v>
      </c>
      <c r="V294" s="7" t="str">
        <f>"Q"&amp;ROUNDUP(MONTH(SalesDataTable[[#This Row],[Order Date]])/3,0)</f>
        <v>Q1</v>
      </c>
      <c r="W294" s="8">
        <f>MONTH(SalesDataTable[[#This Row],[Order Date]])</f>
        <v>3</v>
      </c>
      <c r="X294" s="7" t="str">
        <f>TEXT(SalesDataTable[[#This Row],[Order Date]],"mmm")</f>
        <v>Mar</v>
      </c>
    </row>
    <row r="295" spans="1:24" ht="15.75">
      <c r="A295" s="1">
        <v>3850</v>
      </c>
      <c r="B295" s="2">
        <v>46084</v>
      </c>
      <c r="C295" s="3">
        <f>YEAR(SalesDataTable[[#This Row],[Order Date]])</f>
        <v>2026</v>
      </c>
      <c r="D295" s="10" t="str">
        <f>"Q"&amp;ROUNDUP(MONTH(SalesDataTable[[#This Row],[Order Date]])/3,0)</f>
        <v>Q1</v>
      </c>
      <c r="E295" s="3">
        <f>MONTH(SalesDataTable[[#This Row],[Order Date]])</f>
        <v>3</v>
      </c>
      <c r="F295" s="3" t="str">
        <f>TEXT(SalesDataTable[[#This Row],[Order Date]],"MMM")</f>
        <v>Mar</v>
      </c>
      <c r="G295" s="3" t="s">
        <v>20</v>
      </c>
      <c r="H295" s="3" t="s">
        <v>31</v>
      </c>
      <c r="I295" s="3" t="s">
        <v>28</v>
      </c>
      <c r="J295" s="3" t="s">
        <v>13</v>
      </c>
      <c r="K295" s="3" t="s">
        <v>23</v>
      </c>
      <c r="L295" s="3" t="s">
        <v>40</v>
      </c>
      <c r="M295" s="8">
        <v>2</v>
      </c>
      <c r="N295" s="5">
        <v>81.94</v>
      </c>
      <c r="O295" s="6">
        <v>0.1</v>
      </c>
      <c r="P295" s="5">
        <v>39.9</v>
      </c>
      <c r="Q295" s="5">
        <f t="shared" si="16"/>
        <v>147.49199999999999</v>
      </c>
      <c r="R295" s="5">
        <f t="shared" si="17"/>
        <v>79.8</v>
      </c>
      <c r="S295" s="5">
        <f t="shared" si="18"/>
        <v>67.691999999999993</v>
      </c>
      <c r="T295" s="7">
        <f t="shared" si="19"/>
        <v>0.45895370596371327</v>
      </c>
      <c r="U295" s="4">
        <f>YEAR(SalesDataTable[[#This Row],[Order Date]])</f>
        <v>2026</v>
      </c>
      <c r="V295" s="7" t="str">
        <f>"Q"&amp;ROUNDUP(MONTH(SalesDataTable[[#This Row],[Order Date]])/3,0)</f>
        <v>Q1</v>
      </c>
      <c r="W295" s="8">
        <f>MONTH(SalesDataTable[[#This Row],[Order Date]])</f>
        <v>3</v>
      </c>
      <c r="X295" s="7" t="str">
        <f>TEXT(SalesDataTable[[#This Row],[Order Date]],"mmm")</f>
        <v>Mar</v>
      </c>
    </row>
    <row r="296" spans="1:24" ht="15.75">
      <c r="A296" s="1">
        <v>4004</v>
      </c>
      <c r="B296" s="2">
        <v>46084</v>
      </c>
      <c r="C296" s="3">
        <f>YEAR(SalesDataTable[[#This Row],[Order Date]])</f>
        <v>2026</v>
      </c>
      <c r="D296" s="10" t="str">
        <f>"Q"&amp;ROUNDUP(MONTH(SalesDataTable[[#This Row],[Order Date]])/3,0)</f>
        <v>Q1</v>
      </c>
      <c r="E296" s="3">
        <f>MONTH(SalesDataTable[[#This Row],[Order Date]])</f>
        <v>3</v>
      </c>
      <c r="F296" s="3" t="str">
        <f>TEXT(SalesDataTable[[#This Row],[Order Date]],"MMM")</f>
        <v>Mar</v>
      </c>
      <c r="G296" s="3" t="s">
        <v>11</v>
      </c>
      <c r="H296" s="3" t="s">
        <v>25</v>
      </c>
      <c r="I296" s="3" t="s">
        <v>2</v>
      </c>
      <c r="J296" s="3" t="s">
        <v>13</v>
      </c>
      <c r="K296" s="3" t="s">
        <v>14</v>
      </c>
      <c r="L296" s="3" t="s">
        <v>32</v>
      </c>
      <c r="M296" s="8">
        <v>1</v>
      </c>
      <c r="N296" s="5">
        <v>46.46</v>
      </c>
      <c r="O296" s="6">
        <v>0.1</v>
      </c>
      <c r="P296" s="5">
        <v>17.989999999999998</v>
      </c>
      <c r="Q296" s="5">
        <f t="shared" si="16"/>
        <v>41.814</v>
      </c>
      <c r="R296" s="5">
        <f t="shared" si="17"/>
        <v>17.989999999999998</v>
      </c>
      <c r="S296" s="5">
        <f t="shared" si="18"/>
        <v>23.824000000000002</v>
      </c>
      <c r="T296" s="7">
        <f t="shared" si="19"/>
        <v>0.56976132395848289</v>
      </c>
      <c r="U296" s="4">
        <f>YEAR(SalesDataTable[[#This Row],[Order Date]])</f>
        <v>2026</v>
      </c>
      <c r="V296" s="7" t="str">
        <f>"Q"&amp;ROUNDUP(MONTH(SalesDataTable[[#This Row],[Order Date]])/3,0)</f>
        <v>Q1</v>
      </c>
      <c r="W296" s="8">
        <f>MONTH(SalesDataTable[[#This Row],[Order Date]])</f>
        <v>3</v>
      </c>
      <c r="X296" s="7" t="str">
        <f>TEXT(SalesDataTable[[#This Row],[Order Date]],"mmm")</f>
        <v>Mar</v>
      </c>
    </row>
    <row r="297" spans="1:24" ht="15.75">
      <c r="A297" s="1">
        <v>788</v>
      </c>
      <c r="B297" s="2">
        <v>46085</v>
      </c>
      <c r="C297" s="3">
        <f>YEAR(SalesDataTable[[#This Row],[Order Date]])</f>
        <v>2026</v>
      </c>
      <c r="D297" s="10" t="str">
        <f>"Q"&amp;ROUNDUP(MONTH(SalesDataTable[[#This Row],[Order Date]])/3,0)</f>
        <v>Q1</v>
      </c>
      <c r="E297" s="3">
        <f>MONTH(SalesDataTable[[#This Row],[Order Date]])</f>
        <v>3</v>
      </c>
      <c r="F297" s="3" t="str">
        <f>TEXT(SalesDataTable[[#This Row],[Order Date]],"MMM")</f>
        <v>Mar</v>
      </c>
      <c r="G297" s="3" t="s">
        <v>6</v>
      </c>
      <c r="H297" s="3" t="s">
        <v>41</v>
      </c>
      <c r="I297" s="3" t="s">
        <v>2</v>
      </c>
      <c r="J297" s="3" t="s">
        <v>13</v>
      </c>
      <c r="K297" s="3" t="s">
        <v>4</v>
      </c>
      <c r="L297" s="3" t="s">
        <v>26</v>
      </c>
      <c r="M297" s="8">
        <v>3</v>
      </c>
      <c r="N297" s="5">
        <v>39.49</v>
      </c>
      <c r="O297" s="6">
        <v>0</v>
      </c>
      <c r="P297" s="5">
        <v>16.420000000000002</v>
      </c>
      <c r="Q297" s="5">
        <f t="shared" si="16"/>
        <v>118.47</v>
      </c>
      <c r="R297" s="5">
        <f t="shared" si="17"/>
        <v>49.260000000000005</v>
      </c>
      <c r="S297" s="5">
        <f t="shared" si="18"/>
        <v>69.209999999999994</v>
      </c>
      <c r="T297" s="7">
        <f t="shared" si="19"/>
        <v>0.58419853127374011</v>
      </c>
      <c r="U297" s="4">
        <f>YEAR(SalesDataTable[[#This Row],[Order Date]])</f>
        <v>2026</v>
      </c>
      <c r="V297" s="7" t="str">
        <f>"Q"&amp;ROUNDUP(MONTH(SalesDataTable[[#This Row],[Order Date]])/3,0)</f>
        <v>Q1</v>
      </c>
      <c r="W297" s="8">
        <f>MONTH(SalesDataTable[[#This Row],[Order Date]])</f>
        <v>3</v>
      </c>
      <c r="X297" s="7" t="str">
        <f>TEXT(SalesDataTable[[#This Row],[Order Date]],"mmm")</f>
        <v>Mar</v>
      </c>
    </row>
    <row r="298" spans="1:24" ht="15.75">
      <c r="A298" s="1">
        <v>1717</v>
      </c>
      <c r="B298" s="2">
        <v>46085</v>
      </c>
      <c r="C298" s="3">
        <f>YEAR(SalesDataTable[[#This Row],[Order Date]])</f>
        <v>2026</v>
      </c>
      <c r="D298" s="10" t="str">
        <f>"Q"&amp;ROUNDUP(MONTH(SalesDataTable[[#This Row],[Order Date]])/3,0)</f>
        <v>Q1</v>
      </c>
      <c r="E298" s="3">
        <f>MONTH(SalesDataTable[[#This Row],[Order Date]])</f>
        <v>3</v>
      </c>
      <c r="F298" s="3" t="str">
        <f>TEXT(SalesDataTable[[#This Row],[Order Date]],"MMM")</f>
        <v>Mar</v>
      </c>
      <c r="G298" s="3" t="s">
        <v>20</v>
      </c>
      <c r="H298" s="3" t="s">
        <v>47</v>
      </c>
      <c r="I298" s="3" t="s">
        <v>2</v>
      </c>
      <c r="J298" s="3" t="s">
        <v>3</v>
      </c>
      <c r="K298" s="3" t="s">
        <v>34</v>
      </c>
      <c r="L298" s="3" t="s">
        <v>35</v>
      </c>
      <c r="M298" s="8">
        <v>1</v>
      </c>
      <c r="N298" s="5">
        <v>40.909999999999997</v>
      </c>
      <c r="O298" s="6">
        <v>0</v>
      </c>
      <c r="P298" s="5">
        <v>14.89</v>
      </c>
      <c r="Q298" s="5">
        <f t="shared" si="16"/>
        <v>40.909999999999997</v>
      </c>
      <c r="R298" s="5">
        <f t="shared" si="17"/>
        <v>14.89</v>
      </c>
      <c r="S298" s="5">
        <f t="shared" si="18"/>
        <v>26.019999999999996</v>
      </c>
      <c r="T298" s="7">
        <f t="shared" si="19"/>
        <v>0.63603031043754577</v>
      </c>
      <c r="U298" s="4">
        <f>YEAR(SalesDataTable[[#This Row],[Order Date]])</f>
        <v>2026</v>
      </c>
      <c r="V298" s="7" t="str">
        <f>"Q"&amp;ROUNDUP(MONTH(SalesDataTable[[#This Row],[Order Date]])/3,0)</f>
        <v>Q1</v>
      </c>
      <c r="W298" s="8">
        <f>MONTH(SalesDataTable[[#This Row],[Order Date]])</f>
        <v>3</v>
      </c>
      <c r="X298" s="7" t="str">
        <f>TEXT(SalesDataTable[[#This Row],[Order Date]],"mmm")</f>
        <v>Mar</v>
      </c>
    </row>
    <row r="299" spans="1:24" ht="15.75">
      <c r="A299" s="1">
        <v>1819</v>
      </c>
      <c r="B299" s="2">
        <v>46085</v>
      </c>
      <c r="C299" s="3">
        <f>YEAR(SalesDataTable[[#This Row],[Order Date]])</f>
        <v>2026</v>
      </c>
      <c r="D299" s="10" t="str">
        <f>"Q"&amp;ROUNDUP(MONTH(SalesDataTable[[#This Row],[Order Date]])/3,0)</f>
        <v>Q1</v>
      </c>
      <c r="E299" s="3">
        <f>MONTH(SalesDataTable[[#This Row],[Order Date]])</f>
        <v>3</v>
      </c>
      <c r="F299" s="3" t="str">
        <f>TEXT(SalesDataTable[[#This Row],[Order Date]],"MMM")</f>
        <v>Mar</v>
      </c>
      <c r="G299" s="3" t="s">
        <v>20</v>
      </c>
      <c r="H299" s="3" t="s">
        <v>33</v>
      </c>
      <c r="I299" s="3" t="s">
        <v>28</v>
      </c>
      <c r="J299" s="3" t="s">
        <v>13</v>
      </c>
      <c r="K299" s="3" t="s">
        <v>4</v>
      </c>
      <c r="L299" s="3" t="s">
        <v>22</v>
      </c>
      <c r="M299" s="8">
        <v>1</v>
      </c>
      <c r="N299" s="5">
        <v>49.94</v>
      </c>
      <c r="O299" s="6">
        <v>0.1</v>
      </c>
      <c r="P299" s="5">
        <v>21.84</v>
      </c>
      <c r="Q299" s="5">
        <f t="shared" si="16"/>
        <v>44.945999999999998</v>
      </c>
      <c r="R299" s="5">
        <f t="shared" si="17"/>
        <v>21.84</v>
      </c>
      <c r="S299" s="5">
        <f t="shared" si="18"/>
        <v>23.105999999999998</v>
      </c>
      <c r="T299" s="7">
        <f t="shared" si="19"/>
        <v>0.51408356694700308</v>
      </c>
      <c r="U299" s="4">
        <f>YEAR(SalesDataTable[[#This Row],[Order Date]])</f>
        <v>2026</v>
      </c>
      <c r="V299" s="7" t="str">
        <f>"Q"&amp;ROUNDUP(MONTH(SalesDataTable[[#This Row],[Order Date]])/3,0)</f>
        <v>Q1</v>
      </c>
      <c r="W299" s="8">
        <f>MONTH(SalesDataTable[[#This Row],[Order Date]])</f>
        <v>3</v>
      </c>
      <c r="X299" s="7" t="str">
        <f>TEXT(SalesDataTable[[#This Row],[Order Date]],"mmm")</f>
        <v>Mar</v>
      </c>
    </row>
    <row r="300" spans="1:24" ht="15.75">
      <c r="A300" s="1">
        <v>1992</v>
      </c>
      <c r="B300" s="2">
        <v>46085</v>
      </c>
      <c r="C300" s="3">
        <f>YEAR(SalesDataTable[[#This Row],[Order Date]])</f>
        <v>2026</v>
      </c>
      <c r="D300" s="10" t="str">
        <f>"Q"&amp;ROUNDUP(MONTH(SalesDataTable[[#This Row],[Order Date]])/3,0)</f>
        <v>Q1</v>
      </c>
      <c r="E300" s="3">
        <f>MONTH(SalesDataTable[[#This Row],[Order Date]])</f>
        <v>3</v>
      </c>
      <c r="F300" s="3" t="str">
        <f>TEXT(SalesDataTable[[#This Row],[Order Date]],"MMM")</f>
        <v>Mar</v>
      </c>
      <c r="G300" s="3" t="s">
        <v>11</v>
      </c>
      <c r="H300" s="3" t="s">
        <v>25</v>
      </c>
      <c r="I300" s="3" t="s">
        <v>2</v>
      </c>
      <c r="J300" s="3" t="s">
        <v>16</v>
      </c>
      <c r="K300" s="3" t="s">
        <v>14</v>
      </c>
      <c r="L300" s="3" t="s">
        <v>15</v>
      </c>
      <c r="M300" s="8">
        <v>1</v>
      </c>
      <c r="N300" s="5">
        <v>35.520000000000003</v>
      </c>
      <c r="O300" s="6">
        <v>0</v>
      </c>
      <c r="P300" s="5">
        <v>13.21</v>
      </c>
      <c r="Q300" s="5">
        <f t="shared" si="16"/>
        <v>35.520000000000003</v>
      </c>
      <c r="R300" s="5">
        <f t="shared" si="17"/>
        <v>13.21</v>
      </c>
      <c r="S300" s="5">
        <f t="shared" si="18"/>
        <v>22.310000000000002</v>
      </c>
      <c r="T300" s="7">
        <f t="shared" si="19"/>
        <v>0.62809684684684686</v>
      </c>
      <c r="U300" s="4">
        <f>YEAR(SalesDataTable[[#This Row],[Order Date]])</f>
        <v>2026</v>
      </c>
      <c r="V300" s="7" t="str">
        <f>"Q"&amp;ROUNDUP(MONTH(SalesDataTable[[#This Row],[Order Date]])/3,0)</f>
        <v>Q1</v>
      </c>
      <c r="W300" s="8">
        <f>MONTH(SalesDataTable[[#This Row],[Order Date]])</f>
        <v>3</v>
      </c>
      <c r="X300" s="7" t="str">
        <f>TEXT(SalesDataTable[[#This Row],[Order Date]],"mmm")</f>
        <v>Mar</v>
      </c>
    </row>
    <row r="301" spans="1:24" ht="15.75">
      <c r="A301" s="1">
        <v>2499</v>
      </c>
      <c r="B301" s="2">
        <v>46085</v>
      </c>
      <c r="C301" s="3">
        <f>YEAR(SalesDataTable[[#This Row],[Order Date]])</f>
        <v>2026</v>
      </c>
      <c r="D301" s="10" t="str">
        <f>"Q"&amp;ROUNDUP(MONTH(SalesDataTable[[#This Row],[Order Date]])/3,0)</f>
        <v>Q1</v>
      </c>
      <c r="E301" s="3">
        <f>MONTH(SalesDataTable[[#This Row],[Order Date]])</f>
        <v>3</v>
      </c>
      <c r="F301" s="3" t="str">
        <f>TEXT(SalesDataTable[[#This Row],[Order Date]],"MMM")</f>
        <v>Mar</v>
      </c>
      <c r="G301" s="3" t="s">
        <v>20</v>
      </c>
      <c r="H301" s="3" t="s">
        <v>31</v>
      </c>
      <c r="I301" s="3" t="s">
        <v>19</v>
      </c>
      <c r="J301" s="3" t="s">
        <v>13</v>
      </c>
      <c r="K301" s="3" t="s">
        <v>23</v>
      </c>
      <c r="L301" s="3" t="s">
        <v>24</v>
      </c>
      <c r="M301" s="8">
        <v>2</v>
      </c>
      <c r="N301" s="5">
        <v>341.1</v>
      </c>
      <c r="O301" s="6">
        <v>0</v>
      </c>
      <c r="P301" s="5">
        <v>200.19</v>
      </c>
      <c r="Q301" s="5">
        <f t="shared" si="16"/>
        <v>682.2</v>
      </c>
      <c r="R301" s="5">
        <f t="shared" si="17"/>
        <v>400.38</v>
      </c>
      <c r="S301" s="5">
        <f t="shared" si="18"/>
        <v>281.82000000000005</v>
      </c>
      <c r="T301" s="7">
        <f t="shared" si="19"/>
        <v>0.41310466138962187</v>
      </c>
      <c r="U301" s="4">
        <f>YEAR(SalesDataTable[[#This Row],[Order Date]])</f>
        <v>2026</v>
      </c>
      <c r="V301" s="7" t="str">
        <f>"Q"&amp;ROUNDUP(MONTH(SalesDataTable[[#This Row],[Order Date]])/3,0)</f>
        <v>Q1</v>
      </c>
      <c r="W301" s="8">
        <f>MONTH(SalesDataTable[[#This Row],[Order Date]])</f>
        <v>3</v>
      </c>
      <c r="X301" s="7" t="str">
        <f>TEXT(SalesDataTable[[#This Row],[Order Date]],"mmm")</f>
        <v>Mar</v>
      </c>
    </row>
    <row r="302" spans="1:24" ht="15.75">
      <c r="A302" s="1">
        <v>2698</v>
      </c>
      <c r="B302" s="2">
        <v>46085</v>
      </c>
      <c r="C302" s="3">
        <f>YEAR(SalesDataTable[[#This Row],[Order Date]])</f>
        <v>2026</v>
      </c>
      <c r="D302" s="10" t="str">
        <f>"Q"&amp;ROUNDUP(MONTH(SalesDataTable[[#This Row],[Order Date]])/3,0)</f>
        <v>Q1</v>
      </c>
      <c r="E302" s="3">
        <f>MONTH(SalesDataTable[[#This Row],[Order Date]])</f>
        <v>3</v>
      </c>
      <c r="F302" s="3" t="str">
        <f>TEXT(SalesDataTable[[#This Row],[Order Date]],"MMM")</f>
        <v>Mar</v>
      </c>
      <c r="G302" s="3" t="s">
        <v>11</v>
      </c>
      <c r="H302" s="3" t="s">
        <v>52</v>
      </c>
      <c r="I302" s="3" t="s">
        <v>28</v>
      </c>
      <c r="J302" s="3" t="s">
        <v>13</v>
      </c>
      <c r="K302" s="3" t="s">
        <v>34</v>
      </c>
      <c r="L302" s="3" t="s">
        <v>42</v>
      </c>
      <c r="M302" s="8">
        <v>4</v>
      </c>
      <c r="N302" s="5">
        <v>36.08</v>
      </c>
      <c r="O302" s="6">
        <v>0</v>
      </c>
      <c r="P302" s="5">
        <v>13.89</v>
      </c>
      <c r="Q302" s="5">
        <f t="shared" si="16"/>
        <v>144.32</v>
      </c>
      <c r="R302" s="5">
        <f t="shared" si="17"/>
        <v>55.56</v>
      </c>
      <c r="S302" s="5">
        <f t="shared" si="18"/>
        <v>88.759999999999991</v>
      </c>
      <c r="T302" s="7">
        <f t="shared" si="19"/>
        <v>0.61502217294900219</v>
      </c>
      <c r="U302" s="4">
        <f>YEAR(SalesDataTable[[#This Row],[Order Date]])</f>
        <v>2026</v>
      </c>
      <c r="V302" s="7" t="str">
        <f>"Q"&amp;ROUNDUP(MONTH(SalesDataTable[[#This Row],[Order Date]])/3,0)</f>
        <v>Q1</v>
      </c>
      <c r="W302" s="8">
        <f>MONTH(SalesDataTable[[#This Row],[Order Date]])</f>
        <v>3</v>
      </c>
      <c r="X302" s="7" t="str">
        <f>TEXT(SalesDataTable[[#This Row],[Order Date]],"mmm")</f>
        <v>Mar</v>
      </c>
    </row>
    <row r="303" spans="1:24" ht="15.75">
      <c r="A303" s="1">
        <v>4416</v>
      </c>
      <c r="B303" s="2">
        <v>46085</v>
      </c>
      <c r="C303" s="3">
        <f>YEAR(SalesDataTable[[#This Row],[Order Date]])</f>
        <v>2026</v>
      </c>
      <c r="D303" s="10" t="str">
        <f>"Q"&amp;ROUNDUP(MONTH(SalesDataTable[[#This Row],[Order Date]])/3,0)</f>
        <v>Q1</v>
      </c>
      <c r="E303" s="3">
        <f>MONTH(SalesDataTable[[#This Row],[Order Date]])</f>
        <v>3</v>
      </c>
      <c r="F303" s="3" t="str">
        <f>TEXT(SalesDataTable[[#This Row],[Order Date]],"MMM")</f>
        <v>Mar</v>
      </c>
      <c r="G303" s="3" t="s">
        <v>20</v>
      </c>
      <c r="H303" s="3" t="s">
        <v>21</v>
      </c>
      <c r="I303" s="3" t="s">
        <v>2</v>
      </c>
      <c r="J303" s="3" t="s">
        <v>16</v>
      </c>
      <c r="K303" s="3" t="s">
        <v>9</v>
      </c>
      <c r="L303" s="3" t="s">
        <v>37</v>
      </c>
      <c r="M303" s="8">
        <v>2</v>
      </c>
      <c r="N303" s="5">
        <v>151.69999999999999</v>
      </c>
      <c r="O303" s="6">
        <v>0</v>
      </c>
      <c r="P303" s="5">
        <v>80.44</v>
      </c>
      <c r="Q303" s="5">
        <f t="shared" si="16"/>
        <v>303.39999999999998</v>
      </c>
      <c r="R303" s="5">
        <f t="shared" si="17"/>
        <v>160.88</v>
      </c>
      <c r="S303" s="5">
        <f t="shared" si="18"/>
        <v>142.51999999999998</v>
      </c>
      <c r="T303" s="7">
        <f t="shared" si="19"/>
        <v>0.46974291364535264</v>
      </c>
      <c r="U303" s="4">
        <f>YEAR(SalesDataTable[[#This Row],[Order Date]])</f>
        <v>2026</v>
      </c>
      <c r="V303" s="7" t="str">
        <f>"Q"&amp;ROUNDUP(MONTH(SalesDataTable[[#This Row],[Order Date]])/3,0)</f>
        <v>Q1</v>
      </c>
      <c r="W303" s="8">
        <f>MONTH(SalesDataTable[[#This Row],[Order Date]])</f>
        <v>3</v>
      </c>
      <c r="X303" s="7" t="str">
        <f>TEXT(SalesDataTable[[#This Row],[Order Date]],"mmm")</f>
        <v>Mar</v>
      </c>
    </row>
    <row r="304" spans="1:24" ht="15.75">
      <c r="A304" s="1">
        <v>4434</v>
      </c>
      <c r="B304" s="2">
        <v>46085</v>
      </c>
      <c r="C304" s="3">
        <f>YEAR(SalesDataTable[[#This Row],[Order Date]])</f>
        <v>2026</v>
      </c>
      <c r="D304" s="10" t="str">
        <f>"Q"&amp;ROUNDUP(MONTH(SalesDataTable[[#This Row],[Order Date]])/3,0)</f>
        <v>Q1</v>
      </c>
      <c r="E304" s="3">
        <f>MONTH(SalesDataTable[[#This Row],[Order Date]])</f>
        <v>3</v>
      </c>
      <c r="F304" s="3" t="str">
        <f>TEXT(SalesDataTable[[#This Row],[Order Date]],"MMM")</f>
        <v>Mar</v>
      </c>
      <c r="G304" s="3" t="s">
        <v>6</v>
      </c>
      <c r="H304" s="3" t="s">
        <v>27</v>
      </c>
      <c r="I304" s="3" t="s">
        <v>28</v>
      </c>
      <c r="J304" s="3" t="s">
        <v>13</v>
      </c>
      <c r="K304" s="3" t="s">
        <v>9</v>
      </c>
      <c r="L304" s="3" t="s">
        <v>37</v>
      </c>
      <c r="M304" s="8">
        <v>2</v>
      </c>
      <c r="N304" s="5">
        <v>151.55000000000001</v>
      </c>
      <c r="O304" s="6">
        <v>0.1</v>
      </c>
      <c r="P304" s="5">
        <v>80.680000000000007</v>
      </c>
      <c r="Q304" s="5">
        <f t="shared" si="16"/>
        <v>272.79000000000002</v>
      </c>
      <c r="R304" s="5">
        <f t="shared" si="17"/>
        <v>161.36000000000001</v>
      </c>
      <c r="S304" s="5">
        <f t="shared" si="18"/>
        <v>111.43</v>
      </c>
      <c r="T304" s="7">
        <f t="shared" si="19"/>
        <v>0.40848271564206901</v>
      </c>
      <c r="U304" s="4">
        <f>YEAR(SalesDataTable[[#This Row],[Order Date]])</f>
        <v>2026</v>
      </c>
      <c r="V304" s="7" t="str">
        <f>"Q"&amp;ROUNDUP(MONTH(SalesDataTable[[#This Row],[Order Date]])/3,0)</f>
        <v>Q1</v>
      </c>
      <c r="W304" s="8">
        <f>MONTH(SalesDataTable[[#This Row],[Order Date]])</f>
        <v>3</v>
      </c>
      <c r="X304" s="7" t="str">
        <f>TEXT(SalesDataTable[[#This Row],[Order Date]],"mmm")</f>
        <v>Mar</v>
      </c>
    </row>
    <row r="305" spans="1:24" ht="15.75">
      <c r="A305" s="1">
        <v>4992</v>
      </c>
      <c r="B305" s="2">
        <v>46085</v>
      </c>
      <c r="C305" s="3">
        <f>YEAR(SalesDataTable[[#This Row],[Order Date]])</f>
        <v>2026</v>
      </c>
      <c r="D305" s="10" t="str">
        <f>"Q"&amp;ROUNDUP(MONTH(SalesDataTable[[#This Row],[Order Date]])/3,0)</f>
        <v>Q1</v>
      </c>
      <c r="E305" s="3">
        <f>MONTH(SalesDataTable[[#This Row],[Order Date]])</f>
        <v>3</v>
      </c>
      <c r="F305" s="3" t="str">
        <f>TEXT(SalesDataTable[[#This Row],[Order Date]],"MMM")</f>
        <v>Mar</v>
      </c>
      <c r="G305" s="3" t="s">
        <v>11</v>
      </c>
      <c r="H305" s="3" t="s">
        <v>12</v>
      </c>
      <c r="I305" s="3" t="s">
        <v>8</v>
      </c>
      <c r="J305" s="3" t="s">
        <v>16</v>
      </c>
      <c r="K305" s="3" t="s">
        <v>4</v>
      </c>
      <c r="L305" s="3" t="s">
        <v>5</v>
      </c>
      <c r="M305" s="8">
        <v>5</v>
      </c>
      <c r="N305" s="5">
        <v>82.44</v>
      </c>
      <c r="O305" s="6">
        <v>0.1</v>
      </c>
      <c r="P305" s="5">
        <v>41.57</v>
      </c>
      <c r="Q305" s="5">
        <f t="shared" si="16"/>
        <v>370.98</v>
      </c>
      <c r="R305" s="5">
        <f t="shared" si="17"/>
        <v>207.85</v>
      </c>
      <c r="S305" s="5">
        <f t="shared" si="18"/>
        <v>163.13000000000002</v>
      </c>
      <c r="T305" s="7">
        <f t="shared" si="19"/>
        <v>0.43972720901396306</v>
      </c>
      <c r="U305" s="4">
        <f>YEAR(SalesDataTable[[#This Row],[Order Date]])</f>
        <v>2026</v>
      </c>
      <c r="V305" s="7" t="str">
        <f>"Q"&amp;ROUNDUP(MONTH(SalesDataTable[[#This Row],[Order Date]])/3,0)</f>
        <v>Q1</v>
      </c>
      <c r="W305" s="8">
        <f>MONTH(SalesDataTable[[#This Row],[Order Date]])</f>
        <v>3</v>
      </c>
      <c r="X305" s="7" t="str">
        <f>TEXT(SalesDataTable[[#This Row],[Order Date]],"mmm")</f>
        <v>Mar</v>
      </c>
    </row>
    <row r="306" spans="1:24" ht="15.75">
      <c r="A306" s="1">
        <v>388</v>
      </c>
      <c r="B306" s="2">
        <v>46086</v>
      </c>
      <c r="C306" s="3">
        <f>YEAR(SalesDataTable[[#This Row],[Order Date]])</f>
        <v>2026</v>
      </c>
      <c r="D306" s="10" t="str">
        <f>"Q"&amp;ROUNDUP(MONTH(SalesDataTable[[#This Row],[Order Date]])/3,0)</f>
        <v>Q1</v>
      </c>
      <c r="E306" s="3">
        <f>MONTH(SalesDataTable[[#This Row],[Order Date]])</f>
        <v>3</v>
      </c>
      <c r="F306" s="3" t="str">
        <f>TEXT(SalesDataTable[[#This Row],[Order Date]],"MMM")</f>
        <v>Mar</v>
      </c>
      <c r="G306" s="3" t="s">
        <v>20</v>
      </c>
      <c r="H306" s="3" t="s">
        <v>33</v>
      </c>
      <c r="I306" s="3" t="s">
        <v>2</v>
      </c>
      <c r="J306" s="3" t="s">
        <v>3</v>
      </c>
      <c r="K306" s="3" t="s">
        <v>34</v>
      </c>
      <c r="L306" s="3" t="s">
        <v>42</v>
      </c>
      <c r="M306" s="8">
        <v>1</v>
      </c>
      <c r="N306" s="5">
        <v>35.61</v>
      </c>
      <c r="O306" s="6">
        <v>0.05</v>
      </c>
      <c r="P306" s="5">
        <v>13.8</v>
      </c>
      <c r="Q306" s="5">
        <f t="shared" si="16"/>
        <v>33.829499999999996</v>
      </c>
      <c r="R306" s="5">
        <f t="shared" si="17"/>
        <v>13.8</v>
      </c>
      <c r="S306" s="5">
        <f t="shared" si="18"/>
        <v>20.029499999999995</v>
      </c>
      <c r="T306" s="7">
        <f t="shared" si="19"/>
        <v>0.59207200815855976</v>
      </c>
      <c r="U306" s="4">
        <f>YEAR(SalesDataTable[[#This Row],[Order Date]])</f>
        <v>2026</v>
      </c>
      <c r="V306" s="7" t="str">
        <f>"Q"&amp;ROUNDUP(MONTH(SalesDataTable[[#This Row],[Order Date]])/3,0)</f>
        <v>Q1</v>
      </c>
      <c r="W306" s="8">
        <f>MONTH(SalesDataTable[[#This Row],[Order Date]])</f>
        <v>3</v>
      </c>
      <c r="X306" s="7" t="str">
        <f>TEXT(SalesDataTable[[#This Row],[Order Date]],"mmm")</f>
        <v>Mar</v>
      </c>
    </row>
    <row r="307" spans="1:24" ht="15.75">
      <c r="A307" s="1">
        <v>977</v>
      </c>
      <c r="B307" s="2">
        <v>46086</v>
      </c>
      <c r="C307" s="3">
        <f>YEAR(SalesDataTable[[#This Row],[Order Date]])</f>
        <v>2026</v>
      </c>
      <c r="D307" s="10" t="str">
        <f>"Q"&amp;ROUNDUP(MONTH(SalesDataTable[[#This Row],[Order Date]])/3,0)</f>
        <v>Q1</v>
      </c>
      <c r="E307" s="3">
        <f>MONTH(SalesDataTable[[#This Row],[Order Date]])</f>
        <v>3</v>
      </c>
      <c r="F307" s="3" t="str">
        <f>TEXT(SalesDataTable[[#This Row],[Order Date]],"MMM")</f>
        <v>Mar</v>
      </c>
      <c r="G307" s="3" t="s">
        <v>0</v>
      </c>
      <c r="H307" s="3" t="s">
        <v>1</v>
      </c>
      <c r="I307" s="3" t="s">
        <v>28</v>
      </c>
      <c r="J307" s="3" t="s">
        <v>13</v>
      </c>
      <c r="K307" s="3" t="s">
        <v>9</v>
      </c>
      <c r="L307" s="3" t="s">
        <v>37</v>
      </c>
      <c r="M307" s="8">
        <v>5</v>
      </c>
      <c r="N307" s="5">
        <v>156.13</v>
      </c>
      <c r="O307" s="6">
        <v>0</v>
      </c>
      <c r="P307" s="5">
        <v>77.03</v>
      </c>
      <c r="Q307" s="5">
        <f t="shared" si="16"/>
        <v>780.65</v>
      </c>
      <c r="R307" s="5">
        <f t="shared" si="17"/>
        <v>385.15</v>
      </c>
      <c r="S307" s="5">
        <f t="shared" si="18"/>
        <v>395.5</v>
      </c>
      <c r="T307" s="7">
        <f t="shared" si="19"/>
        <v>0.50662909114199706</v>
      </c>
      <c r="U307" s="4">
        <f>YEAR(SalesDataTable[[#This Row],[Order Date]])</f>
        <v>2026</v>
      </c>
      <c r="V307" s="7" t="str">
        <f>"Q"&amp;ROUNDUP(MONTH(SalesDataTable[[#This Row],[Order Date]])/3,0)</f>
        <v>Q1</v>
      </c>
      <c r="W307" s="8">
        <f>MONTH(SalesDataTable[[#This Row],[Order Date]])</f>
        <v>3</v>
      </c>
      <c r="X307" s="7" t="str">
        <f>TEXT(SalesDataTable[[#This Row],[Order Date]],"mmm")</f>
        <v>Mar</v>
      </c>
    </row>
    <row r="308" spans="1:24" ht="15.75">
      <c r="A308" s="1">
        <v>996</v>
      </c>
      <c r="B308" s="2">
        <v>46086</v>
      </c>
      <c r="C308" s="3">
        <f>YEAR(SalesDataTable[[#This Row],[Order Date]])</f>
        <v>2026</v>
      </c>
      <c r="D308" s="10" t="str">
        <f>"Q"&amp;ROUNDUP(MONTH(SalesDataTable[[#This Row],[Order Date]])/3,0)</f>
        <v>Q1</v>
      </c>
      <c r="E308" s="3">
        <f>MONTH(SalesDataTable[[#This Row],[Order Date]])</f>
        <v>3</v>
      </c>
      <c r="F308" s="3" t="str">
        <f>TEXT(SalesDataTable[[#This Row],[Order Date]],"MMM")</f>
        <v>Mar</v>
      </c>
      <c r="G308" s="3" t="s">
        <v>0</v>
      </c>
      <c r="H308" s="3" t="s">
        <v>50</v>
      </c>
      <c r="I308" s="3" t="s">
        <v>2</v>
      </c>
      <c r="J308" s="3" t="s">
        <v>3</v>
      </c>
      <c r="K308" s="3" t="s">
        <v>23</v>
      </c>
      <c r="L308" s="3" t="s">
        <v>51</v>
      </c>
      <c r="M308" s="8">
        <v>1</v>
      </c>
      <c r="N308" s="5">
        <v>124.31</v>
      </c>
      <c r="O308" s="6">
        <v>0</v>
      </c>
      <c r="P308" s="5">
        <v>61.16</v>
      </c>
      <c r="Q308" s="5">
        <f t="shared" si="16"/>
        <v>124.31</v>
      </c>
      <c r="R308" s="5">
        <f t="shared" si="17"/>
        <v>61.16</v>
      </c>
      <c r="S308" s="5">
        <f t="shared" si="18"/>
        <v>63.150000000000006</v>
      </c>
      <c r="T308" s="7">
        <f t="shared" si="19"/>
        <v>0.50800418309066053</v>
      </c>
      <c r="U308" s="4">
        <f>YEAR(SalesDataTable[[#This Row],[Order Date]])</f>
        <v>2026</v>
      </c>
      <c r="V308" s="7" t="str">
        <f>"Q"&amp;ROUNDUP(MONTH(SalesDataTable[[#This Row],[Order Date]])/3,0)</f>
        <v>Q1</v>
      </c>
      <c r="W308" s="8">
        <f>MONTH(SalesDataTable[[#This Row],[Order Date]])</f>
        <v>3</v>
      </c>
      <c r="X308" s="7" t="str">
        <f>TEXT(SalesDataTable[[#This Row],[Order Date]],"mmm")</f>
        <v>Mar</v>
      </c>
    </row>
    <row r="309" spans="1:24" ht="15.75">
      <c r="A309" s="1">
        <v>1923</v>
      </c>
      <c r="B309" s="2">
        <v>46086</v>
      </c>
      <c r="C309" s="3">
        <f>YEAR(SalesDataTable[[#This Row],[Order Date]])</f>
        <v>2026</v>
      </c>
      <c r="D309" s="10" t="str">
        <f>"Q"&amp;ROUNDUP(MONTH(SalesDataTable[[#This Row],[Order Date]])/3,0)</f>
        <v>Q1</v>
      </c>
      <c r="E309" s="3">
        <f>MONTH(SalesDataTable[[#This Row],[Order Date]])</f>
        <v>3</v>
      </c>
      <c r="F309" s="3" t="str">
        <f>TEXT(SalesDataTable[[#This Row],[Order Date]],"MMM")</f>
        <v>Mar</v>
      </c>
      <c r="G309" s="3" t="s">
        <v>6</v>
      </c>
      <c r="H309" s="3" t="s">
        <v>49</v>
      </c>
      <c r="I309" s="3" t="s">
        <v>19</v>
      </c>
      <c r="J309" s="3" t="s">
        <v>16</v>
      </c>
      <c r="K309" s="3" t="s">
        <v>23</v>
      </c>
      <c r="L309" s="3" t="s">
        <v>40</v>
      </c>
      <c r="M309" s="8">
        <v>3</v>
      </c>
      <c r="N309" s="5">
        <v>82.9</v>
      </c>
      <c r="O309" s="6">
        <v>0.1</v>
      </c>
      <c r="P309" s="5">
        <v>38.31</v>
      </c>
      <c r="Q309" s="5">
        <f t="shared" si="16"/>
        <v>223.83</v>
      </c>
      <c r="R309" s="5">
        <f t="shared" si="17"/>
        <v>114.93</v>
      </c>
      <c r="S309" s="5">
        <f t="shared" si="18"/>
        <v>108.9</v>
      </c>
      <c r="T309" s="7">
        <f t="shared" si="19"/>
        <v>0.48652995577000402</v>
      </c>
      <c r="U309" s="4">
        <f>YEAR(SalesDataTable[[#This Row],[Order Date]])</f>
        <v>2026</v>
      </c>
      <c r="V309" s="7" t="str">
        <f>"Q"&amp;ROUNDUP(MONTH(SalesDataTable[[#This Row],[Order Date]])/3,0)</f>
        <v>Q1</v>
      </c>
      <c r="W309" s="8">
        <f>MONTH(SalesDataTable[[#This Row],[Order Date]])</f>
        <v>3</v>
      </c>
      <c r="X309" s="7" t="str">
        <f>TEXT(SalesDataTable[[#This Row],[Order Date]],"mmm")</f>
        <v>Mar</v>
      </c>
    </row>
    <row r="310" spans="1:24" ht="15.75">
      <c r="A310" s="1">
        <v>4904</v>
      </c>
      <c r="B310" s="2">
        <v>46086</v>
      </c>
      <c r="C310" s="3">
        <f>YEAR(SalesDataTable[[#This Row],[Order Date]])</f>
        <v>2026</v>
      </c>
      <c r="D310" s="10" t="str">
        <f>"Q"&amp;ROUNDUP(MONTH(SalesDataTable[[#This Row],[Order Date]])/3,0)</f>
        <v>Q1</v>
      </c>
      <c r="E310" s="3">
        <f>MONTH(SalesDataTable[[#This Row],[Order Date]])</f>
        <v>3</v>
      </c>
      <c r="F310" s="3" t="str">
        <f>TEXT(SalesDataTable[[#This Row],[Order Date]],"MMM")</f>
        <v>Mar</v>
      </c>
      <c r="G310" s="3" t="s">
        <v>6</v>
      </c>
      <c r="H310" s="3" t="s">
        <v>41</v>
      </c>
      <c r="I310" s="3" t="s">
        <v>19</v>
      </c>
      <c r="J310" s="3" t="s">
        <v>16</v>
      </c>
      <c r="K310" s="3" t="s">
        <v>4</v>
      </c>
      <c r="L310" s="3" t="s">
        <v>26</v>
      </c>
      <c r="M310" s="8">
        <v>1</v>
      </c>
      <c r="N310" s="5">
        <v>41.1</v>
      </c>
      <c r="O310" s="6">
        <v>0</v>
      </c>
      <c r="P310" s="5">
        <v>16.34</v>
      </c>
      <c r="Q310" s="5">
        <f t="shared" si="16"/>
        <v>41.1</v>
      </c>
      <c r="R310" s="5">
        <f t="shared" si="17"/>
        <v>16.34</v>
      </c>
      <c r="S310" s="5">
        <f t="shared" si="18"/>
        <v>24.76</v>
      </c>
      <c r="T310" s="7">
        <f t="shared" si="19"/>
        <v>0.60243309002433088</v>
      </c>
      <c r="U310" s="4">
        <f>YEAR(SalesDataTable[[#This Row],[Order Date]])</f>
        <v>2026</v>
      </c>
      <c r="V310" s="7" t="str">
        <f>"Q"&amp;ROUNDUP(MONTH(SalesDataTable[[#This Row],[Order Date]])/3,0)</f>
        <v>Q1</v>
      </c>
      <c r="W310" s="8">
        <f>MONTH(SalesDataTable[[#This Row],[Order Date]])</f>
        <v>3</v>
      </c>
      <c r="X310" s="7" t="str">
        <f>TEXT(SalesDataTable[[#This Row],[Order Date]],"mmm")</f>
        <v>Mar</v>
      </c>
    </row>
    <row r="311" spans="1:24" ht="15.75">
      <c r="A311" s="1">
        <v>1036</v>
      </c>
      <c r="B311" s="2">
        <v>46087</v>
      </c>
      <c r="C311" s="3">
        <f>YEAR(SalesDataTable[[#This Row],[Order Date]])</f>
        <v>2026</v>
      </c>
      <c r="D311" s="10" t="str">
        <f>"Q"&amp;ROUNDUP(MONTH(SalesDataTable[[#This Row],[Order Date]])/3,0)</f>
        <v>Q1</v>
      </c>
      <c r="E311" s="3">
        <f>MONTH(SalesDataTable[[#This Row],[Order Date]])</f>
        <v>3</v>
      </c>
      <c r="F311" s="3" t="str">
        <f>TEXT(SalesDataTable[[#This Row],[Order Date]],"MMM")</f>
        <v>Mar</v>
      </c>
      <c r="G311" s="3" t="s">
        <v>0</v>
      </c>
      <c r="H311" s="3" t="s">
        <v>1</v>
      </c>
      <c r="I311" s="3" t="s">
        <v>2</v>
      </c>
      <c r="J311" s="3" t="s">
        <v>16</v>
      </c>
      <c r="K311" s="3" t="s">
        <v>4</v>
      </c>
      <c r="L311" s="3" t="s">
        <v>26</v>
      </c>
      <c r="M311" s="8">
        <v>1</v>
      </c>
      <c r="N311" s="5">
        <v>40.380000000000003</v>
      </c>
      <c r="O311" s="6">
        <v>0</v>
      </c>
      <c r="P311" s="5">
        <v>16.41</v>
      </c>
      <c r="Q311" s="5">
        <f t="shared" si="16"/>
        <v>40.380000000000003</v>
      </c>
      <c r="R311" s="5">
        <f t="shared" si="17"/>
        <v>16.41</v>
      </c>
      <c r="S311" s="5">
        <f t="shared" si="18"/>
        <v>23.970000000000002</v>
      </c>
      <c r="T311" s="7">
        <f t="shared" si="19"/>
        <v>0.59361069836552749</v>
      </c>
      <c r="U311" s="4">
        <f>YEAR(SalesDataTable[[#This Row],[Order Date]])</f>
        <v>2026</v>
      </c>
      <c r="V311" s="7" t="str">
        <f>"Q"&amp;ROUNDUP(MONTH(SalesDataTable[[#This Row],[Order Date]])/3,0)</f>
        <v>Q1</v>
      </c>
      <c r="W311" s="8">
        <f>MONTH(SalesDataTable[[#This Row],[Order Date]])</f>
        <v>3</v>
      </c>
      <c r="X311" s="7" t="str">
        <f>TEXT(SalesDataTable[[#This Row],[Order Date]],"mmm")</f>
        <v>Mar</v>
      </c>
    </row>
    <row r="312" spans="1:24" ht="15.75">
      <c r="A312" s="1">
        <v>1470</v>
      </c>
      <c r="B312" s="2">
        <v>46087</v>
      </c>
      <c r="C312" s="3">
        <f>YEAR(SalesDataTable[[#This Row],[Order Date]])</f>
        <v>2026</v>
      </c>
      <c r="D312" s="10" t="str">
        <f>"Q"&amp;ROUNDUP(MONTH(SalesDataTable[[#This Row],[Order Date]])/3,0)</f>
        <v>Q1</v>
      </c>
      <c r="E312" s="3">
        <f>MONTH(SalesDataTable[[#This Row],[Order Date]])</f>
        <v>3</v>
      </c>
      <c r="F312" s="3" t="str">
        <f>TEXT(SalesDataTable[[#This Row],[Order Date]],"MMM")</f>
        <v>Mar</v>
      </c>
      <c r="G312" s="3" t="s">
        <v>11</v>
      </c>
      <c r="H312" s="3" t="s">
        <v>12</v>
      </c>
      <c r="I312" s="3" t="s">
        <v>2</v>
      </c>
      <c r="J312" s="3" t="s">
        <v>3</v>
      </c>
      <c r="K312" s="3" t="s">
        <v>4</v>
      </c>
      <c r="L312" s="3" t="s">
        <v>5</v>
      </c>
      <c r="M312" s="8">
        <v>1</v>
      </c>
      <c r="N312" s="5">
        <v>80.349999999999994</v>
      </c>
      <c r="O312" s="6">
        <v>0.1</v>
      </c>
      <c r="P312" s="5">
        <v>42.43</v>
      </c>
      <c r="Q312" s="5">
        <f t="shared" si="16"/>
        <v>72.314999999999998</v>
      </c>
      <c r="R312" s="5">
        <f t="shared" si="17"/>
        <v>42.43</v>
      </c>
      <c r="S312" s="5">
        <f t="shared" si="18"/>
        <v>29.884999999999998</v>
      </c>
      <c r="T312" s="7">
        <f t="shared" si="19"/>
        <v>0.41326142570697638</v>
      </c>
      <c r="U312" s="4">
        <f>YEAR(SalesDataTable[[#This Row],[Order Date]])</f>
        <v>2026</v>
      </c>
      <c r="V312" s="7" t="str">
        <f>"Q"&amp;ROUNDUP(MONTH(SalesDataTable[[#This Row],[Order Date]])/3,0)</f>
        <v>Q1</v>
      </c>
      <c r="W312" s="8">
        <f>MONTH(SalesDataTable[[#This Row],[Order Date]])</f>
        <v>3</v>
      </c>
      <c r="X312" s="7" t="str">
        <f>TEXT(SalesDataTable[[#This Row],[Order Date]],"mmm")</f>
        <v>Mar</v>
      </c>
    </row>
    <row r="313" spans="1:24" ht="15.75">
      <c r="A313" s="1">
        <v>2907</v>
      </c>
      <c r="B313" s="2">
        <v>46087</v>
      </c>
      <c r="C313" s="3">
        <f>YEAR(SalesDataTable[[#This Row],[Order Date]])</f>
        <v>2026</v>
      </c>
      <c r="D313" s="10" t="str">
        <f>"Q"&amp;ROUNDUP(MONTH(SalesDataTable[[#This Row],[Order Date]])/3,0)</f>
        <v>Q1</v>
      </c>
      <c r="E313" s="3">
        <f>MONTH(SalesDataTable[[#This Row],[Order Date]])</f>
        <v>3</v>
      </c>
      <c r="F313" s="3" t="str">
        <f>TEXT(SalesDataTable[[#This Row],[Order Date]],"MMM")</f>
        <v>Mar</v>
      </c>
      <c r="G313" s="3" t="s">
        <v>20</v>
      </c>
      <c r="H313" s="3" t="s">
        <v>47</v>
      </c>
      <c r="I313" s="3" t="s">
        <v>2</v>
      </c>
      <c r="J313" s="3" t="s">
        <v>3</v>
      </c>
      <c r="K313" s="3" t="s">
        <v>4</v>
      </c>
      <c r="L313" s="3" t="s">
        <v>26</v>
      </c>
      <c r="M313" s="8">
        <v>1</v>
      </c>
      <c r="N313" s="5">
        <v>40.44</v>
      </c>
      <c r="O313" s="6">
        <v>0.05</v>
      </c>
      <c r="P313" s="5">
        <v>16.829999999999998</v>
      </c>
      <c r="Q313" s="5">
        <f t="shared" si="16"/>
        <v>38.417999999999999</v>
      </c>
      <c r="R313" s="5">
        <f t="shared" si="17"/>
        <v>16.829999999999998</v>
      </c>
      <c r="S313" s="5">
        <f t="shared" si="18"/>
        <v>21.588000000000001</v>
      </c>
      <c r="T313" s="7">
        <f t="shared" si="19"/>
        <v>0.56192409807902555</v>
      </c>
      <c r="U313" s="4">
        <f>YEAR(SalesDataTable[[#This Row],[Order Date]])</f>
        <v>2026</v>
      </c>
      <c r="V313" s="7" t="str">
        <f>"Q"&amp;ROUNDUP(MONTH(SalesDataTable[[#This Row],[Order Date]])/3,0)</f>
        <v>Q1</v>
      </c>
      <c r="W313" s="8">
        <f>MONTH(SalesDataTable[[#This Row],[Order Date]])</f>
        <v>3</v>
      </c>
      <c r="X313" s="7" t="str">
        <f>TEXT(SalesDataTable[[#This Row],[Order Date]],"mmm")</f>
        <v>Mar</v>
      </c>
    </row>
    <row r="314" spans="1:24" ht="15.75">
      <c r="A314" s="1">
        <v>2997</v>
      </c>
      <c r="B314" s="2">
        <v>46087</v>
      </c>
      <c r="C314" s="3">
        <f>YEAR(SalesDataTable[[#This Row],[Order Date]])</f>
        <v>2026</v>
      </c>
      <c r="D314" s="10" t="str">
        <f>"Q"&amp;ROUNDUP(MONTH(SalesDataTable[[#This Row],[Order Date]])/3,0)</f>
        <v>Q1</v>
      </c>
      <c r="E314" s="3">
        <f>MONTH(SalesDataTable[[#This Row],[Order Date]])</f>
        <v>3</v>
      </c>
      <c r="F314" s="3" t="str">
        <f>TEXT(SalesDataTable[[#This Row],[Order Date]],"MMM")</f>
        <v>Mar</v>
      </c>
      <c r="G314" s="3" t="s">
        <v>11</v>
      </c>
      <c r="H314" s="3" t="s">
        <v>52</v>
      </c>
      <c r="I314" s="3" t="s">
        <v>2</v>
      </c>
      <c r="J314" s="3" t="s">
        <v>3</v>
      </c>
      <c r="K314" s="3" t="s">
        <v>14</v>
      </c>
      <c r="L314" s="3" t="s">
        <v>15</v>
      </c>
      <c r="M314" s="8">
        <v>3</v>
      </c>
      <c r="N314" s="5">
        <v>35.89</v>
      </c>
      <c r="O314" s="6">
        <v>0</v>
      </c>
      <c r="P314" s="5">
        <v>13.25</v>
      </c>
      <c r="Q314" s="5">
        <f t="shared" si="16"/>
        <v>107.67</v>
      </c>
      <c r="R314" s="5">
        <f t="shared" si="17"/>
        <v>39.75</v>
      </c>
      <c r="S314" s="5">
        <f t="shared" si="18"/>
        <v>67.92</v>
      </c>
      <c r="T314" s="7">
        <f t="shared" si="19"/>
        <v>0.63081638339370294</v>
      </c>
      <c r="U314" s="4">
        <f>YEAR(SalesDataTable[[#This Row],[Order Date]])</f>
        <v>2026</v>
      </c>
      <c r="V314" s="7" t="str">
        <f>"Q"&amp;ROUNDUP(MONTH(SalesDataTable[[#This Row],[Order Date]])/3,0)</f>
        <v>Q1</v>
      </c>
      <c r="W314" s="8">
        <f>MONTH(SalesDataTable[[#This Row],[Order Date]])</f>
        <v>3</v>
      </c>
      <c r="X314" s="7" t="str">
        <f>TEXT(SalesDataTable[[#This Row],[Order Date]],"mmm")</f>
        <v>Mar</v>
      </c>
    </row>
    <row r="315" spans="1:24" ht="15.75">
      <c r="A315" s="1">
        <v>3056</v>
      </c>
      <c r="B315" s="2">
        <v>46087</v>
      </c>
      <c r="C315" s="3">
        <f>YEAR(SalesDataTable[[#This Row],[Order Date]])</f>
        <v>2026</v>
      </c>
      <c r="D315" s="10" t="str">
        <f>"Q"&amp;ROUNDUP(MONTH(SalesDataTable[[#This Row],[Order Date]])/3,0)</f>
        <v>Q1</v>
      </c>
      <c r="E315" s="3">
        <f>MONTH(SalesDataTable[[#This Row],[Order Date]])</f>
        <v>3</v>
      </c>
      <c r="F315" s="3" t="str">
        <f>TEXT(SalesDataTable[[#This Row],[Order Date]],"MMM")</f>
        <v>Mar</v>
      </c>
      <c r="G315" s="3" t="s">
        <v>6</v>
      </c>
      <c r="H315" s="3" t="s">
        <v>43</v>
      </c>
      <c r="I315" s="3" t="s">
        <v>28</v>
      </c>
      <c r="J315" s="3" t="s">
        <v>3</v>
      </c>
      <c r="K315" s="3" t="s">
        <v>14</v>
      </c>
      <c r="L315" s="3" t="s">
        <v>48</v>
      </c>
      <c r="M315" s="8">
        <v>3</v>
      </c>
      <c r="N315" s="5">
        <v>163.44999999999999</v>
      </c>
      <c r="O315" s="6">
        <v>0</v>
      </c>
      <c r="P315" s="5">
        <v>86.88</v>
      </c>
      <c r="Q315" s="5">
        <f t="shared" si="16"/>
        <v>490.34999999999997</v>
      </c>
      <c r="R315" s="5">
        <f t="shared" si="17"/>
        <v>260.64</v>
      </c>
      <c r="S315" s="5">
        <f t="shared" si="18"/>
        <v>229.70999999999998</v>
      </c>
      <c r="T315" s="7">
        <f t="shared" si="19"/>
        <v>0.46846130315081064</v>
      </c>
      <c r="U315" s="4">
        <f>YEAR(SalesDataTable[[#This Row],[Order Date]])</f>
        <v>2026</v>
      </c>
      <c r="V315" s="7" t="str">
        <f>"Q"&amp;ROUNDUP(MONTH(SalesDataTable[[#This Row],[Order Date]])/3,0)</f>
        <v>Q1</v>
      </c>
      <c r="W315" s="8">
        <f>MONTH(SalesDataTable[[#This Row],[Order Date]])</f>
        <v>3</v>
      </c>
      <c r="X315" s="7" t="str">
        <f>TEXT(SalesDataTable[[#This Row],[Order Date]],"mmm")</f>
        <v>Mar</v>
      </c>
    </row>
    <row r="316" spans="1:24" ht="15.75">
      <c r="A316" s="1">
        <v>471</v>
      </c>
      <c r="B316" s="2">
        <v>46088</v>
      </c>
      <c r="C316" s="3">
        <f>YEAR(SalesDataTable[[#This Row],[Order Date]])</f>
        <v>2026</v>
      </c>
      <c r="D316" s="10" t="str">
        <f>"Q"&amp;ROUNDUP(MONTH(SalesDataTable[[#This Row],[Order Date]])/3,0)</f>
        <v>Q1</v>
      </c>
      <c r="E316" s="3">
        <f>MONTH(SalesDataTable[[#This Row],[Order Date]])</f>
        <v>3</v>
      </c>
      <c r="F316" s="3" t="str">
        <f>TEXT(SalesDataTable[[#This Row],[Order Date]],"MMM")</f>
        <v>Mar</v>
      </c>
      <c r="G316" s="3" t="s">
        <v>6</v>
      </c>
      <c r="H316" s="3" t="s">
        <v>7</v>
      </c>
      <c r="I316" s="3" t="s">
        <v>19</v>
      </c>
      <c r="J316" s="3" t="s">
        <v>3</v>
      </c>
      <c r="K316" s="3" t="s">
        <v>34</v>
      </c>
      <c r="L316" s="3" t="s">
        <v>35</v>
      </c>
      <c r="M316" s="8">
        <v>2</v>
      </c>
      <c r="N316" s="5">
        <v>40.020000000000003</v>
      </c>
      <c r="O316" s="6">
        <v>0</v>
      </c>
      <c r="P316" s="5">
        <v>14.38</v>
      </c>
      <c r="Q316" s="5">
        <f t="shared" si="16"/>
        <v>80.040000000000006</v>
      </c>
      <c r="R316" s="5">
        <f t="shared" si="17"/>
        <v>28.76</v>
      </c>
      <c r="S316" s="5">
        <f t="shared" si="18"/>
        <v>51.28</v>
      </c>
      <c r="T316" s="7">
        <f t="shared" si="19"/>
        <v>0.64067966016991496</v>
      </c>
      <c r="U316" s="4">
        <f>YEAR(SalesDataTable[[#This Row],[Order Date]])</f>
        <v>2026</v>
      </c>
      <c r="V316" s="7" t="str">
        <f>"Q"&amp;ROUNDUP(MONTH(SalesDataTable[[#This Row],[Order Date]])/3,0)</f>
        <v>Q1</v>
      </c>
      <c r="W316" s="8">
        <f>MONTH(SalesDataTable[[#This Row],[Order Date]])</f>
        <v>3</v>
      </c>
      <c r="X316" s="7" t="str">
        <f>TEXT(SalesDataTable[[#This Row],[Order Date]],"mmm")</f>
        <v>Mar</v>
      </c>
    </row>
    <row r="317" spans="1:24" ht="15.75">
      <c r="A317" s="1">
        <v>842</v>
      </c>
      <c r="B317" s="2">
        <v>46088</v>
      </c>
      <c r="C317" s="3">
        <f>YEAR(SalesDataTable[[#This Row],[Order Date]])</f>
        <v>2026</v>
      </c>
      <c r="D317" s="10" t="str">
        <f>"Q"&amp;ROUNDUP(MONTH(SalesDataTable[[#This Row],[Order Date]])/3,0)</f>
        <v>Q1</v>
      </c>
      <c r="E317" s="3">
        <f>MONTH(SalesDataTable[[#This Row],[Order Date]])</f>
        <v>3</v>
      </c>
      <c r="F317" s="3" t="str">
        <f>TEXT(SalesDataTable[[#This Row],[Order Date]],"MMM")</f>
        <v>Mar</v>
      </c>
      <c r="G317" s="3" t="s">
        <v>0</v>
      </c>
      <c r="H317" s="3" t="s">
        <v>50</v>
      </c>
      <c r="I317" s="3" t="s">
        <v>2</v>
      </c>
      <c r="J317" s="3" t="s">
        <v>13</v>
      </c>
      <c r="K317" s="3" t="s">
        <v>34</v>
      </c>
      <c r="L317" s="3" t="s">
        <v>35</v>
      </c>
      <c r="M317" s="8">
        <v>1</v>
      </c>
      <c r="N317" s="5">
        <v>40.01</v>
      </c>
      <c r="O317" s="6">
        <v>0.05</v>
      </c>
      <c r="P317" s="5">
        <v>14.35</v>
      </c>
      <c r="Q317" s="5">
        <f t="shared" si="16"/>
        <v>38.009499999999996</v>
      </c>
      <c r="R317" s="5">
        <f t="shared" si="17"/>
        <v>14.35</v>
      </c>
      <c r="S317" s="5">
        <f t="shared" si="18"/>
        <v>23.659499999999994</v>
      </c>
      <c r="T317" s="7">
        <f t="shared" si="19"/>
        <v>0.62246280535129372</v>
      </c>
      <c r="U317" s="4">
        <f>YEAR(SalesDataTable[[#This Row],[Order Date]])</f>
        <v>2026</v>
      </c>
      <c r="V317" s="7" t="str">
        <f>"Q"&amp;ROUNDUP(MONTH(SalesDataTable[[#This Row],[Order Date]])/3,0)</f>
        <v>Q1</v>
      </c>
      <c r="W317" s="8">
        <f>MONTH(SalesDataTable[[#This Row],[Order Date]])</f>
        <v>3</v>
      </c>
      <c r="X317" s="7" t="str">
        <f>TEXT(SalesDataTable[[#This Row],[Order Date]],"mmm")</f>
        <v>Mar</v>
      </c>
    </row>
    <row r="318" spans="1:24" ht="15.75">
      <c r="A318" s="1">
        <v>3386</v>
      </c>
      <c r="B318" s="2">
        <v>46088</v>
      </c>
      <c r="C318" s="3">
        <f>YEAR(SalesDataTable[[#This Row],[Order Date]])</f>
        <v>2026</v>
      </c>
      <c r="D318" s="10" t="str">
        <f>"Q"&amp;ROUNDUP(MONTH(SalesDataTable[[#This Row],[Order Date]])/3,0)</f>
        <v>Q1</v>
      </c>
      <c r="E318" s="3">
        <f>MONTH(SalesDataTable[[#This Row],[Order Date]])</f>
        <v>3</v>
      </c>
      <c r="F318" s="3" t="str">
        <f>TEXT(SalesDataTable[[#This Row],[Order Date]],"MMM")</f>
        <v>Mar</v>
      </c>
      <c r="G318" s="3" t="s">
        <v>6</v>
      </c>
      <c r="H318" s="3" t="s">
        <v>43</v>
      </c>
      <c r="I318" s="3" t="s">
        <v>2</v>
      </c>
      <c r="J318" s="3" t="s">
        <v>3</v>
      </c>
      <c r="K318" s="3" t="s">
        <v>9</v>
      </c>
      <c r="L318" s="3" t="s">
        <v>37</v>
      </c>
      <c r="M318" s="8">
        <v>3</v>
      </c>
      <c r="N318" s="5">
        <v>155.16</v>
      </c>
      <c r="O318" s="6">
        <v>0</v>
      </c>
      <c r="P318" s="5">
        <v>76.849999999999994</v>
      </c>
      <c r="Q318" s="5">
        <f t="shared" si="16"/>
        <v>465.48</v>
      </c>
      <c r="R318" s="5">
        <f t="shared" si="17"/>
        <v>230.54999999999998</v>
      </c>
      <c r="S318" s="5">
        <f t="shared" si="18"/>
        <v>234.93000000000004</v>
      </c>
      <c r="T318" s="7">
        <f t="shared" si="19"/>
        <v>0.50470482083011092</v>
      </c>
      <c r="U318" s="4">
        <f>YEAR(SalesDataTable[[#This Row],[Order Date]])</f>
        <v>2026</v>
      </c>
      <c r="V318" s="7" t="str">
        <f>"Q"&amp;ROUNDUP(MONTH(SalesDataTable[[#This Row],[Order Date]])/3,0)</f>
        <v>Q1</v>
      </c>
      <c r="W318" s="8">
        <f>MONTH(SalesDataTable[[#This Row],[Order Date]])</f>
        <v>3</v>
      </c>
      <c r="X318" s="7" t="str">
        <f>TEXT(SalesDataTable[[#This Row],[Order Date]],"mmm")</f>
        <v>Mar</v>
      </c>
    </row>
    <row r="319" spans="1:24" ht="15.75">
      <c r="A319" s="1">
        <v>4505</v>
      </c>
      <c r="B319" s="2">
        <v>46088</v>
      </c>
      <c r="C319" s="3">
        <f>YEAR(SalesDataTable[[#This Row],[Order Date]])</f>
        <v>2026</v>
      </c>
      <c r="D319" s="10" t="str">
        <f>"Q"&amp;ROUNDUP(MONTH(SalesDataTable[[#This Row],[Order Date]])/3,0)</f>
        <v>Q1</v>
      </c>
      <c r="E319" s="3">
        <f>MONTH(SalesDataTable[[#This Row],[Order Date]])</f>
        <v>3</v>
      </c>
      <c r="F319" s="3" t="str">
        <f>TEXT(SalesDataTable[[#This Row],[Order Date]],"MMM")</f>
        <v>Mar</v>
      </c>
      <c r="G319" s="3" t="s">
        <v>6</v>
      </c>
      <c r="H319" s="3" t="s">
        <v>49</v>
      </c>
      <c r="I319" s="3" t="s">
        <v>28</v>
      </c>
      <c r="J319" s="3" t="s">
        <v>13</v>
      </c>
      <c r="K319" s="3" t="s">
        <v>34</v>
      </c>
      <c r="L319" s="3" t="s">
        <v>35</v>
      </c>
      <c r="M319" s="8">
        <v>1</v>
      </c>
      <c r="N319" s="5">
        <v>39.96</v>
      </c>
      <c r="O319" s="6">
        <v>0</v>
      </c>
      <c r="P319" s="5">
        <v>14.5</v>
      </c>
      <c r="Q319" s="5">
        <f t="shared" si="16"/>
        <v>39.96</v>
      </c>
      <c r="R319" s="5">
        <f t="shared" si="17"/>
        <v>14.5</v>
      </c>
      <c r="S319" s="5">
        <f t="shared" si="18"/>
        <v>25.46</v>
      </c>
      <c r="T319" s="7">
        <f t="shared" si="19"/>
        <v>0.63713713713713716</v>
      </c>
      <c r="U319" s="4">
        <f>YEAR(SalesDataTable[[#This Row],[Order Date]])</f>
        <v>2026</v>
      </c>
      <c r="V319" s="7" t="str">
        <f>"Q"&amp;ROUNDUP(MONTH(SalesDataTable[[#This Row],[Order Date]])/3,0)</f>
        <v>Q1</v>
      </c>
      <c r="W319" s="8">
        <f>MONTH(SalesDataTable[[#This Row],[Order Date]])</f>
        <v>3</v>
      </c>
      <c r="X319" s="7" t="str">
        <f>TEXT(SalesDataTable[[#This Row],[Order Date]],"mmm")</f>
        <v>Mar</v>
      </c>
    </row>
    <row r="320" spans="1:24" ht="15.75">
      <c r="A320" s="1">
        <v>1286</v>
      </c>
      <c r="B320" s="2">
        <v>46089</v>
      </c>
      <c r="C320" s="3">
        <f>YEAR(SalesDataTable[[#This Row],[Order Date]])</f>
        <v>2026</v>
      </c>
      <c r="D320" s="10" t="str">
        <f>"Q"&amp;ROUNDUP(MONTH(SalesDataTable[[#This Row],[Order Date]])/3,0)</f>
        <v>Q1</v>
      </c>
      <c r="E320" s="3">
        <f>MONTH(SalesDataTable[[#This Row],[Order Date]])</f>
        <v>3</v>
      </c>
      <c r="F320" s="3" t="str">
        <f>TEXT(SalesDataTable[[#This Row],[Order Date]],"MMM")</f>
        <v>Mar</v>
      </c>
      <c r="G320" s="3" t="s">
        <v>6</v>
      </c>
      <c r="H320" s="3" t="s">
        <v>7</v>
      </c>
      <c r="I320" s="3" t="s">
        <v>2</v>
      </c>
      <c r="J320" s="3" t="s">
        <v>13</v>
      </c>
      <c r="K320" s="3" t="s">
        <v>9</v>
      </c>
      <c r="L320" s="3" t="s">
        <v>17</v>
      </c>
      <c r="M320" s="8">
        <v>1</v>
      </c>
      <c r="N320" s="5">
        <v>146.6</v>
      </c>
      <c r="O320" s="6">
        <v>0</v>
      </c>
      <c r="P320" s="5">
        <v>78.92</v>
      </c>
      <c r="Q320" s="5">
        <f t="shared" si="16"/>
        <v>146.6</v>
      </c>
      <c r="R320" s="5">
        <f t="shared" si="17"/>
        <v>78.92</v>
      </c>
      <c r="S320" s="5">
        <f t="shared" si="18"/>
        <v>67.679999999999993</v>
      </c>
      <c r="T320" s="7">
        <f t="shared" si="19"/>
        <v>0.46166439290586625</v>
      </c>
      <c r="U320" s="4">
        <f>YEAR(SalesDataTable[[#This Row],[Order Date]])</f>
        <v>2026</v>
      </c>
      <c r="V320" s="7" t="str">
        <f>"Q"&amp;ROUNDUP(MONTH(SalesDataTable[[#This Row],[Order Date]])/3,0)</f>
        <v>Q1</v>
      </c>
      <c r="W320" s="8">
        <f>MONTH(SalesDataTable[[#This Row],[Order Date]])</f>
        <v>3</v>
      </c>
      <c r="X320" s="7" t="str">
        <f>TEXT(SalesDataTable[[#This Row],[Order Date]],"mmm")</f>
        <v>Mar</v>
      </c>
    </row>
    <row r="321" spans="1:24" ht="15.75">
      <c r="A321" s="1">
        <v>2653</v>
      </c>
      <c r="B321" s="2">
        <v>46089</v>
      </c>
      <c r="C321" s="3">
        <f>YEAR(SalesDataTable[[#This Row],[Order Date]])</f>
        <v>2026</v>
      </c>
      <c r="D321" s="10" t="str">
        <f>"Q"&amp;ROUNDUP(MONTH(SalesDataTable[[#This Row],[Order Date]])/3,0)</f>
        <v>Q1</v>
      </c>
      <c r="E321" s="3">
        <f>MONTH(SalesDataTable[[#This Row],[Order Date]])</f>
        <v>3</v>
      </c>
      <c r="F321" s="3" t="str">
        <f>TEXT(SalesDataTable[[#This Row],[Order Date]],"MMM")</f>
        <v>Mar</v>
      </c>
      <c r="G321" s="3" t="s">
        <v>6</v>
      </c>
      <c r="H321" s="3" t="s">
        <v>49</v>
      </c>
      <c r="I321" s="3" t="s">
        <v>19</v>
      </c>
      <c r="J321" s="3" t="s">
        <v>3</v>
      </c>
      <c r="K321" s="3" t="s">
        <v>9</v>
      </c>
      <c r="L321" s="3" t="s">
        <v>10</v>
      </c>
      <c r="M321" s="8">
        <v>1</v>
      </c>
      <c r="N321" s="5">
        <v>94.38</v>
      </c>
      <c r="O321" s="6">
        <v>0</v>
      </c>
      <c r="P321" s="5">
        <v>44.78</v>
      </c>
      <c r="Q321" s="5">
        <f t="shared" si="16"/>
        <v>94.38</v>
      </c>
      <c r="R321" s="5">
        <f t="shared" si="17"/>
        <v>44.78</v>
      </c>
      <c r="S321" s="5">
        <f t="shared" si="18"/>
        <v>49.599999999999994</v>
      </c>
      <c r="T321" s="7">
        <f t="shared" si="19"/>
        <v>0.52553507098961638</v>
      </c>
      <c r="U321" s="4">
        <f>YEAR(SalesDataTable[[#This Row],[Order Date]])</f>
        <v>2026</v>
      </c>
      <c r="V321" s="7" t="str">
        <f>"Q"&amp;ROUNDUP(MONTH(SalesDataTable[[#This Row],[Order Date]])/3,0)</f>
        <v>Q1</v>
      </c>
      <c r="W321" s="8">
        <f>MONTH(SalesDataTable[[#This Row],[Order Date]])</f>
        <v>3</v>
      </c>
      <c r="X321" s="7" t="str">
        <f>TEXT(SalesDataTable[[#This Row],[Order Date]],"mmm")</f>
        <v>Mar</v>
      </c>
    </row>
    <row r="322" spans="1:24" ht="15.75">
      <c r="A322" s="1">
        <v>4465</v>
      </c>
      <c r="B322" s="2">
        <v>46089</v>
      </c>
      <c r="C322" s="3">
        <f>YEAR(SalesDataTable[[#This Row],[Order Date]])</f>
        <v>2026</v>
      </c>
      <c r="D322" s="10" t="str">
        <f>"Q"&amp;ROUNDUP(MONTH(SalesDataTable[[#This Row],[Order Date]])/3,0)</f>
        <v>Q1</v>
      </c>
      <c r="E322" s="3">
        <f>MONTH(SalesDataTable[[#This Row],[Order Date]])</f>
        <v>3</v>
      </c>
      <c r="F322" s="3" t="str">
        <f>TEXT(SalesDataTable[[#This Row],[Order Date]],"MMM")</f>
        <v>Mar</v>
      </c>
      <c r="G322" s="3" t="s">
        <v>6</v>
      </c>
      <c r="H322" s="3" t="s">
        <v>43</v>
      </c>
      <c r="I322" s="3" t="s">
        <v>19</v>
      </c>
      <c r="J322" s="3" t="s">
        <v>3</v>
      </c>
      <c r="K322" s="3" t="s">
        <v>34</v>
      </c>
      <c r="L322" s="3" t="s">
        <v>38</v>
      </c>
      <c r="M322" s="8">
        <v>1</v>
      </c>
      <c r="N322" s="5">
        <v>121.77</v>
      </c>
      <c r="O322" s="6">
        <v>0</v>
      </c>
      <c r="P322" s="5">
        <v>67.52</v>
      </c>
      <c r="Q322" s="5">
        <f t="shared" ref="Q322:Q385" si="20">M322*N322*(1-O322)</f>
        <v>121.77</v>
      </c>
      <c r="R322" s="5">
        <f t="shared" ref="R322:R385" si="21">M322*P322</f>
        <v>67.52</v>
      </c>
      <c r="S322" s="5">
        <f t="shared" ref="S322:S385" si="22">Q322-R322</f>
        <v>54.25</v>
      </c>
      <c r="T322" s="7">
        <f t="shared" ref="T322:T385" si="23">IFERROR(S322/Q322,0)</f>
        <v>0.44551203087788455</v>
      </c>
      <c r="U322" s="4">
        <f>YEAR(SalesDataTable[[#This Row],[Order Date]])</f>
        <v>2026</v>
      </c>
      <c r="V322" s="7" t="str">
        <f>"Q"&amp;ROUNDUP(MONTH(SalesDataTable[[#This Row],[Order Date]])/3,0)</f>
        <v>Q1</v>
      </c>
      <c r="W322" s="8">
        <f>MONTH(SalesDataTable[[#This Row],[Order Date]])</f>
        <v>3</v>
      </c>
      <c r="X322" s="7" t="str">
        <f>TEXT(SalesDataTable[[#This Row],[Order Date]],"mmm")</f>
        <v>Mar</v>
      </c>
    </row>
    <row r="323" spans="1:24" ht="15.75">
      <c r="A323" s="1">
        <v>4576</v>
      </c>
      <c r="B323" s="2">
        <v>46089</v>
      </c>
      <c r="C323" s="3">
        <f>YEAR(SalesDataTable[[#This Row],[Order Date]])</f>
        <v>2026</v>
      </c>
      <c r="D323" s="10" t="str">
        <f>"Q"&amp;ROUNDUP(MONTH(SalesDataTable[[#This Row],[Order Date]])/3,0)</f>
        <v>Q1</v>
      </c>
      <c r="E323" s="3">
        <f>MONTH(SalesDataTable[[#This Row],[Order Date]])</f>
        <v>3</v>
      </c>
      <c r="F323" s="3" t="str">
        <f>TEXT(SalesDataTable[[#This Row],[Order Date]],"MMM")</f>
        <v>Mar</v>
      </c>
      <c r="G323" s="3" t="s">
        <v>20</v>
      </c>
      <c r="H323" s="3" t="s">
        <v>33</v>
      </c>
      <c r="I323" s="3" t="s">
        <v>28</v>
      </c>
      <c r="J323" s="3" t="s">
        <v>3</v>
      </c>
      <c r="K323" s="3" t="s">
        <v>23</v>
      </c>
      <c r="L323" s="3" t="s">
        <v>51</v>
      </c>
      <c r="M323" s="8">
        <v>5</v>
      </c>
      <c r="N323" s="5">
        <v>123.29</v>
      </c>
      <c r="O323" s="6">
        <v>0</v>
      </c>
      <c r="P323" s="5">
        <v>61.34</v>
      </c>
      <c r="Q323" s="5">
        <f t="shared" si="20"/>
        <v>616.45000000000005</v>
      </c>
      <c r="R323" s="5">
        <f t="shared" si="21"/>
        <v>306.70000000000005</v>
      </c>
      <c r="S323" s="5">
        <f t="shared" si="22"/>
        <v>309.75</v>
      </c>
      <c r="T323" s="7">
        <f t="shared" si="23"/>
        <v>0.50247384216075919</v>
      </c>
      <c r="U323" s="4">
        <f>YEAR(SalesDataTable[[#This Row],[Order Date]])</f>
        <v>2026</v>
      </c>
      <c r="V323" s="7" t="str">
        <f>"Q"&amp;ROUNDUP(MONTH(SalesDataTable[[#This Row],[Order Date]])/3,0)</f>
        <v>Q1</v>
      </c>
      <c r="W323" s="8">
        <f>MONTH(SalesDataTable[[#This Row],[Order Date]])</f>
        <v>3</v>
      </c>
      <c r="X323" s="7" t="str">
        <f>TEXT(SalesDataTable[[#This Row],[Order Date]],"mmm")</f>
        <v>Mar</v>
      </c>
    </row>
    <row r="324" spans="1:24" ht="15.75">
      <c r="A324" s="1">
        <v>718</v>
      </c>
      <c r="B324" s="2">
        <v>46090</v>
      </c>
      <c r="C324" s="3">
        <f>YEAR(SalesDataTable[[#This Row],[Order Date]])</f>
        <v>2026</v>
      </c>
      <c r="D324" s="10" t="str">
        <f>"Q"&amp;ROUNDUP(MONTH(SalesDataTable[[#This Row],[Order Date]])/3,0)</f>
        <v>Q1</v>
      </c>
      <c r="E324" s="3">
        <f>MONTH(SalesDataTable[[#This Row],[Order Date]])</f>
        <v>3</v>
      </c>
      <c r="F324" s="3" t="str">
        <f>TEXT(SalesDataTable[[#This Row],[Order Date]],"MMM")</f>
        <v>Mar</v>
      </c>
      <c r="G324" s="3" t="s">
        <v>6</v>
      </c>
      <c r="H324" s="3" t="s">
        <v>43</v>
      </c>
      <c r="I324" s="3" t="s">
        <v>2</v>
      </c>
      <c r="J324" s="3" t="s">
        <v>13</v>
      </c>
      <c r="K324" s="3" t="s">
        <v>34</v>
      </c>
      <c r="L324" s="3" t="s">
        <v>35</v>
      </c>
      <c r="M324" s="8">
        <v>1</v>
      </c>
      <c r="N324" s="5">
        <v>41.15</v>
      </c>
      <c r="O324" s="6">
        <v>0.05</v>
      </c>
      <c r="P324" s="5">
        <v>14.4</v>
      </c>
      <c r="Q324" s="5">
        <f t="shared" si="20"/>
        <v>39.092499999999994</v>
      </c>
      <c r="R324" s="5">
        <f t="shared" si="21"/>
        <v>14.4</v>
      </c>
      <c r="S324" s="5">
        <f t="shared" si="22"/>
        <v>24.692499999999995</v>
      </c>
      <c r="T324" s="7">
        <f t="shared" si="23"/>
        <v>0.63164289825414077</v>
      </c>
      <c r="U324" s="4">
        <f>YEAR(SalesDataTable[[#This Row],[Order Date]])</f>
        <v>2026</v>
      </c>
      <c r="V324" s="7" t="str">
        <f>"Q"&amp;ROUNDUP(MONTH(SalesDataTable[[#This Row],[Order Date]])/3,0)</f>
        <v>Q1</v>
      </c>
      <c r="W324" s="8">
        <f>MONTH(SalesDataTable[[#This Row],[Order Date]])</f>
        <v>3</v>
      </c>
      <c r="X324" s="7" t="str">
        <f>TEXT(SalesDataTable[[#This Row],[Order Date]],"mmm")</f>
        <v>Mar</v>
      </c>
    </row>
    <row r="325" spans="1:24" ht="15.75">
      <c r="A325" s="1">
        <v>1527</v>
      </c>
      <c r="B325" s="2">
        <v>46090</v>
      </c>
      <c r="C325" s="3">
        <f>YEAR(SalesDataTable[[#This Row],[Order Date]])</f>
        <v>2026</v>
      </c>
      <c r="D325" s="10" t="str">
        <f>"Q"&amp;ROUNDUP(MONTH(SalesDataTable[[#This Row],[Order Date]])/3,0)</f>
        <v>Q1</v>
      </c>
      <c r="E325" s="3">
        <f>MONTH(SalesDataTable[[#This Row],[Order Date]])</f>
        <v>3</v>
      </c>
      <c r="F325" s="3" t="str">
        <f>TEXT(SalesDataTable[[#This Row],[Order Date]],"MMM")</f>
        <v>Mar</v>
      </c>
      <c r="G325" s="3" t="s">
        <v>20</v>
      </c>
      <c r="H325" s="3" t="s">
        <v>21</v>
      </c>
      <c r="I325" s="3" t="s">
        <v>28</v>
      </c>
      <c r="J325" s="3" t="s">
        <v>13</v>
      </c>
      <c r="K325" s="3" t="s">
        <v>14</v>
      </c>
      <c r="L325" s="3" t="s">
        <v>15</v>
      </c>
      <c r="M325" s="8">
        <v>4</v>
      </c>
      <c r="N325" s="5">
        <v>35.42</v>
      </c>
      <c r="O325" s="6">
        <v>0</v>
      </c>
      <c r="P325" s="5">
        <v>13.31</v>
      </c>
      <c r="Q325" s="5">
        <f t="shared" si="20"/>
        <v>141.68</v>
      </c>
      <c r="R325" s="5">
        <f t="shared" si="21"/>
        <v>53.24</v>
      </c>
      <c r="S325" s="5">
        <f t="shared" si="22"/>
        <v>88.44</v>
      </c>
      <c r="T325" s="7">
        <f t="shared" si="23"/>
        <v>0.62422360248447195</v>
      </c>
      <c r="U325" s="4">
        <f>YEAR(SalesDataTable[[#This Row],[Order Date]])</f>
        <v>2026</v>
      </c>
      <c r="V325" s="7" t="str">
        <f>"Q"&amp;ROUNDUP(MONTH(SalesDataTable[[#This Row],[Order Date]])/3,0)</f>
        <v>Q1</v>
      </c>
      <c r="W325" s="8">
        <f>MONTH(SalesDataTable[[#This Row],[Order Date]])</f>
        <v>3</v>
      </c>
      <c r="X325" s="7" t="str">
        <f>TEXT(SalesDataTable[[#This Row],[Order Date]],"mmm")</f>
        <v>Mar</v>
      </c>
    </row>
    <row r="326" spans="1:24" ht="15.75">
      <c r="A326" s="1">
        <v>1797</v>
      </c>
      <c r="B326" s="2">
        <v>46090</v>
      </c>
      <c r="C326" s="3">
        <f>YEAR(SalesDataTable[[#This Row],[Order Date]])</f>
        <v>2026</v>
      </c>
      <c r="D326" s="10" t="str">
        <f>"Q"&amp;ROUNDUP(MONTH(SalesDataTable[[#This Row],[Order Date]])/3,0)</f>
        <v>Q1</v>
      </c>
      <c r="E326" s="3">
        <f>MONTH(SalesDataTable[[#This Row],[Order Date]])</f>
        <v>3</v>
      </c>
      <c r="F326" s="3" t="str">
        <f>TEXT(SalesDataTable[[#This Row],[Order Date]],"MMM")</f>
        <v>Mar</v>
      </c>
      <c r="G326" s="3" t="s">
        <v>6</v>
      </c>
      <c r="H326" s="3" t="s">
        <v>43</v>
      </c>
      <c r="I326" s="3" t="s">
        <v>2</v>
      </c>
      <c r="J326" s="3" t="s">
        <v>16</v>
      </c>
      <c r="K326" s="3" t="s">
        <v>4</v>
      </c>
      <c r="L326" s="3" t="s">
        <v>30</v>
      </c>
      <c r="M326" s="8">
        <v>1</v>
      </c>
      <c r="N326" s="5">
        <v>103.74</v>
      </c>
      <c r="O326" s="6">
        <v>0.1</v>
      </c>
      <c r="P326" s="5">
        <v>51.32</v>
      </c>
      <c r="Q326" s="5">
        <f t="shared" si="20"/>
        <v>93.366</v>
      </c>
      <c r="R326" s="5">
        <f t="shared" si="21"/>
        <v>51.32</v>
      </c>
      <c r="S326" s="5">
        <f t="shared" si="22"/>
        <v>42.045999999999999</v>
      </c>
      <c r="T326" s="7">
        <f t="shared" si="23"/>
        <v>0.45033523980892404</v>
      </c>
      <c r="U326" s="4">
        <f>YEAR(SalesDataTable[[#This Row],[Order Date]])</f>
        <v>2026</v>
      </c>
      <c r="V326" s="7" t="str">
        <f>"Q"&amp;ROUNDUP(MONTH(SalesDataTable[[#This Row],[Order Date]])/3,0)</f>
        <v>Q1</v>
      </c>
      <c r="W326" s="8">
        <f>MONTH(SalesDataTable[[#This Row],[Order Date]])</f>
        <v>3</v>
      </c>
      <c r="X326" s="7" t="str">
        <f>TEXT(SalesDataTable[[#This Row],[Order Date]],"mmm")</f>
        <v>Mar</v>
      </c>
    </row>
    <row r="327" spans="1:24" ht="15.75">
      <c r="A327" s="1">
        <v>2917</v>
      </c>
      <c r="B327" s="2">
        <v>46090</v>
      </c>
      <c r="C327" s="3">
        <f>YEAR(SalesDataTable[[#This Row],[Order Date]])</f>
        <v>2026</v>
      </c>
      <c r="D327" s="10" t="str">
        <f>"Q"&amp;ROUNDUP(MONTH(SalesDataTable[[#This Row],[Order Date]])/3,0)</f>
        <v>Q1</v>
      </c>
      <c r="E327" s="3">
        <f>MONTH(SalesDataTable[[#This Row],[Order Date]])</f>
        <v>3</v>
      </c>
      <c r="F327" s="3" t="str">
        <f>TEXT(SalesDataTable[[#This Row],[Order Date]],"MMM")</f>
        <v>Mar</v>
      </c>
      <c r="G327" s="3" t="s">
        <v>11</v>
      </c>
      <c r="H327" s="3" t="s">
        <v>52</v>
      </c>
      <c r="I327" s="3" t="s">
        <v>28</v>
      </c>
      <c r="J327" s="3" t="s">
        <v>16</v>
      </c>
      <c r="K327" s="3" t="s">
        <v>14</v>
      </c>
      <c r="L327" s="3" t="s">
        <v>48</v>
      </c>
      <c r="M327" s="8">
        <v>2</v>
      </c>
      <c r="N327" s="5">
        <v>165.49</v>
      </c>
      <c r="O327" s="6">
        <v>0.05</v>
      </c>
      <c r="P327" s="5">
        <v>89.82</v>
      </c>
      <c r="Q327" s="5">
        <f t="shared" si="20"/>
        <v>314.43099999999998</v>
      </c>
      <c r="R327" s="5">
        <f t="shared" si="21"/>
        <v>179.64</v>
      </c>
      <c r="S327" s="5">
        <f t="shared" si="22"/>
        <v>134.791</v>
      </c>
      <c r="T327" s="7">
        <f t="shared" si="23"/>
        <v>0.4286822864157796</v>
      </c>
      <c r="U327" s="4">
        <f>YEAR(SalesDataTable[[#This Row],[Order Date]])</f>
        <v>2026</v>
      </c>
      <c r="V327" s="7" t="str">
        <f>"Q"&amp;ROUNDUP(MONTH(SalesDataTable[[#This Row],[Order Date]])/3,0)</f>
        <v>Q1</v>
      </c>
      <c r="W327" s="8">
        <f>MONTH(SalesDataTable[[#This Row],[Order Date]])</f>
        <v>3</v>
      </c>
      <c r="X327" s="7" t="str">
        <f>TEXT(SalesDataTable[[#This Row],[Order Date]],"mmm")</f>
        <v>Mar</v>
      </c>
    </row>
    <row r="328" spans="1:24" ht="15.75">
      <c r="A328" s="1">
        <v>4095</v>
      </c>
      <c r="B328" s="2">
        <v>46090</v>
      </c>
      <c r="C328" s="3">
        <f>YEAR(SalesDataTable[[#This Row],[Order Date]])</f>
        <v>2026</v>
      </c>
      <c r="D328" s="10" t="str">
        <f>"Q"&amp;ROUNDUP(MONTH(SalesDataTable[[#This Row],[Order Date]])/3,0)</f>
        <v>Q1</v>
      </c>
      <c r="E328" s="3">
        <f>MONTH(SalesDataTable[[#This Row],[Order Date]])</f>
        <v>3</v>
      </c>
      <c r="F328" s="3" t="str">
        <f>TEXT(SalesDataTable[[#This Row],[Order Date]],"MMM")</f>
        <v>Mar</v>
      </c>
      <c r="G328" s="3" t="s">
        <v>6</v>
      </c>
      <c r="H328" s="3" t="s">
        <v>27</v>
      </c>
      <c r="I328" s="3" t="s">
        <v>28</v>
      </c>
      <c r="J328" s="3" t="s">
        <v>13</v>
      </c>
      <c r="K328" s="3" t="s">
        <v>9</v>
      </c>
      <c r="L328" s="3" t="s">
        <v>46</v>
      </c>
      <c r="M328" s="8">
        <v>1</v>
      </c>
      <c r="N328" s="5">
        <v>72.87</v>
      </c>
      <c r="O328" s="6">
        <v>0.05</v>
      </c>
      <c r="P328" s="5">
        <v>32</v>
      </c>
      <c r="Q328" s="5">
        <f t="shared" si="20"/>
        <v>69.226500000000001</v>
      </c>
      <c r="R328" s="5">
        <f t="shared" si="21"/>
        <v>32</v>
      </c>
      <c r="S328" s="5">
        <f t="shared" si="22"/>
        <v>37.226500000000001</v>
      </c>
      <c r="T328" s="7">
        <f t="shared" si="23"/>
        <v>0.53774927231623726</v>
      </c>
      <c r="U328" s="4">
        <f>YEAR(SalesDataTable[[#This Row],[Order Date]])</f>
        <v>2026</v>
      </c>
      <c r="V328" s="7" t="str">
        <f>"Q"&amp;ROUNDUP(MONTH(SalesDataTable[[#This Row],[Order Date]])/3,0)</f>
        <v>Q1</v>
      </c>
      <c r="W328" s="8">
        <f>MONTH(SalesDataTable[[#This Row],[Order Date]])</f>
        <v>3</v>
      </c>
      <c r="X328" s="7" t="str">
        <f>TEXT(SalesDataTable[[#This Row],[Order Date]],"mmm")</f>
        <v>Mar</v>
      </c>
    </row>
    <row r="329" spans="1:24" ht="15.75">
      <c r="A329" s="1">
        <v>5050</v>
      </c>
      <c r="B329" s="2">
        <v>46090</v>
      </c>
      <c r="C329" s="3">
        <f>YEAR(SalesDataTable[[#This Row],[Order Date]])</f>
        <v>2026</v>
      </c>
      <c r="D329" s="10" t="str">
        <f>"Q"&amp;ROUNDUP(MONTH(SalesDataTable[[#This Row],[Order Date]])/3,0)</f>
        <v>Q1</v>
      </c>
      <c r="E329" s="3">
        <f>MONTH(SalesDataTable[[#This Row],[Order Date]])</f>
        <v>3</v>
      </c>
      <c r="F329" s="3" t="str">
        <f>TEXT(SalesDataTable[[#This Row],[Order Date]],"MMM")</f>
        <v>Mar</v>
      </c>
      <c r="G329" s="3" t="s">
        <v>20</v>
      </c>
      <c r="H329" s="3" t="s">
        <v>47</v>
      </c>
      <c r="I329" s="3" t="s">
        <v>19</v>
      </c>
      <c r="J329" s="3" t="s">
        <v>3</v>
      </c>
      <c r="K329" s="3" t="s">
        <v>14</v>
      </c>
      <c r="L329" s="3" t="s">
        <v>48</v>
      </c>
      <c r="M329" s="8">
        <v>1</v>
      </c>
      <c r="N329" s="5">
        <v>161.04</v>
      </c>
      <c r="O329" s="6">
        <v>0</v>
      </c>
      <c r="P329" s="5">
        <v>85.83</v>
      </c>
      <c r="Q329" s="5">
        <f t="shared" si="20"/>
        <v>161.04</v>
      </c>
      <c r="R329" s="5">
        <f t="shared" si="21"/>
        <v>85.83</v>
      </c>
      <c r="S329" s="5">
        <f t="shared" si="22"/>
        <v>75.209999999999994</v>
      </c>
      <c r="T329" s="7">
        <f t="shared" si="23"/>
        <v>0.46702682563338299</v>
      </c>
      <c r="U329" s="4">
        <f>YEAR(SalesDataTable[[#This Row],[Order Date]])</f>
        <v>2026</v>
      </c>
      <c r="V329" s="7" t="str">
        <f>"Q"&amp;ROUNDUP(MONTH(SalesDataTable[[#This Row],[Order Date]])/3,0)</f>
        <v>Q1</v>
      </c>
      <c r="W329" s="8">
        <f>MONTH(SalesDataTable[[#This Row],[Order Date]])</f>
        <v>3</v>
      </c>
      <c r="X329" s="7" t="str">
        <f>TEXT(SalesDataTable[[#This Row],[Order Date]],"mmm")</f>
        <v>Mar</v>
      </c>
    </row>
    <row r="330" spans="1:24" ht="15.75">
      <c r="A330" s="1">
        <v>709</v>
      </c>
      <c r="B330" s="2">
        <v>46091</v>
      </c>
      <c r="C330" s="3">
        <f>YEAR(SalesDataTable[[#This Row],[Order Date]])</f>
        <v>2026</v>
      </c>
      <c r="D330" s="10" t="str">
        <f>"Q"&amp;ROUNDUP(MONTH(SalesDataTable[[#This Row],[Order Date]])/3,0)</f>
        <v>Q1</v>
      </c>
      <c r="E330" s="3">
        <f>MONTH(SalesDataTable[[#This Row],[Order Date]])</f>
        <v>3</v>
      </c>
      <c r="F330" s="3" t="str">
        <f>TEXT(SalesDataTable[[#This Row],[Order Date]],"MMM")</f>
        <v>Mar</v>
      </c>
      <c r="G330" s="3" t="s">
        <v>0</v>
      </c>
      <c r="H330" s="3" t="s">
        <v>1</v>
      </c>
      <c r="I330" s="3" t="s">
        <v>2</v>
      </c>
      <c r="J330" s="3" t="s">
        <v>13</v>
      </c>
      <c r="K330" s="3" t="s">
        <v>14</v>
      </c>
      <c r="L330" s="3" t="s">
        <v>44</v>
      </c>
      <c r="M330" s="8">
        <v>3</v>
      </c>
      <c r="N330" s="5">
        <v>130.6</v>
      </c>
      <c r="O330" s="6">
        <v>0.05</v>
      </c>
      <c r="P330" s="5">
        <v>65.62</v>
      </c>
      <c r="Q330" s="5">
        <f t="shared" si="20"/>
        <v>372.20999999999992</v>
      </c>
      <c r="R330" s="5">
        <f t="shared" si="21"/>
        <v>196.86</v>
      </c>
      <c r="S330" s="5">
        <f t="shared" si="22"/>
        <v>175.34999999999991</v>
      </c>
      <c r="T330" s="7">
        <f t="shared" si="23"/>
        <v>0.47110502135891014</v>
      </c>
      <c r="U330" s="4">
        <f>YEAR(SalesDataTable[[#This Row],[Order Date]])</f>
        <v>2026</v>
      </c>
      <c r="V330" s="7" t="str">
        <f>"Q"&amp;ROUNDUP(MONTH(SalesDataTable[[#This Row],[Order Date]])/3,0)</f>
        <v>Q1</v>
      </c>
      <c r="W330" s="8">
        <f>MONTH(SalesDataTable[[#This Row],[Order Date]])</f>
        <v>3</v>
      </c>
      <c r="X330" s="7" t="str">
        <f>TEXT(SalesDataTable[[#This Row],[Order Date]],"mmm")</f>
        <v>Mar</v>
      </c>
    </row>
    <row r="331" spans="1:24" ht="15.75">
      <c r="A331" s="1">
        <v>1073</v>
      </c>
      <c r="B331" s="2">
        <v>46091</v>
      </c>
      <c r="C331" s="3">
        <f>YEAR(SalesDataTable[[#This Row],[Order Date]])</f>
        <v>2026</v>
      </c>
      <c r="D331" s="10" t="str">
        <f>"Q"&amp;ROUNDUP(MONTH(SalesDataTable[[#This Row],[Order Date]])/3,0)</f>
        <v>Q1</v>
      </c>
      <c r="E331" s="3">
        <f>MONTH(SalesDataTable[[#This Row],[Order Date]])</f>
        <v>3</v>
      </c>
      <c r="F331" s="3" t="str">
        <f>TEXT(SalesDataTable[[#This Row],[Order Date]],"MMM")</f>
        <v>Mar</v>
      </c>
      <c r="G331" s="3" t="s">
        <v>11</v>
      </c>
      <c r="H331" s="3" t="s">
        <v>39</v>
      </c>
      <c r="I331" s="3" t="s">
        <v>28</v>
      </c>
      <c r="J331" s="3" t="s">
        <v>3</v>
      </c>
      <c r="K331" s="3" t="s">
        <v>4</v>
      </c>
      <c r="L331" s="3" t="s">
        <v>5</v>
      </c>
      <c r="M331" s="8">
        <v>2</v>
      </c>
      <c r="N331" s="5">
        <v>81.290000000000006</v>
      </c>
      <c r="O331" s="6">
        <v>0</v>
      </c>
      <c r="P331" s="5">
        <v>43.9</v>
      </c>
      <c r="Q331" s="5">
        <f t="shared" si="20"/>
        <v>162.58000000000001</v>
      </c>
      <c r="R331" s="5">
        <f t="shared" si="21"/>
        <v>87.8</v>
      </c>
      <c r="S331" s="5">
        <f t="shared" si="22"/>
        <v>74.780000000000015</v>
      </c>
      <c r="T331" s="7">
        <f t="shared" si="23"/>
        <v>0.45995817443720022</v>
      </c>
      <c r="U331" s="4">
        <f>YEAR(SalesDataTable[[#This Row],[Order Date]])</f>
        <v>2026</v>
      </c>
      <c r="V331" s="7" t="str">
        <f>"Q"&amp;ROUNDUP(MONTH(SalesDataTable[[#This Row],[Order Date]])/3,0)</f>
        <v>Q1</v>
      </c>
      <c r="W331" s="8">
        <f>MONTH(SalesDataTable[[#This Row],[Order Date]])</f>
        <v>3</v>
      </c>
      <c r="X331" s="7" t="str">
        <f>TEXT(SalesDataTable[[#This Row],[Order Date]],"mmm")</f>
        <v>Mar</v>
      </c>
    </row>
    <row r="332" spans="1:24" ht="15.75">
      <c r="A332" s="1">
        <v>2623</v>
      </c>
      <c r="B332" s="2">
        <v>46091</v>
      </c>
      <c r="C332" s="3">
        <f>YEAR(SalesDataTable[[#This Row],[Order Date]])</f>
        <v>2026</v>
      </c>
      <c r="D332" s="10" t="str">
        <f>"Q"&amp;ROUNDUP(MONTH(SalesDataTable[[#This Row],[Order Date]])/3,0)</f>
        <v>Q1</v>
      </c>
      <c r="E332" s="3">
        <f>MONTH(SalesDataTable[[#This Row],[Order Date]])</f>
        <v>3</v>
      </c>
      <c r="F332" s="3" t="str">
        <f>TEXT(SalesDataTable[[#This Row],[Order Date]],"MMM")</f>
        <v>Mar</v>
      </c>
      <c r="G332" s="3" t="s">
        <v>6</v>
      </c>
      <c r="H332" s="3" t="s">
        <v>43</v>
      </c>
      <c r="I332" s="3" t="s">
        <v>28</v>
      </c>
      <c r="J332" s="3" t="s">
        <v>13</v>
      </c>
      <c r="K332" s="3" t="s">
        <v>4</v>
      </c>
      <c r="L332" s="3" t="s">
        <v>30</v>
      </c>
      <c r="M332" s="8">
        <v>2</v>
      </c>
      <c r="N332" s="5">
        <v>103.33</v>
      </c>
      <c r="O332" s="6">
        <v>0.05</v>
      </c>
      <c r="P332" s="5">
        <v>51.58</v>
      </c>
      <c r="Q332" s="5">
        <f t="shared" si="20"/>
        <v>196.327</v>
      </c>
      <c r="R332" s="5">
        <f t="shared" si="21"/>
        <v>103.16</v>
      </c>
      <c r="S332" s="5">
        <f t="shared" si="22"/>
        <v>93.167000000000002</v>
      </c>
      <c r="T332" s="7">
        <f t="shared" si="23"/>
        <v>0.47455011282197557</v>
      </c>
      <c r="U332" s="4">
        <f>YEAR(SalesDataTable[[#This Row],[Order Date]])</f>
        <v>2026</v>
      </c>
      <c r="V332" s="7" t="str">
        <f>"Q"&amp;ROUNDUP(MONTH(SalesDataTable[[#This Row],[Order Date]])/3,0)</f>
        <v>Q1</v>
      </c>
      <c r="W332" s="8">
        <f>MONTH(SalesDataTable[[#This Row],[Order Date]])</f>
        <v>3</v>
      </c>
      <c r="X332" s="7" t="str">
        <f>TEXT(SalesDataTable[[#This Row],[Order Date]],"mmm")</f>
        <v>Mar</v>
      </c>
    </row>
    <row r="333" spans="1:24" ht="15.75">
      <c r="A333" s="1">
        <v>2625</v>
      </c>
      <c r="B333" s="2">
        <v>46091</v>
      </c>
      <c r="C333" s="3">
        <f>YEAR(SalesDataTable[[#This Row],[Order Date]])</f>
        <v>2026</v>
      </c>
      <c r="D333" s="10" t="str">
        <f>"Q"&amp;ROUNDUP(MONTH(SalesDataTable[[#This Row],[Order Date]])/3,0)</f>
        <v>Q1</v>
      </c>
      <c r="E333" s="3">
        <f>MONTH(SalesDataTable[[#This Row],[Order Date]])</f>
        <v>3</v>
      </c>
      <c r="F333" s="3" t="str">
        <f>TEXT(SalesDataTable[[#This Row],[Order Date]],"MMM")</f>
        <v>Mar</v>
      </c>
      <c r="G333" s="3" t="s">
        <v>20</v>
      </c>
      <c r="H333" s="3" t="s">
        <v>31</v>
      </c>
      <c r="I333" s="3" t="s">
        <v>19</v>
      </c>
      <c r="J333" s="3" t="s">
        <v>16</v>
      </c>
      <c r="K333" s="3" t="s">
        <v>34</v>
      </c>
      <c r="L333" s="3" t="s">
        <v>45</v>
      </c>
      <c r="M333" s="8">
        <v>2</v>
      </c>
      <c r="N333" s="5">
        <v>51.14</v>
      </c>
      <c r="O333" s="6">
        <v>0</v>
      </c>
      <c r="P333" s="5">
        <v>21.58</v>
      </c>
      <c r="Q333" s="5">
        <f t="shared" si="20"/>
        <v>102.28</v>
      </c>
      <c r="R333" s="5">
        <f t="shared" si="21"/>
        <v>43.16</v>
      </c>
      <c r="S333" s="5">
        <f t="shared" si="22"/>
        <v>59.120000000000005</v>
      </c>
      <c r="T333" s="7">
        <f t="shared" si="23"/>
        <v>0.57802111849824012</v>
      </c>
      <c r="U333" s="4">
        <f>YEAR(SalesDataTable[[#This Row],[Order Date]])</f>
        <v>2026</v>
      </c>
      <c r="V333" s="7" t="str">
        <f>"Q"&amp;ROUNDUP(MONTH(SalesDataTable[[#This Row],[Order Date]])/3,0)</f>
        <v>Q1</v>
      </c>
      <c r="W333" s="8">
        <f>MONTH(SalesDataTable[[#This Row],[Order Date]])</f>
        <v>3</v>
      </c>
      <c r="X333" s="7" t="str">
        <f>TEXT(SalesDataTable[[#This Row],[Order Date]],"mmm")</f>
        <v>Mar</v>
      </c>
    </row>
    <row r="334" spans="1:24" ht="15.75">
      <c r="A334" s="1">
        <v>3304</v>
      </c>
      <c r="B334" s="2">
        <v>46091</v>
      </c>
      <c r="C334" s="3">
        <f>YEAR(SalesDataTable[[#This Row],[Order Date]])</f>
        <v>2026</v>
      </c>
      <c r="D334" s="10" t="str">
        <f>"Q"&amp;ROUNDUP(MONTH(SalesDataTable[[#This Row],[Order Date]])/3,0)</f>
        <v>Q1</v>
      </c>
      <c r="E334" s="3">
        <f>MONTH(SalesDataTable[[#This Row],[Order Date]])</f>
        <v>3</v>
      </c>
      <c r="F334" s="3" t="str">
        <f>TEXT(SalesDataTable[[#This Row],[Order Date]],"MMM")</f>
        <v>Mar</v>
      </c>
      <c r="G334" s="3" t="s">
        <v>6</v>
      </c>
      <c r="H334" s="3" t="s">
        <v>43</v>
      </c>
      <c r="I334" s="3" t="s">
        <v>28</v>
      </c>
      <c r="J334" s="3" t="s">
        <v>3</v>
      </c>
      <c r="K334" s="3" t="s">
        <v>4</v>
      </c>
      <c r="L334" s="3" t="s">
        <v>22</v>
      </c>
      <c r="M334" s="8">
        <v>2</v>
      </c>
      <c r="N334" s="5">
        <v>49.7</v>
      </c>
      <c r="O334" s="6">
        <v>0</v>
      </c>
      <c r="P334" s="5">
        <v>23.14</v>
      </c>
      <c r="Q334" s="5">
        <f t="shared" si="20"/>
        <v>99.4</v>
      </c>
      <c r="R334" s="5">
        <f t="shared" si="21"/>
        <v>46.28</v>
      </c>
      <c r="S334" s="5">
        <f t="shared" si="22"/>
        <v>53.120000000000005</v>
      </c>
      <c r="T334" s="7">
        <f t="shared" si="23"/>
        <v>0.53440643863179071</v>
      </c>
      <c r="U334" s="4">
        <f>YEAR(SalesDataTable[[#This Row],[Order Date]])</f>
        <v>2026</v>
      </c>
      <c r="V334" s="7" t="str">
        <f>"Q"&amp;ROUNDUP(MONTH(SalesDataTable[[#This Row],[Order Date]])/3,0)</f>
        <v>Q1</v>
      </c>
      <c r="W334" s="8">
        <f>MONTH(SalesDataTable[[#This Row],[Order Date]])</f>
        <v>3</v>
      </c>
      <c r="X334" s="7" t="str">
        <f>TEXT(SalesDataTable[[#This Row],[Order Date]],"mmm")</f>
        <v>Mar</v>
      </c>
    </row>
    <row r="335" spans="1:24" ht="15.75">
      <c r="A335" s="1">
        <v>4876</v>
      </c>
      <c r="B335" s="2">
        <v>46091</v>
      </c>
      <c r="C335" s="3">
        <f>YEAR(SalesDataTable[[#This Row],[Order Date]])</f>
        <v>2026</v>
      </c>
      <c r="D335" s="10" t="str">
        <f>"Q"&amp;ROUNDUP(MONTH(SalesDataTable[[#This Row],[Order Date]])/3,0)</f>
        <v>Q1</v>
      </c>
      <c r="E335" s="3">
        <f>MONTH(SalesDataTable[[#This Row],[Order Date]])</f>
        <v>3</v>
      </c>
      <c r="F335" s="3" t="str">
        <f>TEXT(SalesDataTable[[#This Row],[Order Date]],"MMM")</f>
        <v>Mar</v>
      </c>
      <c r="G335" s="3" t="s">
        <v>20</v>
      </c>
      <c r="H335" s="3" t="s">
        <v>21</v>
      </c>
      <c r="I335" s="3" t="s">
        <v>2</v>
      </c>
      <c r="J335" s="3" t="s">
        <v>3</v>
      </c>
      <c r="K335" s="3" t="s">
        <v>4</v>
      </c>
      <c r="L335" s="3" t="s">
        <v>26</v>
      </c>
      <c r="M335" s="8">
        <v>1</v>
      </c>
      <c r="N335" s="5">
        <v>39.659999999999997</v>
      </c>
      <c r="O335" s="6">
        <v>0.05</v>
      </c>
      <c r="P335" s="5">
        <v>16.93</v>
      </c>
      <c r="Q335" s="5">
        <f t="shared" si="20"/>
        <v>37.676999999999992</v>
      </c>
      <c r="R335" s="5">
        <f t="shared" si="21"/>
        <v>16.93</v>
      </c>
      <c r="S335" s="5">
        <f t="shared" si="22"/>
        <v>20.746999999999993</v>
      </c>
      <c r="T335" s="7">
        <f t="shared" si="23"/>
        <v>0.5506542452955383</v>
      </c>
      <c r="U335" s="4">
        <f>YEAR(SalesDataTable[[#This Row],[Order Date]])</f>
        <v>2026</v>
      </c>
      <c r="V335" s="7" t="str">
        <f>"Q"&amp;ROUNDUP(MONTH(SalesDataTable[[#This Row],[Order Date]])/3,0)</f>
        <v>Q1</v>
      </c>
      <c r="W335" s="8">
        <f>MONTH(SalesDataTable[[#This Row],[Order Date]])</f>
        <v>3</v>
      </c>
      <c r="X335" s="7" t="str">
        <f>TEXT(SalesDataTable[[#This Row],[Order Date]],"mmm")</f>
        <v>Mar</v>
      </c>
    </row>
    <row r="336" spans="1:24" ht="15.75">
      <c r="A336" s="1">
        <v>83</v>
      </c>
      <c r="B336" s="2">
        <v>46092</v>
      </c>
      <c r="C336" s="3">
        <f>YEAR(SalesDataTable[[#This Row],[Order Date]])</f>
        <v>2026</v>
      </c>
      <c r="D336" s="10" t="str">
        <f>"Q"&amp;ROUNDUP(MONTH(SalesDataTable[[#This Row],[Order Date]])/3,0)</f>
        <v>Q1</v>
      </c>
      <c r="E336" s="3">
        <f>MONTH(SalesDataTable[[#This Row],[Order Date]])</f>
        <v>3</v>
      </c>
      <c r="F336" s="3" t="str">
        <f>TEXT(SalesDataTable[[#This Row],[Order Date]],"MMM")</f>
        <v>Mar</v>
      </c>
      <c r="G336" s="3" t="s">
        <v>6</v>
      </c>
      <c r="H336" s="3" t="s">
        <v>43</v>
      </c>
      <c r="I336" s="3" t="s">
        <v>8</v>
      </c>
      <c r="J336" s="3" t="s">
        <v>16</v>
      </c>
      <c r="K336" s="3" t="s">
        <v>34</v>
      </c>
      <c r="L336" s="3" t="s">
        <v>45</v>
      </c>
      <c r="M336" s="8">
        <v>4</v>
      </c>
      <c r="N336" s="5">
        <v>50.65</v>
      </c>
      <c r="O336" s="6">
        <v>0.15</v>
      </c>
      <c r="P336" s="5">
        <v>22</v>
      </c>
      <c r="Q336" s="5">
        <f t="shared" si="20"/>
        <v>172.20999999999998</v>
      </c>
      <c r="R336" s="5">
        <f t="shared" si="21"/>
        <v>88</v>
      </c>
      <c r="S336" s="5">
        <f t="shared" si="22"/>
        <v>84.20999999999998</v>
      </c>
      <c r="T336" s="7">
        <f t="shared" si="23"/>
        <v>0.48899599326403803</v>
      </c>
      <c r="U336" s="4">
        <f>YEAR(SalesDataTable[[#This Row],[Order Date]])</f>
        <v>2026</v>
      </c>
      <c r="V336" s="7" t="str">
        <f>"Q"&amp;ROUNDUP(MONTH(SalesDataTable[[#This Row],[Order Date]])/3,0)</f>
        <v>Q1</v>
      </c>
      <c r="W336" s="8">
        <f>MONTH(SalesDataTable[[#This Row],[Order Date]])</f>
        <v>3</v>
      </c>
      <c r="X336" s="7" t="str">
        <f>TEXT(SalesDataTable[[#This Row],[Order Date]],"mmm")</f>
        <v>Mar</v>
      </c>
    </row>
    <row r="337" spans="1:24" ht="15.75">
      <c r="A337" s="1">
        <v>863</v>
      </c>
      <c r="B337" s="2">
        <v>46092</v>
      </c>
      <c r="C337" s="3">
        <f>YEAR(SalesDataTable[[#This Row],[Order Date]])</f>
        <v>2026</v>
      </c>
      <c r="D337" s="10" t="str">
        <f>"Q"&amp;ROUNDUP(MONTH(SalesDataTable[[#This Row],[Order Date]])/3,0)</f>
        <v>Q1</v>
      </c>
      <c r="E337" s="3">
        <f>MONTH(SalesDataTable[[#This Row],[Order Date]])</f>
        <v>3</v>
      </c>
      <c r="F337" s="3" t="str">
        <f>TEXT(SalesDataTable[[#This Row],[Order Date]],"MMM")</f>
        <v>Mar</v>
      </c>
      <c r="G337" s="3" t="s">
        <v>11</v>
      </c>
      <c r="H337" s="3" t="s">
        <v>12</v>
      </c>
      <c r="I337" s="3" t="s">
        <v>28</v>
      </c>
      <c r="J337" s="3" t="s">
        <v>3</v>
      </c>
      <c r="K337" s="3" t="s">
        <v>34</v>
      </c>
      <c r="L337" s="3" t="s">
        <v>45</v>
      </c>
      <c r="M337" s="8">
        <v>2</v>
      </c>
      <c r="N337" s="5">
        <v>50.72</v>
      </c>
      <c r="O337" s="6">
        <v>0</v>
      </c>
      <c r="P337" s="5">
        <v>21.88</v>
      </c>
      <c r="Q337" s="5">
        <f t="shared" si="20"/>
        <v>101.44</v>
      </c>
      <c r="R337" s="5">
        <f t="shared" si="21"/>
        <v>43.76</v>
      </c>
      <c r="S337" s="5">
        <f t="shared" si="22"/>
        <v>57.68</v>
      </c>
      <c r="T337" s="7">
        <f t="shared" si="23"/>
        <v>0.56861198738170349</v>
      </c>
      <c r="U337" s="4">
        <f>YEAR(SalesDataTable[[#This Row],[Order Date]])</f>
        <v>2026</v>
      </c>
      <c r="V337" s="7" t="str">
        <f>"Q"&amp;ROUNDUP(MONTH(SalesDataTable[[#This Row],[Order Date]])/3,0)</f>
        <v>Q1</v>
      </c>
      <c r="W337" s="8">
        <f>MONTH(SalesDataTable[[#This Row],[Order Date]])</f>
        <v>3</v>
      </c>
      <c r="X337" s="7" t="str">
        <f>TEXT(SalesDataTable[[#This Row],[Order Date]],"mmm")</f>
        <v>Mar</v>
      </c>
    </row>
    <row r="338" spans="1:24" ht="15.75">
      <c r="A338" s="1">
        <v>2323</v>
      </c>
      <c r="B338" s="2">
        <v>46092</v>
      </c>
      <c r="C338" s="3">
        <f>YEAR(SalesDataTable[[#This Row],[Order Date]])</f>
        <v>2026</v>
      </c>
      <c r="D338" s="10" t="str">
        <f>"Q"&amp;ROUNDUP(MONTH(SalesDataTable[[#This Row],[Order Date]])/3,0)</f>
        <v>Q1</v>
      </c>
      <c r="E338" s="3">
        <f>MONTH(SalesDataTable[[#This Row],[Order Date]])</f>
        <v>3</v>
      </c>
      <c r="F338" s="3" t="str">
        <f>TEXT(SalesDataTable[[#This Row],[Order Date]],"MMM")</f>
        <v>Mar</v>
      </c>
      <c r="G338" s="3" t="s">
        <v>6</v>
      </c>
      <c r="H338" s="3" t="s">
        <v>43</v>
      </c>
      <c r="I338" s="3" t="s">
        <v>19</v>
      </c>
      <c r="J338" s="3" t="s">
        <v>13</v>
      </c>
      <c r="K338" s="3" t="s">
        <v>14</v>
      </c>
      <c r="L338" s="3" t="s">
        <v>15</v>
      </c>
      <c r="M338" s="8">
        <v>2</v>
      </c>
      <c r="N338" s="5">
        <v>36.08</v>
      </c>
      <c r="O338" s="6">
        <v>0.05</v>
      </c>
      <c r="P338" s="5">
        <v>13.19</v>
      </c>
      <c r="Q338" s="5">
        <f t="shared" si="20"/>
        <v>68.551999999999992</v>
      </c>
      <c r="R338" s="5">
        <f t="shared" si="21"/>
        <v>26.38</v>
      </c>
      <c r="S338" s="5">
        <f t="shared" si="22"/>
        <v>42.171999999999997</v>
      </c>
      <c r="T338" s="7">
        <f t="shared" si="23"/>
        <v>0.61518263507993931</v>
      </c>
      <c r="U338" s="4">
        <f>YEAR(SalesDataTable[[#This Row],[Order Date]])</f>
        <v>2026</v>
      </c>
      <c r="V338" s="7" t="str">
        <f>"Q"&amp;ROUNDUP(MONTH(SalesDataTable[[#This Row],[Order Date]])/3,0)</f>
        <v>Q1</v>
      </c>
      <c r="W338" s="8">
        <f>MONTH(SalesDataTable[[#This Row],[Order Date]])</f>
        <v>3</v>
      </c>
      <c r="X338" s="7" t="str">
        <f>TEXT(SalesDataTable[[#This Row],[Order Date]],"mmm")</f>
        <v>Mar</v>
      </c>
    </row>
    <row r="339" spans="1:24" ht="15.75">
      <c r="A339" s="1">
        <v>3064</v>
      </c>
      <c r="B339" s="2">
        <v>46092</v>
      </c>
      <c r="C339" s="3">
        <f>YEAR(SalesDataTable[[#This Row],[Order Date]])</f>
        <v>2026</v>
      </c>
      <c r="D339" s="10" t="str">
        <f>"Q"&amp;ROUNDUP(MONTH(SalesDataTable[[#This Row],[Order Date]])/3,0)</f>
        <v>Q1</v>
      </c>
      <c r="E339" s="3">
        <f>MONTH(SalesDataTable[[#This Row],[Order Date]])</f>
        <v>3</v>
      </c>
      <c r="F339" s="3" t="str">
        <f>TEXT(SalesDataTable[[#This Row],[Order Date]],"MMM")</f>
        <v>Mar</v>
      </c>
      <c r="G339" s="3" t="s">
        <v>20</v>
      </c>
      <c r="H339" s="3" t="s">
        <v>33</v>
      </c>
      <c r="I339" s="3" t="s">
        <v>2</v>
      </c>
      <c r="J339" s="3" t="s">
        <v>3</v>
      </c>
      <c r="K339" s="3" t="s">
        <v>23</v>
      </c>
      <c r="L339" s="3" t="s">
        <v>51</v>
      </c>
      <c r="M339" s="8">
        <v>6</v>
      </c>
      <c r="N339" s="5">
        <v>124.04</v>
      </c>
      <c r="O339" s="6">
        <v>0.05</v>
      </c>
      <c r="P339" s="5">
        <v>61.17</v>
      </c>
      <c r="Q339" s="5">
        <f t="shared" si="20"/>
        <v>707.02800000000002</v>
      </c>
      <c r="R339" s="5">
        <f t="shared" si="21"/>
        <v>367.02</v>
      </c>
      <c r="S339" s="5">
        <f t="shared" si="22"/>
        <v>340.00800000000004</v>
      </c>
      <c r="T339" s="7">
        <f t="shared" si="23"/>
        <v>0.48089750335205966</v>
      </c>
      <c r="U339" s="4">
        <f>YEAR(SalesDataTable[[#This Row],[Order Date]])</f>
        <v>2026</v>
      </c>
      <c r="V339" s="7" t="str">
        <f>"Q"&amp;ROUNDUP(MONTH(SalesDataTable[[#This Row],[Order Date]])/3,0)</f>
        <v>Q1</v>
      </c>
      <c r="W339" s="8">
        <f>MONTH(SalesDataTable[[#This Row],[Order Date]])</f>
        <v>3</v>
      </c>
      <c r="X339" s="7" t="str">
        <f>TEXT(SalesDataTable[[#This Row],[Order Date]],"mmm")</f>
        <v>Mar</v>
      </c>
    </row>
    <row r="340" spans="1:24" ht="15.75">
      <c r="A340" s="1">
        <v>4995</v>
      </c>
      <c r="B340" s="2">
        <v>46092</v>
      </c>
      <c r="C340" s="3">
        <f>YEAR(SalesDataTable[[#This Row],[Order Date]])</f>
        <v>2026</v>
      </c>
      <c r="D340" s="10" t="str">
        <f>"Q"&amp;ROUNDUP(MONTH(SalesDataTable[[#This Row],[Order Date]])/3,0)</f>
        <v>Q1</v>
      </c>
      <c r="E340" s="3">
        <f>MONTH(SalesDataTable[[#This Row],[Order Date]])</f>
        <v>3</v>
      </c>
      <c r="F340" s="3" t="str">
        <f>TEXT(SalesDataTable[[#This Row],[Order Date]],"MMM")</f>
        <v>Mar</v>
      </c>
      <c r="G340" s="3" t="s">
        <v>6</v>
      </c>
      <c r="H340" s="3" t="s">
        <v>43</v>
      </c>
      <c r="I340" s="3" t="s">
        <v>28</v>
      </c>
      <c r="J340" s="3" t="s">
        <v>13</v>
      </c>
      <c r="K340" s="3" t="s">
        <v>9</v>
      </c>
      <c r="L340" s="3" t="s">
        <v>10</v>
      </c>
      <c r="M340" s="8">
        <v>3</v>
      </c>
      <c r="N340" s="5">
        <v>90.31</v>
      </c>
      <c r="O340" s="6">
        <v>0</v>
      </c>
      <c r="P340" s="5">
        <v>44.58</v>
      </c>
      <c r="Q340" s="5">
        <f t="shared" si="20"/>
        <v>270.93</v>
      </c>
      <c r="R340" s="5">
        <f t="shared" si="21"/>
        <v>133.74</v>
      </c>
      <c r="S340" s="5">
        <f t="shared" si="22"/>
        <v>137.19</v>
      </c>
      <c r="T340" s="7">
        <f t="shared" si="23"/>
        <v>0.50636695825489975</v>
      </c>
      <c r="U340" s="4">
        <f>YEAR(SalesDataTable[[#This Row],[Order Date]])</f>
        <v>2026</v>
      </c>
      <c r="V340" s="7" t="str">
        <f>"Q"&amp;ROUNDUP(MONTH(SalesDataTable[[#This Row],[Order Date]])/3,0)</f>
        <v>Q1</v>
      </c>
      <c r="W340" s="8">
        <f>MONTH(SalesDataTable[[#This Row],[Order Date]])</f>
        <v>3</v>
      </c>
      <c r="X340" s="7" t="str">
        <f>TEXT(SalesDataTable[[#This Row],[Order Date]],"mmm")</f>
        <v>Mar</v>
      </c>
    </row>
    <row r="341" spans="1:24" ht="15.75">
      <c r="A341" s="1">
        <v>46</v>
      </c>
      <c r="B341" s="2">
        <v>46093</v>
      </c>
      <c r="C341" s="3">
        <f>YEAR(SalesDataTable[[#This Row],[Order Date]])</f>
        <v>2026</v>
      </c>
      <c r="D341" s="10" t="str">
        <f>"Q"&amp;ROUNDUP(MONTH(SalesDataTable[[#This Row],[Order Date]])/3,0)</f>
        <v>Q1</v>
      </c>
      <c r="E341" s="3">
        <f>MONTH(SalesDataTable[[#This Row],[Order Date]])</f>
        <v>3</v>
      </c>
      <c r="F341" s="3" t="str">
        <f>TEXT(SalesDataTable[[#This Row],[Order Date]],"MMM")</f>
        <v>Mar</v>
      </c>
      <c r="G341" s="3" t="s">
        <v>20</v>
      </c>
      <c r="H341" s="3" t="s">
        <v>31</v>
      </c>
      <c r="I341" s="3" t="s">
        <v>2</v>
      </c>
      <c r="J341" s="3" t="s">
        <v>3</v>
      </c>
      <c r="K341" s="3" t="s">
        <v>9</v>
      </c>
      <c r="L341" s="3" t="s">
        <v>46</v>
      </c>
      <c r="M341" s="8">
        <v>4</v>
      </c>
      <c r="N341" s="5">
        <v>72.63</v>
      </c>
      <c r="O341" s="6">
        <v>0.1</v>
      </c>
      <c r="P341" s="5">
        <v>31.45</v>
      </c>
      <c r="Q341" s="5">
        <f t="shared" si="20"/>
        <v>261.46800000000002</v>
      </c>
      <c r="R341" s="5">
        <f t="shared" si="21"/>
        <v>125.8</v>
      </c>
      <c r="S341" s="5">
        <f t="shared" si="22"/>
        <v>135.66800000000001</v>
      </c>
      <c r="T341" s="7">
        <f t="shared" si="23"/>
        <v>0.51887037801948999</v>
      </c>
      <c r="U341" s="4">
        <f>YEAR(SalesDataTable[[#This Row],[Order Date]])</f>
        <v>2026</v>
      </c>
      <c r="V341" s="7" t="str">
        <f>"Q"&amp;ROUNDUP(MONTH(SalesDataTable[[#This Row],[Order Date]])/3,0)</f>
        <v>Q1</v>
      </c>
      <c r="W341" s="8">
        <f>MONTH(SalesDataTable[[#This Row],[Order Date]])</f>
        <v>3</v>
      </c>
      <c r="X341" s="7" t="str">
        <f>TEXT(SalesDataTable[[#This Row],[Order Date]],"mmm")</f>
        <v>Mar</v>
      </c>
    </row>
    <row r="342" spans="1:24" ht="15.75">
      <c r="A342" s="1">
        <v>443</v>
      </c>
      <c r="B342" s="2">
        <v>46093</v>
      </c>
      <c r="C342" s="3">
        <f>YEAR(SalesDataTable[[#This Row],[Order Date]])</f>
        <v>2026</v>
      </c>
      <c r="D342" s="10" t="str">
        <f>"Q"&amp;ROUNDUP(MONTH(SalesDataTable[[#This Row],[Order Date]])/3,0)</f>
        <v>Q1</v>
      </c>
      <c r="E342" s="3">
        <f>MONTH(SalesDataTable[[#This Row],[Order Date]])</f>
        <v>3</v>
      </c>
      <c r="F342" s="3" t="str">
        <f>TEXT(SalesDataTable[[#This Row],[Order Date]],"MMM")</f>
        <v>Mar</v>
      </c>
      <c r="G342" s="3" t="s">
        <v>6</v>
      </c>
      <c r="H342" s="3" t="s">
        <v>49</v>
      </c>
      <c r="I342" s="3" t="s">
        <v>2</v>
      </c>
      <c r="J342" s="3" t="s">
        <v>3</v>
      </c>
      <c r="K342" s="3" t="s">
        <v>34</v>
      </c>
      <c r="L342" s="3" t="s">
        <v>35</v>
      </c>
      <c r="M342" s="8">
        <v>3</v>
      </c>
      <c r="N342" s="5">
        <v>39.9</v>
      </c>
      <c r="O342" s="6">
        <v>0</v>
      </c>
      <c r="P342" s="5">
        <v>14.49</v>
      </c>
      <c r="Q342" s="5">
        <f t="shared" si="20"/>
        <v>119.69999999999999</v>
      </c>
      <c r="R342" s="5">
        <f t="shared" si="21"/>
        <v>43.47</v>
      </c>
      <c r="S342" s="5">
        <f t="shared" si="22"/>
        <v>76.22999999999999</v>
      </c>
      <c r="T342" s="7">
        <f t="shared" si="23"/>
        <v>0.63684210526315788</v>
      </c>
      <c r="U342" s="4">
        <f>YEAR(SalesDataTable[[#This Row],[Order Date]])</f>
        <v>2026</v>
      </c>
      <c r="V342" s="7" t="str">
        <f>"Q"&amp;ROUNDUP(MONTH(SalesDataTable[[#This Row],[Order Date]])/3,0)</f>
        <v>Q1</v>
      </c>
      <c r="W342" s="8">
        <f>MONTH(SalesDataTable[[#This Row],[Order Date]])</f>
        <v>3</v>
      </c>
      <c r="X342" s="7" t="str">
        <f>TEXT(SalesDataTable[[#This Row],[Order Date]],"mmm")</f>
        <v>Mar</v>
      </c>
    </row>
    <row r="343" spans="1:24" ht="15.75">
      <c r="A343" s="1">
        <v>759</v>
      </c>
      <c r="B343" s="2">
        <v>46093</v>
      </c>
      <c r="C343" s="3">
        <f>YEAR(SalesDataTable[[#This Row],[Order Date]])</f>
        <v>2026</v>
      </c>
      <c r="D343" s="10" t="str">
        <f>"Q"&amp;ROUNDUP(MONTH(SalesDataTable[[#This Row],[Order Date]])/3,0)</f>
        <v>Q1</v>
      </c>
      <c r="E343" s="3">
        <f>MONTH(SalesDataTable[[#This Row],[Order Date]])</f>
        <v>3</v>
      </c>
      <c r="F343" s="3" t="str">
        <f>TEXT(SalesDataTable[[#This Row],[Order Date]],"MMM")</f>
        <v>Mar</v>
      </c>
      <c r="G343" s="3" t="s">
        <v>6</v>
      </c>
      <c r="H343" s="3" t="s">
        <v>43</v>
      </c>
      <c r="I343" s="3" t="s">
        <v>2</v>
      </c>
      <c r="J343" s="3" t="s">
        <v>13</v>
      </c>
      <c r="K343" s="3" t="s">
        <v>34</v>
      </c>
      <c r="L343" s="3" t="s">
        <v>45</v>
      </c>
      <c r="M343" s="8">
        <v>1</v>
      </c>
      <c r="N343" s="5">
        <v>49.79</v>
      </c>
      <c r="O343" s="6">
        <v>0.1</v>
      </c>
      <c r="P343" s="5">
        <v>22.29</v>
      </c>
      <c r="Q343" s="5">
        <f t="shared" si="20"/>
        <v>44.811</v>
      </c>
      <c r="R343" s="5">
        <f t="shared" si="21"/>
        <v>22.29</v>
      </c>
      <c r="S343" s="5">
        <f t="shared" si="22"/>
        <v>22.521000000000001</v>
      </c>
      <c r="T343" s="7">
        <f t="shared" si="23"/>
        <v>0.5025774921336279</v>
      </c>
      <c r="U343" s="4">
        <f>YEAR(SalesDataTable[[#This Row],[Order Date]])</f>
        <v>2026</v>
      </c>
      <c r="V343" s="7" t="str">
        <f>"Q"&amp;ROUNDUP(MONTH(SalesDataTable[[#This Row],[Order Date]])/3,0)</f>
        <v>Q1</v>
      </c>
      <c r="W343" s="8">
        <f>MONTH(SalesDataTable[[#This Row],[Order Date]])</f>
        <v>3</v>
      </c>
      <c r="X343" s="7" t="str">
        <f>TEXT(SalesDataTable[[#This Row],[Order Date]],"mmm")</f>
        <v>Mar</v>
      </c>
    </row>
    <row r="344" spans="1:24" ht="15.75">
      <c r="A344" s="1">
        <v>1097</v>
      </c>
      <c r="B344" s="2">
        <v>46093</v>
      </c>
      <c r="C344" s="3">
        <f>YEAR(SalesDataTable[[#This Row],[Order Date]])</f>
        <v>2026</v>
      </c>
      <c r="D344" s="10" t="str">
        <f>"Q"&amp;ROUNDUP(MONTH(SalesDataTable[[#This Row],[Order Date]])/3,0)</f>
        <v>Q1</v>
      </c>
      <c r="E344" s="3">
        <f>MONTH(SalesDataTable[[#This Row],[Order Date]])</f>
        <v>3</v>
      </c>
      <c r="F344" s="3" t="str">
        <f>TEXT(SalesDataTable[[#This Row],[Order Date]],"MMM")</f>
        <v>Mar</v>
      </c>
      <c r="G344" s="3" t="s">
        <v>11</v>
      </c>
      <c r="H344" s="3" t="s">
        <v>12</v>
      </c>
      <c r="I344" s="3" t="s">
        <v>28</v>
      </c>
      <c r="J344" s="3" t="s">
        <v>13</v>
      </c>
      <c r="K344" s="3" t="s">
        <v>4</v>
      </c>
      <c r="L344" s="3" t="s">
        <v>26</v>
      </c>
      <c r="M344" s="8">
        <v>1</v>
      </c>
      <c r="N344" s="5">
        <v>41.24</v>
      </c>
      <c r="O344" s="6">
        <v>0.05</v>
      </c>
      <c r="P344" s="5">
        <v>16.64</v>
      </c>
      <c r="Q344" s="5">
        <f t="shared" si="20"/>
        <v>39.177999999999997</v>
      </c>
      <c r="R344" s="5">
        <f t="shared" si="21"/>
        <v>16.64</v>
      </c>
      <c r="S344" s="5">
        <f t="shared" si="22"/>
        <v>22.537999999999997</v>
      </c>
      <c r="T344" s="7">
        <f t="shared" si="23"/>
        <v>0.57527183623462141</v>
      </c>
      <c r="U344" s="4">
        <f>YEAR(SalesDataTable[[#This Row],[Order Date]])</f>
        <v>2026</v>
      </c>
      <c r="V344" s="7" t="str">
        <f>"Q"&amp;ROUNDUP(MONTH(SalesDataTable[[#This Row],[Order Date]])/3,0)</f>
        <v>Q1</v>
      </c>
      <c r="W344" s="8">
        <f>MONTH(SalesDataTable[[#This Row],[Order Date]])</f>
        <v>3</v>
      </c>
      <c r="X344" s="7" t="str">
        <f>TEXT(SalesDataTable[[#This Row],[Order Date]],"mmm")</f>
        <v>Mar</v>
      </c>
    </row>
    <row r="345" spans="1:24" ht="15.75">
      <c r="A345" s="1">
        <v>2152</v>
      </c>
      <c r="B345" s="2">
        <v>46093</v>
      </c>
      <c r="C345" s="3">
        <f>YEAR(SalesDataTable[[#This Row],[Order Date]])</f>
        <v>2026</v>
      </c>
      <c r="D345" s="10" t="str">
        <f>"Q"&amp;ROUNDUP(MONTH(SalesDataTable[[#This Row],[Order Date]])/3,0)</f>
        <v>Q1</v>
      </c>
      <c r="E345" s="3">
        <f>MONTH(SalesDataTable[[#This Row],[Order Date]])</f>
        <v>3</v>
      </c>
      <c r="F345" s="3" t="str">
        <f>TEXT(SalesDataTable[[#This Row],[Order Date]],"MMM")</f>
        <v>Mar</v>
      </c>
      <c r="G345" s="3" t="s">
        <v>0</v>
      </c>
      <c r="H345" s="3" t="s">
        <v>36</v>
      </c>
      <c r="I345" s="3" t="s">
        <v>2</v>
      </c>
      <c r="J345" s="3" t="s">
        <v>13</v>
      </c>
      <c r="K345" s="3" t="s">
        <v>9</v>
      </c>
      <c r="L345" s="3" t="s">
        <v>17</v>
      </c>
      <c r="M345" s="8">
        <v>1</v>
      </c>
      <c r="N345" s="5">
        <v>142.88999999999999</v>
      </c>
      <c r="O345" s="6">
        <v>0</v>
      </c>
      <c r="P345" s="5">
        <v>81.099999999999994</v>
      </c>
      <c r="Q345" s="5">
        <f t="shared" si="20"/>
        <v>142.88999999999999</v>
      </c>
      <c r="R345" s="5">
        <f t="shared" si="21"/>
        <v>81.099999999999994</v>
      </c>
      <c r="S345" s="5">
        <f t="shared" si="22"/>
        <v>61.789999999999992</v>
      </c>
      <c r="T345" s="7">
        <f t="shared" si="23"/>
        <v>0.43243054097557559</v>
      </c>
      <c r="U345" s="4">
        <f>YEAR(SalesDataTable[[#This Row],[Order Date]])</f>
        <v>2026</v>
      </c>
      <c r="V345" s="7" t="str">
        <f>"Q"&amp;ROUNDUP(MONTH(SalesDataTable[[#This Row],[Order Date]])/3,0)</f>
        <v>Q1</v>
      </c>
      <c r="W345" s="8">
        <f>MONTH(SalesDataTable[[#This Row],[Order Date]])</f>
        <v>3</v>
      </c>
      <c r="X345" s="7" t="str">
        <f>TEXT(SalesDataTable[[#This Row],[Order Date]],"mmm")</f>
        <v>Mar</v>
      </c>
    </row>
    <row r="346" spans="1:24" ht="15.75">
      <c r="A346" s="1">
        <v>2512</v>
      </c>
      <c r="B346" s="2">
        <v>46093</v>
      </c>
      <c r="C346" s="3">
        <f>YEAR(SalesDataTable[[#This Row],[Order Date]])</f>
        <v>2026</v>
      </c>
      <c r="D346" s="10" t="str">
        <f>"Q"&amp;ROUNDUP(MONTH(SalesDataTable[[#This Row],[Order Date]])/3,0)</f>
        <v>Q1</v>
      </c>
      <c r="E346" s="3">
        <f>MONTH(SalesDataTable[[#This Row],[Order Date]])</f>
        <v>3</v>
      </c>
      <c r="F346" s="3" t="str">
        <f>TEXT(SalesDataTable[[#This Row],[Order Date]],"MMM")</f>
        <v>Mar</v>
      </c>
      <c r="G346" s="3" t="s">
        <v>6</v>
      </c>
      <c r="H346" s="3" t="s">
        <v>7</v>
      </c>
      <c r="I346" s="3" t="s">
        <v>2</v>
      </c>
      <c r="J346" s="3" t="s">
        <v>13</v>
      </c>
      <c r="K346" s="3" t="s">
        <v>23</v>
      </c>
      <c r="L346" s="3" t="s">
        <v>29</v>
      </c>
      <c r="M346" s="8">
        <v>2</v>
      </c>
      <c r="N346" s="5">
        <v>192.76</v>
      </c>
      <c r="O346" s="6">
        <v>0</v>
      </c>
      <c r="P346" s="5">
        <v>103.08</v>
      </c>
      <c r="Q346" s="5">
        <f t="shared" si="20"/>
        <v>385.52</v>
      </c>
      <c r="R346" s="5">
        <f t="shared" si="21"/>
        <v>206.16</v>
      </c>
      <c r="S346" s="5">
        <f t="shared" si="22"/>
        <v>179.35999999999999</v>
      </c>
      <c r="T346" s="7">
        <f t="shared" si="23"/>
        <v>0.46524175140070551</v>
      </c>
      <c r="U346" s="4">
        <f>YEAR(SalesDataTable[[#This Row],[Order Date]])</f>
        <v>2026</v>
      </c>
      <c r="V346" s="7" t="str">
        <f>"Q"&amp;ROUNDUP(MONTH(SalesDataTable[[#This Row],[Order Date]])/3,0)</f>
        <v>Q1</v>
      </c>
      <c r="W346" s="8">
        <f>MONTH(SalesDataTable[[#This Row],[Order Date]])</f>
        <v>3</v>
      </c>
      <c r="X346" s="7" t="str">
        <f>TEXT(SalesDataTable[[#This Row],[Order Date]],"mmm")</f>
        <v>Mar</v>
      </c>
    </row>
    <row r="347" spans="1:24" ht="15.75">
      <c r="A347" s="1">
        <v>2578</v>
      </c>
      <c r="B347" s="2">
        <v>46093</v>
      </c>
      <c r="C347" s="3">
        <f>YEAR(SalesDataTable[[#This Row],[Order Date]])</f>
        <v>2026</v>
      </c>
      <c r="D347" s="10" t="str">
        <f>"Q"&amp;ROUNDUP(MONTH(SalesDataTable[[#This Row],[Order Date]])/3,0)</f>
        <v>Q1</v>
      </c>
      <c r="E347" s="3">
        <f>MONTH(SalesDataTable[[#This Row],[Order Date]])</f>
        <v>3</v>
      </c>
      <c r="F347" s="3" t="str">
        <f>TEXT(SalesDataTable[[#This Row],[Order Date]],"MMM")</f>
        <v>Mar</v>
      </c>
      <c r="G347" s="3" t="s">
        <v>11</v>
      </c>
      <c r="H347" s="3" t="s">
        <v>25</v>
      </c>
      <c r="I347" s="3" t="s">
        <v>2</v>
      </c>
      <c r="J347" s="3" t="s">
        <v>13</v>
      </c>
      <c r="K347" s="3" t="s">
        <v>14</v>
      </c>
      <c r="L347" s="3" t="s">
        <v>48</v>
      </c>
      <c r="M347" s="8">
        <v>1</v>
      </c>
      <c r="N347" s="5">
        <v>165.72</v>
      </c>
      <c r="O347" s="6">
        <v>0</v>
      </c>
      <c r="P347" s="5">
        <v>89.31</v>
      </c>
      <c r="Q347" s="5">
        <f t="shared" si="20"/>
        <v>165.72</v>
      </c>
      <c r="R347" s="5">
        <f t="shared" si="21"/>
        <v>89.31</v>
      </c>
      <c r="S347" s="5">
        <f t="shared" si="22"/>
        <v>76.41</v>
      </c>
      <c r="T347" s="7">
        <f t="shared" si="23"/>
        <v>0.46107892831281677</v>
      </c>
      <c r="U347" s="4">
        <f>YEAR(SalesDataTable[[#This Row],[Order Date]])</f>
        <v>2026</v>
      </c>
      <c r="V347" s="7" t="str">
        <f>"Q"&amp;ROUNDUP(MONTH(SalesDataTable[[#This Row],[Order Date]])/3,0)</f>
        <v>Q1</v>
      </c>
      <c r="W347" s="8">
        <f>MONTH(SalesDataTable[[#This Row],[Order Date]])</f>
        <v>3</v>
      </c>
      <c r="X347" s="7" t="str">
        <f>TEXT(SalesDataTable[[#This Row],[Order Date]],"mmm")</f>
        <v>Mar</v>
      </c>
    </row>
    <row r="348" spans="1:24" ht="15.75">
      <c r="A348" s="1">
        <v>3302</v>
      </c>
      <c r="B348" s="2">
        <v>46093</v>
      </c>
      <c r="C348" s="3">
        <f>YEAR(SalesDataTable[[#This Row],[Order Date]])</f>
        <v>2026</v>
      </c>
      <c r="D348" s="10" t="str">
        <f>"Q"&amp;ROUNDUP(MONTH(SalesDataTable[[#This Row],[Order Date]])/3,0)</f>
        <v>Q1</v>
      </c>
      <c r="E348" s="3">
        <f>MONTH(SalesDataTable[[#This Row],[Order Date]])</f>
        <v>3</v>
      </c>
      <c r="F348" s="3" t="str">
        <f>TEXT(SalesDataTable[[#This Row],[Order Date]],"MMM")</f>
        <v>Mar</v>
      </c>
      <c r="G348" s="3" t="s">
        <v>20</v>
      </c>
      <c r="H348" s="3" t="s">
        <v>31</v>
      </c>
      <c r="I348" s="3" t="s">
        <v>19</v>
      </c>
      <c r="J348" s="3" t="s">
        <v>16</v>
      </c>
      <c r="K348" s="3" t="s">
        <v>14</v>
      </c>
      <c r="L348" s="3" t="s">
        <v>48</v>
      </c>
      <c r="M348" s="8">
        <v>2</v>
      </c>
      <c r="N348" s="5">
        <v>164.33</v>
      </c>
      <c r="O348" s="6">
        <v>0</v>
      </c>
      <c r="P348" s="5">
        <v>86.07</v>
      </c>
      <c r="Q348" s="5">
        <f t="shared" si="20"/>
        <v>328.66</v>
      </c>
      <c r="R348" s="5">
        <f t="shared" si="21"/>
        <v>172.14</v>
      </c>
      <c r="S348" s="5">
        <f t="shared" si="22"/>
        <v>156.52000000000004</v>
      </c>
      <c r="T348" s="7">
        <f t="shared" si="23"/>
        <v>0.47623684050386428</v>
      </c>
      <c r="U348" s="4">
        <f>YEAR(SalesDataTable[[#This Row],[Order Date]])</f>
        <v>2026</v>
      </c>
      <c r="V348" s="7" t="str">
        <f>"Q"&amp;ROUNDUP(MONTH(SalesDataTable[[#This Row],[Order Date]])/3,0)</f>
        <v>Q1</v>
      </c>
      <c r="W348" s="8">
        <f>MONTH(SalesDataTable[[#This Row],[Order Date]])</f>
        <v>3</v>
      </c>
      <c r="X348" s="7" t="str">
        <f>TEXT(SalesDataTable[[#This Row],[Order Date]],"mmm")</f>
        <v>Mar</v>
      </c>
    </row>
    <row r="349" spans="1:24" ht="15.75">
      <c r="A349" s="1">
        <v>3752</v>
      </c>
      <c r="B349" s="2">
        <v>46093</v>
      </c>
      <c r="C349" s="3">
        <f>YEAR(SalesDataTable[[#This Row],[Order Date]])</f>
        <v>2026</v>
      </c>
      <c r="D349" s="10" t="str">
        <f>"Q"&amp;ROUNDUP(MONTH(SalesDataTable[[#This Row],[Order Date]])/3,0)</f>
        <v>Q1</v>
      </c>
      <c r="E349" s="3">
        <f>MONTH(SalesDataTable[[#This Row],[Order Date]])</f>
        <v>3</v>
      </c>
      <c r="F349" s="3" t="str">
        <f>TEXT(SalesDataTable[[#This Row],[Order Date]],"MMM")</f>
        <v>Mar</v>
      </c>
      <c r="G349" s="3" t="s">
        <v>20</v>
      </c>
      <c r="H349" s="3" t="s">
        <v>33</v>
      </c>
      <c r="I349" s="3" t="s">
        <v>8</v>
      </c>
      <c r="J349" s="3" t="s">
        <v>16</v>
      </c>
      <c r="K349" s="3" t="s">
        <v>14</v>
      </c>
      <c r="L349" s="3" t="s">
        <v>32</v>
      </c>
      <c r="M349" s="8">
        <v>3</v>
      </c>
      <c r="N349" s="5">
        <v>45.8</v>
      </c>
      <c r="O349" s="6">
        <v>0.15</v>
      </c>
      <c r="P349" s="5">
        <v>18.47</v>
      </c>
      <c r="Q349" s="5">
        <f t="shared" si="20"/>
        <v>116.78999999999998</v>
      </c>
      <c r="R349" s="5">
        <f t="shared" si="21"/>
        <v>55.41</v>
      </c>
      <c r="S349" s="5">
        <f t="shared" si="22"/>
        <v>61.379999999999981</v>
      </c>
      <c r="T349" s="7">
        <f t="shared" si="23"/>
        <v>0.52555869509375797</v>
      </c>
      <c r="U349" s="4">
        <f>YEAR(SalesDataTable[[#This Row],[Order Date]])</f>
        <v>2026</v>
      </c>
      <c r="V349" s="7" t="str">
        <f>"Q"&amp;ROUNDUP(MONTH(SalesDataTable[[#This Row],[Order Date]])/3,0)</f>
        <v>Q1</v>
      </c>
      <c r="W349" s="8">
        <f>MONTH(SalesDataTable[[#This Row],[Order Date]])</f>
        <v>3</v>
      </c>
      <c r="X349" s="7" t="str">
        <f>TEXT(SalesDataTable[[#This Row],[Order Date]],"mmm")</f>
        <v>Mar</v>
      </c>
    </row>
    <row r="350" spans="1:24" ht="15.75">
      <c r="A350" s="1">
        <v>4839</v>
      </c>
      <c r="B350" s="2">
        <v>46093</v>
      </c>
      <c r="C350" s="3">
        <f>YEAR(SalesDataTable[[#This Row],[Order Date]])</f>
        <v>2026</v>
      </c>
      <c r="D350" s="10" t="str">
        <f>"Q"&amp;ROUNDUP(MONTH(SalesDataTable[[#This Row],[Order Date]])/3,0)</f>
        <v>Q1</v>
      </c>
      <c r="E350" s="3">
        <f>MONTH(SalesDataTable[[#This Row],[Order Date]])</f>
        <v>3</v>
      </c>
      <c r="F350" s="3" t="str">
        <f>TEXT(SalesDataTable[[#This Row],[Order Date]],"MMM")</f>
        <v>Mar</v>
      </c>
      <c r="G350" s="3" t="s">
        <v>6</v>
      </c>
      <c r="H350" s="3" t="s">
        <v>7</v>
      </c>
      <c r="I350" s="3" t="s">
        <v>2</v>
      </c>
      <c r="J350" s="3" t="s">
        <v>13</v>
      </c>
      <c r="K350" s="3" t="s">
        <v>4</v>
      </c>
      <c r="L350" s="3" t="s">
        <v>30</v>
      </c>
      <c r="M350" s="8">
        <v>2</v>
      </c>
      <c r="N350" s="5">
        <v>103.08</v>
      </c>
      <c r="O350" s="6">
        <v>0.05</v>
      </c>
      <c r="P350" s="5">
        <v>49.27</v>
      </c>
      <c r="Q350" s="5">
        <f t="shared" si="20"/>
        <v>195.85199999999998</v>
      </c>
      <c r="R350" s="5">
        <f t="shared" si="21"/>
        <v>98.54</v>
      </c>
      <c r="S350" s="5">
        <f t="shared" si="22"/>
        <v>97.311999999999969</v>
      </c>
      <c r="T350" s="7">
        <f t="shared" si="23"/>
        <v>0.49686497967853266</v>
      </c>
      <c r="U350" s="4">
        <f>YEAR(SalesDataTable[[#This Row],[Order Date]])</f>
        <v>2026</v>
      </c>
      <c r="V350" s="7" t="str">
        <f>"Q"&amp;ROUNDUP(MONTH(SalesDataTable[[#This Row],[Order Date]])/3,0)</f>
        <v>Q1</v>
      </c>
      <c r="W350" s="8">
        <f>MONTH(SalesDataTable[[#This Row],[Order Date]])</f>
        <v>3</v>
      </c>
      <c r="X350" s="7" t="str">
        <f>TEXT(SalesDataTable[[#This Row],[Order Date]],"mmm")</f>
        <v>Mar</v>
      </c>
    </row>
    <row r="351" spans="1:24" ht="15.75">
      <c r="A351" s="1">
        <v>264</v>
      </c>
      <c r="B351" s="2">
        <v>46094</v>
      </c>
      <c r="C351" s="3">
        <f>YEAR(SalesDataTable[[#This Row],[Order Date]])</f>
        <v>2026</v>
      </c>
      <c r="D351" s="10" t="str">
        <f>"Q"&amp;ROUNDUP(MONTH(SalesDataTable[[#This Row],[Order Date]])/3,0)</f>
        <v>Q1</v>
      </c>
      <c r="E351" s="3">
        <f>MONTH(SalesDataTable[[#This Row],[Order Date]])</f>
        <v>3</v>
      </c>
      <c r="F351" s="3" t="str">
        <f>TEXT(SalesDataTable[[#This Row],[Order Date]],"MMM")</f>
        <v>Mar</v>
      </c>
      <c r="G351" s="3" t="s">
        <v>0</v>
      </c>
      <c r="H351" s="3" t="s">
        <v>1</v>
      </c>
      <c r="I351" s="3" t="s">
        <v>2</v>
      </c>
      <c r="J351" s="3" t="s">
        <v>16</v>
      </c>
      <c r="K351" s="3" t="s">
        <v>14</v>
      </c>
      <c r="L351" s="3" t="s">
        <v>32</v>
      </c>
      <c r="M351" s="8">
        <v>4</v>
      </c>
      <c r="N351" s="5">
        <v>47.33</v>
      </c>
      <c r="O351" s="6">
        <v>0</v>
      </c>
      <c r="P351" s="5">
        <v>18.739999999999998</v>
      </c>
      <c r="Q351" s="5">
        <f t="shared" si="20"/>
        <v>189.32</v>
      </c>
      <c r="R351" s="5">
        <f t="shared" si="21"/>
        <v>74.959999999999994</v>
      </c>
      <c r="S351" s="5">
        <f t="shared" si="22"/>
        <v>114.36</v>
      </c>
      <c r="T351" s="7">
        <f t="shared" si="23"/>
        <v>0.60405662370589475</v>
      </c>
      <c r="U351" s="4">
        <f>YEAR(SalesDataTable[[#This Row],[Order Date]])</f>
        <v>2026</v>
      </c>
      <c r="V351" s="7" t="str">
        <f>"Q"&amp;ROUNDUP(MONTH(SalesDataTable[[#This Row],[Order Date]])/3,0)</f>
        <v>Q1</v>
      </c>
      <c r="W351" s="8">
        <f>MONTH(SalesDataTable[[#This Row],[Order Date]])</f>
        <v>3</v>
      </c>
      <c r="X351" s="7" t="str">
        <f>TEXT(SalesDataTable[[#This Row],[Order Date]],"mmm")</f>
        <v>Mar</v>
      </c>
    </row>
    <row r="352" spans="1:24" ht="15.75">
      <c r="A352" s="1">
        <v>2498</v>
      </c>
      <c r="B352" s="2">
        <v>46094</v>
      </c>
      <c r="C352" s="3">
        <f>YEAR(SalesDataTable[[#This Row],[Order Date]])</f>
        <v>2026</v>
      </c>
      <c r="D352" s="10" t="str">
        <f>"Q"&amp;ROUNDUP(MONTH(SalesDataTable[[#This Row],[Order Date]])/3,0)</f>
        <v>Q1</v>
      </c>
      <c r="E352" s="3">
        <f>MONTH(SalesDataTable[[#This Row],[Order Date]])</f>
        <v>3</v>
      </c>
      <c r="F352" s="3" t="str">
        <f>TEXT(SalesDataTable[[#This Row],[Order Date]],"MMM")</f>
        <v>Mar</v>
      </c>
      <c r="G352" s="3" t="s">
        <v>11</v>
      </c>
      <c r="H352" s="3" t="s">
        <v>18</v>
      </c>
      <c r="I352" s="3" t="s">
        <v>19</v>
      </c>
      <c r="J352" s="3" t="s">
        <v>13</v>
      </c>
      <c r="K352" s="3" t="s">
        <v>4</v>
      </c>
      <c r="L352" s="3" t="s">
        <v>22</v>
      </c>
      <c r="M352" s="8">
        <v>1</v>
      </c>
      <c r="N352" s="5">
        <v>50.04</v>
      </c>
      <c r="O352" s="6">
        <v>0</v>
      </c>
      <c r="P352" s="5">
        <v>22.64</v>
      </c>
      <c r="Q352" s="5">
        <f t="shared" si="20"/>
        <v>50.04</v>
      </c>
      <c r="R352" s="5">
        <f t="shared" si="21"/>
        <v>22.64</v>
      </c>
      <c r="S352" s="5">
        <f t="shared" si="22"/>
        <v>27.4</v>
      </c>
      <c r="T352" s="7">
        <f t="shared" si="23"/>
        <v>0.54756195043964828</v>
      </c>
      <c r="U352" s="4">
        <f>YEAR(SalesDataTable[[#This Row],[Order Date]])</f>
        <v>2026</v>
      </c>
      <c r="V352" s="7" t="str">
        <f>"Q"&amp;ROUNDUP(MONTH(SalesDataTable[[#This Row],[Order Date]])/3,0)</f>
        <v>Q1</v>
      </c>
      <c r="W352" s="8">
        <f>MONTH(SalesDataTable[[#This Row],[Order Date]])</f>
        <v>3</v>
      </c>
      <c r="X352" s="7" t="str">
        <f>TEXT(SalesDataTable[[#This Row],[Order Date]],"mmm")</f>
        <v>Mar</v>
      </c>
    </row>
    <row r="353" spans="1:24" ht="15.75">
      <c r="A353" s="1">
        <v>3929</v>
      </c>
      <c r="B353" s="2">
        <v>46094</v>
      </c>
      <c r="C353" s="3">
        <f>YEAR(SalesDataTable[[#This Row],[Order Date]])</f>
        <v>2026</v>
      </c>
      <c r="D353" s="10" t="str">
        <f>"Q"&amp;ROUNDUP(MONTH(SalesDataTable[[#This Row],[Order Date]])/3,0)</f>
        <v>Q1</v>
      </c>
      <c r="E353" s="3">
        <f>MONTH(SalesDataTable[[#This Row],[Order Date]])</f>
        <v>3</v>
      </c>
      <c r="F353" s="3" t="str">
        <f>TEXT(SalesDataTable[[#This Row],[Order Date]],"MMM")</f>
        <v>Mar</v>
      </c>
      <c r="G353" s="3" t="s">
        <v>20</v>
      </c>
      <c r="H353" s="3" t="s">
        <v>47</v>
      </c>
      <c r="I353" s="3" t="s">
        <v>2</v>
      </c>
      <c r="J353" s="3" t="s">
        <v>13</v>
      </c>
      <c r="K353" s="3" t="s">
        <v>34</v>
      </c>
      <c r="L353" s="3" t="s">
        <v>38</v>
      </c>
      <c r="M353" s="8">
        <v>1</v>
      </c>
      <c r="N353" s="5">
        <v>125.69</v>
      </c>
      <c r="O353" s="6">
        <v>0</v>
      </c>
      <c r="P353" s="5">
        <v>67.150000000000006</v>
      </c>
      <c r="Q353" s="5">
        <f t="shared" si="20"/>
        <v>125.69</v>
      </c>
      <c r="R353" s="5">
        <f t="shared" si="21"/>
        <v>67.150000000000006</v>
      </c>
      <c r="S353" s="5">
        <f t="shared" si="22"/>
        <v>58.539999999999992</v>
      </c>
      <c r="T353" s="7">
        <f t="shared" si="23"/>
        <v>0.465749065160315</v>
      </c>
      <c r="U353" s="4">
        <f>YEAR(SalesDataTable[[#This Row],[Order Date]])</f>
        <v>2026</v>
      </c>
      <c r="V353" s="7" t="str">
        <f>"Q"&amp;ROUNDUP(MONTH(SalesDataTable[[#This Row],[Order Date]])/3,0)</f>
        <v>Q1</v>
      </c>
      <c r="W353" s="8">
        <f>MONTH(SalesDataTable[[#This Row],[Order Date]])</f>
        <v>3</v>
      </c>
      <c r="X353" s="7" t="str">
        <f>TEXT(SalesDataTable[[#This Row],[Order Date]],"mmm")</f>
        <v>Mar</v>
      </c>
    </row>
    <row r="354" spans="1:24" ht="15.75">
      <c r="A354" s="1">
        <v>4195</v>
      </c>
      <c r="B354" s="2">
        <v>46094</v>
      </c>
      <c r="C354" s="3">
        <f>YEAR(SalesDataTable[[#This Row],[Order Date]])</f>
        <v>2026</v>
      </c>
      <c r="D354" s="10" t="str">
        <f>"Q"&amp;ROUNDUP(MONTH(SalesDataTable[[#This Row],[Order Date]])/3,0)</f>
        <v>Q1</v>
      </c>
      <c r="E354" s="3">
        <f>MONTH(SalesDataTable[[#This Row],[Order Date]])</f>
        <v>3</v>
      </c>
      <c r="F354" s="3" t="str">
        <f>TEXT(SalesDataTable[[#This Row],[Order Date]],"MMM")</f>
        <v>Mar</v>
      </c>
      <c r="G354" s="3" t="s">
        <v>20</v>
      </c>
      <c r="H354" s="3" t="s">
        <v>47</v>
      </c>
      <c r="I354" s="3" t="s">
        <v>28</v>
      </c>
      <c r="J354" s="3" t="s">
        <v>13</v>
      </c>
      <c r="K354" s="3" t="s">
        <v>9</v>
      </c>
      <c r="L354" s="3" t="s">
        <v>17</v>
      </c>
      <c r="M354" s="8">
        <v>2</v>
      </c>
      <c r="N354" s="5">
        <v>142.72999999999999</v>
      </c>
      <c r="O354" s="6">
        <v>0.1</v>
      </c>
      <c r="P354" s="5">
        <v>77.28</v>
      </c>
      <c r="Q354" s="5">
        <f t="shared" si="20"/>
        <v>256.91399999999999</v>
      </c>
      <c r="R354" s="5">
        <f t="shared" si="21"/>
        <v>154.56</v>
      </c>
      <c r="S354" s="5">
        <f t="shared" si="22"/>
        <v>102.35399999999998</v>
      </c>
      <c r="T354" s="7">
        <f t="shared" si="23"/>
        <v>0.39839790747098247</v>
      </c>
      <c r="U354" s="4">
        <f>YEAR(SalesDataTable[[#This Row],[Order Date]])</f>
        <v>2026</v>
      </c>
      <c r="V354" s="7" t="str">
        <f>"Q"&amp;ROUNDUP(MONTH(SalesDataTable[[#This Row],[Order Date]])/3,0)</f>
        <v>Q1</v>
      </c>
      <c r="W354" s="8">
        <f>MONTH(SalesDataTable[[#This Row],[Order Date]])</f>
        <v>3</v>
      </c>
      <c r="X354" s="7" t="str">
        <f>TEXT(SalesDataTable[[#This Row],[Order Date]],"mmm")</f>
        <v>Mar</v>
      </c>
    </row>
    <row r="355" spans="1:24" ht="15.75">
      <c r="A355" s="1">
        <v>4684</v>
      </c>
      <c r="B355" s="2">
        <v>46094</v>
      </c>
      <c r="C355" s="3">
        <f>YEAR(SalesDataTable[[#This Row],[Order Date]])</f>
        <v>2026</v>
      </c>
      <c r="D355" s="10" t="str">
        <f>"Q"&amp;ROUNDUP(MONTH(SalesDataTable[[#This Row],[Order Date]])/3,0)</f>
        <v>Q1</v>
      </c>
      <c r="E355" s="3">
        <f>MONTH(SalesDataTable[[#This Row],[Order Date]])</f>
        <v>3</v>
      </c>
      <c r="F355" s="3" t="str">
        <f>TEXT(SalesDataTable[[#This Row],[Order Date]],"MMM")</f>
        <v>Mar</v>
      </c>
      <c r="G355" s="3" t="s">
        <v>6</v>
      </c>
      <c r="H355" s="3" t="s">
        <v>43</v>
      </c>
      <c r="I355" s="3" t="s">
        <v>2</v>
      </c>
      <c r="J355" s="3" t="s">
        <v>3</v>
      </c>
      <c r="K355" s="3" t="s">
        <v>34</v>
      </c>
      <c r="L355" s="3" t="s">
        <v>38</v>
      </c>
      <c r="M355" s="8">
        <v>4</v>
      </c>
      <c r="N355" s="5">
        <v>124.36</v>
      </c>
      <c r="O355" s="6">
        <v>0</v>
      </c>
      <c r="P355" s="5">
        <v>68.790000000000006</v>
      </c>
      <c r="Q355" s="5">
        <f t="shared" si="20"/>
        <v>497.44</v>
      </c>
      <c r="R355" s="5">
        <f t="shared" si="21"/>
        <v>275.16000000000003</v>
      </c>
      <c r="S355" s="5">
        <f t="shared" si="22"/>
        <v>222.27999999999997</v>
      </c>
      <c r="T355" s="7">
        <f t="shared" si="23"/>
        <v>0.44684786104856861</v>
      </c>
      <c r="U355" s="4">
        <f>YEAR(SalesDataTable[[#This Row],[Order Date]])</f>
        <v>2026</v>
      </c>
      <c r="V355" s="7" t="str">
        <f>"Q"&amp;ROUNDUP(MONTH(SalesDataTable[[#This Row],[Order Date]])/3,0)</f>
        <v>Q1</v>
      </c>
      <c r="W355" s="8">
        <f>MONTH(SalesDataTable[[#This Row],[Order Date]])</f>
        <v>3</v>
      </c>
      <c r="X355" s="7" t="str">
        <f>TEXT(SalesDataTable[[#This Row],[Order Date]],"mmm")</f>
        <v>Mar</v>
      </c>
    </row>
    <row r="356" spans="1:24" ht="15.75">
      <c r="A356" s="1">
        <v>313</v>
      </c>
      <c r="B356" s="2">
        <v>46095</v>
      </c>
      <c r="C356" s="3">
        <f>YEAR(SalesDataTable[[#This Row],[Order Date]])</f>
        <v>2026</v>
      </c>
      <c r="D356" s="10" t="str">
        <f>"Q"&amp;ROUNDUP(MONTH(SalesDataTable[[#This Row],[Order Date]])/3,0)</f>
        <v>Q1</v>
      </c>
      <c r="E356" s="3">
        <f>MONTH(SalesDataTable[[#This Row],[Order Date]])</f>
        <v>3</v>
      </c>
      <c r="F356" s="3" t="str">
        <f>TEXT(SalesDataTable[[#This Row],[Order Date]],"MMM")</f>
        <v>Mar</v>
      </c>
      <c r="G356" s="3" t="s">
        <v>20</v>
      </c>
      <c r="H356" s="3" t="s">
        <v>33</v>
      </c>
      <c r="I356" s="3" t="s">
        <v>2</v>
      </c>
      <c r="J356" s="3" t="s">
        <v>13</v>
      </c>
      <c r="K356" s="3" t="s">
        <v>4</v>
      </c>
      <c r="L356" s="3" t="s">
        <v>26</v>
      </c>
      <c r="M356" s="8">
        <v>4</v>
      </c>
      <c r="N356" s="5">
        <v>40.42</v>
      </c>
      <c r="O356" s="6">
        <v>0.1</v>
      </c>
      <c r="P356" s="5">
        <v>16.25</v>
      </c>
      <c r="Q356" s="5">
        <f t="shared" si="20"/>
        <v>145.512</v>
      </c>
      <c r="R356" s="5">
        <f t="shared" si="21"/>
        <v>65</v>
      </c>
      <c r="S356" s="5">
        <f t="shared" si="22"/>
        <v>80.512</v>
      </c>
      <c r="T356" s="7">
        <f t="shared" si="23"/>
        <v>0.5533014459288581</v>
      </c>
      <c r="U356" s="4">
        <f>YEAR(SalesDataTable[[#This Row],[Order Date]])</f>
        <v>2026</v>
      </c>
      <c r="V356" s="7" t="str">
        <f>"Q"&amp;ROUNDUP(MONTH(SalesDataTable[[#This Row],[Order Date]])/3,0)</f>
        <v>Q1</v>
      </c>
      <c r="W356" s="8">
        <f>MONTH(SalesDataTable[[#This Row],[Order Date]])</f>
        <v>3</v>
      </c>
      <c r="X356" s="7" t="str">
        <f>TEXT(SalesDataTable[[#This Row],[Order Date]],"mmm")</f>
        <v>Mar</v>
      </c>
    </row>
    <row r="357" spans="1:24" ht="15.75">
      <c r="A357" s="1">
        <v>1056</v>
      </c>
      <c r="B357" s="2">
        <v>46095</v>
      </c>
      <c r="C357" s="3">
        <f>YEAR(SalesDataTable[[#This Row],[Order Date]])</f>
        <v>2026</v>
      </c>
      <c r="D357" s="10" t="str">
        <f>"Q"&amp;ROUNDUP(MONTH(SalesDataTable[[#This Row],[Order Date]])/3,0)</f>
        <v>Q1</v>
      </c>
      <c r="E357" s="3">
        <f>MONTH(SalesDataTable[[#This Row],[Order Date]])</f>
        <v>3</v>
      </c>
      <c r="F357" s="3" t="str">
        <f>TEXT(SalesDataTable[[#This Row],[Order Date]],"MMM")</f>
        <v>Mar</v>
      </c>
      <c r="G357" s="3" t="s">
        <v>0</v>
      </c>
      <c r="H357" s="3" t="s">
        <v>50</v>
      </c>
      <c r="I357" s="3" t="s">
        <v>2</v>
      </c>
      <c r="J357" s="3" t="s">
        <v>3</v>
      </c>
      <c r="K357" s="3" t="s">
        <v>23</v>
      </c>
      <c r="L357" s="3" t="s">
        <v>29</v>
      </c>
      <c r="M357" s="8">
        <v>1</v>
      </c>
      <c r="N357" s="5">
        <v>192.86</v>
      </c>
      <c r="O357" s="6">
        <v>0</v>
      </c>
      <c r="P357" s="5">
        <v>101.13</v>
      </c>
      <c r="Q357" s="5">
        <f t="shared" si="20"/>
        <v>192.86</v>
      </c>
      <c r="R357" s="5">
        <f t="shared" si="21"/>
        <v>101.13</v>
      </c>
      <c r="S357" s="5">
        <f t="shared" si="22"/>
        <v>91.730000000000018</v>
      </c>
      <c r="T357" s="7">
        <f t="shared" si="23"/>
        <v>0.475629990666805</v>
      </c>
      <c r="U357" s="4">
        <f>YEAR(SalesDataTable[[#This Row],[Order Date]])</f>
        <v>2026</v>
      </c>
      <c r="V357" s="7" t="str">
        <f>"Q"&amp;ROUNDUP(MONTH(SalesDataTable[[#This Row],[Order Date]])/3,0)</f>
        <v>Q1</v>
      </c>
      <c r="W357" s="8">
        <f>MONTH(SalesDataTable[[#This Row],[Order Date]])</f>
        <v>3</v>
      </c>
      <c r="X357" s="7" t="str">
        <f>TEXT(SalesDataTable[[#This Row],[Order Date]],"mmm")</f>
        <v>Mar</v>
      </c>
    </row>
    <row r="358" spans="1:24" ht="15.75">
      <c r="A358" s="1">
        <v>2189</v>
      </c>
      <c r="B358" s="2">
        <v>46095</v>
      </c>
      <c r="C358" s="3">
        <f>YEAR(SalesDataTable[[#This Row],[Order Date]])</f>
        <v>2026</v>
      </c>
      <c r="D358" s="10" t="str">
        <f>"Q"&amp;ROUNDUP(MONTH(SalesDataTable[[#This Row],[Order Date]])/3,0)</f>
        <v>Q1</v>
      </c>
      <c r="E358" s="3">
        <f>MONTH(SalesDataTable[[#This Row],[Order Date]])</f>
        <v>3</v>
      </c>
      <c r="F358" s="3" t="str">
        <f>TEXT(SalesDataTable[[#This Row],[Order Date]],"MMM")</f>
        <v>Mar</v>
      </c>
      <c r="G358" s="3" t="s">
        <v>20</v>
      </c>
      <c r="H358" s="3" t="s">
        <v>21</v>
      </c>
      <c r="I358" s="3" t="s">
        <v>28</v>
      </c>
      <c r="J358" s="3" t="s">
        <v>13</v>
      </c>
      <c r="K358" s="3" t="s">
        <v>9</v>
      </c>
      <c r="L358" s="3" t="s">
        <v>46</v>
      </c>
      <c r="M358" s="8">
        <v>2</v>
      </c>
      <c r="N358" s="5">
        <v>72.34</v>
      </c>
      <c r="O358" s="6">
        <v>0</v>
      </c>
      <c r="P358" s="5">
        <v>33.29</v>
      </c>
      <c r="Q358" s="5">
        <f t="shared" si="20"/>
        <v>144.68</v>
      </c>
      <c r="R358" s="5">
        <f t="shared" si="21"/>
        <v>66.58</v>
      </c>
      <c r="S358" s="5">
        <f t="shared" si="22"/>
        <v>78.100000000000009</v>
      </c>
      <c r="T358" s="7">
        <f t="shared" si="23"/>
        <v>0.53981199889411113</v>
      </c>
      <c r="U358" s="4">
        <f>YEAR(SalesDataTable[[#This Row],[Order Date]])</f>
        <v>2026</v>
      </c>
      <c r="V358" s="7" t="str">
        <f>"Q"&amp;ROUNDUP(MONTH(SalesDataTable[[#This Row],[Order Date]])/3,0)</f>
        <v>Q1</v>
      </c>
      <c r="W358" s="8">
        <f>MONTH(SalesDataTable[[#This Row],[Order Date]])</f>
        <v>3</v>
      </c>
      <c r="X358" s="7" t="str">
        <f>TEXT(SalesDataTable[[#This Row],[Order Date]],"mmm")</f>
        <v>Mar</v>
      </c>
    </row>
    <row r="359" spans="1:24" ht="15.75">
      <c r="A359" s="1">
        <v>2617</v>
      </c>
      <c r="B359" s="2">
        <v>46095</v>
      </c>
      <c r="C359" s="3">
        <f>YEAR(SalesDataTable[[#This Row],[Order Date]])</f>
        <v>2026</v>
      </c>
      <c r="D359" s="10" t="str">
        <f>"Q"&amp;ROUNDUP(MONTH(SalesDataTable[[#This Row],[Order Date]])/3,0)</f>
        <v>Q1</v>
      </c>
      <c r="E359" s="3">
        <f>MONTH(SalesDataTable[[#This Row],[Order Date]])</f>
        <v>3</v>
      </c>
      <c r="F359" s="3" t="str">
        <f>TEXT(SalesDataTable[[#This Row],[Order Date]],"MMM")</f>
        <v>Mar</v>
      </c>
      <c r="G359" s="3" t="s">
        <v>20</v>
      </c>
      <c r="H359" s="3" t="s">
        <v>47</v>
      </c>
      <c r="I359" s="3" t="s">
        <v>2</v>
      </c>
      <c r="J359" s="3" t="s">
        <v>13</v>
      </c>
      <c r="K359" s="3" t="s">
        <v>14</v>
      </c>
      <c r="L359" s="3" t="s">
        <v>15</v>
      </c>
      <c r="M359" s="8">
        <v>2</v>
      </c>
      <c r="N359" s="5">
        <v>35.409999999999997</v>
      </c>
      <c r="O359" s="6">
        <v>0</v>
      </c>
      <c r="P359" s="5">
        <v>13.89</v>
      </c>
      <c r="Q359" s="5">
        <f t="shared" si="20"/>
        <v>70.819999999999993</v>
      </c>
      <c r="R359" s="5">
        <f t="shared" si="21"/>
        <v>27.78</v>
      </c>
      <c r="S359" s="5">
        <f t="shared" si="22"/>
        <v>43.039999999999992</v>
      </c>
      <c r="T359" s="7">
        <f t="shared" si="23"/>
        <v>0.60773792713922614</v>
      </c>
      <c r="U359" s="4">
        <f>YEAR(SalesDataTable[[#This Row],[Order Date]])</f>
        <v>2026</v>
      </c>
      <c r="V359" s="7" t="str">
        <f>"Q"&amp;ROUNDUP(MONTH(SalesDataTable[[#This Row],[Order Date]])/3,0)</f>
        <v>Q1</v>
      </c>
      <c r="W359" s="8">
        <f>MONTH(SalesDataTable[[#This Row],[Order Date]])</f>
        <v>3</v>
      </c>
      <c r="X359" s="7" t="str">
        <f>TEXT(SalesDataTable[[#This Row],[Order Date]],"mmm")</f>
        <v>Mar</v>
      </c>
    </row>
    <row r="360" spans="1:24" ht="15.75">
      <c r="A360" s="1">
        <v>2901</v>
      </c>
      <c r="B360" s="2">
        <v>46095</v>
      </c>
      <c r="C360" s="3">
        <f>YEAR(SalesDataTable[[#This Row],[Order Date]])</f>
        <v>2026</v>
      </c>
      <c r="D360" s="10" t="str">
        <f>"Q"&amp;ROUNDUP(MONTH(SalesDataTable[[#This Row],[Order Date]])/3,0)</f>
        <v>Q1</v>
      </c>
      <c r="E360" s="3">
        <f>MONTH(SalesDataTable[[#This Row],[Order Date]])</f>
        <v>3</v>
      </c>
      <c r="F360" s="3" t="str">
        <f>TEXT(SalesDataTable[[#This Row],[Order Date]],"MMM")</f>
        <v>Mar</v>
      </c>
      <c r="G360" s="3" t="s">
        <v>20</v>
      </c>
      <c r="H360" s="3" t="s">
        <v>33</v>
      </c>
      <c r="I360" s="3" t="s">
        <v>8</v>
      </c>
      <c r="J360" s="3" t="s">
        <v>16</v>
      </c>
      <c r="K360" s="3" t="s">
        <v>4</v>
      </c>
      <c r="L360" s="3" t="s">
        <v>30</v>
      </c>
      <c r="M360" s="8">
        <v>12</v>
      </c>
      <c r="N360" s="5">
        <v>102.25</v>
      </c>
      <c r="O360" s="6">
        <v>0.1</v>
      </c>
      <c r="P360" s="5">
        <v>51.07</v>
      </c>
      <c r="Q360" s="5">
        <f t="shared" si="20"/>
        <v>1104.3</v>
      </c>
      <c r="R360" s="5">
        <f t="shared" si="21"/>
        <v>612.84</v>
      </c>
      <c r="S360" s="5">
        <f t="shared" si="22"/>
        <v>491.45999999999992</v>
      </c>
      <c r="T360" s="7">
        <f t="shared" si="23"/>
        <v>0.44504210812279266</v>
      </c>
      <c r="U360" s="4">
        <f>YEAR(SalesDataTable[[#This Row],[Order Date]])</f>
        <v>2026</v>
      </c>
      <c r="V360" s="7" t="str">
        <f>"Q"&amp;ROUNDUP(MONTH(SalesDataTable[[#This Row],[Order Date]])/3,0)</f>
        <v>Q1</v>
      </c>
      <c r="W360" s="8">
        <f>MONTH(SalesDataTable[[#This Row],[Order Date]])</f>
        <v>3</v>
      </c>
      <c r="X360" s="7" t="str">
        <f>TEXT(SalesDataTable[[#This Row],[Order Date]],"mmm")</f>
        <v>Mar</v>
      </c>
    </row>
    <row r="361" spans="1:24" ht="15.75">
      <c r="A361" s="1">
        <v>2952</v>
      </c>
      <c r="B361" s="2">
        <v>46095</v>
      </c>
      <c r="C361" s="3">
        <f>YEAR(SalesDataTable[[#This Row],[Order Date]])</f>
        <v>2026</v>
      </c>
      <c r="D361" s="10" t="str">
        <f>"Q"&amp;ROUNDUP(MONTH(SalesDataTable[[#This Row],[Order Date]])/3,0)</f>
        <v>Q1</v>
      </c>
      <c r="E361" s="3">
        <f>MONTH(SalesDataTable[[#This Row],[Order Date]])</f>
        <v>3</v>
      </c>
      <c r="F361" s="3" t="str">
        <f>TEXT(SalesDataTable[[#This Row],[Order Date]],"MMM")</f>
        <v>Mar</v>
      </c>
      <c r="G361" s="3" t="s">
        <v>6</v>
      </c>
      <c r="H361" s="3" t="s">
        <v>7</v>
      </c>
      <c r="I361" s="3" t="s">
        <v>2</v>
      </c>
      <c r="J361" s="3" t="s">
        <v>13</v>
      </c>
      <c r="K361" s="3" t="s">
        <v>4</v>
      </c>
      <c r="L361" s="3" t="s">
        <v>22</v>
      </c>
      <c r="M361" s="8">
        <v>1</v>
      </c>
      <c r="N361" s="5">
        <v>51.86</v>
      </c>
      <c r="O361" s="6">
        <v>0.1</v>
      </c>
      <c r="P361" s="5">
        <v>22.34</v>
      </c>
      <c r="Q361" s="5">
        <f t="shared" si="20"/>
        <v>46.673999999999999</v>
      </c>
      <c r="R361" s="5">
        <f t="shared" si="21"/>
        <v>22.34</v>
      </c>
      <c r="S361" s="5">
        <f t="shared" si="22"/>
        <v>24.334</v>
      </c>
      <c r="T361" s="7">
        <f t="shared" si="23"/>
        <v>0.52136092899687192</v>
      </c>
      <c r="U361" s="4">
        <f>YEAR(SalesDataTable[[#This Row],[Order Date]])</f>
        <v>2026</v>
      </c>
      <c r="V361" s="7" t="str">
        <f>"Q"&amp;ROUNDUP(MONTH(SalesDataTable[[#This Row],[Order Date]])/3,0)</f>
        <v>Q1</v>
      </c>
      <c r="W361" s="8">
        <f>MONTH(SalesDataTable[[#This Row],[Order Date]])</f>
        <v>3</v>
      </c>
      <c r="X361" s="7" t="str">
        <f>TEXT(SalesDataTable[[#This Row],[Order Date]],"mmm")</f>
        <v>Mar</v>
      </c>
    </row>
    <row r="362" spans="1:24" ht="15.75">
      <c r="A362" s="1">
        <v>3421</v>
      </c>
      <c r="B362" s="2">
        <v>46095</v>
      </c>
      <c r="C362" s="3">
        <f>YEAR(SalesDataTable[[#This Row],[Order Date]])</f>
        <v>2026</v>
      </c>
      <c r="D362" s="10" t="str">
        <f>"Q"&amp;ROUNDUP(MONTH(SalesDataTable[[#This Row],[Order Date]])/3,0)</f>
        <v>Q1</v>
      </c>
      <c r="E362" s="3">
        <f>MONTH(SalesDataTable[[#This Row],[Order Date]])</f>
        <v>3</v>
      </c>
      <c r="F362" s="3" t="str">
        <f>TEXT(SalesDataTable[[#This Row],[Order Date]],"MMM")</f>
        <v>Mar</v>
      </c>
      <c r="G362" s="3" t="s">
        <v>20</v>
      </c>
      <c r="H362" s="3" t="s">
        <v>33</v>
      </c>
      <c r="I362" s="3" t="s">
        <v>2</v>
      </c>
      <c r="J362" s="3" t="s">
        <v>3</v>
      </c>
      <c r="K362" s="3" t="s">
        <v>14</v>
      </c>
      <c r="L362" s="3" t="s">
        <v>15</v>
      </c>
      <c r="M362" s="8">
        <v>1</v>
      </c>
      <c r="N362" s="5">
        <v>36.520000000000003</v>
      </c>
      <c r="O362" s="6">
        <v>0.05</v>
      </c>
      <c r="P362" s="5">
        <v>13.23</v>
      </c>
      <c r="Q362" s="5">
        <f t="shared" si="20"/>
        <v>34.694000000000003</v>
      </c>
      <c r="R362" s="5">
        <f t="shared" si="21"/>
        <v>13.23</v>
      </c>
      <c r="S362" s="5">
        <f t="shared" si="22"/>
        <v>21.464000000000002</v>
      </c>
      <c r="T362" s="7">
        <f t="shared" si="23"/>
        <v>0.61866605176687617</v>
      </c>
      <c r="U362" s="4">
        <f>YEAR(SalesDataTable[[#This Row],[Order Date]])</f>
        <v>2026</v>
      </c>
      <c r="V362" s="7" t="str">
        <f>"Q"&amp;ROUNDUP(MONTH(SalesDataTable[[#This Row],[Order Date]])/3,0)</f>
        <v>Q1</v>
      </c>
      <c r="W362" s="8">
        <f>MONTH(SalesDataTable[[#This Row],[Order Date]])</f>
        <v>3</v>
      </c>
      <c r="X362" s="7" t="str">
        <f>TEXT(SalesDataTable[[#This Row],[Order Date]],"mmm")</f>
        <v>Mar</v>
      </c>
    </row>
    <row r="363" spans="1:24" ht="15.75">
      <c r="A363" s="1">
        <v>3536</v>
      </c>
      <c r="B363" s="2">
        <v>46095</v>
      </c>
      <c r="C363" s="3">
        <f>YEAR(SalesDataTable[[#This Row],[Order Date]])</f>
        <v>2026</v>
      </c>
      <c r="D363" s="10" t="str">
        <f>"Q"&amp;ROUNDUP(MONTH(SalesDataTable[[#This Row],[Order Date]])/3,0)</f>
        <v>Q1</v>
      </c>
      <c r="E363" s="3">
        <f>MONTH(SalesDataTable[[#This Row],[Order Date]])</f>
        <v>3</v>
      </c>
      <c r="F363" s="3" t="str">
        <f>TEXT(SalesDataTable[[#This Row],[Order Date]],"MMM")</f>
        <v>Mar</v>
      </c>
      <c r="G363" s="3" t="s">
        <v>11</v>
      </c>
      <c r="H363" s="3" t="s">
        <v>39</v>
      </c>
      <c r="I363" s="3" t="s">
        <v>2</v>
      </c>
      <c r="J363" s="3" t="s">
        <v>13</v>
      </c>
      <c r="K363" s="3" t="s">
        <v>9</v>
      </c>
      <c r="L363" s="3" t="s">
        <v>37</v>
      </c>
      <c r="M363" s="8">
        <v>2</v>
      </c>
      <c r="N363" s="5">
        <v>153.66</v>
      </c>
      <c r="O363" s="6">
        <v>0.1</v>
      </c>
      <c r="P363" s="5">
        <v>78.430000000000007</v>
      </c>
      <c r="Q363" s="5">
        <f t="shared" si="20"/>
        <v>276.58800000000002</v>
      </c>
      <c r="R363" s="5">
        <f t="shared" si="21"/>
        <v>156.86000000000001</v>
      </c>
      <c r="S363" s="5">
        <f t="shared" si="22"/>
        <v>119.72800000000001</v>
      </c>
      <c r="T363" s="7">
        <f t="shared" si="23"/>
        <v>0.43287488972768162</v>
      </c>
      <c r="U363" s="4">
        <f>YEAR(SalesDataTable[[#This Row],[Order Date]])</f>
        <v>2026</v>
      </c>
      <c r="V363" s="7" t="str">
        <f>"Q"&amp;ROUNDUP(MONTH(SalesDataTable[[#This Row],[Order Date]])/3,0)</f>
        <v>Q1</v>
      </c>
      <c r="W363" s="8">
        <f>MONTH(SalesDataTable[[#This Row],[Order Date]])</f>
        <v>3</v>
      </c>
      <c r="X363" s="7" t="str">
        <f>TEXT(SalesDataTable[[#This Row],[Order Date]],"mmm")</f>
        <v>Mar</v>
      </c>
    </row>
    <row r="364" spans="1:24" ht="15.75">
      <c r="A364" s="1">
        <v>3878</v>
      </c>
      <c r="B364" s="2">
        <v>46095</v>
      </c>
      <c r="C364" s="3">
        <f>YEAR(SalesDataTable[[#This Row],[Order Date]])</f>
        <v>2026</v>
      </c>
      <c r="D364" s="10" t="str">
        <f>"Q"&amp;ROUNDUP(MONTH(SalesDataTable[[#This Row],[Order Date]])/3,0)</f>
        <v>Q1</v>
      </c>
      <c r="E364" s="3">
        <f>MONTH(SalesDataTable[[#This Row],[Order Date]])</f>
        <v>3</v>
      </c>
      <c r="F364" s="3" t="str">
        <f>TEXT(SalesDataTable[[#This Row],[Order Date]],"MMM")</f>
        <v>Mar</v>
      </c>
      <c r="G364" s="3" t="s">
        <v>6</v>
      </c>
      <c r="H364" s="3" t="s">
        <v>49</v>
      </c>
      <c r="I364" s="3" t="s">
        <v>28</v>
      </c>
      <c r="J364" s="3" t="s">
        <v>3</v>
      </c>
      <c r="K364" s="3" t="s">
        <v>34</v>
      </c>
      <c r="L364" s="3" t="s">
        <v>35</v>
      </c>
      <c r="M364" s="8">
        <v>1</v>
      </c>
      <c r="N364" s="5">
        <v>41.05</v>
      </c>
      <c r="O364" s="6">
        <v>0.1</v>
      </c>
      <c r="P364" s="5">
        <v>14.94</v>
      </c>
      <c r="Q364" s="5">
        <f t="shared" si="20"/>
        <v>36.945</v>
      </c>
      <c r="R364" s="5">
        <f t="shared" si="21"/>
        <v>14.94</v>
      </c>
      <c r="S364" s="5">
        <f t="shared" si="22"/>
        <v>22.005000000000003</v>
      </c>
      <c r="T364" s="7">
        <f t="shared" si="23"/>
        <v>0.59561510353227776</v>
      </c>
      <c r="U364" s="4">
        <f>YEAR(SalesDataTable[[#This Row],[Order Date]])</f>
        <v>2026</v>
      </c>
      <c r="V364" s="7" t="str">
        <f>"Q"&amp;ROUNDUP(MONTH(SalesDataTable[[#This Row],[Order Date]])/3,0)</f>
        <v>Q1</v>
      </c>
      <c r="W364" s="8">
        <f>MONTH(SalesDataTable[[#This Row],[Order Date]])</f>
        <v>3</v>
      </c>
      <c r="X364" s="7" t="str">
        <f>TEXT(SalesDataTable[[#This Row],[Order Date]],"mmm")</f>
        <v>Mar</v>
      </c>
    </row>
    <row r="365" spans="1:24" ht="15.75">
      <c r="A365" s="1">
        <v>2027</v>
      </c>
      <c r="B365" s="2">
        <v>46096</v>
      </c>
      <c r="C365" s="3">
        <f>YEAR(SalesDataTable[[#This Row],[Order Date]])</f>
        <v>2026</v>
      </c>
      <c r="D365" s="10" t="str">
        <f>"Q"&amp;ROUNDUP(MONTH(SalesDataTable[[#This Row],[Order Date]])/3,0)</f>
        <v>Q1</v>
      </c>
      <c r="E365" s="3">
        <f>MONTH(SalesDataTable[[#This Row],[Order Date]])</f>
        <v>3</v>
      </c>
      <c r="F365" s="3" t="str">
        <f>TEXT(SalesDataTable[[#This Row],[Order Date]],"MMM")</f>
        <v>Mar</v>
      </c>
      <c r="G365" s="3" t="s">
        <v>11</v>
      </c>
      <c r="H365" s="3" t="s">
        <v>12</v>
      </c>
      <c r="I365" s="3" t="s">
        <v>2</v>
      </c>
      <c r="J365" s="3" t="s">
        <v>3</v>
      </c>
      <c r="K365" s="3" t="s">
        <v>14</v>
      </c>
      <c r="L365" s="3" t="s">
        <v>44</v>
      </c>
      <c r="M365" s="8">
        <v>4</v>
      </c>
      <c r="N365" s="5">
        <v>136.21</v>
      </c>
      <c r="O365" s="6">
        <v>0.05</v>
      </c>
      <c r="P365" s="5">
        <v>68.55</v>
      </c>
      <c r="Q365" s="5">
        <f t="shared" si="20"/>
        <v>517.59799999999996</v>
      </c>
      <c r="R365" s="5">
        <f t="shared" si="21"/>
        <v>274.2</v>
      </c>
      <c r="S365" s="5">
        <f t="shared" si="22"/>
        <v>243.39799999999997</v>
      </c>
      <c r="T365" s="7">
        <f t="shared" si="23"/>
        <v>0.4702452482428448</v>
      </c>
      <c r="U365" s="4">
        <f>YEAR(SalesDataTable[[#This Row],[Order Date]])</f>
        <v>2026</v>
      </c>
      <c r="V365" s="7" t="str">
        <f>"Q"&amp;ROUNDUP(MONTH(SalesDataTable[[#This Row],[Order Date]])/3,0)</f>
        <v>Q1</v>
      </c>
      <c r="W365" s="8">
        <f>MONTH(SalesDataTable[[#This Row],[Order Date]])</f>
        <v>3</v>
      </c>
      <c r="X365" s="7" t="str">
        <f>TEXT(SalesDataTable[[#This Row],[Order Date]],"mmm")</f>
        <v>Mar</v>
      </c>
    </row>
    <row r="366" spans="1:24" ht="15.75">
      <c r="A366" s="1">
        <v>3280</v>
      </c>
      <c r="B366" s="2">
        <v>46096</v>
      </c>
      <c r="C366" s="3">
        <f>YEAR(SalesDataTable[[#This Row],[Order Date]])</f>
        <v>2026</v>
      </c>
      <c r="D366" s="10" t="str">
        <f>"Q"&amp;ROUNDUP(MONTH(SalesDataTable[[#This Row],[Order Date]])/3,0)</f>
        <v>Q1</v>
      </c>
      <c r="E366" s="3">
        <f>MONTH(SalesDataTable[[#This Row],[Order Date]])</f>
        <v>3</v>
      </c>
      <c r="F366" s="3" t="str">
        <f>TEXT(SalesDataTable[[#This Row],[Order Date]],"MMM")</f>
        <v>Mar</v>
      </c>
      <c r="G366" s="3" t="s">
        <v>20</v>
      </c>
      <c r="H366" s="3" t="s">
        <v>21</v>
      </c>
      <c r="I366" s="3" t="s">
        <v>2</v>
      </c>
      <c r="J366" s="3" t="s">
        <v>3</v>
      </c>
      <c r="K366" s="3" t="s">
        <v>14</v>
      </c>
      <c r="L366" s="3" t="s">
        <v>32</v>
      </c>
      <c r="M366" s="8">
        <v>3</v>
      </c>
      <c r="N366" s="5">
        <v>46.68</v>
      </c>
      <c r="O366" s="6">
        <v>0</v>
      </c>
      <c r="P366" s="5">
        <v>18.760000000000002</v>
      </c>
      <c r="Q366" s="5">
        <f t="shared" si="20"/>
        <v>140.04</v>
      </c>
      <c r="R366" s="5">
        <f t="shared" si="21"/>
        <v>56.28</v>
      </c>
      <c r="S366" s="5">
        <f t="shared" si="22"/>
        <v>83.759999999999991</v>
      </c>
      <c r="T366" s="7">
        <f t="shared" si="23"/>
        <v>0.59811482433590402</v>
      </c>
      <c r="U366" s="4">
        <f>YEAR(SalesDataTable[[#This Row],[Order Date]])</f>
        <v>2026</v>
      </c>
      <c r="V366" s="7" t="str">
        <f>"Q"&amp;ROUNDUP(MONTH(SalesDataTable[[#This Row],[Order Date]])/3,0)</f>
        <v>Q1</v>
      </c>
      <c r="W366" s="8">
        <f>MONTH(SalesDataTable[[#This Row],[Order Date]])</f>
        <v>3</v>
      </c>
      <c r="X366" s="7" t="str">
        <f>TEXT(SalesDataTable[[#This Row],[Order Date]],"mmm")</f>
        <v>Mar</v>
      </c>
    </row>
    <row r="367" spans="1:24" ht="15.75">
      <c r="A367" s="1">
        <v>5149</v>
      </c>
      <c r="B367" s="2">
        <v>46096</v>
      </c>
      <c r="C367" s="3">
        <f>YEAR(SalesDataTable[[#This Row],[Order Date]])</f>
        <v>2026</v>
      </c>
      <c r="D367" s="10" t="str">
        <f>"Q"&amp;ROUNDUP(MONTH(SalesDataTable[[#This Row],[Order Date]])/3,0)</f>
        <v>Q1</v>
      </c>
      <c r="E367" s="3">
        <f>MONTH(SalesDataTable[[#This Row],[Order Date]])</f>
        <v>3</v>
      </c>
      <c r="F367" s="3" t="str">
        <f>TEXT(SalesDataTable[[#This Row],[Order Date]],"MMM")</f>
        <v>Mar</v>
      </c>
      <c r="G367" s="3" t="s">
        <v>6</v>
      </c>
      <c r="H367" s="3" t="s">
        <v>43</v>
      </c>
      <c r="I367" s="3" t="s">
        <v>19</v>
      </c>
      <c r="J367" s="3" t="s">
        <v>13</v>
      </c>
      <c r="K367" s="3" t="s">
        <v>14</v>
      </c>
      <c r="L367" s="3" t="s">
        <v>15</v>
      </c>
      <c r="M367" s="8">
        <v>1</v>
      </c>
      <c r="N367" s="5">
        <v>35.340000000000003</v>
      </c>
      <c r="O367" s="6">
        <v>0.05</v>
      </c>
      <c r="P367" s="5">
        <v>13.37</v>
      </c>
      <c r="Q367" s="5">
        <f t="shared" si="20"/>
        <v>33.573</v>
      </c>
      <c r="R367" s="5">
        <f t="shared" si="21"/>
        <v>13.37</v>
      </c>
      <c r="S367" s="5">
        <f t="shared" si="22"/>
        <v>20.203000000000003</v>
      </c>
      <c r="T367" s="7">
        <f t="shared" si="23"/>
        <v>0.60176332171685587</v>
      </c>
      <c r="U367" s="4">
        <f>YEAR(SalesDataTable[[#This Row],[Order Date]])</f>
        <v>2026</v>
      </c>
      <c r="V367" s="7" t="str">
        <f>"Q"&amp;ROUNDUP(MONTH(SalesDataTable[[#This Row],[Order Date]])/3,0)</f>
        <v>Q1</v>
      </c>
      <c r="W367" s="8">
        <f>MONTH(SalesDataTable[[#This Row],[Order Date]])</f>
        <v>3</v>
      </c>
      <c r="X367" s="7" t="str">
        <f>TEXT(SalesDataTable[[#This Row],[Order Date]],"mmm")</f>
        <v>Mar</v>
      </c>
    </row>
    <row r="368" spans="1:24" ht="15.75">
      <c r="A368" s="1">
        <v>412</v>
      </c>
      <c r="B368" s="2">
        <v>46097</v>
      </c>
      <c r="C368" s="3">
        <f>YEAR(SalesDataTable[[#This Row],[Order Date]])</f>
        <v>2026</v>
      </c>
      <c r="D368" s="10" t="str">
        <f>"Q"&amp;ROUNDUP(MONTH(SalesDataTable[[#This Row],[Order Date]])/3,0)</f>
        <v>Q1</v>
      </c>
      <c r="E368" s="3">
        <f>MONTH(SalesDataTable[[#This Row],[Order Date]])</f>
        <v>3</v>
      </c>
      <c r="F368" s="3" t="str">
        <f>TEXT(SalesDataTable[[#This Row],[Order Date]],"MMM")</f>
        <v>Mar</v>
      </c>
      <c r="G368" s="3" t="s">
        <v>20</v>
      </c>
      <c r="H368" s="3" t="s">
        <v>31</v>
      </c>
      <c r="I368" s="3" t="s">
        <v>19</v>
      </c>
      <c r="J368" s="3" t="s">
        <v>3</v>
      </c>
      <c r="K368" s="3" t="s">
        <v>34</v>
      </c>
      <c r="L368" s="3" t="s">
        <v>35</v>
      </c>
      <c r="M368" s="8">
        <v>2</v>
      </c>
      <c r="N368" s="5">
        <v>40.19</v>
      </c>
      <c r="O368" s="6">
        <v>0</v>
      </c>
      <c r="P368" s="5">
        <v>14.92</v>
      </c>
      <c r="Q368" s="5">
        <f t="shared" si="20"/>
        <v>80.38</v>
      </c>
      <c r="R368" s="5">
        <f t="shared" si="21"/>
        <v>29.84</v>
      </c>
      <c r="S368" s="5">
        <f t="shared" si="22"/>
        <v>50.539999999999992</v>
      </c>
      <c r="T368" s="7">
        <f t="shared" si="23"/>
        <v>0.62876337397362525</v>
      </c>
      <c r="U368" s="4">
        <f>YEAR(SalesDataTable[[#This Row],[Order Date]])</f>
        <v>2026</v>
      </c>
      <c r="V368" s="7" t="str">
        <f>"Q"&amp;ROUNDUP(MONTH(SalesDataTable[[#This Row],[Order Date]])/3,0)</f>
        <v>Q1</v>
      </c>
      <c r="W368" s="8">
        <f>MONTH(SalesDataTable[[#This Row],[Order Date]])</f>
        <v>3</v>
      </c>
      <c r="X368" s="7" t="str">
        <f>TEXT(SalesDataTable[[#This Row],[Order Date]],"mmm")</f>
        <v>Mar</v>
      </c>
    </row>
    <row r="369" spans="1:24" ht="15.75">
      <c r="A369" s="1">
        <v>1161</v>
      </c>
      <c r="B369" s="2">
        <v>46097</v>
      </c>
      <c r="C369" s="3">
        <f>YEAR(SalesDataTable[[#This Row],[Order Date]])</f>
        <v>2026</v>
      </c>
      <c r="D369" s="10" t="str">
        <f>"Q"&amp;ROUNDUP(MONTH(SalesDataTable[[#This Row],[Order Date]])/3,0)</f>
        <v>Q1</v>
      </c>
      <c r="E369" s="3">
        <f>MONTH(SalesDataTable[[#This Row],[Order Date]])</f>
        <v>3</v>
      </c>
      <c r="F369" s="3" t="str">
        <f>TEXT(SalesDataTable[[#This Row],[Order Date]],"MMM")</f>
        <v>Mar</v>
      </c>
      <c r="G369" s="3" t="s">
        <v>6</v>
      </c>
      <c r="H369" s="3" t="s">
        <v>43</v>
      </c>
      <c r="I369" s="3" t="s">
        <v>2</v>
      </c>
      <c r="J369" s="3" t="s">
        <v>13</v>
      </c>
      <c r="K369" s="3" t="s">
        <v>4</v>
      </c>
      <c r="L369" s="3" t="s">
        <v>30</v>
      </c>
      <c r="M369" s="8">
        <v>2</v>
      </c>
      <c r="N369" s="5">
        <v>101.73</v>
      </c>
      <c r="O369" s="6">
        <v>0.05</v>
      </c>
      <c r="P369" s="5">
        <v>51.56</v>
      </c>
      <c r="Q369" s="5">
        <f t="shared" si="20"/>
        <v>193.28700000000001</v>
      </c>
      <c r="R369" s="5">
        <f t="shared" si="21"/>
        <v>103.12</v>
      </c>
      <c r="S369" s="5">
        <f t="shared" si="22"/>
        <v>90.167000000000002</v>
      </c>
      <c r="T369" s="7">
        <f t="shared" si="23"/>
        <v>0.46649283190281809</v>
      </c>
      <c r="U369" s="4">
        <f>YEAR(SalesDataTable[[#This Row],[Order Date]])</f>
        <v>2026</v>
      </c>
      <c r="V369" s="7" t="str">
        <f>"Q"&amp;ROUNDUP(MONTH(SalesDataTable[[#This Row],[Order Date]])/3,0)</f>
        <v>Q1</v>
      </c>
      <c r="W369" s="8">
        <f>MONTH(SalesDataTable[[#This Row],[Order Date]])</f>
        <v>3</v>
      </c>
      <c r="X369" s="7" t="str">
        <f>TEXT(SalesDataTable[[#This Row],[Order Date]],"mmm")</f>
        <v>Mar</v>
      </c>
    </row>
    <row r="370" spans="1:24" ht="15.75">
      <c r="A370" s="1">
        <v>1320</v>
      </c>
      <c r="B370" s="2">
        <v>46097</v>
      </c>
      <c r="C370" s="3">
        <f>YEAR(SalesDataTable[[#This Row],[Order Date]])</f>
        <v>2026</v>
      </c>
      <c r="D370" s="10" t="str">
        <f>"Q"&amp;ROUNDUP(MONTH(SalesDataTable[[#This Row],[Order Date]])/3,0)</f>
        <v>Q1</v>
      </c>
      <c r="E370" s="3">
        <f>MONTH(SalesDataTable[[#This Row],[Order Date]])</f>
        <v>3</v>
      </c>
      <c r="F370" s="3" t="str">
        <f>TEXT(SalesDataTable[[#This Row],[Order Date]],"MMM")</f>
        <v>Mar</v>
      </c>
      <c r="G370" s="3" t="s">
        <v>11</v>
      </c>
      <c r="H370" s="3" t="s">
        <v>18</v>
      </c>
      <c r="I370" s="3" t="s">
        <v>19</v>
      </c>
      <c r="J370" s="3" t="s">
        <v>16</v>
      </c>
      <c r="K370" s="3" t="s">
        <v>23</v>
      </c>
      <c r="L370" s="3" t="s">
        <v>29</v>
      </c>
      <c r="M370" s="8">
        <v>1</v>
      </c>
      <c r="N370" s="5">
        <v>200.05</v>
      </c>
      <c r="O370" s="6">
        <v>0</v>
      </c>
      <c r="P370" s="5">
        <v>102.69</v>
      </c>
      <c r="Q370" s="5">
        <f t="shared" si="20"/>
        <v>200.05</v>
      </c>
      <c r="R370" s="5">
        <f t="shared" si="21"/>
        <v>102.69</v>
      </c>
      <c r="S370" s="5">
        <f t="shared" si="22"/>
        <v>97.360000000000014</v>
      </c>
      <c r="T370" s="7">
        <f t="shared" si="23"/>
        <v>0.48667833041739567</v>
      </c>
      <c r="U370" s="4">
        <f>YEAR(SalesDataTable[[#This Row],[Order Date]])</f>
        <v>2026</v>
      </c>
      <c r="V370" s="7" t="str">
        <f>"Q"&amp;ROUNDUP(MONTH(SalesDataTable[[#This Row],[Order Date]])/3,0)</f>
        <v>Q1</v>
      </c>
      <c r="W370" s="8">
        <f>MONTH(SalesDataTable[[#This Row],[Order Date]])</f>
        <v>3</v>
      </c>
      <c r="X370" s="7" t="str">
        <f>TEXT(SalesDataTable[[#This Row],[Order Date]],"mmm")</f>
        <v>Mar</v>
      </c>
    </row>
    <row r="371" spans="1:24" ht="15.75">
      <c r="A371" s="1">
        <v>2528</v>
      </c>
      <c r="B371" s="2">
        <v>46097</v>
      </c>
      <c r="C371" s="3">
        <f>YEAR(SalesDataTable[[#This Row],[Order Date]])</f>
        <v>2026</v>
      </c>
      <c r="D371" s="10" t="str">
        <f>"Q"&amp;ROUNDUP(MONTH(SalesDataTable[[#This Row],[Order Date]])/3,0)</f>
        <v>Q1</v>
      </c>
      <c r="E371" s="3">
        <f>MONTH(SalesDataTable[[#This Row],[Order Date]])</f>
        <v>3</v>
      </c>
      <c r="F371" s="3" t="str">
        <f>TEXT(SalesDataTable[[#This Row],[Order Date]],"MMM")</f>
        <v>Mar</v>
      </c>
      <c r="G371" s="3" t="s">
        <v>20</v>
      </c>
      <c r="H371" s="3" t="s">
        <v>31</v>
      </c>
      <c r="I371" s="3" t="s">
        <v>2</v>
      </c>
      <c r="J371" s="3" t="s">
        <v>13</v>
      </c>
      <c r="K371" s="3" t="s">
        <v>9</v>
      </c>
      <c r="L371" s="3" t="s">
        <v>10</v>
      </c>
      <c r="M371" s="8">
        <v>1</v>
      </c>
      <c r="N371" s="5">
        <v>90.06</v>
      </c>
      <c r="O371" s="6">
        <v>0</v>
      </c>
      <c r="P371" s="5">
        <v>44.49</v>
      </c>
      <c r="Q371" s="5">
        <f t="shared" si="20"/>
        <v>90.06</v>
      </c>
      <c r="R371" s="5">
        <f t="shared" si="21"/>
        <v>44.49</v>
      </c>
      <c r="S371" s="5">
        <f t="shared" si="22"/>
        <v>45.57</v>
      </c>
      <c r="T371" s="7">
        <f t="shared" si="23"/>
        <v>0.50599600266489009</v>
      </c>
      <c r="U371" s="4">
        <f>YEAR(SalesDataTable[[#This Row],[Order Date]])</f>
        <v>2026</v>
      </c>
      <c r="V371" s="7" t="str">
        <f>"Q"&amp;ROUNDUP(MONTH(SalesDataTable[[#This Row],[Order Date]])/3,0)</f>
        <v>Q1</v>
      </c>
      <c r="W371" s="8">
        <f>MONTH(SalesDataTable[[#This Row],[Order Date]])</f>
        <v>3</v>
      </c>
      <c r="X371" s="7" t="str">
        <f>TEXT(SalesDataTable[[#This Row],[Order Date]],"mmm")</f>
        <v>Mar</v>
      </c>
    </row>
    <row r="372" spans="1:24" ht="15.75">
      <c r="A372" s="1">
        <v>2956</v>
      </c>
      <c r="B372" s="2">
        <v>46097</v>
      </c>
      <c r="C372" s="3">
        <f>YEAR(SalesDataTable[[#This Row],[Order Date]])</f>
        <v>2026</v>
      </c>
      <c r="D372" s="10" t="str">
        <f>"Q"&amp;ROUNDUP(MONTH(SalesDataTable[[#This Row],[Order Date]])/3,0)</f>
        <v>Q1</v>
      </c>
      <c r="E372" s="3">
        <f>MONTH(SalesDataTable[[#This Row],[Order Date]])</f>
        <v>3</v>
      </c>
      <c r="F372" s="3" t="str">
        <f>TEXT(SalesDataTable[[#This Row],[Order Date]],"MMM")</f>
        <v>Mar</v>
      </c>
      <c r="G372" s="3" t="s">
        <v>6</v>
      </c>
      <c r="H372" s="3" t="s">
        <v>41</v>
      </c>
      <c r="I372" s="3" t="s">
        <v>2</v>
      </c>
      <c r="J372" s="3" t="s">
        <v>13</v>
      </c>
      <c r="K372" s="3" t="s">
        <v>14</v>
      </c>
      <c r="L372" s="3" t="s">
        <v>15</v>
      </c>
      <c r="M372" s="8">
        <v>1</v>
      </c>
      <c r="N372" s="5">
        <v>37.119999999999997</v>
      </c>
      <c r="O372" s="6">
        <v>0.1</v>
      </c>
      <c r="P372" s="5">
        <v>13.39</v>
      </c>
      <c r="Q372" s="5">
        <f t="shared" si="20"/>
        <v>33.408000000000001</v>
      </c>
      <c r="R372" s="5">
        <f t="shared" si="21"/>
        <v>13.39</v>
      </c>
      <c r="S372" s="5">
        <f t="shared" si="22"/>
        <v>20.018000000000001</v>
      </c>
      <c r="T372" s="7">
        <f t="shared" si="23"/>
        <v>0.59919779693486586</v>
      </c>
      <c r="U372" s="4">
        <f>YEAR(SalesDataTable[[#This Row],[Order Date]])</f>
        <v>2026</v>
      </c>
      <c r="V372" s="7" t="str">
        <f>"Q"&amp;ROUNDUP(MONTH(SalesDataTable[[#This Row],[Order Date]])/3,0)</f>
        <v>Q1</v>
      </c>
      <c r="W372" s="8">
        <f>MONTH(SalesDataTable[[#This Row],[Order Date]])</f>
        <v>3</v>
      </c>
      <c r="X372" s="7" t="str">
        <f>TEXT(SalesDataTable[[#This Row],[Order Date]],"mmm")</f>
        <v>Mar</v>
      </c>
    </row>
    <row r="373" spans="1:24" ht="15.75">
      <c r="A373" s="1">
        <v>2973</v>
      </c>
      <c r="B373" s="2">
        <v>46097</v>
      </c>
      <c r="C373" s="3">
        <f>YEAR(SalesDataTable[[#This Row],[Order Date]])</f>
        <v>2026</v>
      </c>
      <c r="D373" s="10" t="str">
        <f>"Q"&amp;ROUNDUP(MONTH(SalesDataTable[[#This Row],[Order Date]])/3,0)</f>
        <v>Q1</v>
      </c>
      <c r="E373" s="3">
        <f>MONTH(SalesDataTable[[#This Row],[Order Date]])</f>
        <v>3</v>
      </c>
      <c r="F373" s="3" t="str">
        <f>TEXT(SalesDataTable[[#This Row],[Order Date]],"MMM")</f>
        <v>Mar</v>
      </c>
      <c r="G373" s="3" t="s">
        <v>0</v>
      </c>
      <c r="H373" s="3" t="s">
        <v>1</v>
      </c>
      <c r="I373" s="3" t="s">
        <v>19</v>
      </c>
      <c r="J373" s="3" t="s">
        <v>3</v>
      </c>
      <c r="K373" s="3" t="s">
        <v>9</v>
      </c>
      <c r="L373" s="3" t="s">
        <v>37</v>
      </c>
      <c r="M373" s="8">
        <v>2</v>
      </c>
      <c r="N373" s="5">
        <v>156.09</v>
      </c>
      <c r="O373" s="6">
        <v>0.1</v>
      </c>
      <c r="P373" s="5">
        <v>79.72</v>
      </c>
      <c r="Q373" s="5">
        <f t="shared" si="20"/>
        <v>280.96199999999999</v>
      </c>
      <c r="R373" s="5">
        <f t="shared" si="21"/>
        <v>159.44</v>
      </c>
      <c r="S373" s="5">
        <f t="shared" si="22"/>
        <v>121.52199999999999</v>
      </c>
      <c r="T373" s="7">
        <f t="shared" si="23"/>
        <v>0.43252112385304775</v>
      </c>
      <c r="U373" s="4">
        <f>YEAR(SalesDataTable[[#This Row],[Order Date]])</f>
        <v>2026</v>
      </c>
      <c r="V373" s="7" t="str">
        <f>"Q"&amp;ROUNDUP(MONTH(SalesDataTable[[#This Row],[Order Date]])/3,0)</f>
        <v>Q1</v>
      </c>
      <c r="W373" s="8">
        <f>MONTH(SalesDataTable[[#This Row],[Order Date]])</f>
        <v>3</v>
      </c>
      <c r="X373" s="7" t="str">
        <f>TEXT(SalesDataTable[[#This Row],[Order Date]],"mmm")</f>
        <v>Mar</v>
      </c>
    </row>
    <row r="374" spans="1:24" ht="15.75">
      <c r="A374" s="1">
        <v>3358</v>
      </c>
      <c r="B374" s="2">
        <v>46097</v>
      </c>
      <c r="C374" s="3">
        <f>YEAR(SalesDataTable[[#This Row],[Order Date]])</f>
        <v>2026</v>
      </c>
      <c r="D374" s="10" t="str">
        <f>"Q"&amp;ROUNDUP(MONTH(SalesDataTable[[#This Row],[Order Date]])/3,0)</f>
        <v>Q1</v>
      </c>
      <c r="E374" s="3">
        <f>MONTH(SalesDataTable[[#This Row],[Order Date]])</f>
        <v>3</v>
      </c>
      <c r="F374" s="3" t="str">
        <f>TEXT(SalesDataTable[[#This Row],[Order Date]],"MMM")</f>
        <v>Mar</v>
      </c>
      <c r="G374" s="3" t="s">
        <v>0</v>
      </c>
      <c r="H374" s="3" t="s">
        <v>1</v>
      </c>
      <c r="I374" s="3" t="s">
        <v>8</v>
      </c>
      <c r="J374" s="3" t="s">
        <v>16</v>
      </c>
      <c r="K374" s="3" t="s">
        <v>34</v>
      </c>
      <c r="L374" s="3" t="s">
        <v>42</v>
      </c>
      <c r="M374" s="8">
        <v>12</v>
      </c>
      <c r="N374" s="5">
        <v>36.44</v>
      </c>
      <c r="O374" s="6">
        <v>0.05</v>
      </c>
      <c r="P374" s="5">
        <v>13.65</v>
      </c>
      <c r="Q374" s="5">
        <f t="shared" si="20"/>
        <v>415.41599999999994</v>
      </c>
      <c r="R374" s="5">
        <f t="shared" si="21"/>
        <v>163.80000000000001</v>
      </c>
      <c r="S374" s="5">
        <f t="shared" si="22"/>
        <v>251.61599999999993</v>
      </c>
      <c r="T374" s="7">
        <f t="shared" si="23"/>
        <v>0.60569645848980291</v>
      </c>
      <c r="U374" s="4">
        <f>YEAR(SalesDataTable[[#This Row],[Order Date]])</f>
        <v>2026</v>
      </c>
      <c r="V374" s="7" t="str">
        <f>"Q"&amp;ROUNDUP(MONTH(SalesDataTable[[#This Row],[Order Date]])/3,0)</f>
        <v>Q1</v>
      </c>
      <c r="W374" s="8">
        <f>MONTH(SalesDataTable[[#This Row],[Order Date]])</f>
        <v>3</v>
      </c>
      <c r="X374" s="7" t="str">
        <f>TEXT(SalesDataTable[[#This Row],[Order Date]],"mmm")</f>
        <v>Mar</v>
      </c>
    </row>
    <row r="375" spans="1:24" ht="15.75">
      <c r="A375" s="1">
        <v>164</v>
      </c>
      <c r="B375" s="2">
        <v>46098</v>
      </c>
      <c r="C375" s="3">
        <f>YEAR(SalesDataTable[[#This Row],[Order Date]])</f>
        <v>2026</v>
      </c>
      <c r="D375" s="10" t="str">
        <f>"Q"&amp;ROUNDUP(MONTH(SalesDataTable[[#This Row],[Order Date]])/3,0)</f>
        <v>Q1</v>
      </c>
      <c r="E375" s="3">
        <f>MONTH(SalesDataTable[[#This Row],[Order Date]])</f>
        <v>3</v>
      </c>
      <c r="F375" s="3" t="str">
        <f>TEXT(SalesDataTable[[#This Row],[Order Date]],"MMM")</f>
        <v>Mar</v>
      </c>
      <c r="G375" s="3" t="s">
        <v>0</v>
      </c>
      <c r="H375" s="3" t="s">
        <v>50</v>
      </c>
      <c r="I375" s="3" t="s">
        <v>28</v>
      </c>
      <c r="J375" s="3" t="s">
        <v>16</v>
      </c>
      <c r="K375" s="3" t="s">
        <v>23</v>
      </c>
      <c r="L375" s="3" t="s">
        <v>51</v>
      </c>
      <c r="M375" s="8">
        <v>5</v>
      </c>
      <c r="N375" s="5">
        <v>123.95</v>
      </c>
      <c r="O375" s="6">
        <v>0.05</v>
      </c>
      <c r="P375" s="5">
        <v>59.23</v>
      </c>
      <c r="Q375" s="5">
        <f t="shared" si="20"/>
        <v>588.76249999999993</v>
      </c>
      <c r="R375" s="5">
        <f t="shared" si="21"/>
        <v>296.14999999999998</v>
      </c>
      <c r="S375" s="5">
        <f t="shared" si="22"/>
        <v>292.61249999999995</v>
      </c>
      <c r="T375" s="7">
        <f t="shared" si="23"/>
        <v>0.49699581749856692</v>
      </c>
      <c r="U375" s="4">
        <f>YEAR(SalesDataTable[[#This Row],[Order Date]])</f>
        <v>2026</v>
      </c>
      <c r="V375" s="7" t="str">
        <f>"Q"&amp;ROUNDUP(MONTH(SalesDataTable[[#This Row],[Order Date]])/3,0)</f>
        <v>Q1</v>
      </c>
      <c r="W375" s="8">
        <f>MONTH(SalesDataTable[[#This Row],[Order Date]])</f>
        <v>3</v>
      </c>
      <c r="X375" s="7" t="str">
        <f>TEXT(SalesDataTable[[#This Row],[Order Date]],"mmm")</f>
        <v>Mar</v>
      </c>
    </row>
    <row r="376" spans="1:24" ht="15.75">
      <c r="A376" s="1">
        <v>995</v>
      </c>
      <c r="B376" s="2">
        <v>46098</v>
      </c>
      <c r="C376" s="3">
        <f>YEAR(SalesDataTable[[#This Row],[Order Date]])</f>
        <v>2026</v>
      </c>
      <c r="D376" s="10" t="str">
        <f>"Q"&amp;ROUNDUP(MONTH(SalesDataTable[[#This Row],[Order Date]])/3,0)</f>
        <v>Q1</v>
      </c>
      <c r="E376" s="3">
        <f>MONTH(SalesDataTable[[#This Row],[Order Date]])</f>
        <v>3</v>
      </c>
      <c r="F376" s="3" t="str">
        <f>TEXT(SalesDataTable[[#This Row],[Order Date]],"MMM")</f>
        <v>Mar</v>
      </c>
      <c r="G376" s="3" t="s">
        <v>11</v>
      </c>
      <c r="H376" s="3" t="s">
        <v>52</v>
      </c>
      <c r="I376" s="3" t="s">
        <v>28</v>
      </c>
      <c r="J376" s="3" t="s">
        <v>16</v>
      </c>
      <c r="K376" s="3" t="s">
        <v>23</v>
      </c>
      <c r="L376" s="3" t="s">
        <v>29</v>
      </c>
      <c r="M376" s="8">
        <v>1</v>
      </c>
      <c r="N376" s="5">
        <v>192.84</v>
      </c>
      <c r="O376" s="6">
        <v>0.15</v>
      </c>
      <c r="P376" s="5">
        <v>101.42</v>
      </c>
      <c r="Q376" s="5">
        <f t="shared" si="20"/>
        <v>163.91399999999999</v>
      </c>
      <c r="R376" s="5">
        <f t="shared" si="21"/>
        <v>101.42</v>
      </c>
      <c r="S376" s="5">
        <f t="shared" si="22"/>
        <v>62.493999999999986</v>
      </c>
      <c r="T376" s="7">
        <f t="shared" si="23"/>
        <v>0.38126090510877647</v>
      </c>
      <c r="U376" s="4">
        <f>YEAR(SalesDataTable[[#This Row],[Order Date]])</f>
        <v>2026</v>
      </c>
      <c r="V376" s="7" t="str">
        <f>"Q"&amp;ROUNDUP(MONTH(SalesDataTable[[#This Row],[Order Date]])/3,0)</f>
        <v>Q1</v>
      </c>
      <c r="W376" s="8">
        <f>MONTH(SalesDataTable[[#This Row],[Order Date]])</f>
        <v>3</v>
      </c>
      <c r="X376" s="7" t="str">
        <f>TEXT(SalesDataTable[[#This Row],[Order Date]],"mmm")</f>
        <v>Mar</v>
      </c>
    </row>
    <row r="377" spans="1:24" ht="15.75">
      <c r="A377" s="1">
        <v>4912</v>
      </c>
      <c r="B377" s="2">
        <v>46098</v>
      </c>
      <c r="C377" s="3">
        <f>YEAR(SalesDataTable[[#This Row],[Order Date]])</f>
        <v>2026</v>
      </c>
      <c r="D377" s="10" t="str">
        <f>"Q"&amp;ROUNDUP(MONTH(SalesDataTable[[#This Row],[Order Date]])/3,0)</f>
        <v>Q1</v>
      </c>
      <c r="E377" s="3">
        <f>MONTH(SalesDataTable[[#This Row],[Order Date]])</f>
        <v>3</v>
      </c>
      <c r="F377" s="3" t="str">
        <f>TEXT(SalesDataTable[[#This Row],[Order Date]],"MMM")</f>
        <v>Mar</v>
      </c>
      <c r="G377" s="3" t="s">
        <v>6</v>
      </c>
      <c r="H377" s="3" t="s">
        <v>41</v>
      </c>
      <c r="I377" s="3" t="s">
        <v>2</v>
      </c>
      <c r="J377" s="3" t="s">
        <v>13</v>
      </c>
      <c r="K377" s="3" t="s">
        <v>9</v>
      </c>
      <c r="L377" s="3" t="s">
        <v>37</v>
      </c>
      <c r="M377" s="8">
        <v>1</v>
      </c>
      <c r="N377" s="5">
        <v>152.57</v>
      </c>
      <c r="O377" s="6">
        <v>0.1</v>
      </c>
      <c r="P377" s="5">
        <v>80.319999999999993</v>
      </c>
      <c r="Q377" s="5">
        <f t="shared" si="20"/>
        <v>137.31299999999999</v>
      </c>
      <c r="R377" s="5">
        <f t="shared" si="21"/>
        <v>80.319999999999993</v>
      </c>
      <c r="S377" s="5">
        <f t="shared" si="22"/>
        <v>56.992999999999995</v>
      </c>
      <c r="T377" s="7">
        <f t="shared" si="23"/>
        <v>0.41505902572953762</v>
      </c>
      <c r="U377" s="4">
        <f>YEAR(SalesDataTable[[#This Row],[Order Date]])</f>
        <v>2026</v>
      </c>
      <c r="V377" s="7" t="str">
        <f>"Q"&amp;ROUNDUP(MONTH(SalesDataTable[[#This Row],[Order Date]])/3,0)</f>
        <v>Q1</v>
      </c>
      <c r="W377" s="8">
        <f>MONTH(SalesDataTable[[#This Row],[Order Date]])</f>
        <v>3</v>
      </c>
      <c r="X377" s="7" t="str">
        <f>TEXT(SalesDataTable[[#This Row],[Order Date]],"mmm")</f>
        <v>Mar</v>
      </c>
    </row>
    <row r="378" spans="1:24" ht="15.75">
      <c r="A378" s="1">
        <v>29</v>
      </c>
      <c r="B378" s="2">
        <v>46099</v>
      </c>
      <c r="C378" s="3">
        <f>YEAR(SalesDataTable[[#This Row],[Order Date]])</f>
        <v>2026</v>
      </c>
      <c r="D378" s="10" t="str">
        <f>"Q"&amp;ROUNDUP(MONTH(SalesDataTable[[#This Row],[Order Date]])/3,0)</f>
        <v>Q1</v>
      </c>
      <c r="E378" s="3">
        <f>MONTH(SalesDataTable[[#This Row],[Order Date]])</f>
        <v>3</v>
      </c>
      <c r="F378" s="3" t="str">
        <f>TEXT(SalesDataTable[[#This Row],[Order Date]],"MMM")</f>
        <v>Mar</v>
      </c>
      <c r="G378" s="3" t="s">
        <v>20</v>
      </c>
      <c r="H378" s="3" t="s">
        <v>21</v>
      </c>
      <c r="I378" s="3" t="s">
        <v>2</v>
      </c>
      <c r="J378" s="3" t="s">
        <v>16</v>
      </c>
      <c r="K378" s="3" t="s">
        <v>14</v>
      </c>
      <c r="L378" s="3" t="s">
        <v>44</v>
      </c>
      <c r="M378" s="8">
        <v>2</v>
      </c>
      <c r="N378" s="5">
        <v>130.4</v>
      </c>
      <c r="O378" s="6">
        <v>0</v>
      </c>
      <c r="P378" s="5">
        <v>67.599999999999994</v>
      </c>
      <c r="Q378" s="5">
        <f t="shared" si="20"/>
        <v>260.8</v>
      </c>
      <c r="R378" s="5">
        <f t="shared" si="21"/>
        <v>135.19999999999999</v>
      </c>
      <c r="S378" s="5">
        <f t="shared" si="22"/>
        <v>125.60000000000002</v>
      </c>
      <c r="T378" s="7">
        <f t="shared" si="23"/>
        <v>0.48159509202453993</v>
      </c>
      <c r="U378" s="4">
        <f>YEAR(SalesDataTable[[#This Row],[Order Date]])</f>
        <v>2026</v>
      </c>
      <c r="V378" s="7" t="str">
        <f>"Q"&amp;ROUNDUP(MONTH(SalesDataTable[[#This Row],[Order Date]])/3,0)</f>
        <v>Q1</v>
      </c>
      <c r="W378" s="8">
        <f>MONTH(SalesDataTable[[#This Row],[Order Date]])</f>
        <v>3</v>
      </c>
      <c r="X378" s="7" t="str">
        <f>TEXT(SalesDataTable[[#This Row],[Order Date]],"mmm")</f>
        <v>Mar</v>
      </c>
    </row>
    <row r="379" spans="1:24" ht="15.75">
      <c r="A379" s="1">
        <v>891</v>
      </c>
      <c r="B379" s="2">
        <v>46099</v>
      </c>
      <c r="C379" s="3">
        <f>YEAR(SalesDataTable[[#This Row],[Order Date]])</f>
        <v>2026</v>
      </c>
      <c r="D379" s="10" t="str">
        <f>"Q"&amp;ROUNDUP(MONTH(SalesDataTable[[#This Row],[Order Date]])/3,0)</f>
        <v>Q1</v>
      </c>
      <c r="E379" s="3">
        <f>MONTH(SalesDataTable[[#This Row],[Order Date]])</f>
        <v>3</v>
      </c>
      <c r="F379" s="3" t="str">
        <f>TEXT(SalesDataTable[[#This Row],[Order Date]],"MMM")</f>
        <v>Mar</v>
      </c>
      <c r="G379" s="3" t="s">
        <v>11</v>
      </c>
      <c r="H379" s="3" t="s">
        <v>18</v>
      </c>
      <c r="I379" s="3" t="s">
        <v>2</v>
      </c>
      <c r="J379" s="3" t="s">
        <v>13</v>
      </c>
      <c r="K379" s="3" t="s">
        <v>9</v>
      </c>
      <c r="L379" s="3" t="s">
        <v>10</v>
      </c>
      <c r="M379" s="8">
        <v>2</v>
      </c>
      <c r="N379" s="5">
        <v>94.25</v>
      </c>
      <c r="O379" s="6">
        <v>0.1</v>
      </c>
      <c r="P379" s="5">
        <v>44.99</v>
      </c>
      <c r="Q379" s="5">
        <f t="shared" si="20"/>
        <v>169.65</v>
      </c>
      <c r="R379" s="5">
        <f t="shared" si="21"/>
        <v>89.98</v>
      </c>
      <c r="S379" s="5">
        <f t="shared" si="22"/>
        <v>79.67</v>
      </c>
      <c r="T379" s="7">
        <f t="shared" si="23"/>
        <v>0.46961391099322131</v>
      </c>
      <c r="U379" s="4">
        <f>YEAR(SalesDataTable[[#This Row],[Order Date]])</f>
        <v>2026</v>
      </c>
      <c r="V379" s="7" t="str">
        <f>"Q"&amp;ROUNDUP(MONTH(SalesDataTable[[#This Row],[Order Date]])/3,0)</f>
        <v>Q1</v>
      </c>
      <c r="W379" s="8">
        <f>MONTH(SalesDataTable[[#This Row],[Order Date]])</f>
        <v>3</v>
      </c>
      <c r="X379" s="7" t="str">
        <f>TEXT(SalesDataTable[[#This Row],[Order Date]],"mmm")</f>
        <v>Mar</v>
      </c>
    </row>
    <row r="380" spans="1:24" ht="15.75">
      <c r="A380" s="1">
        <v>1143</v>
      </c>
      <c r="B380" s="2">
        <v>46099</v>
      </c>
      <c r="C380" s="3">
        <f>YEAR(SalesDataTable[[#This Row],[Order Date]])</f>
        <v>2026</v>
      </c>
      <c r="D380" s="10" t="str">
        <f>"Q"&amp;ROUNDUP(MONTH(SalesDataTable[[#This Row],[Order Date]])/3,0)</f>
        <v>Q1</v>
      </c>
      <c r="E380" s="3">
        <f>MONTH(SalesDataTable[[#This Row],[Order Date]])</f>
        <v>3</v>
      </c>
      <c r="F380" s="3" t="str">
        <f>TEXT(SalesDataTable[[#This Row],[Order Date]],"MMM")</f>
        <v>Mar</v>
      </c>
      <c r="G380" s="3" t="s">
        <v>6</v>
      </c>
      <c r="H380" s="3" t="s">
        <v>43</v>
      </c>
      <c r="I380" s="3" t="s">
        <v>2</v>
      </c>
      <c r="J380" s="3" t="s">
        <v>16</v>
      </c>
      <c r="K380" s="3" t="s">
        <v>23</v>
      </c>
      <c r="L380" s="3" t="s">
        <v>51</v>
      </c>
      <c r="M380" s="8">
        <v>5</v>
      </c>
      <c r="N380" s="5">
        <v>125.91</v>
      </c>
      <c r="O380" s="6">
        <v>0</v>
      </c>
      <c r="P380" s="5">
        <v>59.36</v>
      </c>
      <c r="Q380" s="5">
        <f t="shared" si="20"/>
        <v>629.54999999999995</v>
      </c>
      <c r="R380" s="5">
        <f t="shared" si="21"/>
        <v>296.8</v>
      </c>
      <c r="S380" s="5">
        <f t="shared" si="22"/>
        <v>332.74999999999994</v>
      </c>
      <c r="T380" s="7">
        <f t="shared" si="23"/>
        <v>0.52855214041775866</v>
      </c>
      <c r="U380" s="4">
        <f>YEAR(SalesDataTable[[#This Row],[Order Date]])</f>
        <v>2026</v>
      </c>
      <c r="V380" s="7" t="str">
        <f>"Q"&amp;ROUNDUP(MONTH(SalesDataTable[[#This Row],[Order Date]])/3,0)</f>
        <v>Q1</v>
      </c>
      <c r="W380" s="8">
        <f>MONTH(SalesDataTable[[#This Row],[Order Date]])</f>
        <v>3</v>
      </c>
      <c r="X380" s="7" t="str">
        <f>TEXT(SalesDataTable[[#This Row],[Order Date]],"mmm")</f>
        <v>Mar</v>
      </c>
    </row>
    <row r="381" spans="1:24" ht="15.75">
      <c r="A381" s="1">
        <v>2478</v>
      </c>
      <c r="B381" s="2">
        <v>46099</v>
      </c>
      <c r="C381" s="3">
        <f>YEAR(SalesDataTable[[#This Row],[Order Date]])</f>
        <v>2026</v>
      </c>
      <c r="D381" s="10" t="str">
        <f>"Q"&amp;ROUNDUP(MONTH(SalesDataTable[[#This Row],[Order Date]])/3,0)</f>
        <v>Q1</v>
      </c>
      <c r="E381" s="3">
        <f>MONTH(SalesDataTable[[#This Row],[Order Date]])</f>
        <v>3</v>
      </c>
      <c r="F381" s="3" t="str">
        <f>TEXT(SalesDataTable[[#This Row],[Order Date]],"MMM")</f>
        <v>Mar</v>
      </c>
      <c r="G381" s="3" t="s">
        <v>20</v>
      </c>
      <c r="H381" s="3" t="s">
        <v>31</v>
      </c>
      <c r="I381" s="3" t="s">
        <v>19</v>
      </c>
      <c r="J381" s="3" t="s">
        <v>3</v>
      </c>
      <c r="K381" s="3" t="s">
        <v>34</v>
      </c>
      <c r="L381" s="3" t="s">
        <v>35</v>
      </c>
      <c r="M381" s="8">
        <v>2</v>
      </c>
      <c r="N381" s="5">
        <v>39.619999999999997</v>
      </c>
      <c r="O381" s="6">
        <v>0</v>
      </c>
      <c r="P381" s="5">
        <v>14.78</v>
      </c>
      <c r="Q381" s="5">
        <f t="shared" si="20"/>
        <v>79.239999999999995</v>
      </c>
      <c r="R381" s="5">
        <f t="shared" si="21"/>
        <v>29.56</v>
      </c>
      <c r="S381" s="5">
        <f t="shared" si="22"/>
        <v>49.679999999999993</v>
      </c>
      <c r="T381" s="7">
        <f t="shared" si="23"/>
        <v>0.62695608278647141</v>
      </c>
      <c r="U381" s="4">
        <f>YEAR(SalesDataTable[[#This Row],[Order Date]])</f>
        <v>2026</v>
      </c>
      <c r="V381" s="7" t="str">
        <f>"Q"&amp;ROUNDUP(MONTH(SalesDataTable[[#This Row],[Order Date]])/3,0)</f>
        <v>Q1</v>
      </c>
      <c r="W381" s="8">
        <f>MONTH(SalesDataTable[[#This Row],[Order Date]])</f>
        <v>3</v>
      </c>
      <c r="X381" s="7" t="str">
        <f>TEXT(SalesDataTable[[#This Row],[Order Date]],"mmm")</f>
        <v>Mar</v>
      </c>
    </row>
    <row r="382" spans="1:24" ht="15.75">
      <c r="A382" s="1">
        <v>3961</v>
      </c>
      <c r="B382" s="2">
        <v>46099</v>
      </c>
      <c r="C382" s="3">
        <f>YEAR(SalesDataTable[[#This Row],[Order Date]])</f>
        <v>2026</v>
      </c>
      <c r="D382" s="10" t="str">
        <f>"Q"&amp;ROUNDUP(MONTH(SalesDataTable[[#This Row],[Order Date]])/3,0)</f>
        <v>Q1</v>
      </c>
      <c r="E382" s="3">
        <f>MONTH(SalesDataTable[[#This Row],[Order Date]])</f>
        <v>3</v>
      </c>
      <c r="F382" s="3" t="str">
        <f>TEXT(SalesDataTable[[#This Row],[Order Date]],"MMM")</f>
        <v>Mar</v>
      </c>
      <c r="G382" s="3" t="s">
        <v>0</v>
      </c>
      <c r="H382" s="3" t="s">
        <v>36</v>
      </c>
      <c r="I382" s="3" t="s">
        <v>2</v>
      </c>
      <c r="J382" s="3" t="s">
        <v>16</v>
      </c>
      <c r="K382" s="3" t="s">
        <v>34</v>
      </c>
      <c r="L382" s="3" t="s">
        <v>42</v>
      </c>
      <c r="M382" s="8">
        <v>3</v>
      </c>
      <c r="N382" s="5">
        <v>36.32</v>
      </c>
      <c r="O382" s="6">
        <v>0</v>
      </c>
      <c r="P382" s="5">
        <v>14.18</v>
      </c>
      <c r="Q382" s="5">
        <f t="shared" si="20"/>
        <v>108.96000000000001</v>
      </c>
      <c r="R382" s="5">
        <f t="shared" si="21"/>
        <v>42.54</v>
      </c>
      <c r="S382" s="5">
        <f t="shared" si="22"/>
        <v>66.420000000000016</v>
      </c>
      <c r="T382" s="7">
        <f t="shared" si="23"/>
        <v>0.60958149779735693</v>
      </c>
      <c r="U382" s="4">
        <f>YEAR(SalesDataTable[[#This Row],[Order Date]])</f>
        <v>2026</v>
      </c>
      <c r="V382" s="7" t="str">
        <f>"Q"&amp;ROUNDUP(MONTH(SalesDataTable[[#This Row],[Order Date]])/3,0)</f>
        <v>Q1</v>
      </c>
      <c r="W382" s="8">
        <f>MONTH(SalesDataTable[[#This Row],[Order Date]])</f>
        <v>3</v>
      </c>
      <c r="X382" s="7" t="str">
        <f>TEXT(SalesDataTable[[#This Row],[Order Date]],"mmm")</f>
        <v>Mar</v>
      </c>
    </row>
    <row r="383" spans="1:24" ht="15.75">
      <c r="A383" s="1">
        <v>4724</v>
      </c>
      <c r="B383" s="2">
        <v>46099</v>
      </c>
      <c r="C383" s="3">
        <f>YEAR(SalesDataTable[[#This Row],[Order Date]])</f>
        <v>2026</v>
      </c>
      <c r="D383" s="10" t="str">
        <f>"Q"&amp;ROUNDUP(MONTH(SalesDataTable[[#This Row],[Order Date]])/3,0)</f>
        <v>Q1</v>
      </c>
      <c r="E383" s="3">
        <f>MONTH(SalesDataTable[[#This Row],[Order Date]])</f>
        <v>3</v>
      </c>
      <c r="F383" s="3" t="str">
        <f>TEXT(SalesDataTable[[#This Row],[Order Date]],"MMM")</f>
        <v>Mar</v>
      </c>
      <c r="G383" s="3" t="s">
        <v>0</v>
      </c>
      <c r="H383" s="3" t="s">
        <v>50</v>
      </c>
      <c r="I383" s="3" t="s">
        <v>19</v>
      </c>
      <c r="J383" s="3" t="s">
        <v>13</v>
      </c>
      <c r="K383" s="3" t="s">
        <v>34</v>
      </c>
      <c r="L383" s="3" t="s">
        <v>45</v>
      </c>
      <c r="M383" s="8">
        <v>1</v>
      </c>
      <c r="N383" s="5">
        <v>51.16</v>
      </c>
      <c r="O383" s="6">
        <v>0</v>
      </c>
      <c r="P383" s="5">
        <v>22.39</v>
      </c>
      <c r="Q383" s="5">
        <f t="shared" si="20"/>
        <v>51.16</v>
      </c>
      <c r="R383" s="5">
        <f t="shared" si="21"/>
        <v>22.39</v>
      </c>
      <c r="S383" s="5">
        <f t="shared" si="22"/>
        <v>28.769999999999996</v>
      </c>
      <c r="T383" s="7">
        <f t="shared" si="23"/>
        <v>0.56235340109460508</v>
      </c>
      <c r="U383" s="4">
        <f>YEAR(SalesDataTable[[#This Row],[Order Date]])</f>
        <v>2026</v>
      </c>
      <c r="V383" s="7" t="str">
        <f>"Q"&amp;ROUNDUP(MONTH(SalesDataTable[[#This Row],[Order Date]])/3,0)</f>
        <v>Q1</v>
      </c>
      <c r="W383" s="8">
        <f>MONTH(SalesDataTable[[#This Row],[Order Date]])</f>
        <v>3</v>
      </c>
      <c r="X383" s="7" t="str">
        <f>TEXT(SalesDataTable[[#This Row],[Order Date]],"mmm")</f>
        <v>Mar</v>
      </c>
    </row>
    <row r="384" spans="1:24" ht="15.75">
      <c r="A384" s="1">
        <v>2171</v>
      </c>
      <c r="B384" s="2">
        <v>46100</v>
      </c>
      <c r="C384" s="3">
        <f>YEAR(SalesDataTable[[#This Row],[Order Date]])</f>
        <v>2026</v>
      </c>
      <c r="D384" s="10" t="str">
        <f>"Q"&amp;ROUNDUP(MONTH(SalesDataTable[[#This Row],[Order Date]])/3,0)</f>
        <v>Q1</v>
      </c>
      <c r="E384" s="3">
        <f>MONTH(SalesDataTable[[#This Row],[Order Date]])</f>
        <v>3</v>
      </c>
      <c r="F384" s="3" t="str">
        <f>TEXT(SalesDataTable[[#This Row],[Order Date]],"MMM")</f>
        <v>Mar</v>
      </c>
      <c r="G384" s="3" t="s">
        <v>20</v>
      </c>
      <c r="H384" s="3" t="s">
        <v>47</v>
      </c>
      <c r="I384" s="3" t="s">
        <v>8</v>
      </c>
      <c r="J384" s="3" t="s">
        <v>16</v>
      </c>
      <c r="K384" s="3" t="s">
        <v>34</v>
      </c>
      <c r="L384" s="3" t="s">
        <v>42</v>
      </c>
      <c r="M384" s="8">
        <v>5</v>
      </c>
      <c r="N384" s="5">
        <v>35.65</v>
      </c>
      <c r="O384" s="6">
        <v>0.1</v>
      </c>
      <c r="P384" s="5">
        <v>13.64</v>
      </c>
      <c r="Q384" s="5">
        <f t="shared" si="20"/>
        <v>160.42500000000001</v>
      </c>
      <c r="R384" s="5">
        <f t="shared" si="21"/>
        <v>68.2</v>
      </c>
      <c r="S384" s="5">
        <f t="shared" si="22"/>
        <v>92.225000000000009</v>
      </c>
      <c r="T384" s="7">
        <f t="shared" si="23"/>
        <v>0.5748792270531401</v>
      </c>
      <c r="U384" s="4">
        <f>YEAR(SalesDataTable[[#This Row],[Order Date]])</f>
        <v>2026</v>
      </c>
      <c r="V384" s="7" t="str">
        <f>"Q"&amp;ROUNDUP(MONTH(SalesDataTable[[#This Row],[Order Date]])/3,0)</f>
        <v>Q1</v>
      </c>
      <c r="W384" s="8">
        <f>MONTH(SalesDataTable[[#This Row],[Order Date]])</f>
        <v>3</v>
      </c>
      <c r="X384" s="7" t="str">
        <f>TEXT(SalesDataTable[[#This Row],[Order Date]],"mmm")</f>
        <v>Mar</v>
      </c>
    </row>
    <row r="385" spans="1:24" ht="15.75">
      <c r="A385" s="1">
        <v>2311</v>
      </c>
      <c r="B385" s="2">
        <v>46100</v>
      </c>
      <c r="C385" s="3">
        <f>YEAR(SalesDataTable[[#This Row],[Order Date]])</f>
        <v>2026</v>
      </c>
      <c r="D385" s="10" t="str">
        <f>"Q"&amp;ROUNDUP(MONTH(SalesDataTable[[#This Row],[Order Date]])/3,0)</f>
        <v>Q1</v>
      </c>
      <c r="E385" s="3">
        <f>MONTH(SalesDataTable[[#This Row],[Order Date]])</f>
        <v>3</v>
      </c>
      <c r="F385" s="3" t="str">
        <f>TEXT(SalesDataTable[[#This Row],[Order Date]],"MMM")</f>
        <v>Mar</v>
      </c>
      <c r="G385" s="3" t="s">
        <v>20</v>
      </c>
      <c r="H385" s="3" t="s">
        <v>33</v>
      </c>
      <c r="I385" s="3" t="s">
        <v>2</v>
      </c>
      <c r="J385" s="3" t="s">
        <v>13</v>
      </c>
      <c r="K385" s="3" t="s">
        <v>9</v>
      </c>
      <c r="L385" s="3" t="s">
        <v>17</v>
      </c>
      <c r="M385" s="8">
        <v>1</v>
      </c>
      <c r="N385" s="5">
        <v>145.19</v>
      </c>
      <c r="O385" s="6">
        <v>0</v>
      </c>
      <c r="P385" s="5">
        <v>80.67</v>
      </c>
      <c r="Q385" s="5">
        <f t="shared" si="20"/>
        <v>145.19</v>
      </c>
      <c r="R385" s="5">
        <f t="shared" si="21"/>
        <v>80.67</v>
      </c>
      <c r="S385" s="5">
        <f t="shared" si="22"/>
        <v>64.52</v>
      </c>
      <c r="T385" s="7">
        <f t="shared" si="23"/>
        <v>0.44438322198498514</v>
      </c>
      <c r="U385" s="4">
        <f>YEAR(SalesDataTable[[#This Row],[Order Date]])</f>
        <v>2026</v>
      </c>
      <c r="V385" s="7" t="str">
        <f>"Q"&amp;ROUNDUP(MONTH(SalesDataTable[[#This Row],[Order Date]])/3,0)</f>
        <v>Q1</v>
      </c>
      <c r="W385" s="8">
        <f>MONTH(SalesDataTable[[#This Row],[Order Date]])</f>
        <v>3</v>
      </c>
      <c r="X385" s="7" t="str">
        <f>TEXT(SalesDataTable[[#This Row],[Order Date]],"mmm")</f>
        <v>Mar</v>
      </c>
    </row>
    <row r="386" spans="1:24" ht="15.75">
      <c r="A386" s="1">
        <v>3563</v>
      </c>
      <c r="B386" s="2">
        <v>46100</v>
      </c>
      <c r="C386" s="3">
        <f>YEAR(SalesDataTable[[#This Row],[Order Date]])</f>
        <v>2026</v>
      </c>
      <c r="D386" s="10" t="str">
        <f>"Q"&amp;ROUNDUP(MONTH(SalesDataTable[[#This Row],[Order Date]])/3,0)</f>
        <v>Q1</v>
      </c>
      <c r="E386" s="3">
        <f>MONTH(SalesDataTable[[#This Row],[Order Date]])</f>
        <v>3</v>
      </c>
      <c r="F386" s="3" t="str">
        <f>TEXT(SalesDataTable[[#This Row],[Order Date]],"MMM")</f>
        <v>Mar</v>
      </c>
      <c r="G386" s="3" t="s">
        <v>20</v>
      </c>
      <c r="H386" s="3" t="s">
        <v>33</v>
      </c>
      <c r="I386" s="3" t="s">
        <v>2</v>
      </c>
      <c r="J386" s="3" t="s">
        <v>3</v>
      </c>
      <c r="K386" s="3" t="s">
        <v>4</v>
      </c>
      <c r="L386" s="3" t="s">
        <v>26</v>
      </c>
      <c r="M386" s="8">
        <v>2</v>
      </c>
      <c r="N386" s="5">
        <v>40.090000000000003</v>
      </c>
      <c r="O386" s="6">
        <v>0</v>
      </c>
      <c r="P386" s="5">
        <v>17.2</v>
      </c>
      <c r="Q386" s="5">
        <f t="shared" ref="Q386:Q449" si="24">M386*N386*(1-O386)</f>
        <v>80.180000000000007</v>
      </c>
      <c r="R386" s="5">
        <f t="shared" ref="R386:R449" si="25">M386*P386</f>
        <v>34.4</v>
      </c>
      <c r="S386" s="5">
        <f t="shared" ref="S386:S449" si="26">Q386-R386</f>
        <v>45.780000000000008</v>
      </c>
      <c r="T386" s="7">
        <f t="shared" ref="T386:T449" si="27">IFERROR(S386/Q386,0)</f>
        <v>0.57096532801197308</v>
      </c>
      <c r="U386" s="4">
        <f>YEAR(SalesDataTable[[#This Row],[Order Date]])</f>
        <v>2026</v>
      </c>
      <c r="V386" s="7" t="str">
        <f>"Q"&amp;ROUNDUP(MONTH(SalesDataTable[[#This Row],[Order Date]])/3,0)</f>
        <v>Q1</v>
      </c>
      <c r="W386" s="8">
        <f>MONTH(SalesDataTable[[#This Row],[Order Date]])</f>
        <v>3</v>
      </c>
      <c r="X386" s="7" t="str">
        <f>TEXT(SalesDataTable[[#This Row],[Order Date]],"mmm")</f>
        <v>Mar</v>
      </c>
    </row>
    <row r="387" spans="1:24" ht="15.75">
      <c r="A387" s="1">
        <v>3587</v>
      </c>
      <c r="B387" s="2">
        <v>46100</v>
      </c>
      <c r="C387" s="3">
        <f>YEAR(SalesDataTable[[#This Row],[Order Date]])</f>
        <v>2026</v>
      </c>
      <c r="D387" s="10" t="str">
        <f>"Q"&amp;ROUNDUP(MONTH(SalesDataTable[[#This Row],[Order Date]])/3,0)</f>
        <v>Q1</v>
      </c>
      <c r="E387" s="3">
        <f>MONTH(SalesDataTable[[#This Row],[Order Date]])</f>
        <v>3</v>
      </c>
      <c r="F387" s="3" t="str">
        <f>TEXT(SalesDataTable[[#This Row],[Order Date]],"MMM")</f>
        <v>Mar</v>
      </c>
      <c r="G387" s="3" t="s">
        <v>20</v>
      </c>
      <c r="H387" s="3" t="s">
        <v>31</v>
      </c>
      <c r="I387" s="3" t="s">
        <v>2</v>
      </c>
      <c r="J387" s="3" t="s">
        <v>3</v>
      </c>
      <c r="K387" s="3" t="s">
        <v>34</v>
      </c>
      <c r="L387" s="3" t="s">
        <v>35</v>
      </c>
      <c r="M387" s="8">
        <v>1</v>
      </c>
      <c r="N387" s="5">
        <v>39.47</v>
      </c>
      <c r="O387" s="6">
        <v>0</v>
      </c>
      <c r="P387" s="5">
        <v>15.02</v>
      </c>
      <c r="Q387" s="5">
        <f t="shared" si="24"/>
        <v>39.47</v>
      </c>
      <c r="R387" s="5">
        <f t="shared" si="25"/>
        <v>15.02</v>
      </c>
      <c r="S387" s="5">
        <f t="shared" si="26"/>
        <v>24.45</v>
      </c>
      <c r="T387" s="7">
        <f t="shared" si="27"/>
        <v>0.61945781606283257</v>
      </c>
      <c r="U387" s="4">
        <f>YEAR(SalesDataTable[[#This Row],[Order Date]])</f>
        <v>2026</v>
      </c>
      <c r="V387" s="7" t="str">
        <f>"Q"&amp;ROUNDUP(MONTH(SalesDataTable[[#This Row],[Order Date]])/3,0)</f>
        <v>Q1</v>
      </c>
      <c r="W387" s="8">
        <f>MONTH(SalesDataTable[[#This Row],[Order Date]])</f>
        <v>3</v>
      </c>
      <c r="X387" s="7" t="str">
        <f>TEXT(SalesDataTable[[#This Row],[Order Date]],"mmm")</f>
        <v>Mar</v>
      </c>
    </row>
    <row r="388" spans="1:24" ht="15.75">
      <c r="A388" s="1">
        <v>3706</v>
      </c>
      <c r="B388" s="2">
        <v>46100</v>
      </c>
      <c r="C388" s="3">
        <f>YEAR(SalesDataTable[[#This Row],[Order Date]])</f>
        <v>2026</v>
      </c>
      <c r="D388" s="10" t="str">
        <f>"Q"&amp;ROUNDUP(MONTH(SalesDataTable[[#This Row],[Order Date]])/3,0)</f>
        <v>Q1</v>
      </c>
      <c r="E388" s="3">
        <f>MONTH(SalesDataTable[[#This Row],[Order Date]])</f>
        <v>3</v>
      </c>
      <c r="F388" s="3" t="str">
        <f>TEXT(SalesDataTable[[#This Row],[Order Date]],"MMM")</f>
        <v>Mar</v>
      </c>
      <c r="G388" s="3" t="s">
        <v>0</v>
      </c>
      <c r="H388" s="3" t="s">
        <v>1</v>
      </c>
      <c r="I388" s="3" t="s">
        <v>2</v>
      </c>
      <c r="J388" s="3" t="s">
        <v>3</v>
      </c>
      <c r="K388" s="3" t="s">
        <v>4</v>
      </c>
      <c r="L388" s="3" t="s">
        <v>30</v>
      </c>
      <c r="M388" s="8">
        <v>2</v>
      </c>
      <c r="N388" s="5">
        <v>103.42</v>
      </c>
      <c r="O388" s="6">
        <v>0</v>
      </c>
      <c r="P388" s="5">
        <v>49.51</v>
      </c>
      <c r="Q388" s="5">
        <f t="shared" si="24"/>
        <v>206.84</v>
      </c>
      <c r="R388" s="5">
        <f t="shared" si="25"/>
        <v>99.02</v>
      </c>
      <c r="S388" s="5">
        <f t="shared" si="26"/>
        <v>107.82000000000001</v>
      </c>
      <c r="T388" s="7">
        <f t="shared" si="27"/>
        <v>0.52127248114484626</v>
      </c>
      <c r="U388" s="4">
        <f>YEAR(SalesDataTable[[#This Row],[Order Date]])</f>
        <v>2026</v>
      </c>
      <c r="V388" s="7" t="str">
        <f>"Q"&amp;ROUNDUP(MONTH(SalesDataTable[[#This Row],[Order Date]])/3,0)</f>
        <v>Q1</v>
      </c>
      <c r="W388" s="8">
        <f>MONTH(SalesDataTable[[#This Row],[Order Date]])</f>
        <v>3</v>
      </c>
      <c r="X388" s="7" t="str">
        <f>TEXT(SalesDataTable[[#This Row],[Order Date]],"mmm")</f>
        <v>Mar</v>
      </c>
    </row>
    <row r="389" spans="1:24" ht="15.75">
      <c r="A389" s="1">
        <v>4121</v>
      </c>
      <c r="B389" s="2">
        <v>46100</v>
      </c>
      <c r="C389" s="3">
        <f>YEAR(SalesDataTable[[#This Row],[Order Date]])</f>
        <v>2026</v>
      </c>
      <c r="D389" s="10" t="str">
        <f>"Q"&amp;ROUNDUP(MONTH(SalesDataTable[[#This Row],[Order Date]])/3,0)</f>
        <v>Q1</v>
      </c>
      <c r="E389" s="3">
        <f>MONTH(SalesDataTable[[#This Row],[Order Date]])</f>
        <v>3</v>
      </c>
      <c r="F389" s="3" t="str">
        <f>TEXT(SalesDataTable[[#This Row],[Order Date]],"MMM")</f>
        <v>Mar</v>
      </c>
      <c r="G389" s="3" t="s">
        <v>0</v>
      </c>
      <c r="H389" s="3" t="s">
        <v>1</v>
      </c>
      <c r="I389" s="3" t="s">
        <v>2</v>
      </c>
      <c r="J389" s="3" t="s">
        <v>3</v>
      </c>
      <c r="K389" s="3" t="s">
        <v>14</v>
      </c>
      <c r="L389" s="3" t="s">
        <v>48</v>
      </c>
      <c r="M389" s="8">
        <v>4</v>
      </c>
      <c r="N389" s="5">
        <v>161.93</v>
      </c>
      <c r="O389" s="6">
        <v>0.15</v>
      </c>
      <c r="P389" s="5">
        <v>88</v>
      </c>
      <c r="Q389" s="5">
        <f t="shared" si="24"/>
        <v>550.56200000000001</v>
      </c>
      <c r="R389" s="5">
        <f t="shared" si="25"/>
        <v>352</v>
      </c>
      <c r="S389" s="5">
        <f t="shared" si="26"/>
        <v>198.56200000000001</v>
      </c>
      <c r="T389" s="7">
        <f t="shared" si="27"/>
        <v>0.36065329608654428</v>
      </c>
      <c r="U389" s="4">
        <f>YEAR(SalesDataTable[[#This Row],[Order Date]])</f>
        <v>2026</v>
      </c>
      <c r="V389" s="7" t="str">
        <f>"Q"&amp;ROUNDUP(MONTH(SalesDataTable[[#This Row],[Order Date]])/3,0)</f>
        <v>Q1</v>
      </c>
      <c r="W389" s="8">
        <f>MONTH(SalesDataTable[[#This Row],[Order Date]])</f>
        <v>3</v>
      </c>
      <c r="X389" s="7" t="str">
        <f>TEXT(SalesDataTable[[#This Row],[Order Date]],"mmm")</f>
        <v>Mar</v>
      </c>
    </row>
    <row r="390" spans="1:24" ht="15.75">
      <c r="A390" s="1">
        <v>1047</v>
      </c>
      <c r="B390" s="2">
        <v>46101</v>
      </c>
      <c r="C390" s="3">
        <f>YEAR(SalesDataTable[[#This Row],[Order Date]])</f>
        <v>2026</v>
      </c>
      <c r="D390" s="10" t="str">
        <f>"Q"&amp;ROUNDUP(MONTH(SalesDataTable[[#This Row],[Order Date]])/3,0)</f>
        <v>Q1</v>
      </c>
      <c r="E390" s="3">
        <f>MONTH(SalesDataTable[[#This Row],[Order Date]])</f>
        <v>3</v>
      </c>
      <c r="F390" s="3" t="str">
        <f>TEXT(SalesDataTable[[#This Row],[Order Date]],"MMM")</f>
        <v>Mar</v>
      </c>
      <c r="G390" s="3" t="s">
        <v>0</v>
      </c>
      <c r="H390" s="3" t="s">
        <v>1</v>
      </c>
      <c r="I390" s="3" t="s">
        <v>2</v>
      </c>
      <c r="J390" s="3" t="s">
        <v>3</v>
      </c>
      <c r="K390" s="3" t="s">
        <v>14</v>
      </c>
      <c r="L390" s="3" t="s">
        <v>32</v>
      </c>
      <c r="M390" s="8">
        <v>2</v>
      </c>
      <c r="N390" s="5">
        <v>46.21</v>
      </c>
      <c r="O390" s="6">
        <v>0.05</v>
      </c>
      <c r="P390" s="5">
        <v>18.37</v>
      </c>
      <c r="Q390" s="5">
        <f t="shared" si="24"/>
        <v>87.798999999999992</v>
      </c>
      <c r="R390" s="5">
        <f t="shared" si="25"/>
        <v>36.74</v>
      </c>
      <c r="S390" s="5">
        <f t="shared" si="26"/>
        <v>51.05899999999999</v>
      </c>
      <c r="T390" s="7">
        <f t="shared" si="27"/>
        <v>0.58154420893176451</v>
      </c>
      <c r="U390" s="4">
        <f>YEAR(SalesDataTable[[#This Row],[Order Date]])</f>
        <v>2026</v>
      </c>
      <c r="V390" s="7" t="str">
        <f>"Q"&amp;ROUNDUP(MONTH(SalesDataTable[[#This Row],[Order Date]])/3,0)</f>
        <v>Q1</v>
      </c>
      <c r="W390" s="8">
        <f>MONTH(SalesDataTable[[#This Row],[Order Date]])</f>
        <v>3</v>
      </c>
      <c r="X390" s="7" t="str">
        <f>TEXT(SalesDataTable[[#This Row],[Order Date]],"mmm")</f>
        <v>Mar</v>
      </c>
    </row>
    <row r="391" spans="1:24" ht="15.75">
      <c r="A391" s="1">
        <v>1142</v>
      </c>
      <c r="B391" s="2">
        <v>46101</v>
      </c>
      <c r="C391" s="3">
        <f>YEAR(SalesDataTable[[#This Row],[Order Date]])</f>
        <v>2026</v>
      </c>
      <c r="D391" s="10" t="str">
        <f>"Q"&amp;ROUNDUP(MONTH(SalesDataTable[[#This Row],[Order Date]])/3,0)</f>
        <v>Q1</v>
      </c>
      <c r="E391" s="3">
        <f>MONTH(SalesDataTable[[#This Row],[Order Date]])</f>
        <v>3</v>
      </c>
      <c r="F391" s="3" t="str">
        <f>TEXT(SalesDataTable[[#This Row],[Order Date]],"MMM")</f>
        <v>Mar</v>
      </c>
      <c r="G391" s="3" t="s">
        <v>6</v>
      </c>
      <c r="H391" s="3" t="s">
        <v>41</v>
      </c>
      <c r="I391" s="3" t="s">
        <v>2</v>
      </c>
      <c r="J391" s="3" t="s">
        <v>13</v>
      </c>
      <c r="K391" s="3" t="s">
        <v>23</v>
      </c>
      <c r="L391" s="3" t="s">
        <v>51</v>
      </c>
      <c r="M391" s="8">
        <v>3</v>
      </c>
      <c r="N391" s="5">
        <v>125.85</v>
      </c>
      <c r="O391" s="6">
        <v>0</v>
      </c>
      <c r="P391" s="5">
        <v>59.19</v>
      </c>
      <c r="Q391" s="5">
        <f t="shared" si="24"/>
        <v>377.54999999999995</v>
      </c>
      <c r="R391" s="5">
        <f t="shared" si="25"/>
        <v>177.57</v>
      </c>
      <c r="S391" s="5">
        <f t="shared" si="26"/>
        <v>199.97999999999996</v>
      </c>
      <c r="T391" s="7">
        <f t="shared" si="27"/>
        <v>0.52967818831942781</v>
      </c>
      <c r="U391" s="4">
        <f>YEAR(SalesDataTable[[#This Row],[Order Date]])</f>
        <v>2026</v>
      </c>
      <c r="V391" s="7" t="str">
        <f>"Q"&amp;ROUNDUP(MONTH(SalesDataTable[[#This Row],[Order Date]])/3,0)</f>
        <v>Q1</v>
      </c>
      <c r="W391" s="8">
        <f>MONTH(SalesDataTable[[#This Row],[Order Date]])</f>
        <v>3</v>
      </c>
      <c r="X391" s="7" t="str">
        <f>TEXT(SalesDataTable[[#This Row],[Order Date]],"mmm")</f>
        <v>Mar</v>
      </c>
    </row>
    <row r="392" spans="1:24" ht="15.75">
      <c r="A392" s="1">
        <v>2232</v>
      </c>
      <c r="B392" s="2">
        <v>46101</v>
      </c>
      <c r="C392" s="3">
        <f>YEAR(SalesDataTable[[#This Row],[Order Date]])</f>
        <v>2026</v>
      </c>
      <c r="D392" s="10" t="str">
        <f>"Q"&amp;ROUNDUP(MONTH(SalesDataTable[[#This Row],[Order Date]])/3,0)</f>
        <v>Q1</v>
      </c>
      <c r="E392" s="3">
        <f>MONTH(SalesDataTable[[#This Row],[Order Date]])</f>
        <v>3</v>
      </c>
      <c r="F392" s="3" t="str">
        <f>TEXT(SalesDataTable[[#This Row],[Order Date]],"MMM")</f>
        <v>Mar</v>
      </c>
      <c r="G392" s="3" t="s">
        <v>20</v>
      </c>
      <c r="H392" s="3" t="s">
        <v>47</v>
      </c>
      <c r="I392" s="3" t="s">
        <v>19</v>
      </c>
      <c r="J392" s="3" t="s">
        <v>13</v>
      </c>
      <c r="K392" s="3" t="s">
        <v>14</v>
      </c>
      <c r="L392" s="3" t="s">
        <v>15</v>
      </c>
      <c r="M392" s="8">
        <v>2</v>
      </c>
      <c r="N392" s="5">
        <v>36.340000000000003</v>
      </c>
      <c r="O392" s="6">
        <v>0</v>
      </c>
      <c r="P392" s="5">
        <v>13.8</v>
      </c>
      <c r="Q392" s="5">
        <f t="shared" si="24"/>
        <v>72.680000000000007</v>
      </c>
      <c r="R392" s="5">
        <f t="shared" si="25"/>
        <v>27.6</v>
      </c>
      <c r="S392" s="5">
        <f t="shared" si="26"/>
        <v>45.080000000000005</v>
      </c>
      <c r="T392" s="7">
        <f t="shared" si="27"/>
        <v>0.620253164556962</v>
      </c>
      <c r="U392" s="4">
        <f>YEAR(SalesDataTable[[#This Row],[Order Date]])</f>
        <v>2026</v>
      </c>
      <c r="V392" s="7" t="str">
        <f>"Q"&amp;ROUNDUP(MONTH(SalesDataTable[[#This Row],[Order Date]])/3,0)</f>
        <v>Q1</v>
      </c>
      <c r="W392" s="8">
        <f>MONTH(SalesDataTable[[#This Row],[Order Date]])</f>
        <v>3</v>
      </c>
      <c r="X392" s="7" t="str">
        <f>TEXT(SalesDataTable[[#This Row],[Order Date]],"mmm")</f>
        <v>Mar</v>
      </c>
    </row>
    <row r="393" spans="1:24" ht="15.75">
      <c r="A393" s="1">
        <v>2339</v>
      </c>
      <c r="B393" s="2">
        <v>46101</v>
      </c>
      <c r="C393" s="3">
        <f>YEAR(SalesDataTable[[#This Row],[Order Date]])</f>
        <v>2026</v>
      </c>
      <c r="D393" s="10" t="str">
        <f>"Q"&amp;ROUNDUP(MONTH(SalesDataTable[[#This Row],[Order Date]])/3,0)</f>
        <v>Q1</v>
      </c>
      <c r="E393" s="3">
        <f>MONTH(SalesDataTable[[#This Row],[Order Date]])</f>
        <v>3</v>
      </c>
      <c r="F393" s="3" t="str">
        <f>TEXT(SalesDataTable[[#This Row],[Order Date]],"MMM")</f>
        <v>Mar</v>
      </c>
      <c r="G393" s="3" t="s">
        <v>6</v>
      </c>
      <c r="H393" s="3" t="s">
        <v>43</v>
      </c>
      <c r="I393" s="3" t="s">
        <v>28</v>
      </c>
      <c r="J393" s="3" t="s">
        <v>13</v>
      </c>
      <c r="K393" s="3" t="s">
        <v>4</v>
      </c>
      <c r="L393" s="3" t="s">
        <v>22</v>
      </c>
      <c r="M393" s="8">
        <v>2</v>
      </c>
      <c r="N393" s="5">
        <v>51.29</v>
      </c>
      <c r="O393" s="6">
        <v>0</v>
      </c>
      <c r="P393" s="5">
        <v>23.15</v>
      </c>
      <c r="Q393" s="5">
        <f t="shared" si="24"/>
        <v>102.58</v>
      </c>
      <c r="R393" s="5">
        <f t="shared" si="25"/>
        <v>46.3</v>
      </c>
      <c r="S393" s="5">
        <f t="shared" si="26"/>
        <v>56.28</v>
      </c>
      <c r="T393" s="7">
        <f t="shared" si="27"/>
        <v>0.54864496003119523</v>
      </c>
      <c r="U393" s="4">
        <f>YEAR(SalesDataTable[[#This Row],[Order Date]])</f>
        <v>2026</v>
      </c>
      <c r="V393" s="7" t="str">
        <f>"Q"&amp;ROUNDUP(MONTH(SalesDataTable[[#This Row],[Order Date]])/3,0)</f>
        <v>Q1</v>
      </c>
      <c r="W393" s="8">
        <f>MONTH(SalesDataTable[[#This Row],[Order Date]])</f>
        <v>3</v>
      </c>
      <c r="X393" s="7" t="str">
        <f>TEXT(SalesDataTable[[#This Row],[Order Date]],"mmm")</f>
        <v>Mar</v>
      </c>
    </row>
    <row r="394" spans="1:24" ht="15.75">
      <c r="A394" s="1">
        <v>3611</v>
      </c>
      <c r="B394" s="2">
        <v>46101</v>
      </c>
      <c r="C394" s="3">
        <f>YEAR(SalesDataTable[[#This Row],[Order Date]])</f>
        <v>2026</v>
      </c>
      <c r="D394" s="10" t="str">
        <f>"Q"&amp;ROUNDUP(MONTH(SalesDataTable[[#This Row],[Order Date]])/3,0)</f>
        <v>Q1</v>
      </c>
      <c r="E394" s="3">
        <f>MONTH(SalesDataTable[[#This Row],[Order Date]])</f>
        <v>3</v>
      </c>
      <c r="F394" s="3" t="str">
        <f>TEXT(SalesDataTable[[#This Row],[Order Date]],"MMM")</f>
        <v>Mar</v>
      </c>
      <c r="G394" s="3" t="s">
        <v>6</v>
      </c>
      <c r="H394" s="3" t="s">
        <v>7</v>
      </c>
      <c r="I394" s="3" t="s">
        <v>8</v>
      </c>
      <c r="J394" s="3" t="s">
        <v>16</v>
      </c>
      <c r="K394" s="3" t="s">
        <v>4</v>
      </c>
      <c r="L394" s="3" t="s">
        <v>26</v>
      </c>
      <c r="M394" s="8">
        <v>6</v>
      </c>
      <c r="N394" s="5">
        <v>40.89</v>
      </c>
      <c r="O394" s="6">
        <v>0.1</v>
      </c>
      <c r="P394" s="5">
        <v>16.84</v>
      </c>
      <c r="Q394" s="5">
        <f t="shared" si="24"/>
        <v>220.80600000000001</v>
      </c>
      <c r="R394" s="5">
        <f t="shared" si="25"/>
        <v>101.03999999999999</v>
      </c>
      <c r="S394" s="5">
        <f t="shared" si="26"/>
        <v>119.76600000000002</v>
      </c>
      <c r="T394" s="7">
        <f t="shared" si="27"/>
        <v>0.54240373902883077</v>
      </c>
      <c r="U394" s="4">
        <f>YEAR(SalesDataTable[[#This Row],[Order Date]])</f>
        <v>2026</v>
      </c>
      <c r="V394" s="7" t="str">
        <f>"Q"&amp;ROUNDUP(MONTH(SalesDataTable[[#This Row],[Order Date]])/3,0)</f>
        <v>Q1</v>
      </c>
      <c r="W394" s="8">
        <f>MONTH(SalesDataTable[[#This Row],[Order Date]])</f>
        <v>3</v>
      </c>
      <c r="X394" s="7" t="str">
        <f>TEXT(SalesDataTable[[#This Row],[Order Date]],"mmm")</f>
        <v>Mar</v>
      </c>
    </row>
    <row r="395" spans="1:24" ht="15.75">
      <c r="A395" s="1">
        <v>3953</v>
      </c>
      <c r="B395" s="2">
        <v>46101</v>
      </c>
      <c r="C395" s="3">
        <f>YEAR(SalesDataTable[[#This Row],[Order Date]])</f>
        <v>2026</v>
      </c>
      <c r="D395" s="10" t="str">
        <f>"Q"&amp;ROUNDUP(MONTH(SalesDataTable[[#This Row],[Order Date]])/3,0)</f>
        <v>Q1</v>
      </c>
      <c r="E395" s="3">
        <f>MONTH(SalesDataTable[[#This Row],[Order Date]])</f>
        <v>3</v>
      </c>
      <c r="F395" s="3" t="str">
        <f>TEXT(SalesDataTable[[#This Row],[Order Date]],"MMM")</f>
        <v>Mar</v>
      </c>
      <c r="G395" s="3" t="s">
        <v>6</v>
      </c>
      <c r="H395" s="3" t="s">
        <v>49</v>
      </c>
      <c r="I395" s="3" t="s">
        <v>2</v>
      </c>
      <c r="J395" s="3" t="s">
        <v>13</v>
      </c>
      <c r="K395" s="3" t="s">
        <v>34</v>
      </c>
      <c r="L395" s="3" t="s">
        <v>38</v>
      </c>
      <c r="M395" s="8">
        <v>1</v>
      </c>
      <c r="N395" s="5">
        <v>120.63</v>
      </c>
      <c r="O395" s="6">
        <v>0</v>
      </c>
      <c r="P395" s="5">
        <v>70.28</v>
      </c>
      <c r="Q395" s="5">
        <f t="shared" si="24"/>
        <v>120.63</v>
      </c>
      <c r="R395" s="5">
        <f t="shared" si="25"/>
        <v>70.28</v>
      </c>
      <c r="S395" s="5">
        <f t="shared" si="26"/>
        <v>50.349999999999994</v>
      </c>
      <c r="T395" s="7">
        <f t="shared" si="27"/>
        <v>0.41739202520102792</v>
      </c>
      <c r="U395" s="4">
        <f>YEAR(SalesDataTable[[#This Row],[Order Date]])</f>
        <v>2026</v>
      </c>
      <c r="V395" s="7" t="str">
        <f>"Q"&amp;ROUNDUP(MONTH(SalesDataTable[[#This Row],[Order Date]])/3,0)</f>
        <v>Q1</v>
      </c>
      <c r="W395" s="8">
        <f>MONTH(SalesDataTable[[#This Row],[Order Date]])</f>
        <v>3</v>
      </c>
      <c r="X395" s="7" t="str">
        <f>TEXT(SalesDataTable[[#This Row],[Order Date]],"mmm")</f>
        <v>Mar</v>
      </c>
    </row>
    <row r="396" spans="1:24" ht="15.75">
      <c r="A396" s="1">
        <v>4253</v>
      </c>
      <c r="B396" s="2">
        <v>46101</v>
      </c>
      <c r="C396" s="3">
        <f>YEAR(SalesDataTable[[#This Row],[Order Date]])</f>
        <v>2026</v>
      </c>
      <c r="D396" s="10" t="str">
        <f>"Q"&amp;ROUNDUP(MONTH(SalesDataTable[[#This Row],[Order Date]])/3,0)</f>
        <v>Q1</v>
      </c>
      <c r="E396" s="3">
        <f>MONTH(SalesDataTable[[#This Row],[Order Date]])</f>
        <v>3</v>
      </c>
      <c r="F396" s="3" t="str">
        <f>TEXT(SalesDataTable[[#This Row],[Order Date]],"MMM")</f>
        <v>Mar</v>
      </c>
      <c r="G396" s="3" t="s">
        <v>20</v>
      </c>
      <c r="H396" s="3" t="s">
        <v>47</v>
      </c>
      <c r="I396" s="3" t="s">
        <v>8</v>
      </c>
      <c r="J396" s="3" t="s">
        <v>13</v>
      </c>
      <c r="K396" s="3" t="s">
        <v>4</v>
      </c>
      <c r="L396" s="3" t="s">
        <v>5</v>
      </c>
      <c r="M396" s="8">
        <v>5</v>
      </c>
      <c r="N396" s="5">
        <v>82.64</v>
      </c>
      <c r="O396" s="6">
        <v>0.1</v>
      </c>
      <c r="P396" s="5">
        <v>43.52</v>
      </c>
      <c r="Q396" s="5">
        <f t="shared" si="24"/>
        <v>371.88</v>
      </c>
      <c r="R396" s="5">
        <f t="shared" si="25"/>
        <v>217.60000000000002</v>
      </c>
      <c r="S396" s="5">
        <f t="shared" si="26"/>
        <v>154.27999999999997</v>
      </c>
      <c r="T396" s="7">
        <f t="shared" si="27"/>
        <v>0.41486501021834993</v>
      </c>
      <c r="U396" s="4">
        <f>YEAR(SalesDataTable[[#This Row],[Order Date]])</f>
        <v>2026</v>
      </c>
      <c r="V396" s="7" t="str">
        <f>"Q"&amp;ROUNDUP(MONTH(SalesDataTable[[#This Row],[Order Date]])/3,0)</f>
        <v>Q1</v>
      </c>
      <c r="W396" s="8">
        <f>MONTH(SalesDataTable[[#This Row],[Order Date]])</f>
        <v>3</v>
      </c>
      <c r="X396" s="7" t="str">
        <f>TEXT(SalesDataTable[[#This Row],[Order Date]],"mmm")</f>
        <v>Mar</v>
      </c>
    </row>
    <row r="397" spans="1:24" ht="15.75">
      <c r="A397" s="1">
        <v>4952</v>
      </c>
      <c r="B397" s="2">
        <v>46101</v>
      </c>
      <c r="C397" s="3">
        <f>YEAR(SalesDataTable[[#This Row],[Order Date]])</f>
        <v>2026</v>
      </c>
      <c r="D397" s="10" t="str">
        <f>"Q"&amp;ROUNDUP(MONTH(SalesDataTable[[#This Row],[Order Date]])/3,0)</f>
        <v>Q1</v>
      </c>
      <c r="E397" s="3">
        <f>MONTH(SalesDataTable[[#This Row],[Order Date]])</f>
        <v>3</v>
      </c>
      <c r="F397" s="3" t="str">
        <f>TEXT(SalesDataTable[[#This Row],[Order Date]],"MMM")</f>
        <v>Mar</v>
      </c>
      <c r="G397" s="3" t="s">
        <v>6</v>
      </c>
      <c r="H397" s="3" t="s">
        <v>27</v>
      </c>
      <c r="I397" s="3" t="s">
        <v>2</v>
      </c>
      <c r="J397" s="3" t="s">
        <v>16</v>
      </c>
      <c r="K397" s="3" t="s">
        <v>9</v>
      </c>
      <c r="L397" s="3" t="s">
        <v>46</v>
      </c>
      <c r="M397" s="8">
        <v>2</v>
      </c>
      <c r="N397" s="5">
        <v>72.459999999999994</v>
      </c>
      <c r="O397" s="6">
        <v>0</v>
      </c>
      <c r="P397" s="5">
        <v>33.31</v>
      </c>
      <c r="Q397" s="5">
        <f t="shared" si="24"/>
        <v>144.91999999999999</v>
      </c>
      <c r="R397" s="5">
        <f t="shared" si="25"/>
        <v>66.62</v>
      </c>
      <c r="S397" s="5">
        <f t="shared" si="26"/>
        <v>78.299999999999983</v>
      </c>
      <c r="T397" s="7">
        <f t="shared" si="27"/>
        <v>0.54029809550096597</v>
      </c>
      <c r="U397" s="4">
        <f>YEAR(SalesDataTable[[#This Row],[Order Date]])</f>
        <v>2026</v>
      </c>
      <c r="V397" s="7" t="str">
        <f>"Q"&amp;ROUNDUP(MONTH(SalesDataTable[[#This Row],[Order Date]])/3,0)</f>
        <v>Q1</v>
      </c>
      <c r="W397" s="8">
        <f>MONTH(SalesDataTable[[#This Row],[Order Date]])</f>
        <v>3</v>
      </c>
      <c r="X397" s="7" t="str">
        <f>TEXT(SalesDataTable[[#This Row],[Order Date]],"mmm")</f>
        <v>Mar</v>
      </c>
    </row>
    <row r="398" spans="1:24" ht="15.75">
      <c r="A398" s="1">
        <v>5016</v>
      </c>
      <c r="B398" s="2">
        <v>46101</v>
      </c>
      <c r="C398" s="3">
        <f>YEAR(SalesDataTable[[#This Row],[Order Date]])</f>
        <v>2026</v>
      </c>
      <c r="D398" s="10" t="str">
        <f>"Q"&amp;ROUNDUP(MONTH(SalesDataTable[[#This Row],[Order Date]])/3,0)</f>
        <v>Q1</v>
      </c>
      <c r="E398" s="3">
        <f>MONTH(SalesDataTable[[#This Row],[Order Date]])</f>
        <v>3</v>
      </c>
      <c r="F398" s="3" t="str">
        <f>TEXT(SalesDataTable[[#This Row],[Order Date]],"MMM")</f>
        <v>Mar</v>
      </c>
      <c r="G398" s="3" t="s">
        <v>6</v>
      </c>
      <c r="H398" s="3" t="s">
        <v>43</v>
      </c>
      <c r="I398" s="3" t="s">
        <v>28</v>
      </c>
      <c r="J398" s="3" t="s">
        <v>13</v>
      </c>
      <c r="K398" s="3" t="s">
        <v>34</v>
      </c>
      <c r="L398" s="3" t="s">
        <v>35</v>
      </c>
      <c r="M398" s="8">
        <v>2</v>
      </c>
      <c r="N398" s="5">
        <v>40.659999999999997</v>
      </c>
      <c r="O398" s="6">
        <v>0.1</v>
      </c>
      <c r="P398" s="5">
        <v>14.63</v>
      </c>
      <c r="Q398" s="5">
        <f t="shared" si="24"/>
        <v>73.188000000000002</v>
      </c>
      <c r="R398" s="5">
        <f t="shared" si="25"/>
        <v>29.26</v>
      </c>
      <c r="S398" s="5">
        <f t="shared" si="26"/>
        <v>43.927999999999997</v>
      </c>
      <c r="T398" s="7">
        <f t="shared" si="27"/>
        <v>0.60020768431983385</v>
      </c>
      <c r="U398" s="4">
        <f>YEAR(SalesDataTable[[#This Row],[Order Date]])</f>
        <v>2026</v>
      </c>
      <c r="V398" s="7" t="str">
        <f>"Q"&amp;ROUNDUP(MONTH(SalesDataTable[[#This Row],[Order Date]])/3,0)</f>
        <v>Q1</v>
      </c>
      <c r="W398" s="8">
        <f>MONTH(SalesDataTable[[#This Row],[Order Date]])</f>
        <v>3</v>
      </c>
      <c r="X398" s="7" t="str">
        <f>TEXT(SalesDataTable[[#This Row],[Order Date]],"mmm")</f>
        <v>Mar</v>
      </c>
    </row>
    <row r="399" spans="1:24" ht="15.75">
      <c r="A399" s="1">
        <v>839</v>
      </c>
      <c r="B399" s="2">
        <v>46102</v>
      </c>
      <c r="C399" s="3">
        <f>YEAR(SalesDataTable[[#This Row],[Order Date]])</f>
        <v>2026</v>
      </c>
      <c r="D399" s="10" t="str">
        <f>"Q"&amp;ROUNDUP(MONTH(SalesDataTable[[#This Row],[Order Date]])/3,0)</f>
        <v>Q1</v>
      </c>
      <c r="E399" s="3">
        <f>MONTH(SalesDataTable[[#This Row],[Order Date]])</f>
        <v>3</v>
      </c>
      <c r="F399" s="3" t="str">
        <f>TEXT(SalesDataTable[[#This Row],[Order Date]],"MMM")</f>
        <v>Mar</v>
      </c>
      <c r="G399" s="3" t="s">
        <v>6</v>
      </c>
      <c r="H399" s="3" t="s">
        <v>43</v>
      </c>
      <c r="I399" s="3" t="s">
        <v>28</v>
      </c>
      <c r="J399" s="3" t="s">
        <v>13</v>
      </c>
      <c r="K399" s="3" t="s">
        <v>4</v>
      </c>
      <c r="L399" s="3" t="s">
        <v>26</v>
      </c>
      <c r="M399" s="8">
        <v>1</v>
      </c>
      <c r="N399" s="5">
        <v>40.5</v>
      </c>
      <c r="O399" s="6">
        <v>0.05</v>
      </c>
      <c r="P399" s="5">
        <v>17.16</v>
      </c>
      <c r="Q399" s="5">
        <f t="shared" si="24"/>
        <v>38.475000000000001</v>
      </c>
      <c r="R399" s="5">
        <f t="shared" si="25"/>
        <v>17.16</v>
      </c>
      <c r="S399" s="5">
        <f t="shared" si="26"/>
        <v>21.315000000000001</v>
      </c>
      <c r="T399" s="7">
        <f t="shared" si="27"/>
        <v>0.55399610136452238</v>
      </c>
      <c r="U399" s="4">
        <f>YEAR(SalesDataTable[[#This Row],[Order Date]])</f>
        <v>2026</v>
      </c>
      <c r="V399" s="7" t="str">
        <f>"Q"&amp;ROUNDUP(MONTH(SalesDataTable[[#This Row],[Order Date]])/3,0)</f>
        <v>Q1</v>
      </c>
      <c r="W399" s="8">
        <f>MONTH(SalesDataTable[[#This Row],[Order Date]])</f>
        <v>3</v>
      </c>
      <c r="X399" s="7" t="str">
        <f>TEXT(SalesDataTable[[#This Row],[Order Date]],"mmm")</f>
        <v>Mar</v>
      </c>
    </row>
    <row r="400" spans="1:24" ht="15.75">
      <c r="A400" s="1">
        <v>1382</v>
      </c>
      <c r="B400" s="2">
        <v>46102</v>
      </c>
      <c r="C400" s="3">
        <f>YEAR(SalesDataTable[[#This Row],[Order Date]])</f>
        <v>2026</v>
      </c>
      <c r="D400" s="10" t="str">
        <f>"Q"&amp;ROUNDUP(MONTH(SalesDataTable[[#This Row],[Order Date]])/3,0)</f>
        <v>Q1</v>
      </c>
      <c r="E400" s="3">
        <f>MONTH(SalesDataTable[[#This Row],[Order Date]])</f>
        <v>3</v>
      </c>
      <c r="F400" s="3" t="str">
        <f>TEXT(SalesDataTable[[#This Row],[Order Date]],"MMM")</f>
        <v>Mar</v>
      </c>
      <c r="G400" s="3" t="s">
        <v>11</v>
      </c>
      <c r="H400" s="3" t="s">
        <v>12</v>
      </c>
      <c r="I400" s="3" t="s">
        <v>2</v>
      </c>
      <c r="J400" s="3" t="s">
        <v>16</v>
      </c>
      <c r="K400" s="3" t="s">
        <v>9</v>
      </c>
      <c r="L400" s="3" t="s">
        <v>46</v>
      </c>
      <c r="M400" s="8">
        <v>1</v>
      </c>
      <c r="N400" s="5">
        <v>72.16</v>
      </c>
      <c r="O400" s="6">
        <v>0</v>
      </c>
      <c r="P400" s="5">
        <v>33.11</v>
      </c>
      <c r="Q400" s="5">
        <f t="shared" si="24"/>
        <v>72.16</v>
      </c>
      <c r="R400" s="5">
        <f t="shared" si="25"/>
        <v>33.11</v>
      </c>
      <c r="S400" s="5">
        <f t="shared" si="26"/>
        <v>39.049999999999997</v>
      </c>
      <c r="T400" s="7">
        <f t="shared" si="27"/>
        <v>0.54115853658536583</v>
      </c>
      <c r="U400" s="4">
        <f>YEAR(SalesDataTable[[#This Row],[Order Date]])</f>
        <v>2026</v>
      </c>
      <c r="V400" s="7" t="str">
        <f>"Q"&amp;ROUNDUP(MONTH(SalesDataTable[[#This Row],[Order Date]])/3,0)</f>
        <v>Q1</v>
      </c>
      <c r="W400" s="8">
        <f>MONTH(SalesDataTable[[#This Row],[Order Date]])</f>
        <v>3</v>
      </c>
      <c r="X400" s="7" t="str">
        <f>TEXT(SalesDataTable[[#This Row],[Order Date]],"mmm")</f>
        <v>Mar</v>
      </c>
    </row>
    <row r="401" spans="1:24" ht="15.75">
      <c r="A401" s="1">
        <v>1452</v>
      </c>
      <c r="B401" s="2">
        <v>46102</v>
      </c>
      <c r="C401" s="3">
        <f>YEAR(SalesDataTable[[#This Row],[Order Date]])</f>
        <v>2026</v>
      </c>
      <c r="D401" s="10" t="str">
        <f>"Q"&amp;ROUNDUP(MONTH(SalesDataTable[[#This Row],[Order Date]])/3,0)</f>
        <v>Q1</v>
      </c>
      <c r="E401" s="3">
        <f>MONTH(SalesDataTable[[#This Row],[Order Date]])</f>
        <v>3</v>
      </c>
      <c r="F401" s="3" t="str">
        <f>TEXT(SalesDataTable[[#This Row],[Order Date]],"MMM")</f>
        <v>Mar</v>
      </c>
      <c r="G401" s="3" t="s">
        <v>11</v>
      </c>
      <c r="H401" s="3" t="s">
        <v>25</v>
      </c>
      <c r="I401" s="3" t="s">
        <v>28</v>
      </c>
      <c r="J401" s="3" t="s">
        <v>16</v>
      </c>
      <c r="K401" s="3" t="s">
        <v>14</v>
      </c>
      <c r="L401" s="3" t="s">
        <v>48</v>
      </c>
      <c r="M401" s="8">
        <v>1</v>
      </c>
      <c r="N401" s="5">
        <v>161.93</v>
      </c>
      <c r="O401" s="6">
        <v>0.15</v>
      </c>
      <c r="P401" s="5">
        <v>87.5</v>
      </c>
      <c r="Q401" s="5">
        <f t="shared" si="24"/>
        <v>137.6405</v>
      </c>
      <c r="R401" s="5">
        <f t="shared" si="25"/>
        <v>87.5</v>
      </c>
      <c r="S401" s="5">
        <f t="shared" si="26"/>
        <v>50.140500000000003</v>
      </c>
      <c r="T401" s="7">
        <f t="shared" si="27"/>
        <v>0.36428594781332529</v>
      </c>
      <c r="U401" s="4">
        <f>YEAR(SalesDataTable[[#This Row],[Order Date]])</f>
        <v>2026</v>
      </c>
      <c r="V401" s="7" t="str">
        <f>"Q"&amp;ROUNDUP(MONTH(SalesDataTable[[#This Row],[Order Date]])/3,0)</f>
        <v>Q1</v>
      </c>
      <c r="W401" s="8">
        <f>MONTH(SalesDataTable[[#This Row],[Order Date]])</f>
        <v>3</v>
      </c>
      <c r="X401" s="7" t="str">
        <f>TEXT(SalesDataTable[[#This Row],[Order Date]],"mmm")</f>
        <v>Mar</v>
      </c>
    </row>
    <row r="402" spans="1:24" ht="15.75">
      <c r="A402" s="1">
        <v>1845</v>
      </c>
      <c r="B402" s="2">
        <v>46102</v>
      </c>
      <c r="C402" s="3">
        <f>YEAR(SalesDataTable[[#This Row],[Order Date]])</f>
        <v>2026</v>
      </c>
      <c r="D402" s="10" t="str">
        <f>"Q"&amp;ROUNDUP(MONTH(SalesDataTable[[#This Row],[Order Date]])/3,0)</f>
        <v>Q1</v>
      </c>
      <c r="E402" s="3">
        <f>MONTH(SalesDataTable[[#This Row],[Order Date]])</f>
        <v>3</v>
      </c>
      <c r="F402" s="3" t="str">
        <f>TEXT(SalesDataTable[[#This Row],[Order Date]],"MMM")</f>
        <v>Mar</v>
      </c>
      <c r="G402" s="3" t="s">
        <v>0</v>
      </c>
      <c r="H402" s="3" t="s">
        <v>36</v>
      </c>
      <c r="I402" s="3" t="s">
        <v>2</v>
      </c>
      <c r="J402" s="3" t="s">
        <v>3</v>
      </c>
      <c r="K402" s="3" t="s">
        <v>23</v>
      </c>
      <c r="L402" s="3" t="s">
        <v>24</v>
      </c>
      <c r="M402" s="8">
        <v>3</v>
      </c>
      <c r="N402" s="5">
        <v>348.54</v>
      </c>
      <c r="O402" s="6">
        <v>0.1</v>
      </c>
      <c r="P402" s="5">
        <v>200.3</v>
      </c>
      <c r="Q402" s="5">
        <f t="shared" si="24"/>
        <v>941.05800000000011</v>
      </c>
      <c r="R402" s="5">
        <f t="shared" si="25"/>
        <v>600.90000000000009</v>
      </c>
      <c r="S402" s="5">
        <f t="shared" si="26"/>
        <v>340.15800000000002</v>
      </c>
      <c r="T402" s="7">
        <f t="shared" si="27"/>
        <v>0.36146337420222768</v>
      </c>
      <c r="U402" s="4">
        <f>YEAR(SalesDataTable[[#This Row],[Order Date]])</f>
        <v>2026</v>
      </c>
      <c r="V402" s="7" t="str">
        <f>"Q"&amp;ROUNDUP(MONTH(SalesDataTable[[#This Row],[Order Date]])/3,0)</f>
        <v>Q1</v>
      </c>
      <c r="W402" s="8">
        <f>MONTH(SalesDataTable[[#This Row],[Order Date]])</f>
        <v>3</v>
      </c>
      <c r="X402" s="7" t="str">
        <f>TEXT(SalesDataTable[[#This Row],[Order Date]],"mmm")</f>
        <v>Mar</v>
      </c>
    </row>
    <row r="403" spans="1:24" ht="15.75">
      <c r="A403" s="1">
        <v>3560</v>
      </c>
      <c r="B403" s="2">
        <v>46102</v>
      </c>
      <c r="C403" s="3">
        <f>YEAR(SalesDataTable[[#This Row],[Order Date]])</f>
        <v>2026</v>
      </c>
      <c r="D403" s="10" t="str">
        <f>"Q"&amp;ROUNDUP(MONTH(SalesDataTable[[#This Row],[Order Date]])/3,0)</f>
        <v>Q1</v>
      </c>
      <c r="E403" s="3">
        <f>MONTH(SalesDataTable[[#This Row],[Order Date]])</f>
        <v>3</v>
      </c>
      <c r="F403" s="3" t="str">
        <f>TEXT(SalesDataTable[[#This Row],[Order Date]],"MMM")</f>
        <v>Mar</v>
      </c>
      <c r="G403" s="3" t="s">
        <v>11</v>
      </c>
      <c r="H403" s="3" t="s">
        <v>52</v>
      </c>
      <c r="I403" s="3" t="s">
        <v>2</v>
      </c>
      <c r="J403" s="3" t="s">
        <v>3</v>
      </c>
      <c r="K403" s="3" t="s">
        <v>34</v>
      </c>
      <c r="L403" s="3" t="s">
        <v>45</v>
      </c>
      <c r="M403" s="8">
        <v>3</v>
      </c>
      <c r="N403" s="5">
        <v>50.46</v>
      </c>
      <c r="O403" s="6">
        <v>0.1</v>
      </c>
      <c r="P403" s="5">
        <v>21.9</v>
      </c>
      <c r="Q403" s="5">
        <f t="shared" si="24"/>
        <v>136.24199999999999</v>
      </c>
      <c r="R403" s="5">
        <f t="shared" si="25"/>
        <v>65.699999999999989</v>
      </c>
      <c r="S403" s="5">
        <f t="shared" si="26"/>
        <v>70.542000000000002</v>
      </c>
      <c r="T403" s="7">
        <f t="shared" si="27"/>
        <v>0.51776985070683057</v>
      </c>
      <c r="U403" s="4">
        <f>YEAR(SalesDataTable[[#This Row],[Order Date]])</f>
        <v>2026</v>
      </c>
      <c r="V403" s="7" t="str">
        <f>"Q"&amp;ROUNDUP(MONTH(SalesDataTable[[#This Row],[Order Date]])/3,0)</f>
        <v>Q1</v>
      </c>
      <c r="W403" s="8">
        <f>MONTH(SalesDataTable[[#This Row],[Order Date]])</f>
        <v>3</v>
      </c>
      <c r="X403" s="7" t="str">
        <f>TEXT(SalesDataTable[[#This Row],[Order Date]],"mmm")</f>
        <v>Mar</v>
      </c>
    </row>
    <row r="404" spans="1:24" ht="15.75">
      <c r="A404" s="1">
        <v>4059</v>
      </c>
      <c r="B404" s="2">
        <v>46102</v>
      </c>
      <c r="C404" s="3">
        <f>YEAR(SalesDataTable[[#This Row],[Order Date]])</f>
        <v>2026</v>
      </c>
      <c r="D404" s="10" t="str">
        <f>"Q"&amp;ROUNDUP(MONTH(SalesDataTable[[#This Row],[Order Date]])/3,0)</f>
        <v>Q1</v>
      </c>
      <c r="E404" s="3">
        <f>MONTH(SalesDataTable[[#This Row],[Order Date]])</f>
        <v>3</v>
      </c>
      <c r="F404" s="3" t="str">
        <f>TEXT(SalesDataTable[[#This Row],[Order Date]],"MMM")</f>
        <v>Mar</v>
      </c>
      <c r="G404" s="3" t="s">
        <v>20</v>
      </c>
      <c r="H404" s="3" t="s">
        <v>47</v>
      </c>
      <c r="I404" s="3" t="s">
        <v>28</v>
      </c>
      <c r="J404" s="3" t="s">
        <v>13</v>
      </c>
      <c r="K404" s="3" t="s">
        <v>23</v>
      </c>
      <c r="L404" s="3" t="s">
        <v>40</v>
      </c>
      <c r="M404" s="8">
        <v>1</v>
      </c>
      <c r="N404" s="5">
        <v>83.62</v>
      </c>
      <c r="O404" s="6">
        <v>0</v>
      </c>
      <c r="P404" s="5">
        <v>39.15</v>
      </c>
      <c r="Q404" s="5">
        <f t="shared" si="24"/>
        <v>83.62</v>
      </c>
      <c r="R404" s="5">
        <f t="shared" si="25"/>
        <v>39.15</v>
      </c>
      <c r="S404" s="5">
        <f t="shared" si="26"/>
        <v>44.470000000000006</v>
      </c>
      <c r="T404" s="7">
        <f t="shared" si="27"/>
        <v>0.53181057163358048</v>
      </c>
      <c r="U404" s="4">
        <f>YEAR(SalesDataTable[[#This Row],[Order Date]])</f>
        <v>2026</v>
      </c>
      <c r="V404" s="7" t="str">
        <f>"Q"&amp;ROUNDUP(MONTH(SalesDataTable[[#This Row],[Order Date]])/3,0)</f>
        <v>Q1</v>
      </c>
      <c r="W404" s="8">
        <f>MONTH(SalesDataTable[[#This Row],[Order Date]])</f>
        <v>3</v>
      </c>
      <c r="X404" s="7" t="str">
        <f>TEXT(SalesDataTable[[#This Row],[Order Date]],"mmm")</f>
        <v>Mar</v>
      </c>
    </row>
    <row r="405" spans="1:24" ht="15.75">
      <c r="A405" s="1">
        <v>4731</v>
      </c>
      <c r="B405" s="2">
        <v>46102</v>
      </c>
      <c r="C405" s="3">
        <f>YEAR(SalesDataTable[[#This Row],[Order Date]])</f>
        <v>2026</v>
      </c>
      <c r="D405" s="10" t="str">
        <f>"Q"&amp;ROUNDUP(MONTH(SalesDataTable[[#This Row],[Order Date]])/3,0)</f>
        <v>Q1</v>
      </c>
      <c r="E405" s="3">
        <f>MONTH(SalesDataTable[[#This Row],[Order Date]])</f>
        <v>3</v>
      </c>
      <c r="F405" s="3" t="str">
        <f>TEXT(SalesDataTable[[#This Row],[Order Date]],"MMM")</f>
        <v>Mar</v>
      </c>
      <c r="G405" s="3" t="s">
        <v>6</v>
      </c>
      <c r="H405" s="3" t="s">
        <v>43</v>
      </c>
      <c r="I405" s="3" t="s">
        <v>8</v>
      </c>
      <c r="J405" s="3" t="s">
        <v>16</v>
      </c>
      <c r="K405" s="3" t="s">
        <v>4</v>
      </c>
      <c r="L405" s="3" t="s">
        <v>22</v>
      </c>
      <c r="M405" s="8">
        <v>6</v>
      </c>
      <c r="N405" s="5">
        <v>51.07</v>
      </c>
      <c r="O405" s="6">
        <v>0.1</v>
      </c>
      <c r="P405" s="5">
        <v>22.68</v>
      </c>
      <c r="Q405" s="5">
        <f t="shared" si="24"/>
        <v>275.77800000000002</v>
      </c>
      <c r="R405" s="5">
        <f t="shared" si="25"/>
        <v>136.07999999999998</v>
      </c>
      <c r="S405" s="5">
        <f t="shared" si="26"/>
        <v>139.69800000000004</v>
      </c>
      <c r="T405" s="7">
        <f t="shared" si="27"/>
        <v>0.50655962404542798</v>
      </c>
      <c r="U405" s="4">
        <f>YEAR(SalesDataTable[[#This Row],[Order Date]])</f>
        <v>2026</v>
      </c>
      <c r="V405" s="7" t="str">
        <f>"Q"&amp;ROUNDUP(MONTH(SalesDataTable[[#This Row],[Order Date]])/3,0)</f>
        <v>Q1</v>
      </c>
      <c r="W405" s="8">
        <f>MONTH(SalesDataTable[[#This Row],[Order Date]])</f>
        <v>3</v>
      </c>
      <c r="X405" s="7" t="str">
        <f>TEXT(SalesDataTable[[#This Row],[Order Date]],"mmm")</f>
        <v>Mar</v>
      </c>
    </row>
    <row r="406" spans="1:24" ht="15.75">
      <c r="A406" s="1">
        <v>693</v>
      </c>
      <c r="B406" s="2">
        <v>46103</v>
      </c>
      <c r="C406" s="3">
        <f>YEAR(SalesDataTable[[#This Row],[Order Date]])</f>
        <v>2026</v>
      </c>
      <c r="D406" s="10" t="str">
        <f>"Q"&amp;ROUNDUP(MONTH(SalesDataTable[[#This Row],[Order Date]])/3,0)</f>
        <v>Q1</v>
      </c>
      <c r="E406" s="3">
        <f>MONTH(SalesDataTable[[#This Row],[Order Date]])</f>
        <v>3</v>
      </c>
      <c r="F406" s="3" t="str">
        <f>TEXT(SalesDataTable[[#This Row],[Order Date]],"MMM")</f>
        <v>Mar</v>
      </c>
      <c r="G406" s="3" t="s">
        <v>6</v>
      </c>
      <c r="H406" s="3" t="s">
        <v>41</v>
      </c>
      <c r="I406" s="3" t="s">
        <v>2</v>
      </c>
      <c r="J406" s="3" t="s">
        <v>13</v>
      </c>
      <c r="K406" s="3" t="s">
        <v>14</v>
      </c>
      <c r="L406" s="3" t="s">
        <v>32</v>
      </c>
      <c r="M406" s="8">
        <v>3</v>
      </c>
      <c r="N406" s="5">
        <v>47.02</v>
      </c>
      <c r="O406" s="6">
        <v>0.1</v>
      </c>
      <c r="P406" s="5">
        <v>17.989999999999998</v>
      </c>
      <c r="Q406" s="5">
        <f t="shared" si="24"/>
        <v>126.95400000000001</v>
      </c>
      <c r="R406" s="5">
        <f t="shared" si="25"/>
        <v>53.97</v>
      </c>
      <c r="S406" s="5">
        <f t="shared" si="26"/>
        <v>72.984000000000009</v>
      </c>
      <c r="T406" s="7">
        <f t="shared" si="27"/>
        <v>0.57488539155914742</v>
      </c>
      <c r="U406" s="4">
        <f>YEAR(SalesDataTable[[#This Row],[Order Date]])</f>
        <v>2026</v>
      </c>
      <c r="V406" s="7" t="str">
        <f>"Q"&amp;ROUNDUP(MONTH(SalesDataTable[[#This Row],[Order Date]])/3,0)</f>
        <v>Q1</v>
      </c>
      <c r="W406" s="8">
        <f>MONTH(SalesDataTable[[#This Row],[Order Date]])</f>
        <v>3</v>
      </c>
      <c r="X406" s="7" t="str">
        <f>TEXT(SalesDataTable[[#This Row],[Order Date]],"mmm")</f>
        <v>Mar</v>
      </c>
    </row>
    <row r="407" spans="1:24" ht="15.75">
      <c r="A407" s="1">
        <v>1672</v>
      </c>
      <c r="B407" s="2">
        <v>46103</v>
      </c>
      <c r="C407" s="3">
        <f>YEAR(SalesDataTable[[#This Row],[Order Date]])</f>
        <v>2026</v>
      </c>
      <c r="D407" s="10" t="str">
        <f>"Q"&amp;ROUNDUP(MONTH(SalesDataTable[[#This Row],[Order Date]])/3,0)</f>
        <v>Q1</v>
      </c>
      <c r="E407" s="3">
        <f>MONTH(SalesDataTable[[#This Row],[Order Date]])</f>
        <v>3</v>
      </c>
      <c r="F407" s="3" t="str">
        <f>TEXT(SalesDataTable[[#This Row],[Order Date]],"MMM")</f>
        <v>Mar</v>
      </c>
      <c r="G407" s="3" t="s">
        <v>11</v>
      </c>
      <c r="H407" s="3" t="s">
        <v>25</v>
      </c>
      <c r="I407" s="3" t="s">
        <v>28</v>
      </c>
      <c r="J407" s="3" t="s">
        <v>3</v>
      </c>
      <c r="K407" s="3" t="s">
        <v>14</v>
      </c>
      <c r="L407" s="3" t="s">
        <v>32</v>
      </c>
      <c r="M407" s="8">
        <v>1</v>
      </c>
      <c r="N407" s="5">
        <v>47.1</v>
      </c>
      <c r="O407" s="6">
        <v>0.05</v>
      </c>
      <c r="P407" s="5">
        <v>18.48</v>
      </c>
      <c r="Q407" s="5">
        <f t="shared" si="24"/>
        <v>44.744999999999997</v>
      </c>
      <c r="R407" s="5">
        <f t="shared" si="25"/>
        <v>18.48</v>
      </c>
      <c r="S407" s="5">
        <f t="shared" si="26"/>
        <v>26.264999999999997</v>
      </c>
      <c r="T407" s="7">
        <f t="shared" si="27"/>
        <v>0.58699296010727453</v>
      </c>
      <c r="U407" s="4">
        <f>YEAR(SalesDataTable[[#This Row],[Order Date]])</f>
        <v>2026</v>
      </c>
      <c r="V407" s="7" t="str">
        <f>"Q"&amp;ROUNDUP(MONTH(SalesDataTable[[#This Row],[Order Date]])/3,0)</f>
        <v>Q1</v>
      </c>
      <c r="W407" s="8">
        <f>MONTH(SalesDataTable[[#This Row],[Order Date]])</f>
        <v>3</v>
      </c>
      <c r="X407" s="7" t="str">
        <f>TEXT(SalesDataTable[[#This Row],[Order Date]],"mmm")</f>
        <v>Mar</v>
      </c>
    </row>
    <row r="408" spans="1:24" ht="15.75">
      <c r="A408" s="1">
        <v>2347</v>
      </c>
      <c r="B408" s="2">
        <v>46103</v>
      </c>
      <c r="C408" s="3">
        <f>YEAR(SalesDataTable[[#This Row],[Order Date]])</f>
        <v>2026</v>
      </c>
      <c r="D408" s="10" t="str">
        <f>"Q"&amp;ROUNDUP(MONTH(SalesDataTable[[#This Row],[Order Date]])/3,0)</f>
        <v>Q1</v>
      </c>
      <c r="E408" s="3">
        <f>MONTH(SalesDataTable[[#This Row],[Order Date]])</f>
        <v>3</v>
      </c>
      <c r="F408" s="3" t="str">
        <f>TEXT(SalesDataTable[[#This Row],[Order Date]],"MMM")</f>
        <v>Mar</v>
      </c>
      <c r="G408" s="3" t="s">
        <v>20</v>
      </c>
      <c r="H408" s="3" t="s">
        <v>47</v>
      </c>
      <c r="I408" s="3" t="s">
        <v>2</v>
      </c>
      <c r="J408" s="3" t="s">
        <v>3</v>
      </c>
      <c r="K408" s="3" t="s">
        <v>14</v>
      </c>
      <c r="L408" s="3" t="s">
        <v>44</v>
      </c>
      <c r="M408" s="8">
        <v>2</v>
      </c>
      <c r="N408" s="5">
        <v>131.38999999999999</v>
      </c>
      <c r="O408" s="6">
        <v>0</v>
      </c>
      <c r="P408" s="5">
        <v>66.91</v>
      </c>
      <c r="Q408" s="5">
        <f t="shared" si="24"/>
        <v>262.77999999999997</v>
      </c>
      <c r="R408" s="5">
        <f t="shared" si="25"/>
        <v>133.82</v>
      </c>
      <c r="S408" s="5">
        <f t="shared" si="26"/>
        <v>128.95999999999998</v>
      </c>
      <c r="T408" s="7">
        <f t="shared" si="27"/>
        <v>0.49075272090722277</v>
      </c>
      <c r="U408" s="4">
        <f>YEAR(SalesDataTable[[#This Row],[Order Date]])</f>
        <v>2026</v>
      </c>
      <c r="V408" s="7" t="str">
        <f>"Q"&amp;ROUNDUP(MONTH(SalesDataTable[[#This Row],[Order Date]])/3,0)</f>
        <v>Q1</v>
      </c>
      <c r="W408" s="8">
        <f>MONTH(SalesDataTable[[#This Row],[Order Date]])</f>
        <v>3</v>
      </c>
      <c r="X408" s="7" t="str">
        <f>TEXT(SalesDataTable[[#This Row],[Order Date]],"mmm")</f>
        <v>Mar</v>
      </c>
    </row>
    <row r="409" spans="1:24" ht="15.75">
      <c r="A409" s="1">
        <v>2582</v>
      </c>
      <c r="B409" s="2">
        <v>46103</v>
      </c>
      <c r="C409" s="3">
        <f>YEAR(SalesDataTable[[#This Row],[Order Date]])</f>
        <v>2026</v>
      </c>
      <c r="D409" s="10" t="str">
        <f>"Q"&amp;ROUNDUP(MONTH(SalesDataTable[[#This Row],[Order Date]])/3,0)</f>
        <v>Q1</v>
      </c>
      <c r="E409" s="3">
        <f>MONTH(SalesDataTable[[#This Row],[Order Date]])</f>
        <v>3</v>
      </c>
      <c r="F409" s="3" t="str">
        <f>TEXT(SalesDataTable[[#This Row],[Order Date]],"MMM")</f>
        <v>Mar</v>
      </c>
      <c r="G409" s="3" t="s">
        <v>6</v>
      </c>
      <c r="H409" s="3" t="s">
        <v>7</v>
      </c>
      <c r="I409" s="3" t="s">
        <v>28</v>
      </c>
      <c r="J409" s="3" t="s">
        <v>13</v>
      </c>
      <c r="K409" s="3" t="s">
        <v>34</v>
      </c>
      <c r="L409" s="3" t="s">
        <v>38</v>
      </c>
      <c r="M409" s="8">
        <v>1</v>
      </c>
      <c r="N409" s="5">
        <v>120.16</v>
      </c>
      <c r="O409" s="6">
        <v>0.15</v>
      </c>
      <c r="P409" s="5">
        <v>68.33</v>
      </c>
      <c r="Q409" s="5">
        <f t="shared" si="24"/>
        <v>102.136</v>
      </c>
      <c r="R409" s="5">
        <f t="shared" si="25"/>
        <v>68.33</v>
      </c>
      <c r="S409" s="5">
        <f t="shared" si="26"/>
        <v>33.805999999999997</v>
      </c>
      <c r="T409" s="7">
        <f t="shared" si="27"/>
        <v>0.33099005247904756</v>
      </c>
      <c r="U409" s="4">
        <f>YEAR(SalesDataTable[[#This Row],[Order Date]])</f>
        <v>2026</v>
      </c>
      <c r="V409" s="7" t="str">
        <f>"Q"&amp;ROUNDUP(MONTH(SalesDataTable[[#This Row],[Order Date]])/3,0)</f>
        <v>Q1</v>
      </c>
      <c r="W409" s="8">
        <f>MONTH(SalesDataTable[[#This Row],[Order Date]])</f>
        <v>3</v>
      </c>
      <c r="X409" s="7" t="str">
        <f>TEXT(SalesDataTable[[#This Row],[Order Date]],"mmm")</f>
        <v>Mar</v>
      </c>
    </row>
    <row r="410" spans="1:24" ht="15.75">
      <c r="A410" s="1">
        <v>2762</v>
      </c>
      <c r="B410" s="2">
        <v>46103</v>
      </c>
      <c r="C410" s="3">
        <f>YEAR(SalesDataTable[[#This Row],[Order Date]])</f>
        <v>2026</v>
      </c>
      <c r="D410" s="10" t="str">
        <f>"Q"&amp;ROUNDUP(MONTH(SalesDataTable[[#This Row],[Order Date]])/3,0)</f>
        <v>Q1</v>
      </c>
      <c r="E410" s="3">
        <f>MONTH(SalesDataTable[[#This Row],[Order Date]])</f>
        <v>3</v>
      </c>
      <c r="F410" s="3" t="str">
        <f>TEXT(SalesDataTable[[#This Row],[Order Date]],"MMM")</f>
        <v>Mar</v>
      </c>
      <c r="G410" s="3" t="s">
        <v>20</v>
      </c>
      <c r="H410" s="3" t="s">
        <v>33</v>
      </c>
      <c r="I410" s="3" t="s">
        <v>19</v>
      </c>
      <c r="J410" s="3" t="s">
        <v>3</v>
      </c>
      <c r="K410" s="3" t="s">
        <v>23</v>
      </c>
      <c r="L410" s="3" t="s">
        <v>29</v>
      </c>
      <c r="M410" s="8">
        <v>1</v>
      </c>
      <c r="N410" s="5">
        <v>196.48</v>
      </c>
      <c r="O410" s="6">
        <v>0</v>
      </c>
      <c r="P410" s="5">
        <v>101.29</v>
      </c>
      <c r="Q410" s="5">
        <f t="shared" si="24"/>
        <v>196.48</v>
      </c>
      <c r="R410" s="5">
        <f t="shared" si="25"/>
        <v>101.29</v>
      </c>
      <c r="S410" s="5">
        <f t="shared" si="26"/>
        <v>95.189999999999984</v>
      </c>
      <c r="T410" s="7">
        <f t="shared" si="27"/>
        <v>0.48447679153094458</v>
      </c>
      <c r="U410" s="4">
        <f>YEAR(SalesDataTable[[#This Row],[Order Date]])</f>
        <v>2026</v>
      </c>
      <c r="V410" s="7" t="str">
        <f>"Q"&amp;ROUNDUP(MONTH(SalesDataTable[[#This Row],[Order Date]])/3,0)</f>
        <v>Q1</v>
      </c>
      <c r="W410" s="8">
        <f>MONTH(SalesDataTable[[#This Row],[Order Date]])</f>
        <v>3</v>
      </c>
      <c r="X410" s="7" t="str">
        <f>TEXT(SalesDataTable[[#This Row],[Order Date]],"mmm")</f>
        <v>Mar</v>
      </c>
    </row>
    <row r="411" spans="1:24" ht="15.75">
      <c r="A411" s="1">
        <v>4090</v>
      </c>
      <c r="B411" s="2">
        <v>46103</v>
      </c>
      <c r="C411" s="3">
        <f>YEAR(SalesDataTable[[#This Row],[Order Date]])</f>
        <v>2026</v>
      </c>
      <c r="D411" s="10" t="str">
        <f>"Q"&amp;ROUNDUP(MONTH(SalesDataTable[[#This Row],[Order Date]])/3,0)</f>
        <v>Q1</v>
      </c>
      <c r="E411" s="3">
        <f>MONTH(SalesDataTable[[#This Row],[Order Date]])</f>
        <v>3</v>
      </c>
      <c r="F411" s="3" t="str">
        <f>TEXT(SalesDataTable[[#This Row],[Order Date]],"MMM")</f>
        <v>Mar</v>
      </c>
      <c r="G411" s="3" t="s">
        <v>6</v>
      </c>
      <c r="H411" s="3" t="s">
        <v>41</v>
      </c>
      <c r="I411" s="3" t="s">
        <v>28</v>
      </c>
      <c r="J411" s="3" t="s">
        <v>16</v>
      </c>
      <c r="K411" s="3" t="s">
        <v>14</v>
      </c>
      <c r="L411" s="3" t="s">
        <v>15</v>
      </c>
      <c r="M411" s="8">
        <v>1</v>
      </c>
      <c r="N411" s="5">
        <v>36.520000000000003</v>
      </c>
      <c r="O411" s="6">
        <v>0</v>
      </c>
      <c r="P411" s="5">
        <v>13.96</v>
      </c>
      <c r="Q411" s="5">
        <f t="shared" si="24"/>
        <v>36.520000000000003</v>
      </c>
      <c r="R411" s="5">
        <f t="shared" si="25"/>
        <v>13.96</v>
      </c>
      <c r="S411" s="5">
        <f t="shared" si="26"/>
        <v>22.560000000000002</v>
      </c>
      <c r="T411" s="7">
        <f t="shared" si="27"/>
        <v>0.61774370208105145</v>
      </c>
      <c r="U411" s="4">
        <f>YEAR(SalesDataTable[[#This Row],[Order Date]])</f>
        <v>2026</v>
      </c>
      <c r="V411" s="7" t="str">
        <f>"Q"&amp;ROUNDUP(MONTH(SalesDataTable[[#This Row],[Order Date]])/3,0)</f>
        <v>Q1</v>
      </c>
      <c r="W411" s="8">
        <f>MONTH(SalesDataTable[[#This Row],[Order Date]])</f>
        <v>3</v>
      </c>
      <c r="X411" s="7" t="str">
        <f>TEXT(SalesDataTable[[#This Row],[Order Date]],"mmm")</f>
        <v>Mar</v>
      </c>
    </row>
    <row r="412" spans="1:24" ht="15.75">
      <c r="A412" s="1">
        <v>4491</v>
      </c>
      <c r="B412" s="2">
        <v>46103</v>
      </c>
      <c r="C412" s="3">
        <f>YEAR(SalesDataTable[[#This Row],[Order Date]])</f>
        <v>2026</v>
      </c>
      <c r="D412" s="10" t="str">
        <f>"Q"&amp;ROUNDUP(MONTH(SalesDataTable[[#This Row],[Order Date]])/3,0)</f>
        <v>Q1</v>
      </c>
      <c r="E412" s="3">
        <f>MONTH(SalesDataTable[[#This Row],[Order Date]])</f>
        <v>3</v>
      </c>
      <c r="F412" s="3" t="str">
        <f>TEXT(SalesDataTable[[#This Row],[Order Date]],"MMM")</f>
        <v>Mar</v>
      </c>
      <c r="G412" s="3" t="s">
        <v>6</v>
      </c>
      <c r="H412" s="3" t="s">
        <v>43</v>
      </c>
      <c r="I412" s="3" t="s">
        <v>19</v>
      </c>
      <c r="J412" s="3" t="s">
        <v>16</v>
      </c>
      <c r="K412" s="3" t="s">
        <v>34</v>
      </c>
      <c r="L412" s="3" t="s">
        <v>45</v>
      </c>
      <c r="M412" s="8">
        <v>4</v>
      </c>
      <c r="N412" s="5">
        <v>49.71</v>
      </c>
      <c r="O412" s="6">
        <v>0.1</v>
      </c>
      <c r="P412" s="5">
        <v>22.46</v>
      </c>
      <c r="Q412" s="5">
        <f t="shared" si="24"/>
        <v>178.95600000000002</v>
      </c>
      <c r="R412" s="5">
        <f t="shared" si="25"/>
        <v>89.84</v>
      </c>
      <c r="S412" s="5">
        <f t="shared" si="26"/>
        <v>89.116000000000014</v>
      </c>
      <c r="T412" s="7">
        <f t="shared" si="27"/>
        <v>0.49797715639598561</v>
      </c>
      <c r="U412" s="4">
        <f>YEAR(SalesDataTable[[#This Row],[Order Date]])</f>
        <v>2026</v>
      </c>
      <c r="V412" s="7" t="str">
        <f>"Q"&amp;ROUNDUP(MONTH(SalesDataTable[[#This Row],[Order Date]])/3,0)</f>
        <v>Q1</v>
      </c>
      <c r="W412" s="8">
        <f>MONTH(SalesDataTable[[#This Row],[Order Date]])</f>
        <v>3</v>
      </c>
      <c r="X412" s="7" t="str">
        <f>TEXT(SalesDataTable[[#This Row],[Order Date]],"mmm")</f>
        <v>Mar</v>
      </c>
    </row>
    <row r="413" spans="1:24" ht="15.75">
      <c r="A413" s="1">
        <v>4678</v>
      </c>
      <c r="B413" s="2">
        <v>46103</v>
      </c>
      <c r="C413" s="3">
        <f>YEAR(SalesDataTable[[#This Row],[Order Date]])</f>
        <v>2026</v>
      </c>
      <c r="D413" s="10" t="str">
        <f>"Q"&amp;ROUNDUP(MONTH(SalesDataTable[[#This Row],[Order Date]])/3,0)</f>
        <v>Q1</v>
      </c>
      <c r="E413" s="3">
        <f>MONTH(SalesDataTable[[#This Row],[Order Date]])</f>
        <v>3</v>
      </c>
      <c r="F413" s="3" t="str">
        <f>TEXT(SalesDataTable[[#This Row],[Order Date]],"MMM")</f>
        <v>Mar</v>
      </c>
      <c r="G413" s="3" t="s">
        <v>0</v>
      </c>
      <c r="H413" s="3" t="s">
        <v>1</v>
      </c>
      <c r="I413" s="3" t="s">
        <v>2</v>
      </c>
      <c r="J413" s="3" t="s">
        <v>3</v>
      </c>
      <c r="K413" s="3" t="s">
        <v>23</v>
      </c>
      <c r="L413" s="3" t="s">
        <v>40</v>
      </c>
      <c r="M413" s="8">
        <v>1</v>
      </c>
      <c r="N413" s="5">
        <v>81.209999999999994</v>
      </c>
      <c r="O413" s="6">
        <v>0.05</v>
      </c>
      <c r="P413" s="5">
        <v>40.44</v>
      </c>
      <c r="Q413" s="5">
        <f t="shared" si="24"/>
        <v>77.149499999999989</v>
      </c>
      <c r="R413" s="5">
        <f t="shared" si="25"/>
        <v>40.44</v>
      </c>
      <c r="S413" s="5">
        <f t="shared" si="26"/>
        <v>36.709499999999991</v>
      </c>
      <c r="T413" s="7">
        <f t="shared" si="27"/>
        <v>0.47582291524896464</v>
      </c>
      <c r="U413" s="4">
        <f>YEAR(SalesDataTable[[#This Row],[Order Date]])</f>
        <v>2026</v>
      </c>
      <c r="V413" s="7" t="str">
        <f>"Q"&amp;ROUNDUP(MONTH(SalesDataTable[[#This Row],[Order Date]])/3,0)</f>
        <v>Q1</v>
      </c>
      <c r="W413" s="8">
        <f>MONTH(SalesDataTable[[#This Row],[Order Date]])</f>
        <v>3</v>
      </c>
      <c r="X413" s="7" t="str">
        <f>TEXT(SalesDataTable[[#This Row],[Order Date]],"mmm")</f>
        <v>Mar</v>
      </c>
    </row>
    <row r="414" spans="1:24" ht="15.75">
      <c r="A414" s="1">
        <v>1189</v>
      </c>
      <c r="B414" s="2">
        <v>46104</v>
      </c>
      <c r="C414" s="3">
        <f>YEAR(SalesDataTable[[#This Row],[Order Date]])</f>
        <v>2026</v>
      </c>
      <c r="D414" s="10" t="str">
        <f>"Q"&amp;ROUNDUP(MONTH(SalesDataTable[[#This Row],[Order Date]])/3,0)</f>
        <v>Q1</v>
      </c>
      <c r="E414" s="3">
        <f>MONTH(SalesDataTable[[#This Row],[Order Date]])</f>
        <v>3</v>
      </c>
      <c r="F414" s="3" t="str">
        <f>TEXT(SalesDataTable[[#This Row],[Order Date]],"MMM")</f>
        <v>Mar</v>
      </c>
      <c r="G414" s="3" t="s">
        <v>20</v>
      </c>
      <c r="H414" s="3" t="s">
        <v>47</v>
      </c>
      <c r="I414" s="3" t="s">
        <v>2</v>
      </c>
      <c r="J414" s="3" t="s">
        <v>13</v>
      </c>
      <c r="K414" s="3" t="s">
        <v>4</v>
      </c>
      <c r="L414" s="3" t="s">
        <v>30</v>
      </c>
      <c r="M414" s="8">
        <v>2</v>
      </c>
      <c r="N414" s="5">
        <v>103.22</v>
      </c>
      <c r="O414" s="6">
        <v>0</v>
      </c>
      <c r="P414" s="5">
        <v>51.33</v>
      </c>
      <c r="Q414" s="5">
        <f t="shared" si="24"/>
        <v>206.44</v>
      </c>
      <c r="R414" s="5">
        <f t="shared" si="25"/>
        <v>102.66</v>
      </c>
      <c r="S414" s="5">
        <f t="shared" si="26"/>
        <v>103.78</v>
      </c>
      <c r="T414" s="7">
        <f t="shared" si="27"/>
        <v>0.50271265258670805</v>
      </c>
      <c r="U414" s="4">
        <f>YEAR(SalesDataTable[[#This Row],[Order Date]])</f>
        <v>2026</v>
      </c>
      <c r="V414" s="7" t="str">
        <f>"Q"&amp;ROUNDUP(MONTH(SalesDataTable[[#This Row],[Order Date]])/3,0)</f>
        <v>Q1</v>
      </c>
      <c r="W414" s="8">
        <f>MONTH(SalesDataTable[[#This Row],[Order Date]])</f>
        <v>3</v>
      </c>
      <c r="X414" s="7" t="str">
        <f>TEXT(SalesDataTable[[#This Row],[Order Date]],"mmm")</f>
        <v>Mar</v>
      </c>
    </row>
    <row r="415" spans="1:24" ht="15.75">
      <c r="A415" s="1">
        <v>1590</v>
      </c>
      <c r="B415" s="2">
        <v>46104</v>
      </c>
      <c r="C415" s="3">
        <f>YEAR(SalesDataTable[[#This Row],[Order Date]])</f>
        <v>2026</v>
      </c>
      <c r="D415" s="10" t="str">
        <f>"Q"&amp;ROUNDUP(MONTH(SalesDataTable[[#This Row],[Order Date]])/3,0)</f>
        <v>Q1</v>
      </c>
      <c r="E415" s="3">
        <f>MONTH(SalesDataTable[[#This Row],[Order Date]])</f>
        <v>3</v>
      </c>
      <c r="F415" s="3" t="str">
        <f>TEXT(SalesDataTable[[#This Row],[Order Date]],"MMM")</f>
        <v>Mar</v>
      </c>
      <c r="G415" s="3" t="s">
        <v>0</v>
      </c>
      <c r="H415" s="3" t="s">
        <v>50</v>
      </c>
      <c r="I415" s="3" t="s">
        <v>28</v>
      </c>
      <c r="J415" s="3" t="s">
        <v>13</v>
      </c>
      <c r="K415" s="3" t="s">
        <v>9</v>
      </c>
      <c r="L415" s="3" t="s">
        <v>37</v>
      </c>
      <c r="M415" s="8">
        <v>1</v>
      </c>
      <c r="N415" s="5">
        <v>153.47</v>
      </c>
      <c r="O415" s="6">
        <v>0</v>
      </c>
      <c r="P415" s="5">
        <v>78.19</v>
      </c>
      <c r="Q415" s="5">
        <f t="shared" si="24"/>
        <v>153.47</v>
      </c>
      <c r="R415" s="5">
        <f t="shared" si="25"/>
        <v>78.19</v>
      </c>
      <c r="S415" s="5">
        <f t="shared" si="26"/>
        <v>75.28</v>
      </c>
      <c r="T415" s="7">
        <f t="shared" si="27"/>
        <v>0.49051931973675639</v>
      </c>
      <c r="U415" s="4">
        <f>YEAR(SalesDataTable[[#This Row],[Order Date]])</f>
        <v>2026</v>
      </c>
      <c r="V415" s="7" t="str">
        <f>"Q"&amp;ROUNDUP(MONTH(SalesDataTable[[#This Row],[Order Date]])/3,0)</f>
        <v>Q1</v>
      </c>
      <c r="W415" s="8">
        <f>MONTH(SalesDataTable[[#This Row],[Order Date]])</f>
        <v>3</v>
      </c>
      <c r="X415" s="7" t="str">
        <f>TEXT(SalesDataTable[[#This Row],[Order Date]],"mmm")</f>
        <v>Mar</v>
      </c>
    </row>
    <row r="416" spans="1:24" ht="15.75">
      <c r="A416" s="1">
        <v>2309</v>
      </c>
      <c r="B416" s="2">
        <v>46104</v>
      </c>
      <c r="C416" s="3">
        <f>YEAR(SalesDataTable[[#This Row],[Order Date]])</f>
        <v>2026</v>
      </c>
      <c r="D416" s="10" t="str">
        <f>"Q"&amp;ROUNDUP(MONTH(SalesDataTable[[#This Row],[Order Date]])/3,0)</f>
        <v>Q1</v>
      </c>
      <c r="E416" s="3">
        <f>MONTH(SalesDataTable[[#This Row],[Order Date]])</f>
        <v>3</v>
      </c>
      <c r="F416" s="3" t="str">
        <f>TEXT(SalesDataTable[[#This Row],[Order Date]],"MMM")</f>
        <v>Mar</v>
      </c>
      <c r="G416" s="3" t="s">
        <v>20</v>
      </c>
      <c r="H416" s="3" t="s">
        <v>31</v>
      </c>
      <c r="I416" s="3" t="s">
        <v>2</v>
      </c>
      <c r="J416" s="3" t="s">
        <v>3</v>
      </c>
      <c r="K416" s="3" t="s">
        <v>23</v>
      </c>
      <c r="L416" s="3" t="s">
        <v>29</v>
      </c>
      <c r="M416" s="8">
        <v>6</v>
      </c>
      <c r="N416" s="5">
        <v>199.75</v>
      </c>
      <c r="O416" s="6">
        <v>0</v>
      </c>
      <c r="P416" s="5">
        <v>105.84</v>
      </c>
      <c r="Q416" s="5">
        <f t="shared" si="24"/>
        <v>1198.5</v>
      </c>
      <c r="R416" s="5">
        <f t="shared" si="25"/>
        <v>635.04</v>
      </c>
      <c r="S416" s="5">
        <f t="shared" si="26"/>
        <v>563.46</v>
      </c>
      <c r="T416" s="7">
        <f t="shared" si="27"/>
        <v>0.47013767209011265</v>
      </c>
      <c r="U416" s="4">
        <f>YEAR(SalesDataTable[[#This Row],[Order Date]])</f>
        <v>2026</v>
      </c>
      <c r="V416" s="7" t="str">
        <f>"Q"&amp;ROUNDUP(MONTH(SalesDataTable[[#This Row],[Order Date]])/3,0)</f>
        <v>Q1</v>
      </c>
      <c r="W416" s="8">
        <f>MONTH(SalesDataTable[[#This Row],[Order Date]])</f>
        <v>3</v>
      </c>
      <c r="X416" s="7" t="str">
        <f>TEXT(SalesDataTable[[#This Row],[Order Date]],"mmm")</f>
        <v>Mar</v>
      </c>
    </row>
    <row r="417" spans="1:24" ht="15.75">
      <c r="A417" s="1">
        <v>3628</v>
      </c>
      <c r="B417" s="2">
        <v>46104</v>
      </c>
      <c r="C417" s="3">
        <f>YEAR(SalesDataTable[[#This Row],[Order Date]])</f>
        <v>2026</v>
      </c>
      <c r="D417" s="10" t="str">
        <f>"Q"&amp;ROUNDUP(MONTH(SalesDataTable[[#This Row],[Order Date]])/3,0)</f>
        <v>Q1</v>
      </c>
      <c r="E417" s="3">
        <f>MONTH(SalesDataTable[[#This Row],[Order Date]])</f>
        <v>3</v>
      </c>
      <c r="F417" s="3" t="str">
        <f>TEXT(SalesDataTable[[#This Row],[Order Date]],"MMM")</f>
        <v>Mar</v>
      </c>
      <c r="G417" s="3" t="s">
        <v>6</v>
      </c>
      <c r="H417" s="3" t="s">
        <v>43</v>
      </c>
      <c r="I417" s="3" t="s">
        <v>28</v>
      </c>
      <c r="J417" s="3" t="s">
        <v>13</v>
      </c>
      <c r="K417" s="3" t="s">
        <v>14</v>
      </c>
      <c r="L417" s="3" t="s">
        <v>32</v>
      </c>
      <c r="M417" s="8">
        <v>1</v>
      </c>
      <c r="N417" s="5">
        <v>45.84</v>
      </c>
      <c r="O417" s="6">
        <v>0</v>
      </c>
      <c r="P417" s="5">
        <v>18.079999999999998</v>
      </c>
      <c r="Q417" s="5">
        <f t="shared" si="24"/>
        <v>45.84</v>
      </c>
      <c r="R417" s="5">
        <f t="shared" si="25"/>
        <v>18.079999999999998</v>
      </c>
      <c r="S417" s="5">
        <f t="shared" si="26"/>
        <v>27.760000000000005</v>
      </c>
      <c r="T417" s="7">
        <f t="shared" si="27"/>
        <v>0.605584642233857</v>
      </c>
      <c r="U417" s="4">
        <f>YEAR(SalesDataTable[[#This Row],[Order Date]])</f>
        <v>2026</v>
      </c>
      <c r="V417" s="7" t="str">
        <f>"Q"&amp;ROUNDUP(MONTH(SalesDataTable[[#This Row],[Order Date]])/3,0)</f>
        <v>Q1</v>
      </c>
      <c r="W417" s="8">
        <f>MONTH(SalesDataTable[[#This Row],[Order Date]])</f>
        <v>3</v>
      </c>
      <c r="X417" s="7" t="str">
        <f>TEXT(SalesDataTable[[#This Row],[Order Date]],"mmm")</f>
        <v>Mar</v>
      </c>
    </row>
    <row r="418" spans="1:24" ht="15.75">
      <c r="A418" s="1">
        <v>3718</v>
      </c>
      <c r="B418" s="2">
        <v>46104</v>
      </c>
      <c r="C418" s="3">
        <f>YEAR(SalesDataTable[[#This Row],[Order Date]])</f>
        <v>2026</v>
      </c>
      <c r="D418" s="10" t="str">
        <f>"Q"&amp;ROUNDUP(MONTH(SalesDataTable[[#This Row],[Order Date]])/3,0)</f>
        <v>Q1</v>
      </c>
      <c r="E418" s="3">
        <f>MONTH(SalesDataTable[[#This Row],[Order Date]])</f>
        <v>3</v>
      </c>
      <c r="F418" s="3" t="str">
        <f>TEXT(SalesDataTable[[#This Row],[Order Date]],"MMM")</f>
        <v>Mar</v>
      </c>
      <c r="G418" s="3" t="s">
        <v>6</v>
      </c>
      <c r="H418" s="3" t="s">
        <v>43</v>
      </c>
      <c r="I418" s="3" t="s">
        <v>28</v>
      </c>
      <c r="J418" s="3" t="s">
        <v>13</v>
      </c>
      <c r="K418" s="3" t="s">
        <v>23</v>
      </c>
      <c r="L418" s="3" t="s">
        <v>51</v>
      </c>
      <c r="M418" s="8">
        <v>2</v>
      </c>
      <c r="N418" s="5">
        <v>122.07</v>
      </c>
      <c r="O418" s="6">
        <v>0.05</v>
      </c>
      <c r="P418" s="5">
        <v>59.16</v>
      </c>
      <c r="Q418" s="5">
        <f t="shared" si="24"/>
        <v>231.93299999999996</v>
      </c>
      <c r="R418" s="5">
        <f t="shared" si="25"/>
        <v>118.32</v>
      </c>
      <c r="S418" s="5">
        <f t="shared" si="26"/>
        <v>113.61299999999997</v>
      </c>
      <c r="T418" s="7">
        <f t="shared" si="27"/>
        <v>0.48985267297021118</v>
      </c>
      <c r="U418" s="4">
        <f>YEAR(SalesDataTable[[#This Row],[Order Date]])</f>
        <v>2026</v>
      </c>
      <c r="V418" s="7" t="str">
        <f>"Q"&amp;ROUNDUP(MONTH(SalesDataTable[[#This Row],[Order Date]])/3,0)</f>
        <v>Q1</v>
      </c>
      <c r="W418" s="8">
        <f>MONTH(SalesDataTable[[#This Row],[Order Date]])</f>
        <v>3</v>
      </c>
      <c r="X418" s="7" t="str">
        <f>TEXT(SalesDataTable[[#This Row],[Order Date]],"mmm")</f>
        <v>Mar</v>
      </c>
    </row>
    <row r="419" spans="1:24" ht="15.75">
      <c r="A419" s="1">
        <v>4198</v>
      </c>
      <c r="B419" s="2">
        <v>46104</v>
      </c>
      <c r="C419" s="3">
        <f>YEAR(SalesDataTable[[#This Row],[Order Date]])</f>
        <v>2026</v>
      </c>
      <c r="D419" s="10" t="str">
        <f>"Q"&amp;ROUNDUP(MONTH(SalesDataTable[[#This Row],[Order Date]])/3,0)</f>
        <v>Q1</v>
      </c>
      <c r="E419" s="3">
        <f>MONTH(SalesDataTable[[#This Row],[Order Date]])</f>
        <v>3</v>
      </c>
      <c r="F419" s="3" t="str">
        <f>TEXT(SalesDataTable[[#This Row],[Order Date]],"MMM")</f>
        <v>Mar</v>
      </c>
      <c r="G419" s="3" t="s">
        <v>6</v>
      </c>
      <c r="H419" s="3" t="s">
        <v>49</v>
      </c>
      <c r="I419" s="3" t="s">
        <v>28</v>
      </c>
      <c r="J419" s="3" t="s">
        <v>13</v>
      </c>
      <c r="K419" s="3" t="s">
        <v>34</v>
      </c>
      <c r="L419" s="3" t="s">
        <v>38</v>
      </c>
      <c r="M419" s="8">
        <v>3</v>
      </c>
      <c r="N419" s="5">
        <v>122.4</v>
      </c>
      <c r="O419" s="6">
        <v>0.15</v>
      </c>
      <c r="P419" s="5">
        <v>71.150000000000006</v>
      </c>
      <c r="Q419" s="5">
        <f t="shared" si="24"/>
        <v>312.12</v>
      </c>
      <c r="R419" s="5">
        <f t="shared" si="25"/>
        <v>213.45000000000002</v>
      </c>
      <c r="S419" s="5">
        <f t="shared" si="26"/>
        <v>98.669999999999987</v>
      </c>
      <c r="T419" s="7">
        <f t="shared" si="27"/>
        <v>0.31612841214917337</v>
      </c>
      <c r="U419" s="4">
        <f>YEAR(SalesDataTable[[#This Row],[Order Date]])</f>
        <v>2026</v>
      </c>
      <c r="V419" s="7" t="str">
        <f>"Q"&amp;ROUNDUP(MONTH(SalesDataTable[[#This Row],[Order Date]])/3,0)</f>
        <v>Q1</v>
      </c>
      <c r="W419" s="8">
        <f>MONTH(SalesDataTable[[#This Row],[Order Date]])</f>
        <v>3</v>
      </c>
      <c r="X419" s="7" t="str">
        <f>TEXT(SalesDataTable[[#This Row],[Order Date]],"mmm")</f>
        <v>Mar</v>
      </c>
    </row>
    <row r="420" spans="1:24" ht="15.75">
      <c r="A420" s="1">
        <v>4784</v>
      </c>
      <c r="B420" s="2">
        <v>46104</v>
      </c>
      <c r="C420" s="3">
        <f>YEAR(SalesDataTable[[#This Row],[Order Date]])</f>
        <v>2026</v>
      </c>
      <c r="D420" s="10" t="str">
        <f>"Q"&amp;ROUNDUP(MONTH(SalesDataTable[[#This Row],[Order Date]])/3,0)</f>
        <v>Q1</v>
      </c>
      <c r="E420" s="3">
        <f>MONTH(SalesDataTable[[#This Row],[Order Date]])</f>
        <v>3</v>
      </c>
      <c r="F420" s="3" t="str">
        <f>TEXT(SalesDataTable[[#This Row],[Order Date]],"MMM")</f>
        <v>Mar</v>
      </c>
      <c r="G420" s="3" t="s">
        <v>0</v>
      </c>
      <c r="H420" s="3" t="s">
        <v>50</v>
      </c>
      <c r="I420" s="3" t="s">
        <v>2</v>
      </c>
      <c r="J420" s="3" t="s">
        <v>13</v>
      </c>
      <c r="K420" s="3" t="s">
        <v>4</v>
      </c>
      <c r="L420" s="3" t="s">
        <v>30</v>
      </c>
      <c r="M420" s="8">
        <v>1</v>
      </c>
      <c r="N420" s="5">
        <v>101.43</v>
      </c>
      <c r="O420" s="6">
        <v>0</v>
      </c>
      <c r="P420" s="5">
        <v>51.78</v>
      </c>
      <c r="Q420" s="5">
        <f t="shared" si="24"/>
        <v>101.43</v>
      </c>
      <c r="R420" s="5">
        <f t="shared" si="25"/>
        <v>51.78</v>
      </c>
      <c r="S420" s="5">
        <f t="shared" si="26"/>
        <v>49.650000000000006</v>
      </c>
      <c r="T420" s="7">
        <f t="shared" si="27"/>
        <v>0.4895001478852411</v>
      </c>
      <c r="U420" s="4">
        <f>YEAR(SalesDataTable[[#This Row],[Order Date]])</f>
        <v>2026</v>
      </c>
      <c r="V420" s="7" t="str">
        <f>"Q"&amp;ROUNDUP(MONTH(SalesDataTable[[#This Row],[Order Date]])/3,0)</f>
        <v>Q1</v>
      </c>
      <c r="W420" s="8">
        <f>MONTH(SalesDataTable[[#This Row],[Order Date]])</f>
        <v>3</v>
      </c>
      <c r="X420" s="7" t="str">
        <f>TEXT(SalesDataTable[[#This Row],[Order Date]],"mmm")</f>
        <v>Mar</v>
      </c>
    </row>
    <row r="421" spans="1:24" ht="15.75">
      <c r="A421" s="1">
        <v>86</v>
      </c>
      <c r="B421" s="2">
        <v>46105</v>
      </c>
      <c r="C421" s="3">
        <f>YEAR(SalesDataTable[[#This Row],[Order Date]])</f>
        <v>2026</v>
      </c>
      <c r="D421" s="10" t="str">
        <f>"Q"&amp;ROUNDUP(MONTH(SalesDataTable[[#This Row],[Order Date]])/3,0)</f>
        <v>Q1</v>
      </c>
      <c r="E421" s="3">
        <f>MONTH(SalesDataTable[[#This Row],[Order Date]])</f>
        <v>3</v>
      </c>
      <c r="F421" s="3" t="str">
        <f>TEXT(SalesDataTable[[#This Row],[Order Date]],"MMM")</f>
        <v>Mar</v>
      </c>
      <c r="G421" s="3" t="s">
        <v>6</v>
      </c>
      <c r="H421" s="3" t="s">
        <v>43</v>
      </c>
      <c r="I421" s="3" t="s">
        <v>8</v>
      </c>
      <c r="J421" s="3" t="s">
        <v>16</v>
      </c>
      <c r="K421" s="3" t="s">
        <v>4</v>
      </c>
      <c r="L421" s="3" t="s">
        <v>30</v>
      </c>
      <c r="M421" s="8">
        <v>8</v>
      </c>
      <c r="N421" s="5">
        <v>104.7</v>
      </c>
      <c r="O421" s="6">
        <v>0.05</v>
      </c>
      <c r="P421" s="5">
        <v>49.91</v>
      </c>
      <c r="Q421" s="5">
        <f t="shared" si="24"/>
        <v>795.72</v>
      </c>
      <c r="R421" s="5">
        <f t="shared" si="25"/>
        <v>399.28</v>
      </c>
      <c r="S421" s="5">
        <f t="shared" si="26"/>
        <v>396.44000000000005</v>
      </c>
      <c r="T421" s="7">
        <f t="shared" si="27"/>
        <v>0.49821545267179412</v>
      </c>
      <c r="U421" s="4">
        <f>YEAR(SalesDataTable[[#This Row],[Order Date]])</f>
        <v>2026</v>
      </c>
      <c r="V421" s="7" t="str">
        <f>"Q"&amp;ROUNDUP(MONTH(SalesDataTable[[#This Row],[Order Date]])/3,0)</f>
        <v>Q1</v>
      </c>
      <c r="W421" s="8">
        <f>MONTH(SalesDataTable[[#This Row],[Order Date]])</f>
        <v>3</v>
      </c>
      <c r="X421" s="7" t="str">
        <f>TEXT(SalesDataTable[[#This Row],[Order Date]],"mmm")</f>
        <v>Mar</v>
      </c>
    </row>
    <row r="422" spans="1:24" ht="15.75">
      <c r="A422" s="1">
        <v>1813</v>
      </c>
      <c r="B422" s="2">
        <v>46105</v>
      </c>
      <c r="C422" s="3">
        <f>YEAR(SalesDataTable[[#This Row],[Order Date]])</f>
        <v>2026</v>
      </c>
      <c r="D422" s="10" t="str">
        <f>"Q"&amp;ROUNDUP(MONTH(SalesDataTable[[#This Row],[Order Date]])/3,0)</f>
        <v>Q1</v>
      </c>
      <c r="E422" s="3">
        <f>MONTH(SalesDataTable[[#This Row],[Order Date]])</f>
        <v>3</v>
      </c>
      <c r="F422" s="3" t="str">
        <f>TEXT(SalesDataTable[[#This Row],[Order Date]],"MMM")</f>
        <v>Mar</v>
      </c>
      <c r="G422" s="3" t="s">
        <v>0</v>
      </c>
      <c r="H422" s="3" t="s">
        <v>1</v>
      </c>
      <c r="I422" s="3" t="s">
        <v>19</v>
      </c>
      <c r="J422" s="3" t="s">
        <v>3</v>
      </c>
      <c r="K422" s="3" t="s">
        <v>9</v>
      </c>
      <c r="L422" s="3" t="s">
        <v>17</v>
      </c>
      <c r="M422" s="8">
        <v>4</v>
      </c>
      <c r="N422" s="5">
        <v>146.34</v>
      </c>
      <c r="O422" s="6">
        <v>0</v>
      </c>
      <c r="P422" s="5">
        <v>79.37</v>
      </c>
      <c r="Q422" s="5">
        <f t="shared" si="24"/>
        <v>585.36</v>
      </c>
      <c r="R422" s="5">
        <f t="shared" si="25"/>
        <v>317.48</v>
      </c>
      <c r="S422" s="5">
        <f t="shared" si="26"/>
        <v>267.88</v>
      </c>
      <c r="T422" s="7">
        <f t="shared" si="27"/>
        <v>0.45763290966242992</v>
      </c>
      <c r="U422" s="4">
        <f>YEAR(SalesDataTable[[#This Row],[Order Date]])</f>
        <v>2026</v>
      </c>
      <c r="V422" s="7" t="str">
        <f>"Q"&amp;ROUNDUP(MONTH(SalesDataTable[[#This Row],[Order Date]])/3,0)</f>
        <v>Q1</v>
      </c>
      <c r="W422" s="8">
        <f>MONTH(SalesDataTable[[#This Row],[Order Date]])</f>
        <v>3</v>
      </c>
      <c r="X422" s="7" t="str">
        <f>TEXT(SalesDataTable[[#This Row],[Order Date]],"mmm")</f>
        <v>Mar</v>
      </c>
    </row>
    <row r="423" spans="1:24" ht="15.75">
      <c r="A423" s="1">
        <v>2212</v>
      </c>
      <c r="B423" s="2">
        <v>46105</v>
      </c>
      <c r="C423" s="3">
        <f>YEAR(SalesDataTable[[#This Row],[Order Date]])</f>
        <v>2026</v>
      </c>
      <c r="D423" s="10" t="str">
        <f>"Q"&amp;ROUNDUP(MONTH(SalesDataTable[[#This Row],[Order Date]])/3,0)</f>
        <v>Q1</v>
      </c>
      <c r="E423" s="3">
        <f>MONTH(SalesDataTable[[#This Row],[Order Date]])</f>
        <v>3</v>
      </c>
      <c r="F423" s="3" t="str">
        <f>TEXT(SalesDataTable[[#This Row],[Order Date]],"MMM")</f>
        <v>Mar</v>
      </c>
      <c r="G423" s="3" t="s">
        <v>6</v>
      </c>
      <c r="H423" s="3" t="s">
        <v>27</v>
      </c>
      <c r="I423" s="3" t="s">
        <v>2</v>
      </c>
      <c r="J423" s="3" t="s">
        <v>3</v>
      </c>
      <c r="K423" s="3" t="s">
        <v>34</v>
      </c>
      <c r="L423" s="3" t="s">
        <v>38</v>
      </c>
      <c r="M423" s="8">
        <v>2</v>
      </c>
      <c r="N423" s="5">
        <v>122.92</v>
      </c>
      <c r="O423" s="6">
        <v>0.05</v>
      </c>
      <c r="P423" s="5">
        <v>70.31</v>
      </c>
      <c r="Q423" s="5">
        <f t="shared" si="24"/>
        <v>233.548</v>
      </c>
      <c r="R423" s="5">
        <f t="shared" si="25"/>
        <v>140.62</v>
      </c>
      <c r="S423" s="5">
        <f t="shared" si="26"/>
        <v>92.927999999999997</v>
      </c>
      <c r="T423" s="7">
        <f t="shared" si="27"/>
        <v>0.39789679209413054</v>
      </c>
      <c r="U423" s="4">
        <f>YEAR(SalesDataTable[[#This Row],[Order Date]])</f>
        <v>2026</v>
      </c>
      <c r="V423" s="7" t="str">
        <f>"Q"&amp;ROUNDUP(MONTH(SalesDataTable[[#This Row],[Order Date]])/3,0)</f>
        <v>Q1</v>
      </c>
      <c r="W423" s="8">
        <f>MONTH(SalesDataTable[[#This Row],[Order Date]])</f>
        <v>3</v>
      </c>
      <c r="X423" s="7" t="str">
        <f>TEXT(SalesDataTable[[#This Row],[Order Date]],"mmm")</f>
        <v>Mar</v>
      </c>
    </row>
    <row r="424" spans="1:24" ht="15.75">
      <c r="A424" s="1">
        <v>4466</v>
      </c>
      <c r="B424" s="2">
        <v>46105</v>
      </c>
      <c r="C424" s="3">
        <f>YEAR(SalesDataTable[[#This Row],[Order Date]])</f>
        <v>2026</v>
      </c>
      <c r="D424" s="10" t="str">
        <f>"Q"&amp;ROUNDUP(MONTH(SalesDataTable[[#This Row],[Order Date]])/3,0)</f>
        <v>Q1</v>
      </c>
      <c r="E424" s="3">
        <f>MONTH(SalesDataTable[[#This Row],[Order Date]])</f>
        <v>3</v>
      </c>
      <c r="F424" s="3" t="str">
        <f>TEXT(SalesDataTable[[#This Row],[Order Date]],"MMM")</f>
        <v>Mar</v>
      </c>
      <c r="G424" s="3" t="s">
        <v>11</v>
      </c>
      <c r="H424" s="3" t="s">
        <v>12</v>
      </c>
      <c r="I424" s="3" t="s">
        <v>2</v>
      </c>
      <c r="J424" s="3" t="s">
        <v>13</v>
      </c>
      <c r="K424" s="3" t="s">
        <v>9</v>
      </c>
      <c r="L424" s="3" t="s">
        <v>10</v>
      </c>
      <c r="M424" s="8">
        <v>1</v>
      </c>
      <c r="N424" s="5">
        <v>91.35</v>
      </c>
      <c r="O424" s="6">
        <v>0.05</v>
      </c>
      <c r="P424" s="5">
        <v>45.24</v>
      </c>
      <c r="Q424" s="5">
        <f t="shared" si="24"/>
        <v>86.782499999999985</v>
      </c>
      <c r="R424" s="5">
        <f t="shared" si="25"/>
        <v>45.24</v>
      </c>
      <c r="S424" s="5">
        <f t="shared" si="26"/>
        <v>41.542499999999983</v>
      </c>
      <c r="T424" s="7">
        <f t="shared" si="27"/>
        <v>0.47869674185463645</v>
      </c>
      <c r="U424" s="4">
        <f>YEAR(SalesDataTable[[#This Row],[Order Date]])</f>
        <v>2026</v>
      </c>
      <c r="V424" s="7" t="str">
        <f>"Q"&amp;ROUNDUP(MONTH(SalesDataTable[[#This Row],[Order Date]])/3,0)</f>
        <v>Q1</v>
      </c>
      <c r="W424" s="8">
        <f>MONTH(SalesDataTable[[#This Row],[Order Date]])</f>
        <v>3</v>
      </c>
      <c r="X424" s="7" t="str">
        <f>TEXT(SalesDataTable[[#This Row],[Order Date]],"mmm")</f>
        <v>Mar</v>
      </c>
    </row>
    <row r="425" spans="1:24" ht="15.75">
      <c r="A425" s="1">
        <v>4483</v>
      </c>
      <c r="B425" s="2">
        <v>46105</v>
      </c>
      <c r="C425" s="3">
        <f>YEAR(SalesDataTable[[#This Row],[Order Date]])</f>
        <v>2026</v>
      </c>
      <c r="D425" s="10" t="str">
        <f>"Q"&amp;ROUNDUP(MONTH(SalesDataTable[[#This Row],[Order Date]])/3,0)</f>
        <v>Q1</v>
      </c>
      <c r="E425" s="3">
        <f>MONTH(SalesDataTable[[#This Row],[Order Date]])</f>
        <v>3</v>
      </c>
      <c r="F425" s="3" t="str">
        <f>TEXT(SalesDataTable[[#This Row],[Order Date]],"MMM")</f>
        <v>Mar</v>
      </c>
      <c r="G425" s="3" t="s">
        <v>6</v>
      </c>
      <c r="H425" s="3" t="s">
        <v>43</v>
      </c>
      <c r="I425" s="3" t="s">
        <v>2</v>
      </c>
      <c r="J425" s="3" t="s">
        <v>13</v>
      </c>
      <c r="K425" s="3" t="s">
        <v>4</v>
      </c>
      <c r="L425" s="3" t="s">
        <v>22</v>
      </c>
      <c r="M425" s="8">
        <v>3</v>
      </c>
      <c r="N425" s="5">
        <v>51.01</v>
      </c>
      <c r="O425" s="6">
        <v>0.15</v>
      </c>
      <c r="P425" s="5">
        <v>22.84</v>
      </c>
      <c r="Q425" s="5">
        <f t="shared" si="24"/>
        <v>130.07550000000001</v>
      </c>
      <c r="R425" s="5">
        <f t="shared" si="25"/>
        <v>68.52</v>
      </c>
      <c r="S425" s="5">
        <f t="shared" si="26"/>
        <v>61.555500000000009</v>
      </c>
      <c r="T425" s="7">
        <f t="shared" si="27"/>
        <v>0.47322900930613382</v>
      </c>
      <c r="U425" s="4">
        <f>YEAR(SalesDataTable[[#This Row],[Order Date]])</f>
        <v>2026</v>
      </c>
      <c r="V425" s="7" t="str">
        <f>"Q"&amp;ROUNDUP(MONTH(SalesDataTable[[#This Row],[Order Date]])/3,0)</f>
        <v>Q1</v>
      </c>
      <c r="W425" s="8">
        <f>MONTH(SalesDataTable[[#This Row],[Order Date]])</f>
        <v>3</v>
      </c>
      <c r="X425" s="7" t="str">
        <f>TEXT(SalesDataTable[[#This Row],[Order Date]],"mmm")</f>
        <v>Mar</v>
      </c>
    </row>
    <row r="426" spans="1:24" ht="15.75">
      <c r="A426" s="1">
        <v>273</v>
      </c>
      <c r="B426" s="2">
        <v>46106</v>
      </c>
      <c r="C426" s="3">
        <f>YEAR(SalesDataTable[[#This Row],[Order Date]])</f>
        <v>2026</v>
      </c>
      <c r="D426" s="10" t="str">
        <f>"Q"&amp;ROUNDUP(MONTH(SalesDataTable[[#This Row],[Order Date]])/3,0)</f>
        <v>Q1</v>
      </c>
      <c r="E426" s="3">
        <f>MONTH(SalesDataTable[[#This Row],[Order Date]])</f>
        <v>3</v>
      </c>
      <c r="F426" s="3" t="str">
        <f>TEXT(SalesDataTable[[#This Row],[Order Date]],"MMM")</f>
        <v>Mar</v>
      </c>
      <c r="G426" s="3" t="s">
        <v>20</v>
      </c>
      <c r="H426" s="3" t="s">
        <v>33</v>
      </c>
      <c r="I426" s="3" t="s">
        <v>2</v>
      </c>
      <c r="J426" s="3" t="s">
        <v>13</v>
      </c>
      <c r="K426" s="3" t="s">
        <v>34</v>
      </c>
      <c r="L426" s="3" t="s">
        <v>38</v>
      </c>
      <c r="M426" s="8">
        <v>2</v>
      </c>
      <c r="N426" s="5">
        <v>125.04</v>
      </c>
      <c r="O426" s="6">
        <v>0.05</v>
      </c>
      <c r="P426" s="5">
        <v>67.680000000000007</v>
      </c>
      <c r="Q426" s="5">
        <f t="shared" si="24"/>
        <v>237.57599999999999</v>
      </c>
      <c r="R426" s="5">
        <f t="shared" si="25"/>
        <v>135.36000000000001</v>
      </c>
      <c r="S426" s="5">
        <f t="shared" si="26"/>
        <v>102.21599999999998</v>
      </c>
      <c r="T426" s="7">
        <f t="shared" si="27"/>
        <v>0.43024547934134755</v>
      </c>
      <c r="U426" s="4">
        <f>YEAR(SalesDataTable[[#This Row],[Order Date]])</f>
        <v>2026</v>
      </c>
      <c r="V426" s="7" t="str">
        <f>"Q"&amp;ROUNDUP(MONTH(SalesDataTable[[#This Row],[Order Date]])/3,0)</f>
        <v>Q1</v>
      </c>
      <c r="W426" s="8">
        <f>MONTH(SalesDataTable[[#This Row],[Order Date]])</f>
        <v>3</v>
      </c>
      <c r="X426" s="7" t="str">
        <f>TEXT(SalesDataTable[[#This Row],[Order Date]],"mmm")</f>
        <v>Mar</v>
      </c>
    </row>
    <row r="427" spans="1:24" ht="15.75">
      <c r="A427" s="1">
        <v>578</v>
      </c>
      <c r="B427" s="2">
        <v>46106</v>
      </c>
      <c r="C427" s="3">
        <f>YEAR(SalesDataTable[[#This Row],[Order Date]])</f>
        <v>2026</v>
      </c>
      <c r="D427" s="10" t="str">
        <f>"Q"&amp;ROUNDUP(MONTH(SalesDataTable[[#This Row],[Order Date]])/3,0)</f>
        <v>Q1</v>
      </c>
      <c r="E427" s="3">
        <f>MONTH(SalesDataTable[[#This Row],[Order Date]])</f>
        <v>3</v>
      </c>
      <c r="F427" s="3" t="str">
        <f>TEXT(SalesDataTable[[#This Row],[Order Date]],"MMM")</f>
        <v>Mar</v>
      </c>
      <c r="G427" s="3" t="s">
        <v>11</v>
      </c>
      <c r="H427" s="3" t="s">
        <v>25</v>
      </c>
      <c r="I427" s="3" t="s">
        <v>28</v>
      </c>
      <c r="J427" s="3" t="s">
        <v>3</v>
      </c>
      <c r="K427" s="3" t="s">
        <v>4</v>
      </c>
      <c r="L427" s="3" t="s">
        <v>22</v>
      </c>
      <c r="M427" s="8">
        <v>2</v>
      </c>
      <c r="N427" s="5">
        <v>50.22</v>
      </c>
      <c r="O427" s="6">
        <v>0.05</v>
      </c>
      <c r="P427" s="5">
        <v>23.16</v>
      </c>
      <c r="Q427" s="5">
        <f t="shared" si="24"/>
        <v>95.417999999999992</v>
      </c>
      <c r="R427" s="5">
        <f t="shared" si="25"/>
        <v>46.32</v>
      </c>
      <c r="S427" s="5">
        <f t="shared" si="26"/>
        <v>49.097999999999992</v>
      </c>
      <c r="T427" s="7">
        <f t="shared" si="27"/>
        <v>0.51455700182355524</v>
      </c>
      <c r="U427" s="4">
        <f>YEAR(SalesDataTable[[#This Row],[Order Date]])</f>
        <v>2026</v>
      </c>
      <c r="V427" s="7" t="str">
        <f>"Q"&amp;ROUNDUP(MONTH(SalesDataTable[[#This Row],[Order Date]])/3,0)</f>
        <v>Q1</v>
      </c>
      <c r="W427" s="8">
        <f>MONTH(SalesDataTable[[#This Row],[Order Date]])</f>
        <v>3</v>
      </c>
      <c r="X427" s="7" t="str">
        <f>TEXT(SalesDataTable[[#This Row],[Order Date]],"mmm")</f>
        <v>Mar</v>
      </c>
    </row>
    <row r="428" spans="1:24" ht="15.75">
      <c r="A428" s="1">
        <v>1290</v>
      </c>
      <c r="B428" s="2">
        <v>46106</v>
      </c>
      <c r="C428" s="3">
        <f>YEAR(SalesDataTable[[#This Row],[Order Date]])</f>
        <v>2026</v>
      </c>
      <c r="D428" s="10" t="str">
        <f>"Q"&amp;ROUNDUP(MONTH(SalesDataTable[[#This Row],[Order Date]])/3,0)</f>
        <v>Q1</v>
      </c>
      <c r="E428" s="3">
        <f>MONTH(SalesDataTable[[#This Row],[Order Date]])</f>
        <v>3</v>
      </c>
      <c r="F428" s="3" t="str">
        <f>TEXT(SalesDataTable[[#This Row],[Order Date]],"MMM")</f>
        <v>Mar</v>
      </c>
      <c r="G428" s="3" t="s">
        <v>6</v>
      </c>
      <c r="H428" s="3" t="s">
        <v>7</v>
      </c>
      <c r="I428" s="3" t="s">
        <v>2</v>
      </c>
      <c r="J428" s="3" t="s">
        <v>16</v>
      </c>
      <c r="K428" s="3" t="s">
        <v>34</v>
      </c>
      <c r="L428" s="3" t="s">
        <v>42</v>
      </c>
      <c r="M428" s="8">
        <v>5</v>
      </c>
      <c r="N428" s="5">
        <v>36.369999999999997</v>
      </c>
      <c r="O428" s="6">
        <v>0.05</v>
      </c>
      <c r="P428" s="5">
        <v>13.81</v>
      </c>
      <c r="Q428" s="5">
        <f t="shared" si="24"/>
        <v>172.75749999999999</v>
      </c>
      <c r="R428" s="5">
        <f t="shared" si="25"/>
        <v>69.05</v>
      </c>
      <c r="S428" s="5">
        <f t="shared" si="26"/>
        <v>103.7075</v>
      </c>
      <c r="T428" s="7">
        <f t="shared" si="27"/>
        <v>0.60030678841729013</v>
      </c>
      <c r="U428" s="4">
        <f>YEAR(SalesDataTable[[#This Row],[Order Date]])</f>
        <v>2026</v>
      </c>
      <c r="V428" s="7" t="str">
        <f>"Q"&amp;ROUNDUP(MONTH(SalesDataTable[[#This Row],[Order Date]])/3,0)</f>
        <v>Q1</v>
      </c>
      <c r="W428" s="8">
        <f>MONTH(SalesDataTable[[#This Row],[Order Date]])</f>
        <v>3</v>
      </c>
      <c r="X428" s="7" t="str">
        <f>TEXT(SalesDataTable[[#This Row],[Order Date]],"mmm")</f>
        <v>Mar</v>
      </c>
    </row>
    <row r="429" spans="1:24" ht="15.75">
      <c r="A429" s="1">
        <v>1501</v>
      </c>
      <c r="B429" s="2">
        <v>46106</v>
      </c>
      <c r="C429" s="3">
        <f>YEAR(SalesDataTable[[#This Row],[Order Date]])</f>
        <v>2026</v>
      </c>
      <c r="D429" s="10" t="str">
        <f>"Q"&amp;ROUNDUP(MONTH(SalesDataTable[[#This Row],[Order Date]])/3,0)</f>
        <v>Q1</v>
      </c>
      <c r="E429" s="3">
        <f>MONTH(SalesDataTable[[#This Row],[Order Date]])</f>
        <v>3</v>
      </c>
      <c r="F429" s="3" t="str">
        <f>TEXT(SalesDataTable[[#This Row],[Order Date]],"MMM")</f>
        <v>Mar</v>
      </c>
      <c r="G429" s="3" t="s">
        <v>20</v>
      </c>
      <c r="H429" s="3" t="s">
        <v>31</v>
      </c>
      <c r="I429" s="3" t="s">
        <v>8</v>
      </c>
      <c r="J429" s="3" t="s">
        <v>13</v>
      </c>
      <c r="K429" s="3" t="s">
        <v>14</v>
      </c>
      <c r="L429" s="3" t="s">
        <v>15</v>
      </c>
      <c r="M429" s="8">
        <v>3</v>
      </c>
      <c r="N429" s="5">
        <v>36.43</v>
      </c>
      <c r="O429" s="6">
        <v>0.1</v>
      </c>
      <c r="P429" s="5">
        <v>13.23</v>
      </c>
      <c r="Q429" s="5">
        <f t="shared" si="24"/>
        <v>98.36099999999999</v>
      </c>
      <c r="R429" s="5">
        <f t="shared" si="25"/>
        <v>39.69</v>
      </c>
      <c r="S429" s="5">
        <f t="shared" si="26"/>
        <v>58.670999999999992</v>
      </c>
      <c r="T429" s="7">
        <f t="shared" si="27"/>
        <v>0.59648641229755694</v>
      </c>
      <c r="U429" s="4">
        <f>YEAR(SalesDataTable[[#This Row],[Order Date]])</f>
        <v>2026</v>
      </c>
      <c r="V429" s="7" t="str">
        <f>"Q"&amp;ROUNDUP(MONTH(SalesDataTable[[#This Row],[Order Date]])/3,0)</f>
        <v>Q1</v>
      </c>
      <c r="W429" s="8">
        <f>MONTH(SalesDataTable[[#This Row],[Order Date]])</f>
        <v>3</v>
      </c>
      <c r="X429" s="7" t="str">
        <f>TEXT(SalesDataTable[[#This Row],[Order Date]],"mmm")</f>
        <v>Mar</v>
      </c>
    </row>
    <row r="430" spans="1:24" ht="15.75">
      <c r="A430" s="1">
        <v>1540</v>
      </c>
      <c r="B430" s="2">
        <v>46106</v>
      </c>
      <c r="C430" s="3">
        <f>YEAR(SalesDataTable[[#This Row],[Order Date]])</f>
        <v>2026</v>
      </c>
      <c r="D430" s="10" t="str">
        <f>"Q"&amp;ROUNDUP(MONTH(SalesDataTable[[#This Row],[Order Date]])/3,0)</f>
        <v>Q1</v>
      </c>
      <c r="E430" s="3">
        <f>MONTH(SalesDataTable[[#This Row],[Order Date]])</f>
        <v>3</v>
      </c>
      <c r="F430" s="3" t="str">
        <f>TEXT(SalesDataTable[[#This Row],[Order Date]],"MMM")</f>
        <v>Mar</v>
      </c>
      <c r="G430" s="3" t="s">
        <v>6</v>
      </c>
      <c r="H430" s="3" t="s">
        <v>43</v>
      </c>
      <c r="I430" s="3" t="s">
        <v>8</v>
      </c>
      <c r="J430" s="3" t="s">
        <v>16</v>
      </c>
      <c r="K430" s="3" t="s">
        <v>4</v>
      </c>
      <c r="L430" s="3" t="s">
        <v>22</v>
      </c>
      <c r="M430" s="8">
        <v>10</v>
      </c>
      <c r="N430" s="5">
        <v>49.7</v>
      </c>
      <c r="O430" s="6">
        <v>0.1</v>
      </c>
      <c r="P430" s="5">
        <v>21.96</v>
      </c>
      <c r="Q430" s="5">
        <f t="shared" si="24"/>
        <v>447.3</v>
      </c>
      <c r="R430" s="5">
        <f t="shared" si="25"/>
        <v>219.60000000000002</v>
      </c>
      <c r="S430" s="5">
        <f t="shared" si="26"/>
        <v>227.7</v>
      </c>
      <c r="T430" s="7">
        <f t="shared" si="27"/>
        <v>0.50905432595573441</v>
      </c>
      <c r="U430" s="4">
        <f>YEAR(SalesDataTable[[#This Row],[Order Date]])</f>
        <v>2026</v>
      </c>
      <c r="V430" s="7" t="str">
        <f>"Q"&amp;ROUNDUP(MONTH(SalesDataTable[[#This Row],[Order Date]])/3,0)</f>
        <v>Q1</v>
      </c>
      <c r="W430" s="8">
        <f>MONTH(SalesDataTable[[#This Row],[Order Date]])</f>
        <v>3</v>
      </c>
      <c r="X430" s="7" t="str">
        <f>TEXT(SalesDataTable[[#This Row],[Order Date]],"mmm")</f>
        <v>Mar</v>
      </c>
    </row>
    <row r="431" spans="1:24" ht="15.75">
      <c r="A431" s="1">
        <v>2541</v>
      </c>
      <c r="B431" s="2">
        <v>46106</v>
      </c>
      <c r="C431" s="3">
        <f>YEAR(SalesDataTable[[#This Row],[Order Date]])</f>
        <v>2026</v>
      </c>
      <c r="D431" s="10" t="str">
        <f>"Q"&amp;ROUNDUP(MONTH(SalesDataTable[[#This Row],[Order Date]])/3,0)</f>
        <v>Q1</v>
      </c>
      <c r="E431" s="3">
        <f>MONTH(SalesDataTable[[#This Row],[Order Date]])</f>
        <v>3</v>
      </c>
      <c r="F431" s="3" t="str">
        <f>TEXT(SalesDataTable[[#This Row],[Order Date]],"MMM")</f>
        <v>Mar</v>
      </c>
      <c r="G431" s="3" t="s">
        <v>6</v>
      </c>
      <c r="H431" s="3" t="s">
        <v>43</v>
      </c>
      <c r="I431" s="3" t="s">
        <v>2</v>
      </c>
      <c r="J431" s="3" t="s">
        <v>3</v>
      </c>
      <c r="K431" s="3" t="s">
        <v>14</v>
      </c>
      <c r="L431" s="3" t="s">
        <v>32</v>
      </c>
      <c r="M431" s="8">
        <v>2</v>
      </c>
      <c r="N431" s="5">
        <v>46.61</v>
      </c>
      <c r="O431" s="6">
        <v>0</v>
      </c>
      <c r="P431" s="5">
        <v>17.97</v>
      </c>
      <c r="Q431" s="5">
        <f t="shared" si="24"/>
        <v>93.22</v>
      </c>
      <c r="R431" s="5">
        <f t="shared" si="25"/>
        <v>35.94</v>
      </c>
      <c r="S431" s="5">
        <f t="shared" si="26"/>
        <v>57.28</v>
      </c>
      <c r="T431" s="7">
        <f t="shared" si="27"/>
        <v>0.61446041621969538</v>
      </c>
      <c r="U431" s="4">
        <f>YEAR(SalesDataTable[[#This Row],[Order Date]])</f>
        <v>2026</v>
      </c>
      <c r="V431" s="7" t="str">
        <f>"Q"&amp;ROUNDUP(MONTH(SalesDataTable[[#This Row],[Order Date]])/3,0)</f>
        <v>Q1</v>
      </c>
      <c r="W431" s="8">
        <f>MONTH(SalesDataTable[[#This Row],[Order Date]])</f>
        <v>3</v>
      </c>
      <c r="X431" s="7" t="str">
        <f>TEXT(SalesDataTable[[#This Row],[Order Date]],"mmm")</f>
        <v>Mar</v>
      </c>
    </row>
    <row r="432" spans="1:24" ht="15.75">
      <c r="A432" s="1">
        <v>4264</v>
      </c>
      <c r="B432" s="2">
        <v>46106</v>
      </c>
      <c r="C432" s="3">
        <f>YEAR(SalesDataTable[[#This Row],[Order Date]])</f>
        <v>2026</v>
      </c>
      <c r="D432" s="10" t="str">
        <f>"Q"&amp;ROUNDUP(MONTH(SalesDataTable[[#This Row],[Order Date]])/3,0)</f>
        <v>Q1</v>
      </c>
      <c r="E432" s="3">
        <f>MONTH(SalesDataTable[[#This Row],[Order Date]])</f>
        <v>3</v>
      </c>
      <c r="F432" s="3" t="str">
        <f>TEXT(SalesDataTable[[#This Row],[Order Date]],"MMM")</f>
        <v>Mar</v>
      </c>
      <c r="G432" s="3" t="s">
        <v>11</v>
      </c>
      <c r="H432" s="3" t="s">
        <v>25</v>
      </c>
      <c r="I432" s="3" t="s">
        <v>2</v>
      </c>
      <c r="J432" s="3" t="s">
        <v>13</v>
      </c>
      <c r="K432" s="3" t="s">
        <v>14</v>
      </c>
      <c r="L432" s="3" t="s">
        <v>32</v>
      </c>
      <c r="M432" s="8">
        <v>1</v>
      </c>
      <c r="N432" s="5">
        <v>47.61</v>
      </c>
      <c r="O432" s="6">
        <v>0</v>
      </c>
      <c r="P432" s="5">
        <v>18.89</v>
      </c>
      <c r="Q432" s="5">
        <f t="shared" si="24"/>
        <v>47.61</v>
      </c>
      <c r="R432" s="5">
        <f t="shared" si="25"/>
        <v>18.89</v>
      </c>
      <c r="S432" s="5">
        <f t="shared" si="26"/>
        <v>28.72</v>
      </c>
      <c r="T432" s="7">
        <f t="shared" si="27"/>
        <v>0.60323461457676952</v>
      </c>
      <c r="U432" s="4">
        <f>YEAR(SalesDataTable[[#This Row],[Order Date]])</f>
        <v>2026</v>
      </c>
      <c r="V432" s="7" t="str">
        <f>"Q"&amp;ROUNDUP(MONTH(SalesDataTable[[#This Row],[Order Date]])/3,0)</f>
        <v>Q1</v>
      </c>
      <c r="W432" s="8">
        <f>MONTH(SalesDataTable[[#This Row],[Order Date]])</f>
        <v>3</v>
      </c>
      <c r="X432" s="7" t="str">
        <f>TEXT(SalesDataTable[[#This Row],[Order Date]],"mmm")</f>
        <v>Mar</v>
      </c>
    </row>
    <row r="433" spans="1:24" ht="15.75">
      <c r="A433" s="1">
        <v>4311</v>
      </c>
      <c r="B433" s="2">
        <v>46106</v>
      </c>
      <c r="C433" s="3">
        <f>YEAR(SalesDataTable[[#This Row],[Order Date]])</f>
        <v>2026</v>
      </c>
      <c r="D433" s="10" t="str">
        <f>"Q"&amp;ROUNDUP(MONTH(SalesDataTable[[#This Row],[Order Date]])/3,0)</f>
        <v>Q1</v>
      </c>
      <c r="E433" s="3">
        <f>MONTH(SalesDataTable[[#This Row],[Order Date]])</f>
        <v>3</v>
      </c>
      <c r="F433" s="3" t="str">
        <f>TEXT(SalesDataTable[[#This Row],[Order Date]],"MMM")</f>
        <v>Mar</v>
      </c>
      <c r="G433" s="3" t="s">
        <v>11</v>
      </c>
      <c r="H433" s="3" t="s">
        <v>12</v>
      </c>
      <c r="I433" s="3" t="s">
        <v>2</v>
      </c>
      <c r="J433" s="3" t="s">
        <v>13</v>
      </c>
      <c r="K433" s="3" t="s">
        <v>4</v>
      </c>
      <c r="L433" s="3" t="s">
        <v>26</v>
      </c>
      <c r="M433" s="8">
        <v>2</v>
      </c>
      <c r="N433" s="5">
        <v>40.880000000000003</v>
      </c>
      <c r="O433" s="6">
        <v>0.05</v>
      </c>
      <c r="P433" s="5">
        <v>16.39</v>
      </c>
      <c r="Q433" s="5">
        <f t="shared" si="24"/>
        <v>77.671999999999997</v>
      </c>
      <c r="R433" s="5">
        <f t="shared" si="25"/>
        <v>32.78</v>
      </c>
      <c r="S433" s="5">
        <f t="shared" si="26"/>
        <v>44.891999999999996</v>
      </c>
      <c r="T433" s="7">
        <f t="shared" si="27"/>
        <v>0.57796889483983926</v>
      </c>
      <c r="U433" s="4">
        <f>YEAR(SalesDataTable[[#This Row],[Order Date]])</f>
        <v>2026</v>
      </c>
      <c r="V433" s="7" t="str">
        <f>"Q"&amp;ROUNDUP(MONTH(SalesDataTable[[#This Row],[Order Date]])/3,0)</f>
        <v>Q1</v>
      </c>
      <c r="W433" s="8">
        <f>MONTH(SalesDataTable[[#This Row],[Order Date]])</f>
        <v>3</v>
      </c>
      <c r="X433" s="7" t="str">
        <f>TEXT(SalesDataTable[[#This Row],[Order Date]],"mmm")</f>
        <v>Mar</v>
      </c>
    </row>
    <row r="434" spans="1:24" ht="15.75">
      <c r="A434" s="1">
        <v>4796</v>
      </c>
      <c r="B434" s="2">
        <v>46106</v>
      </c>
      <c r="C434" s="3">
        <f>YEAR(SalesDataTable[[#This Row],[Order Date]])</f>
        <v>2026</v>
      </c>
      <c r="D434" s="10" t="str">
        <f>"Q"&amp;ROUNDUP(MONTH(SalesDataTable[[#This Row],[Order Date]])/3,0)</f>
        <v>Q1</v>
      </c>
      <c r="E434" s="3">
        <f>MONTH(SalesDataTable[[#This Row],[Order Date]])</f>
        <v>3</v>
      </c>
      <c r="F434" s="3" t="str">
        <f>TEXT(SalesDataTable[[#This Row],[Order Date]],"MMM")</f>
        <v>Mar</v>
      </c>
      <c r="G434" s="3" t="s">
        <v>6</v>
      </c>
      <c r="H434" s="3" t="s">
        <v>43</v>
      </c>
      <c r="I434" s="3" t="s">
        <v>2</v>
      </c>
      <c r="J434" s="3" t="s">
        <v>13</v>
      </c>
      <c r="K434" s="3" t="s">
        <v>34</v>
      </c>
      <c r="L434" s="3" t="s">
        <v>35</v>
      </c>
      <c r="M434" s="8">
        <v>2</v>
      </c>
      <c r="N434" s="5">
        <v>39.409999999999997</v>
      </c>
      <c r="O434" s="6">
        <v>0.15</v>
      </c>
      <c r="P434" s="5">
        <v>14.91</v>
      </c>
      <c r="Q434" s="5">
        <f t="shared" si="24"/>
        <v>66.996999999999986</v>
      </c>
      <c r="R434" s="5">
        <f t="shared" si="25"/>
        <v>29.82</v>
      </c>
      <c r="S434" s="5">
        <f t="shared" si="26"/>
        <v>37.176999999999985</v>
      </c>
      <c r="T434" s="7">
        <f t="shared" si="27"/>
        <v>0.55490544352732207</v>
      </c>
      <c r="U434" s="4">
        <f>YEAR(SalesDataTable[[#This Row],[Order Date]])</f>
        <v>2026</v>
      </c>
      <c r="V434" s="7" t="str">
        <f>"Q"&amp;ROUNDUP(MONTH(SalesDataTable[[#This Row],[Order Date]])/3,0)</f>
        <v>Q1</v>
      </c>
      <c r="W434" s="8">
        <f>MONTH(SalesDataTable[[#This Row],[Order Date]])</f>
        <v>3</v>
      </c>
      <c r="X434" s="7" t="str">
        <f>TEXT(SalesDataTable[[#This Row],[Order Date]],"mmm")</f>
        <v>Mar</v>
      </c>
    </row>
    <row r="435" spans="1:24" ht="15.75">
      <c r="A435" s="1">
        <v>89</v>
      </c>
      <c r="B435" s="2">
        <v>46107</v>
      </c>
      <c r="C435" s="3">
        <f>YEAR(SalesDataTable[[#This Row],[Order Date]])</f>
        <v>2026</v>
      </c>
      <c r="D435" s="10" t="str">
        <f>"Q"&amp;ROUNDUP(MONTH(SalesDataTable[[#This Row],[Order Date]])/3,0)</f>
        <v>Q1</v>
      </c>
      <c r="E435" s="3">
        <f>MONTH(SalesDataTable[[#This Row],[Order Date]])</f>
        <v>3</v>
      </c>
      <c r="F435" s="3" t="str">
        <f>TEXT(SalesDataTable[[#This Row],[Order Date]],"MMM")</f>
        <v>Mar</v>
      </c>
      <c r="G435" s="3" t="s">
        <v>11</v>
      </c>
      <c r="H435" s="3" t="s">
        <v>39</v>
      </c>
      <c r="I435" s="3" t="s">
        <v>2</v>
      </c>
      <c r="J435" s="3" t="s">
        <v>3</v>
      </c>
      <c r="K435" s="3" t="s">
        <v>4</v>
      </c>
      <c r="L435" s="3" t="s">
        <v>26</v>
      </c>
      <c r="M435" s="8">
        <v>1</v>
      </c>
      <c r="N435" s="5">
        <v>40.82</v>
      </c>
      <c r="O435" s="6">
        <v>0.05</v>
      </c>
      <c r="P435" s="5">
        <v>16.940000000000001</v>
      </c>
      <c r="Q435" s="5">
        <f t="shared" si="24"/>
        <v>38.778999999999996</v>
      </c>
      <c r="R435" s="5">
        <f t="shared" si="25"/>
        <v>16.940000000000001</v>
      </c>
      <c r="S435" s="5">
        <f t="shared" si="26"/>
        <v>21.838999999999995</v>
      </c>
      <c r="T435" s="7">
        <f t="shared" si="27"/>
        <v>0.56316563088269411</v>
      </c>
      <c r="U435" s="4">
        <f>YEAR(SalesDataTable[[#This Row],[Order Date]])</f>
        <v>2026</v>
      </c>
      <c r="V435" s="7" t="str">
        <f>"Q"&amp;ROUNDUP(MONTH(SalesDataTable[[#This Row],[Order Date]])/3,0)</f>
        <v>Q1</v>
      </c>
      <c r="W435" s="8">
        <f>MONTH(SalesDataTable[[#This Row],[Order Date]])</f>
        <v>3</v>
      </c>
      <c r="X435" s="7" t="str">
        <f>TEXT(SalesDataTable[[#This Row],[Order Date]],"mmm")</f>
        <v>Mar</v>
      </c>
    </row>
    <row r="436" spans="1:24" ht="15.75">
      <c r="A436" s="1">
        <v>487</v>
      </c>
      <c r="B436" s="2">
        <v>46107</v>
      </c>
      <c r="C436" s="3">
        <f>YEAR(SalesDataTable[[#This Row],[Order Date]])</f>
        <v>2026</v>
      </c>
      <c r="D436" s="10" t="str">
        <f>"Q"&amp;ROUNDUP(MONTH(SalesDataTable[[#This Row],[Order Date]])/3,0)</f>
        <v>Q1</v>
      </c>
      <c r="E436" s="3">
        <f>MONTH(SalesDataTable[[#This Row],[Order Date]])</f>
        <v>3</v>
      </c>
      <c r="F436" s="3" t="str">
        <f>TEXT(SalesDataTable[[#This Row],[Order Date]],"MMM")</f>
        <v>Mar</v>
      </c>
      <c r="G436" s="3" t="s">
        <v>20</v>
      </c>
      <c r="H436" s="3" t="s">
        <v>33</v>
      </c>
      <c r="I436" s="3" t="s">
        <v>19</v>
      </c>
      <c r="J436" s="3" t="s">
        <v>16</v>
      </c>
      <c r="K436" s="3" t="s">
        <v>14</v>
      </c>
      <c r="L436" s="3" t="s">
        <v>15</v>
      </c>
      <c r="M436" s="8">
        <v>3</v>
      </c>
      <c r="N436" s="5">
        <v>36.979999999999997</v>
      </c>
      <c r="O436" s="6">
        <v>0.1</v>
      </c>
      <c r="P436" s="5">
        <v>13.65</v>
      </c>
      <c r="Q436" s="5">
        <f t="shared" si="24"/>
        <v>99.846000000000004</v>
      </c>
      <c r="R436" s="5">
        <f t="shared" si="25"/>
        <v>40.950000000000003</v>
      </c>
      <c r="S436" s="5">
        <f t="shared" si="26"/>
        <v>58.896000000000001</v>
      </c>
      <c r="T436" s="7">
        <f t="shared" si="27"/>
        <v>0.58986839733189111</v>
      </c>
      <c r="U436" s="4">
        <f>YEAR(SalesDataTable[[#This Row],[Order Date]])</f>
        <v>2026</v>
      </c>
      <c r="V436" s="7" t="str">
        <f>"Q"&amp;ROUNDUP(MONTH(SalesDataTable[[#This Row],[Order Date]])/3,0)</f>
        <v>Q1</v>
      </c>
      <c r="W436" s="8">
        <f>MONTH(SalesDataTable[[#This Row],[Order Date]])</f>
        <v>3</v>
      </c>
      <c r="X436" s="7" t="str">
        <f>TEXT(SalesDataTable[[#This Row],[Order Date]],"mmm")</f>
        <v>Mar</v>
      </c>
    </row>
    <row r="437" spans="1:24" ht="15.75">
      <c r="A437" s="1">
        <v>1476</v>
      </c>
      <c r="B437" s="2">
        <v>46107</v>
      </c>
      <c r="C437" s="3">
        <f>YEAR(SalesDataTable[[#This Row],[Order Date]])</f>
        <v>2026</v>
      </c>
      <c r="D437" s="10" t="str">
        <f>"Q"&amp;ROUNDUP(MONTH(SalesDataTable[[#This Row],[Order Date]])/3,0)</f>
        <v>Q1</v>
      </c>
      <c r="E437" s="3">
        <f>MONTH(SalesDataTable[[#This Row],[Order Date]])</f>
        <v>3</v>
      </c>
      <c r="F437" s="3" t="str">
        <f>TEXT(SalesDataTable[[#This Row],[Order Date]],"MMM")</f>
        <v>Mar</v>
      </c>
      <c r="G437" s="3" t="s">
        <v>6</v>
      </c>
      <c r="H437" s="3" t="s">
        <v>43</v>
      </c>
      <c r="I437" s="3" t="s">
        <v>28</v>
      </c>
      <c r="J437" s="3" t="s">
        <v>13</v>
      </c>
      <c r="K437" s="3" t="s">
        <v>14</v>
      </c>
      <c r="L437" s="3" t="s">
        <v>15</v>
      </c>
      <c r="M437" s="8">
        <v>1</v>
      </c>
      <c r="N437" s="5">
        <v>35.700000000000003</v>
      </c>
      <c r="O437" s="6">
        <v>0.05</v>
      </c>
      <c r="P437" s="5">
        <v>13.91</v>
      </c>
      <c r="Q437" s="5">
        <f t="shared" si="24"/>
        <v>33.914999999999999</v>
      </c>
      <c r="R437" s="5">
        <f t="shared" si="25"/>
        <v>13.91</v>
      </c>
      <c r="S437" s="5">
        <f t="shared" si="26"/>
        <v>20.004999999999999</v>
      </c>
      <c r="T437" s="7">
        <f t="shared" si="27"/>
        <v>0.58985699542975079</v>
      </c>
      <c r="U437" s="4">
        <f>YEAR(SalesDataTable[[#This Row],[Order Date]])</f>
        <v>2026</v>
      </c>
      <c r="V437" s="7" t="str">
        <f>"Q"&amp;ROUNDUP(MONTH(SalesDataTable[[#This Row],[Order Date]])/3,0)</f>
        <v>Q1</v>
      </c>
      <c r="W437" s="8">
        <f>MONTH(SalesDataTable[[#This Row],[Order Date]])</f>
        <v>3</v>
      </c>
      <c r="X437" s="7" t="str">
        <f>TEXT(SalesDataTable[[#This Row],[Order Date]],"mmm")</f>
        <v>Mar</v>
      </c>
    </row>
    <row r="438" spans="1:24" ht="15.75">
      <c r="A438" s="1">
        <v>2145</v>
      </c>
      <c r="B438" s="2">
        <v>46107</v>
      </c>
      <c r="C438" s="3">
        <f>YEAR(SalesDataTable[[#This Row],[Order Date]])</f>
        <v>2026</v>
      </c>
      <c r="D438" s="10" t="str">
        <f>"Q"&amp;ROUNDUP(MONTH(SalesDataTable[[#This Row],[Order Date]])/3,0)</f>
        <v>Q1</v>
      </c>
      <c r="E438" s="3">
        <f>MONTH(SalesDataTable[[#This Row],[Order Date]])</f>
        <v>3</v>
      </c>
      <c r="F438" s="3" t="str">
        <f>TEXT(SalesDataTable[[#This Row],[Order Date]],"MMM")</f>
        <v>Mar</v>
      </c>
      <c r="G438" s="3" t="s">
        <v>20</v>
      </c>
      <c r="H438" s="3" t="s">
        <v>33</v>
      </c>
      <c r="I438" s="3" t="s">
        <v>19</v>
      </c>
      <c r="J438" s="3" t="s">
        <v>3</v>
      </c>
      <c r="K438" s="3" t="s">
        <v>4</v>
      </c>
      <c r="L438" s="3" t="s">
        <v>26</v>
      </c>
      <c r="M438" s="8">
        <v>1</v>
      </c>
      <c r="N438" s="5">
        <v>39.53</v>
      </c>
      <c r="O438" s="6">
        <v>0.05</v>
      </c>
      <c r="P438" s="5">
        <v>17.170000000000002</v>
      </c>
      <c r="Q438" s="5">
        <f t="shared" si="24"/>
        <v>37.5535</v>
      </c>
      <c r="R438" s="5">
        <f t="shared" si="25"/>
        <v>17.170000000000002</v>
      </c>
      <c r="S438" s="5">
        <f t="shared" si="26"/>
        <v>20.383499999999998</v>
      </c>
      <c r="T438" s="7">
        <f t="shared" si="27"/>
        <v>0.54278562584046752</v>
      </c>
      <c r="U438" s="4">
        <f>YEAR(SalesDataTable[[#This Row],[Order Date]])</f>
        <v>2026</v>
      </c>
      <c r="V438" s="7" t="str">
        <f>"Q"&amp;ROUNDUP(MONTH(SalesDataTable[[#This Row],[Order Date]])/3,0)</f>
        <v>Q1</v>
      </c>
      <c r="W438" s="8">
        <f>MONTH(SalesDataTable[[#This Row],[Order Date]])</f>
        <v>3</v>
      </c>
      <c r="X438" s="7" t="str">
        <f>TEXT(SalesDataTable[[#This Row],[Order Date]],"mmm")</f>
        <v>Mar</v>
      </c>
    </row>
    <row r="439" spans="1:24" ht="15.75">
      <c r="A439" s="1">
        <v>2999</v>
      </c>
      <c r="B439" s="2">
        <v>46107</v>
      </c>
      <c r="C439" s="3">
        <f>YEAR(SalesDataTable[[#This Row],[Order Date]])</f>
        <v>2026</v>
      </c>
      <c r="D439" s="10" t="str">
        <f>"Q"&amp;ROUNDUP(MONTH(SalesDataTable[[#This Row],[Order Date]])/3,0)</f>
        <v>Q1</v>
      </c>
      <c r="E439" s="3">
        <f>MONTH(SalesDataTable[[#This Row],[Order Date]])</f>
        <v>3</v>
      </c>
      <c r="F439" s="3" t="str">
        <f>TEXT(SalesDataTable[[#This Row],[Order Date]],"MMM")</f>
        <v>Mar</v>
      </c>
      <c r="G439" s="3" t="s">
        <v>11</v>
      </c>
      <c r="H439" s="3" t="s">
        <v>18</v>
      </c>
      <c r="I439" s="3" t="s">
        <v>19</v>
      </c>
      <c r="J439" s="3" t="s">
        <v>3</v>
      </c>
      <c r="K439" s="3" t="s">
        <v>14</v>
      </c>
      <c r="L439" s="3" t="s">
        <v>15</v>
      </c>
      <c r="M439" s="8">
        <v>2</v>
      </c>
      <c r="N439" s="5">
        <v>35.75</v>
      </c>
      <c r="O439" s="6">
        <v>0</v>
      </c>
      <c r="P439" s="5">
        <v>13.28</v>
      </c>
      <c r="Q439" s="5">
        <f t="shared" si="24"/>
        <v>71.5</v>
      </c>
      <c r="R439" s="5">
        <f t="shared" si="25"/>
        <v>26.56</v>
      </c>
      <c r="S439" s="5">
        <f t="shared" si="26"/>
        <v>44.94</v>
      </c>
      <c r="T439" s="7">
        <f t="shared" si="27"/>
        <v>0.62853146853146846</v>
      </c>
      <c r="U439" s="4">
        <f>YEAR(SalesDataTable[[#This Row],[Order Date]])</f>
        <v>2026</v>
      </c>
      <c r="V439" s="7" t="str">
        <f>"Q"&amp;ROUNDUP(MONTH(SalesDataTable[[#This Row],[Order Date]])/3,0)</f>
        <v>Q1</v>
      </c>
      <c r="W439" s="8">
        <f>MONTH(SalesDataTable[[#This Row],[Order Date]])</f>
        <v>3</v>
      </c>
      <c r="X439" s="7" t="str">
        <f>TEXT(SalesDataTable[[#This Row],[Order Date]],"mmm")</f>
        <v>Mar</v>
      </c>
    </row>
    <row r="440" spans="1:24" ht="15.75">
      <c r="A440" s="1">
        <v>4464</v>
      </c>
      <c r="B440" s="2">
        <v>46107</v>
      </c>
      <c r="C440" s="3">
        <f>YEAR(SalesDataTable[[#This Row],[Order Date]])</f>
        <v>2026</v>
      </c>
      <c r="D440" s="10" t="str">
        <f>"Q"&amp;ROUNDUP(MONTH(SalesDataTable[[#This Row],[Order Date]])/3,0)</f>
        <v>Q1</v>
      </c>
      <c r="E440" s="3">
        <f>MONTH(SalesDataTable[[#This Row],[Order Date]])</f>
        <v>3</v>
      </c>
      <c r="F440" s="3" t="str">
        <f>TEXT(SalesDataTable[[#This Row],[Order Date]],"MMM")</f>
        <v>Mar</v>
      </c>
      <c r="G440" s="3" t="s">
        <v>11</v>
      </c>
      <c r="H440" s="3" t="s">
        <v>12</v>
      </c>
      <c r="I440" s="3" t="s">
        <v>2</v>
      </c>
      <c r="J440" s="3" t="s">
        <v>16</v>
      </c>
      <c r="K440" s="3" t="s">
        <v>34</v>
      </c>
      <c r="L440" s="3" t="s">
        <v>45</v>
      </c>
      <c r="M440" s="8">
        <v>2</v>
      </c>
      <c r="N440" s="5">
        <v>50.17</v>
      </c>
      <c r="O440" s="6">
        <v>0</v>
      </c>
      <c r="P440" s="5">
        <v>22.37</v>
      </c>
      <c r="Q440" s="5">
        <f t="shared" si="24"/>
        <v>100.34</v>
      </c>
      <c r="R440" s="5">
        <f t="shared" si="25"/>
        <v>44.74</v>
      </c>
      <c r="S440" s="5">
        <f t="shared" si="26"/>
        <v>55.6</v>
      </c>
      <c r="T440" s="7">
        <f t="shared" si="27"/>
        <v>0.55411600558102447</v>
      </c>
      <c r="U440" s="4">
        <f>YEAR(SalesDataTable[[#This Row],[Order Date]])</f>
        <v>2026</v>
      </c>
      <c r="V440" s="7" t="str">
        <f>"Q"&amp;ROUNDUP(MONTH(SalesDataTable[[#This Row],[Order Date]])/3,0)</f>
        <v>Q1</v>
      </c>
      <c r="W440" s="8">
        <f>MONTH(SalesDataTable[[#This Row],[Order Date]])</f>
        <v>3</v>
      </c>
      <c r="X440" s="7" t="str">
        <f>TEXT(SalesDataTable[[#This Row],[Order Date]],"mmm")</f>
        <v>Mar</v>
      </c>
    </row>
    <row r="441" spans="1:24" ht="15.75">
      <c r="A441" s="1">
        <v>4978</v>
      </c>
      <c r="B441" s="2">
        <v>46107</v>
      </c>
      <c r="C441" s="3">
        <f>YEAR(SalesDataTable[[#This Row],[Order Date]])</f>
        <v>2026</v>
      </c>
      <c r="D441" s="10" t="str">
        <f>"Q"&amp;ROUNDUP(MONTH(SalesDataTable[[#This Row],[Order Date]])/3,0)</f>
        <v>Q1</v>
      </c>
      <c r="E441" s="3">
        <f>MONTH(SalesDataTable[[#This Row],[Order Date]])</f>
        <v>3</v>
      </c>
      <c r="F441" s="3" t="str">
        <f>TEXT(SalesDataTable[[#This Row],[Order Date]],"MMM")</f>
        <v>Mar</v>
      </c>
      <c r="G441" s="3" t="s">
        <v>0</v>
      </c>
      <c r="H441" s="3" t="s">
        <v>36</v>
      </c>
      <c r="I441" s="3" t="s">
        <v>2</v>
      </c>
      <c r="J441" s="3" t="s">
        <v>13</v>
      </c>
      <c r="K441" s="3" t="s">
        <v>34</v>
      </c>
      <c r="L441" s="3" t="s">
        <v>35</v>
      </c>
      <c r="M441" s="8">
        <v>5</v>
      </c>
      <c r="N441" s="5">
        <v>41.32</v>
      </c>
      <c r="O441" s="6">
        <v>0</v>
      </c>
      <c r="P441" s="5">
        <v>15.09</v>
      </c>
      <c r="Q441" s="5">
        <f t="shared" si="24"/>
        <v>206.6</v>
      </c>
      <c r="R441" s="5">
        <f t="shared" si="25"/>
        <v>75.45</v>
      </c>
      <c r="S441" s="5">
        <f t="shared" si="26"/>
        <v>131.14999999999998</v>
      </c>
      <c r="T441" s="7">
        <f t="shared" si="27"/>
        <v>0.63480154888673757</v>
      </c>
      <c r="U441" s="4">
        <f>YEAR(SalesDataTable[[#This Row],[Order Date]])</f>
        <v>2026</v>
      </c>
      <c r="V441" s="7" t="str">
        <f>"Q"&amp;ROUNDUP(MONTH(SalesDataTable[[#This Row],[Order Date]])/3,0)</f>
        <v>Q1</v>
      </c>
      <c r="W441" s="8">
        <f>MONTH(SalesDataTable[[#This Row],[Order Date]])</f>
        <v>3</v>
      </c>
      <c r="X441" s="7" t="str">
        <f>TEXT(SalesDataTable[[#This Row],[Order Date]],"mmm")</f>
        <v>Mar</v>
      </c>
    </row>
    <row r="442" spans="1:24" ht="15.75">
      <c r="A442" s="1">
        <v>130</v>
      </c>
      <c r="B442" s="2">
        <v>46108</v>
      </c>
      <c r="C442" s="3">
        <f>YEAR(SalesDataTable[[#This Row],[Order Date]])</f>
        <v>2026</v>
      </c>
      <c r="D442" s="10" t="str">
        <f>"Q"&amp;ROUNDUP(MONTH(SalesDataTable[[#This Row],[Order Date]])/3,0)</f>
        <v>Q1</v>
      </c>
      <c r="E442" s="3">
        <f>MONTH(SalesDataTable[[#This Row],[Order Date]])</f>
        <v>3</v>
      </c>
      <c r="F442" s="3" t="str">
        <f>TEXT(SalesDataTable[[#This Row],[Order Date]],"MMM")</f>
        <v>Mar</v>
      </c>
      <c r="G442" s="3" t="s">
        <v>20</v>
      </c>
      <c r="H442" s="3" t="s">
        <v>31</v>
      </c>
      <c r="I442" s="3" t="s">
        <v>28</v>
      </c>
      <c r="J442" s="3" t="s">
        <v>13</v>
      </c>
      <c r="K442" s="3" t="s">
        <v>9</v>
      </c>
      <c r="L442" s="3" t="s">
        <v>37</v>
      </c>
      <c r="M442" s="8">
        <v>3</v>
      </c>
      <c r="N442" s="5">
        <v>152.4</v>
      </c>
      <c r="O442" s="6">
        <v>0.05</v>
      </c>
      <c r="P442" s="5">
        <v>79.97</v>
      </c>
      <c r="Q442" s="5">
        <f t="shared" si="24"/>
        <v>434.34000000000003</v>
      </c>
      <c r="R442" s="5">
        <f t="shared" si="25"/>
        <v>239.91</v>
      </c>
      <c r="S442" s="5">
        <f t="shared" si="26"/>
        <v>194.43000000000004</v>
      </c>
      <c r="T442" s="7">
        <f t="shared" si="27"/>
        <v>0.44764470230694853</v>
      </c>
      <c r="U442" s="4">
        <f>YEAR(SalesDataTable[[#This Row],[Order Date]])</f>
        <v>2026</v>
      </c>
      <c r="V442" s="7" t="str">
        <f>"Q"&amp;ROUNDUP(MONTH(SalesDataTable[[#This Row],[Order Date]])/3,0)</f>
        <v>Q1</v>
      </c>
      <c r="W442" s="8">
        <f>MONTH(SalesDataTable[[#This Row],[Order Date]])</f>
        <v>3</v>
      </c>
      <c r="X442" s="7" t="str">
        <f>TEXT(SalesDataTable[[#This Row],[Order Date]],"mmm")</f>
        <v>Mar</v>
      </c>
    </row>
    <row r="443" spans="1:24" ht="15.75">
      <c r="A443" s="1">
        <v>848</v>
      </c>
      <c r="B443" s="2">
        <v>46108</v>
      </c>
      <c r="C443" s="3">
        <f>YEAR(SalesDataTable[[#This Row],[Order Date]])</f>
        <v>2026</v>
      </c>
      <c r="D443" s="10" t="str">
        <f>"Q"&amp;ROUNDUP(MONTH(SalesDataTable[[#This Row],[Order Date]])/3,0)</f>
        <v>Q1</v>
      </c>
      <c r="E443" s="3">
        <f>MONTH(SalesDataTable[[#This Row],[Order Date]])</f>
        <v>3</v>
      </c>
      <c r="F443" s="3" t="str">
        <f>TEXT(SalesDataTable[[#This Row],[Order Date]],"MMM")</f>
        <v>Mar</v>
      </c>
      <c r="G443" s="3" t="s">
        <v>0</v>
      </c>
      <c r="H443" s="3" t="s">
        <v>1</v>
      </c>
      <c r="I443" s="3" t="s">
        <v>2</v>
      </c>
      <c r="J443" s="3" t="s">
        <v>13</v>
      </c>
      <c r="K443" s="3" t="s">
        <v>34</v>
      </c>
      <c r="L443" s="3" t="s">
        <v>42</v>
      </c>
      <c r="M443" s="8">
        <v>1</v>
      </c>
      <c r="N443" s="5">
        <v>36.299999999999997</v>
      </c>
      <c r="O443" s="6">
        <v>0</v>
      </c>
      <c r="P443" s="5">
        <v>14.1</v>
      </c>
      <c r="Q443" s="5">
        <f t="shared" si="24"/>
        <v>36.299999999999997</v>
      </c>
      <c r="R443" s="5">
        <f t="shared" si="25"/>
        <v>14.1</v>
      </c>
      <c r="S443" s="5">
        <f t="shared" si="26"/>
        <v>22.199999999999996</v>
      </c>
      <c r="T443" s="7">
        <f t="shared" si="27"/>
        <v>0.61157024793388426</v>
      </c>
      <c r="U443" s="4">
        <f>YEAR(SalesDataTable[[#This Row],[Order Date]])</f>
        <v>2026</v>
      </c>
      <c r="V443" s="7" t="str">
        <f>"Q"&amp;ROUNDUP(MONTH(SalesDataTable[[#This Row],[Order Date]])/3,0)</f>
        <v>Q1</v>
      </c>
      <c r="W443" s="8">
        <f>MONTH(SalesDataTable[[#This Row],[Order Date]])</f>
        <v>3</v>
      </c>
      <c r="X443" s="7" t="str">
        <f>TEXT(SalesDataTable[[#This Row],[Order Date]],"mmm")</f>
        <v>Mar</v>
      </c>
    </row>
    <row r="444" spans="1:24" ht="15.75">
      <c r="A444" s="1">
        <v>1359</v>
      </c>
      <c r="B444" s="2">
        <v>46108</v>
      </c>
      <c r="C444" s="3">
        <f>YEAR(SalesDataTable[[#This Row],[Order Date]])</f>
        <v>2026</v>
      </c>
      <c r="D444" s="10" t="str">
        <f>"Q"&amp;ROUNDUP(MONTH(SalesDataTable[[#This Row],[Order Date]])/3,0)</f>
        <v>Q1</v>
      </c>
      <c r="E444" s="3">
        <f>MONTH(SalesDataTable[[#This Row],[Order Date]])</f>
        <v>3</v>
      </c>
      <c r="F444" s="3" t="str">
        <f>TEXT(SalesDataTable[[#This Row],[Order Date]],"MMM")</f>
        <v>Mar</v>
      </c>
      <c r="G444" s="3" t="s">
        <v>11</v>
      </c>
      <c r="H444" s="3" t="s">
        <v>25</v>
      </c>
      <c r="I444" s="3" t="s">
        <v>2</v>
      </c>
      <c r="J444" s="3" t="s">
        <v>3</v>
      </c>
      <c r="K444" s="3" t="s">
        <v>14</v>
      </c>
      <c r="L444" s="3" t="s">
        <v>32</v>
      </c>
      <c r="M444" s="8">
        <v>3</v>
      </c>
      <c r="N444" s="5">
        <v>46.24</v>
      </c>
      <c r="O444" s="6">
        <v>0.1</v>
      </c>
      <c r="P444" s="5">
        <v>18.2</v>
      </c>
      <c r="Q444" s="5">
        <f t="shared" si="24"/>
        <v>124.848</v>
      </c>
      <c r="R444" s="5">
        <f t="shared" si="25"/>
        <v>54.599999999999994</v>
      </c>
      <c r="S444" s="5">
        <f t="shared" si="26"/>
        <v>70.248000000000005</v>
      </c>
      <c r="T444" s="7">
        <f t="shared" si="27"/>
        <v>0.56266820453671673</v>
      </c>
      <c r="U444" s="4">
        <f>YEAR(SalesDataTable[[#This Row],[Order Date]])</f>
        <v>2026</v>
      </c>
      <c r="V444" s="7" t="str">
        <f>"Q"&amp;ROUNDUP(MONTH(SalesDataTable[[#This Row],[Order Date]])/3,0)</f>
        <v>Q1</v>
      </c>
      <c r="W444" s="8">
        <f>MONTH(SalesDataTable[[#This Row],[Order Date]])</f>
        <v>3</v>
      </c>
      <c r="X444" s="7" t="str">
        <f>TEXT(SalesDataTable[[#This Row],[Order Date]],"mmm")</f>
        <v>Mar</v>
      </c>
    </row>
    <row r="445" spans="1:24" ht="15.75">
      <c r="A445" s="1">
        <v>2379</v>
      </c>
      <c r="B445" s="2">
        <v>46108</v>
      </c>
      <c r="C445" s="3">
        <f>YEAR(SalesDataTable[[#This Row],[Order Date]])</f>
        <v>2026</v>
      </c>
      <c r="D445" s="10" t="str">
        <f>"Q"&amp;ROUNDUP(MONTH(SalesDataTable[[#This Row],[Order Date]])/3,0)</f>
        <v>Q1</v>
      </c>
      <c r="E445" s="3">
        <f>MONTH(SalesDataTable[[#This Row],[Order Date]])</f>
        <v>3</v>
      </c>
      <c r="F445" s="3" t="str">
        <f>TEXT(SalesDataTable[[#This Row],[Order Date]],"MMM")</f>
        <v>Mar</v>
      </c>
      <c r="G445" s="3" t="s">
        <v>0</v>
      </c>
      <c r="H445" s="3" t="s">
        <v>1</v>
      </c>
      <c r="I445" s="3" t="s">
        <v>19</v>
      </c>
      <c r="J445" s="3" t="s">
        <v>3</v>
      </c>
      <c r="K445" s="3" t="s">
        <v>14</v>
      </c>
      <c r="L445" s="3" t="s">
        <v>48</v>
      </c>
      <c r="M445" s="8">
        <v>2</v>
      </c>
      <c r="N445" s="5">
        <v>165.58</v>
      </c>
      <c r="O445" s="6">
        <v>0</v>
      </c>
      <c r="P445" s="5">
        <v>86.16</v>
      </c>
      <c r="Q445" s="5">
        <f t="shared" si="24"/>
        <v>331.16</v>
      </c>
      <c r="R445" s="5">
        <f t="shared" si="25"/>
        <v>172.32</v>
      </c>
      <c r="S445" s="5">
        <f t="shared" si="26"/>
        <v>158.84000000000003</v>
      </c>
      <c r="T445" s="7">
        <f t="shared" si="27"/>
        <v>0.47964730039859893</v>
      </c>
      <c r="U445" s="4">
        <f>YEAR(SalesDataTable[[#This Row],[Order Date]])</f>
        <v>2026</v>
      </c>
      <c r="V445" s="7" t="str">
        <f>"Q"&amp;ROUNDUP(MONTH(SalesDataTable[[#This Row],[Order Date]])/3,0)</f>
        <v>Q1</v>
      </c>
      <c r="W445" s="8">
        <f>MONTH(SalesDataTable[[#This Row],[Order Date]])</f>
        <v>3</v>
      </c>
      <c r="X445" s="7" t="str">
        <f>TEXT(SalesDataTable[[#This Row],[Order Date]],"mmm")</f>
        <v>Mar</v>
      </c>
    </row>
    <row r="446" spans="1:24" ht="15.75">
      <c r="A446" s="1">
        <v>2987</v>
      </c>
      <c r="B446" s="2">
        <v>46108</v>
      </c>
      <c r="C446" s="3">
        <f>YEAR(SalesDataTable[[#This Row],[Order Date]])</f>
        <v>2026</v>
      </c>
      <c r="D446" s="10" t="str">
        <f>"Q"&amp;ROUNDUP(MONTH(SalesDataTable[[#This Row],[Order Date]])/3,0)</f>
        <v>Q1</v>
      </c>
      <c r="E446" s="3">
        <f>MONTH(SalesDataTable[[#This Row],[Order Date]])</f>
        <v>3</v>
      </c>
      <c r="F446" s="3" t="str">
        <f>TEXT(SalesDataTable[[#This Row],[Order Date]],"MMM")</f>
        <v>Mar</v>
      </c>
      <c r="G446" s="3" t="s">
        <v>0</v>
      </c>
      <c r="H446" s="3" t="s">
        <v>36</v>
      </c>
      <c r="I446" s="3" t="s">
        <v>2</v>
      </c>
      <c r="J446" s="3" t="s">
        <v>3</v>
      </c>
      <c r="K446" s="3" t="s">
        <v>23</v>
      </c>
      <c r="L446" s="3" t="s">
        <v>51</v>
      </c>
      <c r="M446" s="8">
        <v>4</v>
      </c>
      <c r="N446" s="5">
        <v>121.49</v>
      </c>
      <c r="O446" s="6">
        <v>0</v>
      </c>
      <c r="P446" s="5">
        <v>62.01</v>
      </c>
      <c r="Q446" s="5">
        <f t="shared" si="24"/>
        <v>485.96</v>
      </c>
      <c r="R446" s="5">
        <f t="shared" si="25"/>
        <v>248.04</v>
      </c>
      <c r="S446" s="5">
        <f t="shared" si="26"/>
        <v>237.92</v>
      </c>
      <c r="T446" s="7">
        <f t="shared" si="27"/>
        <v>0.4895876203802782</v>
      </c>
      <c r="U446" s="4">
        <f>YEAR(SalesDataTable[[#This Row],[Order Date]])</f>
        <v>2026</v>
      </c>
      <c r="V446" s="7" t="str">
        <f>"Q"&amp;ROUNDUP(MONTH(SalesDataTable[[#This Row],[Order Date]])/3,0)</f>
        <v>Q1</v>
      </c>
      <c r="W446" s="8">
        <f>MONTH(SalesDataTable[[#This Row],[Order Date]])</f>
        <v>3</v>
      </c>
      <c r="X446" s="7" t="str">
        <f>TEXT(SalesDataTable[[#This Row],[Order Date]],"mmm")</f>
        <v>Mar</v>
      </c>
    </row>
    <row r="447" spans="1:24" ht="15.75">
      <c r="A447" s="1">
        <v>3121</v>
      </c>
      <c r="B447" s="2">
        <v>46108</v>
      </c>
      <c r="C447" s="3">
        <f>YEAR(SalesDataTable[[#This Row],[Order Date]])</f>
        <v>2026</v>
      </c>
      <c r="D447" s="10" t="str">
        <f>"Q"&amp;ROUNDUP(MONTH(SalesDataTable[[#This Row],[Order Date]])/3,0)</f>
        <v>Q1</v>
      </c>
      <c r="E447" s="3">
        <f>MONTH(SalesDataTable[[#This Row],[Order Date]])</f>
        <v>3</v>
      </c>
      <c r="F447" s="3" t="str">
        <f>TEXT(SalesDataTable[[#This Row],[Order Date]],"MMM")</f>
        <v>Mar</v>
      </c>
      <c r="G447" s="3" t="s">
        <v>6</v>
      </c>
      <c r="H447" s="3" t="s">
        <v>43</v>
      </c>
      <c r="I447" s="3" t="s">
        <v>19</v>
      </c>
      <c r="J447" s="3" t="s">
        <v>13</v>
      </c>
      <c r="K447" s="3" t="s">
        <v>4</v>
      </c>
      <c r="L447" s="3" t="s">
        <v>5</v>
      </c>
      <c r="M447" s="8">
        <v>5</v>
      </c>
      <c r="N447" s="5">
        <v>81.84</v>
      </c>
      <c r="O447" s="6">
        <v>0.1</v>
      </c>
      <c r="P447" s="5">
        <v>42.7</v>
      </c>
      <c r="Q447" s="5">
        <f t="shared" si="24"/>
        <v>368.28000000000003</v>
      </c>
      <c r="R447" s="5">
        <f t="shared" si="25"/>
        <v>213.5</v>
      </c>
      <c r="S447" s="5">
        <f t="shared" si="26"/>
        <v>154.78000000000003</v>
      </c>
      <c r="T447" s="7">
        <f t="shared" si="27"/>
        <v>0.42027804931030743</v>
      </c>
      <c r="U447" s="4">
        <f>YEAR(SalesDataTable[[#This Row],[Order Date]])</f>
        <v>2026</v>
      </c>
      <c r="V447" s="7" t="str">
        <f>"Q"&amp;ROUNDUP(MONTH(SalesDataTable[[#This Row],[Order Date]])/3,0)</f>
        <v>Q1</v>
      </c>
      <c r="W447" s="8">
        <f>MONTH(SalesDataTable[[#This Row],[Order Date]])</f>
        <v>3</v>
      </c>
      <c r="X447" s="7" t="str">
        <f>TEXT(SalesDataTable[[#This Row],[Order Date]],"mmm")</f>
        <v>Mar</v>
      </c>
    </row>
    <row r="448" spans="1:24" ht="15.75">
      <c r="A448" s="1">
        <v>4445</v>
      </c>
      <c r="B448" s="2">
        <v>46108</v>
      </c>
      <c r="C448" s="3">
        <f>YEAR(SalesDataTable[[#This Row],[Order Date]])</f>
        <v>2026</v>
      </c>
      <c r="D448" s="10" t="str">
        <f>"Q"&amp;ROUNDUP(MONTH(SalesDataTable[[#This Row],[Order Date]])/3,0)</f>
        <v>Q1</v>
      </c>
      <c r="E448" s="3">
        <f>MONTH(SalesDataTable[[#This Row],[Order Date]])</f>
        <v>3</v>
      </c>
      <c r="F448" s="3" t="str">
        <f>TEXT(SalesDataTable[[#This Row],[Order Date]],"MMM")</f>
        <v>Mar</v>
      </c>
      <c r="G448" s="3" t="s">
        <v>6</v>
      </c>
      <c r="H448" s="3" t="s">
        <v>41</v>
      </c>
      <c r="I448" s="3" t="s">
        <v>2</v>
      </c>
      <c r="J448" s="3" t="s">
        <v>13</v>
      </c>
      <c r="K448" s="3" t="s">
        <v>9</v>
      </c>
      <c r="L448" s="3" t="s">
        <v>37</v>
      </c>
      <c r="M448" s="8">
        <v>1</v>
      </c>
      <c r="N448" s="5">
        <v>151.47999999999999</v>
      </c>
      <c r="O448" s="6">
        <v>0</v>
      </c>
      <c r="P448" s="5">
        <v>79.41</v>
      </c>
      <c r="Q448" s="5">
        <f t="shared" si="24"/>
        <v>151.47999999999999</v>
      </c>
      <c r="R448" s="5">
        <f t="shared" si="25"/>
        <v>79.41</v>
      </c>
      <c r="S448" s="5">
        <f t="shared" si="26"/>
        <v>72.069999999999993</v>
      </c>
      <c r="T448" s="7">
        <f t="shared" si="27"/>
        <v>0.47577237919197252</v>
      </c>
      <c r="U448" s="4">
        <f>YEAR(SalesDataTable[[#This Row],[Order Date]])</f>
        <v>2026</v>
      </c>
      <c r="V448" s="7" t="str">
        <f>"Q"&amp;ROUNDUP(MONTH(SalesDataTable[[#This Row],[Order Date]])/3,0)</f>
        <v>Q1</v>
      </c>
      <c r="W448" s="8">
        <f>MONTH(SalesDataTable[[#This Row],[Order Date]])</f>
        <v>3</v>
      </c>
      <c r="X448" s="7" t="str">
        <f>TEXT(SalesDataTable[[#This Row],[Order Date]],"mmm")</f>
        <v>Mar</v>
      </c>
    </row>
    <row r="449" spans="1:24" ht="15.75">
      <c r="A449" s="1">
        <v>441</v>
      </c>
      <c r="B449" s="2">
        <v>46109</v>
      </c>
      <c r="C449" s="3">
        <f>YEAR(SalesDataTable[[#This Row],[Order Date]])</f>
        <v>2026</v>
      </c>
      <c r="D449" s="10" t="str">
        <f>"Q"&amp;ROUNDUP(MONTH(SalesDataTable[[#This Row],[Order Date]])/3,0)</f>
        <v>Q1</v>
      </c>
      <c r="E449" s="3">
        <f>MONTH(SalesDataTable[[#This Row],[Order Date]])</f>
        <v>3</v>
      </c>
      <c r="F449" s="3" t="str">
        <f>TEXT(SalesDataTable[[#This Row],[Order Date]],"MMM")</f>
        <v>Mar</v>
      </c>
      <c r="G449" s="3" t="s">
        <v>0</v>
      </c>
      <c r="H449" s="3" t="s">
        <v>50</v>
      </c>
      <c r="I449" s="3" t="s">
        <v>19</v>
      </c>
      <c r="J449" s="3" t="s">
        <v>13</v>
      </c>
      <c r="K449" s="3" t="s">
        <v>34</v>
      </c>
      <c r="L449" s="3" t="s">
        <v>45</v>
      </c>
      <c r="M449" s="8">
        <v>1</v>
      </c>
      <c r="N449" s="5">
        <v>51.02</v>
      </c>
      <c r="O449" s="6">
        <v>0.05</v>
      </c>
      <c r="P449" s="5">
        <v>21.94</v>
      </c>
      <c r="Q449" s="5">
        <f t="shared" si="24"/>
        <v>48.469000000000001</v>
      </c>
      <c r="R449" s="5">
        <f t="shared" si="25"/>
        <v>21.94</v>
      </c>
      <c r="S449" s="5">
        <f t="shared" si="26"/>
        <v>26.529</v>
      </c>
      <c r="T449" s="7">
        <f t="shared" si="27"/>
        <v>0.54733953661102974</v>
      </c>
      <c r="U449" s="4">
        <f>YEAR(SalesDataTable[[#This Row],[Order Date]])</f>
        <v>2026</v>
      </c>
      <c r="V449" s="7" t="str">
        <f>"Q"&amp;ROUNDUP(MONTH(SalesDataTable[[#This Row],[Order Date]])/3,0)</f>
        <v>Q1</v>
      </c>
      <c r="W449" s="8">
        <f>MONTH(SalesDataTable[[#This Row],[Order Date]])</f>
        <v>3</v>
      </c>
      <c r="X449" s="7" t="str">
        <f>TEXT(SalesDataTable[[#This Row],[Order Date]],"mmm")</f>
        <v>Mar</v>
      </c>
    </row>
    <row r="450" spans="1:24" ht="15.75">
      <c r="A450" s="1">
        <v>4608</v>
      </c>
      <c r="B450" s="2">
        <v>46109</v>
      </c>
      <c r="C450" s="3">
        <f>YEAR(SalesDataTable[[#This Row],[Order Date]])</f>
        <v>2026</v>
      </c>
      <c r="D450" s="10" t="str">
        <f>"Q"&amp;ROUNDUP(MONTH(SalesDataTable[[#This Row],[Order Date]])/3,0)</f>
        <v>Q1</v>
      </c>
      <c r="E450" s="3">
        <f>MONTH(SalesDataTable[[#This Row],[Order Date]])</f>
        <v>3</v>
      </c>
      <c r="F450" s="3" t="str">
        <f>TEXT(SalesDataTable[[#This Row],[Order Date]],"MMM")</f>
        <v>Mar</v>
      </c>
      <c r="G450" s="3" t="s">
        <v>11</v>
      </c>
      <c r="H450" s="3" t="s">
        <v>12</v>
      </c>
      <c r="I450" s="3" t="s">
        <v>8</v>
      </c>
      <c r="J450" s="3" t="s">
        <v>16</v>
      </c>
      <c r="K450" s="3" t="s">
        <v>4</v>
      </c>
      <c r="L450" s="3" t="s">
        <v>26</v>
      </c>
      <c r="M450" s="8">
        <v>8</v>
      </c>
      <c r="N450" s="5">
        <v>40.86</v>
      </c>
      <c r="O450" s="6">
        <v>0.1</v>
      </c>
      <c r="P450" s="5">
        <v>16.34</v>
      </c>
      <c r="Q450" s="5">
        <f t="shared" ref="Q450:Q513" si="28">M450*N450*(1-O450)</f>
        <v>294.19200000000001</v>
      </c>
      <c r="R450" s="5">
        <f t="shared" ref="R450:R513" si="29">M450*P450</f>
        <v>130.72</v>
      </c>
      <c r="S450" s="5">
        <f t="shared" ref="S450:S513" si="30">Q450-R450</f>
        <v>163.47200000000001</v>
      </c>
      <c r="T450" s="7">
        <f t="shared" ref="T450:T513" si="31">IFERROR(S450/Q450,0)</f>
        <v>0.55566432805786703</v>
      </c>
      <c r="U450" s="4">
        <f>YEAR(SalesDataTable[[#This Row],[Order Date]])</f>
        <v>2026</v>
      </c>
      <c r="V450" s="7" t="str">
        <f>"Q"&amp;ROUNDUP(MONTH(SalesDataTable[[#This Row],[Order Date]])/3,0)</f>
        <v>Q1</v>
      </c>
      <c r="W450" s="8">
        <f>MONTH(SalesDataTable[[#This Row],[Order Date]])</f>
        <v>3</v>
      </c>
      <c r="X450" s="7" t="str">
        <f>TEXT(SalesDataTable[[#This Row],[Order Date]],"mmm")</f>
        <v>Mar</v>
      </c>
    </row>
    <row r="451" spans="1:24" ht="15.75">
      <c r="A451" s="1">
        <v>4914</v>
      </c>
      <c r="B451" s="2">
        <v>46109</v>
      </c>
      <c r="C451" s="3">
        <f>YEAR(SalesDataTable[[#This Row],[Order Date]])</f>
        <v>2026</v>
      </c>
      <c r="D451" s="10" t="str">
        <f>"Q"&amp;ROUNDUP(MONTH(SalesDataTable[[#This Row],[Order Date]])/3,0)</f>
        <v>Q1</v>
      </c>
      <c r="E451" s="3">
        <f>MONTH(SalesDataTable[[#This Row],[Order Date]])</f>
        <v>3</v>
      </c>
      <c r="F451" s="3" t="str">
        <f>TEXT(SalesDataTable[[#This Row],[Order Date]],"MMM")</f>
        <v>Mar</v>
      </c>
      <c r="G451" s="3" t="s">
        <v>0</v>
      </c>
      <c r="H451" s="3" t="s">
        <v>36</v>
      </c>
      <c r="I451" s="3" t="s">
        <v>2</v>
      </c>
      <c r="J451" s="3" t="s">
        <v>13</v>
      </c>
      <c r="K451" s="3" t="s">
        <v>14</v>
      </c>
      <c r="L451" s="3" t="s">
        <v>48</v>
      </c>
      <c r="M451" s="8">
        <v>5</v>
      </c>
      <c r="N451" s="5">
        <v>163.33000000000001</v>
      </c>
      <c r="O451" s="6">
        <v>0</v>
      </c>
      <c r="P451" s="5">
        <v>87.05</v>
      </c>
      <c r="Q451" s="5">
        <f t="shared" si="28"/>
        <v>816.65000000000009</v>
      </c>
      <c r="R451" s="5">
        <f t="shared" si="29"/>
        <v>435.25</v>
      </c>
      <c r="S451" s="5">
        <f t="shared" si="30"/>
        <v>381.40000000000009</v>
      </c>
      <c r="T451" s="7">
        <f t="shared" si="31"/>
        <v>0.46702993938651816</v>
      </c>
      <c r="U451" s="4">
        <f>YEAR(SalesDataTable[[#This Row],[Order Date]])</f>
        <v>2026</v>
      </c>
      <c r="V451" s="7" t="str">
        <f>"Q"&amp;ROUNDUP(MONTH(SalesDataTable[[#This Row],[Order Date]])/3,0)</f>
        <v>Q1</v>
      </c>
      <c r="W451" s="8">
        <f>MONTH(SalesDataTable[[#This Row],[Order Date]])</f>
        <v>3</v>
      </c>
      <c r="X451" s="7" t="str">
        <f>TEXT(SalesDataTable[[#This Row],[Order Date]],"mmm")</f>
        <v>Mar</v>
      </c>
    </row>
    <row r="452" spans="1:24" ht="15.75">
      <c r="A452" s="1">
        <v>860</v>
      </c>
      <c r="B452" s="2">
        <v>46110</v>
      </c>
      <c r="C452" s="3">
        <f>YEAR(SalesDataTable[[#This Row],[Order Date]])</f>
        <v>2026</v>
      </c>
      <c r="D452" s="10" t="str">
        <f>"Q"&amp;ROUNDUP(MONTH(SalesDataTable[[#This Row],[Order Date]])/3,0)</f>
        <v>Q1</v>
      </c>
      <c r="E452" s="3">
        <f>MONTH(SalesDataTable[[#This Row],[Order Date]])</f>
        <v>3</v>
      </c>
      <c r="F452" s="3" t="str">
        <f>TEXT(SalesDataTable[[#This Row],[Order Date]],"MMM")</f>
        <v>Mar</v>
      </c>
      <c r="G452" s="3" t="s">
        <v>6</v>
      </c>
      <c r="H452" s="3" t="s">
        <v>49</v>
      </c>
      <c r="I452" s="3" t="s">
        <v>28</v>
      </c>
      <c r="J452" s="3" t="s">
        <v>13</v>
      </c>
      <c r="K452" s="3" t="s">
        <v>9</v>
      </c>
      <c r="L452" s="3" t="s">
        <v>10</v>
      </c>
      <c r="M452" s="8">
        <v>1</v>
      </c>
      <c r="N452" s="5">
        <v>90.27</v>
      </c>
      <c r="O452" s="6">
        <v>0</v>
      </c>
      <c r="P452" s="5">
        <v>46.38</v>
      </c>
      <c r="Q452" s="5">
        <f t="shared" si="28"/>
        <v>90.27</v>
      </c>
      <c r="R452" s="5">
        <f t="shared" si="29"/>
        <v>46.38</v>
      </c>
      <c r="S452" s="5">
        <f t="shared" si="30"/>
        <v>43.889999999999993</v>
      </c>
      <c r="T452" s="7">
        <f t="shared" si="31"/>
        <v>0.48620804253904948</v>
      </c>
      <c r="U452" s="4">
        <f>YEAR(SalesDataTable[[#This Row],[Order Date]])</f>
        <v>2026</v>
      </c>
      <c r="V452" s="7" t="str">
        <f>"Q"&amp;ROUNDUP(MONTH(SalesDataTable[[#This Row],[Order Date]])/3,0)</f>
        <v>Q1</v>
      </c>
      <c r="W452" s="8">
        <f>MONTH(SalesDataTable[[#This Row],[Order Date]])</f>
        <v>3</v>
      </c>
      <c r="X452" s="7" t="str">
        <f>TEXT(SalesDataTable[[#This Row],[Order Date]],"mmm")</f>
        <v>Mar</v>
      </c>
    </row>
    <row r="453" spans="1:24" ht="15.75">
      <c r="A453" s="1">
        <v>920</v>
      </c>
      <c r="B453" s="2">
        <v>46110</v>
      </c>
      <c r="C453" s="3">
        <f>YEAR(SalesDataTable[[#This Row],[Order Date]])</f>
        <v>2026</v>
      </c>
      <c r="D453" s="10" t="str">
        <f>"Q"&amp;ROUNDUP(MONTH(SalesDataTable[[#This Row],[Order Date]])/3,0)</f>
        <v>Q1</v>
      </c>
      <c r="E453" s="3">
        <f>MONTH(SalesDataTable[[#This Row],[Order Date]])</f>
        <v>3</v>
      </c>
      <c r="F453" s="3" t="str">
        <f>TEXT(SalesDataTable[[#This Row],[Order Date]],"MMM")</f>
        <v>Mar</v>
      </c>
      <c r="G453" s="3" t="s">
        <v>0</v>
      </c>
      <c r="H453" s="3" t="s">
        <v>36</v>
      </c>
      <c r="I453" s="3" t="s">
        <v>8</v>
      </c>
      <c r="J453" s="3" t="s">
        <v>16</v>
      </c>
      <c r="K453" s="3" t="s">
        <v>14</v>
      </c>
      <c r="L453" s="3" t="s">
        <v>44</v>
      </c>
      <c r="M453" s="8">
        <v>12</v>
      </c>
      <c r="N453" s="5">
        <v>131.31</v>
      </c>
      <c r="O453" s="6">
        <v>0.05</v>
      </c>
      <c r="P453" s="5">
        <v>68.459999999999994</v>
      </c>
      <c r="Q453" s="5">
        <f t="shared" si="28"/>
        <v>1496.934</v>
      </c>
      <c r="R453" s="5">
        <f t="shared" si="29"/>
        <v>821.52</v>
      </c>
      <c r="S453" s="5">
        <f t="shared" si="30"/>
        <v>675.41399999999999</v>
      </c>
      <c r="T453" s="7">
        <f t="shared" si="31"/>
        <v>0.45119824922140855</v>
      </c>
      <c r="U453" s="4">
        <f>YEAR(SalesDataTable[[#This Row],[Order Date]])</f>
        <v>2026</v>
      </c>
      <c r="V453" s="7" t="str">
        <f>"Q"&amp;ROUNDUP(MONTH(SalesDataTable[[#This Row],[Order Date]])/3,0)</f>
        <v>Q1</v>
      </c>
      <c r="W453" s="8">
        <f>MONTH(SalesDataTable[[#This Row],[Order Date]])</f>
        <v>3</v>
      </c>
      <c r="X453" s="7" t="str">
        <f>TEXT(SalesDataTable[[#This Row],[Order Date]],"mmm")</f>
        <v>Mar</v>
      </c>
    </row>
    <row r="454" spans="1:24" ht="15.75">
      <c r="A454" s="1">
        <v>1700</v>
      </c>
      <c r="B454" s="2">
        <v>46110</v>
      </c>
      <c r="C454" s="3">
        <f>YEAR(SalesDataTable[[#This Row],[Order Date]])</f>
        <v>2026</v>
      </c>
      <c r="D454" s="10" t="str">
        <f>"Q"&amp;ROUNDUP(MONTH(SalesDataTable[[#This Row],[Order Date]])/3,0)</f>
        <v>Q1</v>
      </c>
      <c r="E454" s="3">
        <f>MONTH(SalesDataTable[[#This Row],[Order Date]])</f>
        <v>3</v>
      </c>
      <c r="F454" s="3" t="str">
        <f>TEXT(SalesDataTable[[#This Row],[Order Date]],"MMM")</f>
        <v>Mar</v>
      </c>
      <c r="G454" s="3" t="s">
        <v>6</v>
      </c>
      <c r="H454" s="3" t="s">
        <v>43</v>
      </c>
      <c r="I454" s="3" t="s">
        <v>28</v>
      </c>
      <c r="J454" s="3" t="s">
        <v>13</v>
      </c>
      <c r="K454" s="3" t="s">
        <v>14</v>
      </c>
      <c r="L454" s="3" t="s">
        <v>48</v>
      </c>
      <c r="M454" s="8">
        <v>1</v>
      </c>
      <c r="N454" s="5">
        <v>167.27</v>
      </c>
      <c r="O454" s="6">
        <v>0.05</v>
      </c>
      <c r="P454" s="5">
        <v>88.19</v>
      </c>
      <c r="Q454" s="5">
        <f t="shared" si="28"/>
        <v>158.90649999999999</v>
      </c>
      <c r="R454" s="5">
        <f t="shared" si="29"/>
        <v>88.19</v>
      </c>
      <c r="S454" s="5">
        <f t="shared" si="30"/>
        <v>70.716499999999996</v>
      </c>
      <c r="T454" s="7">
        <f t="shared" si="31"/>
        <v>0.44501955552478972</v>
      </c>
      <c r="U454" s="4">
        <f>YEAR(SalesDataTable[[#This Row],[Order Date]])</f>
        <v>2026</v>
      </c>
      <c r="V454" s="7" t="str">
        <f>"Q"&amp;ROUNDUP(MONTH(SalesDataTable[[#This Row],[Order Date]])/3,0)</f>
        <v>Q1</v>
      </c>
      <c r="W454" s="8">
        <f>MONTH(SalesDataTable[[#This Row],[Order Date]])</f>
        <v>3</v>
      </c>
      <c r="X454" s="7" t="str">
        <f>TEXT(SalesDataTable[[#This Row],[Order Date]],"mmm")</f>
        <v>Mar</v>
      </c>
    </row>
    <row r="455" spans="1:24" ht="15.75">
      <c r="A455" s="1">
        <v>1768</v>
      </c>
      <c r="B455" s="2">
        <v>46110</v>
      </c>
      <c r="C455" s="3">
        <f>YEAR(SalesDataTable[[#This Row],[Order Date]])</f>
        <v>2026</v>
      </c>
      <c r="D455" s="10" t="str">
        <f>"Q"&amp;ROUNDUP(MONTH(SalesDataTable[[#This Row],[Order Date]])/3,0)</f>
        <v>Q1</v>
      </c>
      <c r="E455" s="3">
        <f>MONTH(SalesDataTable[[#This Row],[Order Date]])</f>
        <v>3</v>
      </c>
      <c r="F455" s="3" t="str">
        <f>TEXT(SalesDataTable[[#This Row],[Order Date]],"MMM")</f>
        <v>Mar</v>
      </c>
      <c r="G455" s="3" t="s">
        <v>6</v>
      </c>
      <c r="H455" s="3" t="s">
        <v>43</v>
      </c>
      <c r="I455" s="3" t="s">
        <v>28</v>
      </c>
      <c r="J455" s="3" t="s">
        <v>3</v>
      </c>
      <c r="K455" s="3" t="s">
        <v>9</v>
      </c>
      <c r="L455" s="3" t="s">
        <v>46</v>
      </c>
      <c r="M455" s="8">
        <v>4</v>
      </c>
      <c r="N455" s="5">
        <v>70.510000000000005</v>
      </c>
      <c r="O455" s="6">
        <v>0</v>
      </c>
      <c r="P455" s="5">
        <v>31.93</v>
      </c>
      <c r="Q455" s="5">
        <f t="shared" si="28"/>
        <v>282.04000000000002</v>
      </c>
      <c r="R455" s="5">
        <f t="shared" si="29"/>
        <v>127.72</v>
      </c>
      <c r="S455" s="5">
        <f t="shared" si="30"/>
        <v>154.32000000000002</v>
      </c>
      <c r="T455" s="7">
        <f t="shared" si="31"/>
        <v>0.54715643171181394</v>
      </c>
      <c r="U455" s="4">
        <f>YEAR(SalesDataTable[[#This Row],[Order Date]])</f>
        <v>2026</v>
      </c>
      <c r="V455" s="7" t="str">
        <f>"Q"&amp;ROUNDUP(MONTH(SalesDataTable[[#This Row],[Order Date]])/3,0)</f>
        <v>Q1</v>
      </c>
      <c r="W455" s="8">
        <f>MONTH(SalesDataTable[[#This Row],[Order Date]])</f>
        <v>3</v>
      </c>
      <c r="X455" s="7" t="str">
        <f>TEXT(SalesDataTable[[#This Row],[Order Date]],"mmm")</f>
        <v>Mar</v>
      </c>
    </row>
    <row r="456" spans="1:24" ht="15.75">
      <c r="A456" s="1">
        <v>1876</v>
      </c>
      <c r="B456" s="2">
        <v>46110</v>
      </c>
      <c r="C456" s="3">
        <f>YEAR(SalesDataTable[[#This Row],[Order Date]])</f>
        <v>2026</v>
      </c>
      <c r="D456" s="10" t="str">
        <f>"Q"&amp;ROUNDUP(MONTH(SalesDataTable[[#This Row],[Order Date]])/3,0)</f>
        <v>Q1</v>
      </c>
      <c r="E456" s="3">
        <f>MONTH(SalesDataTable[[#This Row],[Order Date]])</f>
        <v>3</v>
      </c>
      <c r="F456" s="3" t="str">
        <f>TEXT(SalesDataTable[[#This Row],[Order Date]],"MMM")</f>
        <v>Mar</v>
      </c>
      <c r="G456" s="3" t="s">
        <v>6</v>
      </c>
      <c r="H456" s="3" t="s">
        <v>27</v>
      </c>
      <c r="I456" s="3" t="s">
        <v>8</v>
      </c>
      <c r="J456" s="3" t="s">
        <v>13</v>
      </c>
      <c r="K456" s="3" t="s">
        <v>4</v>
      </c>
      <c r="L456" s="3" t="s">
        <v>30</v>
      </c>
      <c r="M456" s="8">
        <v>12</v>
      </c>
      <c r="N456" s="5">
        <v>101.06</v>
      </c>
      <c r="O456" s="6">
        <v>0.1</v>
      </c>
      <c r="P456" s="5">
        <v>50.59</v>
      </c>
      <c r="Q456" s="5">
        <f t="shared" si="28"/>
        <v>1091.4480000000001</v>
      </c>
      <c r="R456" s="5">
        <f t="shared" si="29"/>
        <v>607.08000000000004</v>
      </c>
      <c r="S456" s="5">
        <f t="shared" si="30"/>
        <v>484.36800000000005</v>
      </c>
      <c r="T456" s="7">
        <f t="shared" si="31"/>
        <v>0.4437847703234602</v>
      </c>
      <c r="U456" s="4">
        <f>YEAR(SalesDataTable[[#This Row],[Order Date]])</f>
        <v>2026</v>
      </c>
      <c r="V456" s="7" t="str">
        <f>"Q"&amp;ROUNDUP(MONTH(SalesDataTable[[#This Row],[Order Date]])/3,0)</f>
        <v>Q1</v>
      </c>
      <c r="W456" s="8">
        <f>MONTH(SalesDataTable[[#This Row],[Order Date]])</f>
        <v>3</v>
      </c>
      <c r="X456" s="7" t="str">
        <f>TEXT(SalesDataTable[[#This Row],[Order Date]],"mmm")</f>
        <v>Mar</v>
      </c>
    </row>
    <row r="457" spans="1:24" ht="15.75">
      <c r="A457" s="1">
        <v>2453</v>
      </c>
      <c r="B457" s="2">
        <v>46110</v>
      </c>
      <c r="C457" s="3">
        <f>YEAR(SalesDataTable[[#This Row],[Order Date]])</f>
        <v>2026</v>
      </c>
      <c r="D457" s="10" t="str">
        <f>"Q"&amp;ROUNDUP(MONTH(SalesDataTable[[#This Row],[Order Date]])/3,0)</f>
        <v>Q1</v>
      </c>
      <c r="E457" s="3">
        <f>MONTH(SalesDataTable[[#This Row],[Order Date]])</f>
        <v>3</v>
      </c>
      <c r="F457" s="3" t="str">
        <f>TEXT(SalesDataTable[[#This Row],[Order Date]],"MMM")</f>
        <v>Mar</v>
      </c>
      <c r="G457" s="3" t="s">
        <v>20</v>
      </c>
      <c r="H457" s="3" t="s">
        <v>33</v>
      </c>
      <c r="I457" s="3" t="s">
        <v>2</v>
      </c>
      <c r="J457" s="3" t="s">
        <v>16</v>
      </c>
      <c r="K457" s="3" t="s">
        <v>4</v>
      </c>
      <c r="L457" s="3" t="s">
        <v>5</v>
      </c>
      <c r="M457" s="8">
        <v>2</v>
      </c>
      <c r="N457" s="5">
        <v>79.849999999999994</v>
      </c>
      <c r="O457" s="6">
        <v>0.05</v>
      </c>
      <c r="P457" s="5">
        <v>43.78</v>
      </c>
      <c r="Q457" s="5">
        <f t="shared" si="28"/>
        <v>151.71499999999997</v>
      </c>
      <c r="R457" s="5">
        <f t="shared" si="29"/>
        <v>87.56</v>
      </c>
      <c r="S457" s="5">
        <f t="shared" si="30"/>
        <v>64.154999999999973</v>
      </c>
      <c r="T457" s="7">
        <f t="shared" si="31"/>
        <v>0.42286524074745402</v>
      </c>
      <c r="U457" s="4">
        <f>YEAR(SalesDataTable[[#This Row],[Order Date]])</f>
        <v>2026</v>
      </c>
      <c r="V457" s="7" t="str">
        <f>"Q"&amp;ROUNDUP(MONTH(SalesDataTable[[#This Row],[Order Date]])/3,0)</f>
        <v>Q1</v>
      </c>
      <c r="W457" s="8">
        <f>MONTH(SalesDataTable[[#This Row],[Order Date]])</f>
        <v>3</v>
      </c>
      <c r="X457" s="7" t="str">
        <f>TEXT(SalesDataTable[[#This Row],[Order Date]],"mmm")</f>
        <v>Mar</v>
      </c>
    </row>
    <row r="458" spans="1:24" ht="15.75">
      <c r="A458" s="1">
        <v>2676</v>
      </c>
      <c r="B458" s="2">
        <v>46110</v>
      </c>
      <c r="C458" s="3">
        <f>YEAR(SalesDataTable[[#This Row],[Order Date]])</f>
        <v>2026</v>
      </c>
      <c r="D458" s="10" t="str">
        <f>"Q"&amp;ROUNDUP(MONTH(SalesDataTable[[#This Row],[Order Date]])/3,0)</f>
        <v>Q1</v>
      </c>
      <c r="E458" s="3">
        <f>MONTH(SalesDataTable[[#This Row],[Order Date]])</f>
        <v>3</v>
      </c>
      <c r="F458" s="3" t="str">
        <f>TEXT(SalesDataTable[[#This Row],[Order Date]],"MMM")</f>
        <v>Mar</v>
      </c>
      <c r="G458" s="3" t="s">
        <v>11</v>
      </c>
      <c r="H458" s="3" t="s">
        <v>25</v>
      </c>
      <c r="I458" s="3" t="s">
        <v>19</v>
      </c>
      <c r="J458" s="3" t="s">
        <v>13</v>
      </c>
      <c r="K458" s="3" t="s">
        <v>23</v>
      </c>
      <c r="L458" s="3" t="s">
        <v>29</v>
      </c>
      <c r="M458" s="8">
        <v>4</v>
      </c>
      <c r="N458" s="5">
        <v>191.99</v>
      </c>
      <c r="O458" s="6">
        <v>0</v>
      </c>
      <c r="P458" s="5">
        <v>104.44</v>
      </c>
      <c r="Q458" s="5">
        <f t="shared" si="28"/>
        <v>767.96</v>
      </c>
      <c r="R458" s="5">
        <f t="shared" si="29"/>
        <v>417.76</v>
      </c>
      <c r="S458" s="5">
        <f t="shared" si="30"/>
        <v>350.20000000000005</v>
      </c>
      <c r="T458" s="7">
        <f t="shared" si="31"/>
        <v>0.45601333402781397</v>
      </c>
      <c r="U458" s="4">
        <f>YEAR(SalesDataTable[[#This Row],[Order Date]])</f>
        <v>2026</v>
      </c>
      <c r="V458" s="7" t="str">
        <f>"Q"&amp;ROUNDUP(MONTH(SalesDataTable[[#This Row],[Order Date]])/3,0)</f>
        <v>Q1</v>
      </c>
      <c r="W458" s="8">
        <f>MONTH(SalesDataTable[[#This Row],[Order Date]])</f>
        <v>3</v>
      </c>
      <c r="X458" s="7" t="str">
        <f>TEXT(SalesDataTable[[#This Row],[Order Date]],"mmm")</f>
        <v>Mar</v>
      </c>
    </row>
    <row r="459" spans="1:24" ht="15.75">
      <c r="A459" s="1">
        <v>2800</v>
      </c>
      <c r="B459" s="2">
        <v>46110</v>
      </c>
      <c r="C459" s="3">
        <f>YEAR(SalesDataTable[[#This Row],[Order Date]])</f>
        <v>2026</v>
      </c>
      <c r="D459" s="10" t="str">
        <f>"Q"&amp;ROUNDUP(MONTH(SalesDataTable[[#This Row],[Order Date]])/3,0)</f>
        <v>Q1</v>
      </c>
      <c r="E459" s="3">
        <f>MONTH(SalesDataTable[[#This Row],[Order Date]])</f>
        <v>3</v>
      </c>
      <c r="F459" s="3" t="str">
        <f>TEXT(SalesDataTable[[#This Row],[Order Date]],"MMM")</f>
        <v>Mar</v>
      </c>
      <c r="G459" s="3" t="s">
        <v>6</v>
      </c>
      <c r="H459" s="3" t="s">
        <v>41</v>
      </c>
      <c r="I459" s="3" t="s">
        <v>2</v>
      </c>
      <c r="J459" s="3" t="s">
        <v>13</v>
      </c>
      <c r="K459" s="3" t="s">
        <v>4</v>
      </c>
      <c r="L459" s="3" t="s">
        <v>22</v>
      </c>
      <c r="M459" s="8">
        <v>1</v>
      </c>
      <c r="N459" s="5">
        <v>49.81</v>
      </c>
      <c r="O459" s="6">
        <v>0.05</v>
      </c>
      <c r="P459" s="5">
        <v>23.12</v>
      </c>
      <c r="Q459" s="5">
        <f t="shared" si="28"/>
        <v>47.319499999999998</v>
      </c>
      <c r="R459" s="5">
        <f t="shared" si="29"/>
        <v>23.12</v>
      </c>
      <c r="S459" s="5">
        <f t="shared" si="30"/>
        <v>24.199499999999997</v>
      </c>
      <c r="T459" s="7">
        <f t="shared" si="31"/>
        <v>0.51140650260463438</v>
      </c>
      <c r="U459" s="4">
        <f>YEAR(SalesDataTable[[#This Row],[Order Date]])</f>
        <v>2026</v>
      </c>
      <c r="V459" s="7" t="str">
        <f>"Q"&amp;ROUNDUP(MONTH(SalesDataTable[[#This Row],[Order Date]])/3,0)</f>
        <v>Q1</v>
      </c>
      <c r="W459" s="8">
        <f>MONTH(SalesDataTable[[#This Row],[Order Date]])</f>
        <v>3</v>
      </c>
      <c r="X459" s="7" t="str">
        <f>TEXT(SalesDataTable[[#This Row],[Order Date]],"mmm")</f>
        <v>Mar</v>
      </c>
    </row>
    <row r="460" spans="1:24" ht="15.75">
      <c r="A460" s="1">
        <v>2857</v>
      </c>
      <c r="B460" s="2">
        <v>46110</v>
      </c>
      <c r="C460" s="3">
        <f>YEAR(SalesDataTable[[#This Row],[Order Date]])</f>
        <v>2026</v>
      </c>
      <c r="D460" s="10" t="str">
        <f>"Q"&amp;ROUNDUP(MONTH(SalesDataTable[[#This Row],[Order Date]])/3,0)</f>
        <v>Q1</v>
      </c>
      <c r="E460" s="3">
        <f>MONTH(SalesDataTable[[#This Row],[Order Date]])</f>
        <v>3</v>
      </c>
      <c r="F460" s="3" t="str">
        <f>TEXT(SalesDataTable[[#This Row],[Order Date]],"MMM")</f>
        <v>Mar</v>
      </c>
      <c r="G460" s="3" t="s">
        <v>0</v>
      </c>
      <c r="H460" s="3" t="s">
        <v>50</v>
      </c>
      <c r="I460" s="3" t="s">
        <v>19</v>
      </c>
      <c r="J460" s="3" t="s">
        <v>13</v>
      </c>
      <c r="K460" s="3" t="s">
        <v>34</v>
      </c>
      <c r="L460" s="3" t="s">
        <v>35</v>
      </c>
      <c r="M460" s="8">
        <v>1</v>
      </c>
      <c r="N460" s="5">
        <v>40.39</v>
      </c>
      <c r="O460" s="6">
        <v>0.1</v>
      </c>
      <c r="P460" s="5">
        <v>14.97</v>
      </c>
      <c r="Q460" s="5">
        <f t="shared" si="28"/>
        <v>36.350999999999999</v>
      </c>
      <c r="R460" s="5">
        <f t="shared" si="29"/>
        <v>14.97</v>
      </c>
      <c r="S460" s="5">
        <f t="shared" si="30"/>
        <v>21.381</v>
      </c>
      <c r="T460" s="7">
        <f t="shared" si="31"/>
        <v>0.58818189320788972</v>
      </c>
      <c r="U460" s="4">
        <f>YEAR(SalesDataTable[[#This Row],[Order Date]])</f>
        <v>2026</v>
      </c>
      <c r="V460" s="7" t="str">
        <f>"Q"&amp;ROUNDUP(MONTH(SalesDataTable[[#This Row],[Order Date]])/3,0)</f>
        <v>Q1</v>
      </c>
      <c r="W460" s="8">
        <f>MONTH(SalesDataTable[[#This Row],[Order Date]])</f>
        <v>3</v>
      </c>
      <c r="X460" s="7" t="str">
        <f>TEXT(SalesDataTable[[#This Row],[Order Date]],"mmm")</f>
        <v>Mar</v>
      </c>
    </row>
    <row r="461" spans="1:24" ht="15.75">
      <c r="A461" s="1">
        <v>3584</v>
      </c>
      <c r="B461" s="2">
        <v>46110</v>
      </c>
      <c r="C461" s="3">
        <f>YEAR(SalesDataTable[[#This Row],[Order Date]])</f>
        <v>2026</v>
      </c>
      <c r="D461" s="10" t="str">
        <f>"Q"&amp;ROUNDUP(MONTH(SalesDataTable[[#This Row],[Order Date]])/3,0)</f>
        <v>Q1</v>
      </c>
      <c r="E461" s="3">
        <f>MONTH(SalesDataTable[[#This Row],[Order Date]])</f>
        <v>3</v>
      </c>
      <c r="F461" s="3" t="str">
        <f>TEXT(SalesDataTable[[#This Row],[Order Date]],"MMM")</f>
        <v>Mar</v>
      </c>
      <c r="G461" s="3" t="s">
        <v>0</v>
      </c>
      <c r="H461" s="3" t="s">
        <v>1</v>
      </c>
      <c r="I461" s="3" t="s">
        <v>2</v>
      </c>
      <c r="J461" s="3" t="s">
        <v>3</v>
      </c>
      <c r="K461" s="3" t="s">
        <v>14</v>
      </c>
      <c r="L461" s="3" t="s">
        <v>15</v>
      </c>
      <c r="M461" s="8">
        <v>1</v>
      </c>
      <c r="N461" s="5">
        <v>35.700000000000003</v>
      </c>
      <c r="O461" s="6">
        <v>0.05</v>
      </c>
      <c r="P461" s="5">
        <v>13.85</v>
      </c>
      <c r="Q461" s="5">
        <f t="shared" si="28"/>
        <v>33.914999999999999</v>
      </c>
      <c r="R461" s="5">
        <f t="shared" si="29"/>
        <v>13.85</v>
      </c>
      <c r="S461" s="5">
        <f t="shared" si="30"/>
        <v>20.064999999999998</v>
      </c>
      <c r="T461" s="7">
        <f t="shared" si="31"/>
        <v>0.59162612413386406</v>
      </c>
      <c r="U461" s="4">
        <f>YEAR(SalesDataTable[[#This Row],[Order Date]])</f>
        <v>2026</v>
      </c>
      <c r="V461" s="7" t="str">
        <f>"Q"&amp;ROUNDUP(MONTH(SalesDataTable[[#This Row],[Order Date]])/3,0)</f>
        <v>Q1</v>
      </c>
      <c r="W461" s="8">
        <f>MONTH(SalesDataTable[[#This Row],[Order Date]])</f>
        <v>3</v>
      </c>
      <c r="X461" s="7" t="str">
        <f>TEXT(SalesDataTable[[#This Row],[Order Date]],"mmm")</f>
        <v>Mar</v>
      </c>
    </row>
    <row r="462" spans="1:24" ht="15.75">
      <c r="A462" s="1">
        <v>3669</v>
      </c>
      <c r="B462" s="2">
        <v>46110</v>
      </c>
      <c r="C462" s="3">
        <f>YEAR(SalesDataTable[[#This Row],[Order Date]])</f>
        <v>2026</v>
      </c>
      <c r="D462" s="10" t="str">
        <f>"Q"&amp;ROUNDUP(MONTH(SalesDataTable[[#This Row],[Order Date]])/3,0)</f>
        <v>Q1</v>
      </c>
      <c r="E462" s="3">
        <f>MONTH(SalesDataTable[[#This Row],[Order Date]])</f>
        <v>3</v>
      </c>
      <c r="F462" s="3" t="str">
        <f>TEXT(SalesDataTable[[#This Row],[Order Date]],"MMM")</f>
        <v>Mar</v>
      </c>
      <c r="G462" s="3" t="s">
        <v>11</v>
      </c>
      <c r="H462" s="3" t="s">
        <v>39</v>
      </c>
      <c r="I462" s="3" t="s">
        <v>28</v>
      </c>
      <c r="J462" s="3" t="s">
        <v>3</v>
      </c>
      <c r="K462" s="3" t="s">
        <v>23</v>
      </c>
      <c r="L462" s="3" t="s">
        <v>40</v>
      </c>
      <c r="M462" s="8">
        <v>1</v>
      </c>
      <c r="N462" s="5">
        <v>80.09</v>
      </c>
      <c r="O462" s="6">
        <v>0</v>
      </c>
      <c r="P462" s="5">
        <v>40.61</v>
      </c>
      <c r="Q462" s="5">
        <f t="shared" si="28"/>
        <v>80.09</v>
      </c>
      <c r="R462" s="5">
        <f t="shared" si="29"/>
        <v>40.61</v>
      </c>
      <c r="S462" s="5">
        <f t="shared" si="30"/>
        <v>39.480000000000004</v>
      </c>
      <c r="T462" s="7">
        <f t="shared" si="31"/>
        <v>0.49294543638406796</v>
      </c>
      <c r="U462" s="4">
        <f>YEAR(SalesDataTable[[#This Row],[Order Date]])</f>
        <v>2026</v>
      </c>
      <c r="V462" s="7" t="str">
        <f>"Q"&amp;ROUNDUP(MONTH(SalesDataTable[[#This Row],[Order Date]])/3,0)</f>
        <v>Q1</v>
      </c>
      <c r="W462" s="8">
        <f>MONTH(SalesDataTable[[#This Row],[Order Date]])</f>
        <v>3</v>
      </c>
      <c r="X462" s="7" t="str">
        <f>TEXT(SalesDataTable[[#This Row],[Order Date]],"mmm")</f>
        <v>Mar</v>
      </c>
    </row>
    <row r="463" spans="1:24" ht="15.75">
      <c r="A463" s="1">
        <v>4787</v>
      </c>
      <c r="B463" s="2">
        <v>46110</v>
      </c>
      <c r="C463" s="3">
        <f>YEAR(SalesDataTable[[#This Row],[Order Date]])</f>
        <v>2026</v>
      </c>
      <c r="D463" s="10" t="str">
        <f>"Q"&amp;ROUNDUP(MONTH(SalesDataTable[[#This Row],[Order Date]])/3,0)</f>
        <v>Q1</v>
      </c>
      <c r="E463" s="3">
        <f>MONTH(SalesDataTable[[#This Row],[Order Date]])</f>
        <v>3</v>
      </c>
      <c r="F463" s="3" t="str">
        <f>TEXT(SalesDataTable[[#This Row],[Order Date]],"MMM")</f>
        <v>Mar</v>
      </c>
      <c r="G463" s="3" t="s">
        <v>20</v>
      </c>
      <c r="H463" s="3" t="s">
        <v>47</v>
      </c>
      <c r="I463" s="3" t="s">
        <v>28</v>
      </c>
      <c r="J463" s="3" t="s">
        <v>13</v>
      </c>
      <c r="K463" s="3" t="s">
        <v>9</v>
      </c>
      <c r="L463" s="3" t="s">
        <v>17</v>
      </c>
      <c r="M463" s="8">
        <v>1</v>
      </c>
      <c r="N463" s="5">
        <v>142.87</v>
      </c>
      <c r="O463" s="6">
        <v>0.1</v>
      </c>
      <c r="P463" s="5">
        <v>77.33</v>
      </c>
      <c r="Q463" s="5">
        <f t="shared" si="28"/>
        <v>128.583</v>
      </c>
      <c r="R463" s="5">
        <f t="shared" si="29"/>
        <v>77.33</v>
      </c>
      <c r="S463" s="5">
        <f t="shared" si="30"/>
        <v>51.253</v>
      </c>
      <c r="T463" s="7">
        <f t="shared" si="31"/>
        <v>0.39859857057309289</v>
      </c>
      <c r="U463" s="4">
        <f>YEAR(SalesDataTable[[#This Row],[Order Date]])</f>
        <v>2026</v>
      </c>
      <c r="V463" s="7" t="str">
        <f>"Q"&amp;ROUNDUP(MONTH(SalesDataTable[[#This Row],[Order Date]])/3,0)</f>
        <v>Q1</v>
      </c>
      <c r="W463" s="8">
        <f>MONTH(SalesDataTable[[#This Row],[Order Date]])</f>
        <v>3</v>
      </c>
      <c r="X463" s="7" t="str">
        <f>TEXT(SalesDataTable[[#This Row],[Order Date]],"mmm")</f>
        <v>Mar</v>
      </c>
    </row>
    <row r="464" spans="1:24" ht="15.75">
      <c r="A464" s="1">
        <v>769</v>
      </c>
      <c r="B464" s="2">
        <v>46111</v>
      </c>
      <c r="C464" s="3">
        <f>YEAR(SalesDataTable[[#This Row],[Order Date]])</f>
        <v>2026</v>
      </c>
      <c r="D464" s="10" t="str">
        <f>"Q"&amp;ROUNDUP(MONTH(SalesDataTable[[#This Row],[Order Date]])/3,0)</f>
        <v>Q1</v>
      </c>
      <c r="E464" s="3">
        <f>MONTH(SalesDataTable[[#This Row],[Order Date]])</f>
        <v>3</v>
      </c>
      <c r="F464" s="3" t="str">
        <f>TEXT(SalesDataTable[[#This Row],[Order Date]],"MMM")</f>
        <v>Mar</v>
      </c>
      <c r="G464" s="3" t="s">
        <v>20</v>
      </c>
      <c r="H464" s="3" t="s">
        <v>33</v>
      </c>
      <c r="I464" s="3" t="s">
        <v>2</v>
      </c>
      <c r="J464" s="3" t="s">
        <v>3</v>
      </c>
      <c r="K464" s="3" t="s">
        <v>34</v>
      </c>
      <c r="L464" s="3" t="s">
        <v>35</v>
      </c>
      <c r="M464" s="8">
        <v>1</v>
      </c>
      <c r="N464" s="5">
        <v>40.53</v>
      </c>
      <c r="O464" s="6">
        <v>0</v>
      </c>
      <c r="P464" s="5">
        <v>14.32</v>
      </c>
      <c r="Q464" s="5">
        <f t="shared" si="28"/>
        <v>40.53</v>
      </c>
      <c r="R464" s="5">
        <f t="shared" si="29"/>
        <v>14.32</v>
      </c>
      <c r="S464" s="5">
        <f t="shared" si="30"/>
        <v>26.21</v>
      </c>
      <c r="T464" s="7">
        <f t="shared" si="31"/>
        <v>0.64668147051566738</v>
      </c>
      <c r="U464" s="4">
        <f>YEAR(SalesDataTable[[#This Row],[Order Date]])</f>
        <v>2026</v>
      </c>
      <c r="V464" s="7" t="str">
        <f>"Q"&amp;ROUNDUP(MONTH(SalesDataTable[[#This Row],[Order Date]])/3,0)</f>
        <v>Q1</v>
      </c>
      <c r="W464" s="8">
        <f>MONTH(SalesDataTable[[#This Row],[Order Date]])</f>
        <v>3</v>
      </c>
      <c r="X464" s="7" t="str">
        <f>TEXT(SalesDataTable[[#This Row],[Order Date]],"mmm")</f>
        <v>Mar</v>
      </c>
    </row>
    <row r="465" spans="1:24" ht="15.75">
      <c r="A465" s="1">
        <v>1184</v>
      </c>
      <c r="B465" s="2">
        <v>46111</v>
      </c>
      <c r="C465" s="3">
        <f>YEAR(SalesDataTable[[#This Row],[Order Date]])</f>
        <v>2026</v>
      </c>
      <c r="D465" s="10" t="str">
        <f>"Q"&amp;ROUNDUP(MONTH(SalesDataTable[[#This Row],[Order Date]])/3,0)</f>
        <v>Q1</v>
      </c>
      <c r="E465" s="3">
        <f>MONTH(SalesDataTable[[#This Row],[Order Date]])</f>
        <v>3</v>
      </c>
      <c r="F465" s="3" t="str">
        <f>TEXT(SalesDataTable[[#This Row],[Order Date]],"MMM")</f>
        <v>Mar</v>
      </c>
      <c r="G465" s="3" t="s">
        <v>20</v>
      </c>
      <c r="H465" s="3" t="s">
        <v>33</v>
      </c>
      <c r="I465" s="3" t="s">
        <v>2</v>
      </c>
      <c r="J465" s="3" t="s">
        <v>3</v>
      </c>
      <c r="K465" s="3" t="s">
        <v>4</v>
      </c>
      <c r="L465" s="3" t="s">
        <v>22</v>
      </c>
      <c r="M465" s="8">
        <v>1</v>
      </c>
      <c r="N465" s="5">
        <v>49.46</v>
      </c>
      <c r="O465" s="6">
        <v>0</v>
      </c>
      <c r="P465" s="5">
        <v>23.04</v>
      </c>
      <c r="Q465" s="5">
        <f t="shared" si="28"/>
        <v>49.46</v>
      </c>
      <c r="R465" s="5">
        <f t="shared" si="29"/>
        <v>23.04</v>
      </c>
      <c r="S465" s="5">
        <f t="shared" si="30"/>
        <v>26.42</v>
      </c>
      <c r="T465" s="7">
        <f t="shared" si="31"/>
        <v>0.53416902547513145</v>
      </c>
      <c r="U465" s="4">
        <f>YEAR(SalesDataTable[[#This Row],[Order Date]])</f>
        <v>2026</v>
      </c>
      <c r="V465" s="7" t="str">
        <f>"Q"&amp;ROUNDUP(MONTH(SalesDataTable[[#This Row],[Order Date]])/3,0)</f>
        <v>Q1</v>
      </c>
      <c r="W465" s="8">
        <f>MONTH(SalesDataTable[[#This Row],[Order Date]])</f>
        <v>3</v>
      </c>
      <c r="X465" s="7" t="str">
        <f>TEXT(SalesDataTable[[#This Row],[Order Date]],"mmm")</f>
        <v>Mar</v>
      </c>
    </row>
    <row r="466" spans="1:24" ht="15.75">
      <c r="A466" s="1">
        <v>1498</v>
      </c>
      <c r="B466" s="2">
        <v>46111</v>
      </c>
      <c r="C466" s="3">
        <f>YEAR(SalesDataTable[[#This Row],[Order Date]])</f>
        <v>2026</v>
      </c>
      <c r="D466" s="10" t="str">
        <f>"Q"&amp;ROUNDUP(MONTH(SalesDataTable[[#This Row],[Order Date]])/3,0)</f>
        <v>Q1</v>
      </c>
      <c r="E466" s="3">
        <f>MONTH(SalesDataTable[[#This Row],[Order Date]])</f>
        <v>3</v>
      </c>
      <c r="F466" s="3" t="str">
        <f>TEXT(SalesDataTable[[#This Row],[Order Date]],"MMM")</f>
        <v>Mar</v>
      </c>
      <c r="G466" s="3" t="s">
        <v>6</v>
      </c>
      <c r="H466" s="3" t="s">
        <v>49</v>
      </c>
      <c r="I466" s="3" t="s">
        <v>28</v>
      </c>
      <c r="J466" s="3" t="s">
        <v>16</v>
      </c>
      <c r="K466" s="3" t="s">
        <v>9</v>
      </c>
      <c r="L466" s="3" t="s">
        <v>17</v>
      </c>
      <c r="M466" s="8">
        <v>3</v>
      </c>
      <c r="N466" s="5">
        <v>142.46</v>
      </c>
      <c r="O466" s="6">
        <v>0</v>
      </c>
      <c r="P466" s="5">
        <v>79.650000000000006</v>
      </c>
      <c r="Q466" s="5">
        <f t="shared" si="28"/>
        <v>427.38</v>
      </c>
      <c r="R466" s="5">
        <f t="shared" si="29"/>
        <v>238.95000000000002</v>
      </c>
      <c r="S466" s="5">
        <f t="shared" si="30"/>
        <v>188.42999999999998</v>
      </c>
      <c r="T466" s="7">
        <f t="shared" si="31"/>
        <v>0.44089569001825069</v>
      </c>
      <c r="U466" s="4">
        <f>YEAR(SalesDataTable[[#This Row],[Order Date]])</f>
        <v>2026</v>
      </c>
      <c r="V466" s="7" t="str">
        <f>"Q"&amp;ROUNDUP(MONTH(SalesDataTable[[#This Row],[Order Date]])/3,0)</f>
        <v>Q1</v>
      </c>
      <c r="W466" s="8">
        <f>MONTH(SalesDataTable[[#This Row],[Order Date]])</f>
        <v>3</v>
      </c>
      <c r="X466" s="7" t="str">
        <f>TEXT(SalesDataTable[[#This Row],[Order Date]],"mmm")</f>
        <v>Mar</v>
      </c>
    </row>
    <row r="467" spans="1:24" ht="15.75">
      <c r="A467" s="1">
        <v>2054</v>
      </c>
      <c r="B467" s="2">
        <v>46111</v>
      </c>
      <c r="C467" s="3">
        <f>YEAR(SalesDataTable[[#This Row],[Order Date]])</f>
        <v>2026</v>
      </c>
      <c r="D467" s="10" t="str">
        <f>"Q"&amp;ROUNDUP(MONTH(SalesDataTable[[#This Row],[Order Date]])/3,0)</f>
        <v>Q1</v>
      </c>
      <c r="E467" s="3">
        <f>MONTH(SalesDataTable[[#This Row],[Order Date]])</f>
        <v>3</v>
      </c>
      <c r="F467" s="3" t="str">
        <f>TEXT(SalesDataTable[[#This Row],[Order Date]],"MMM")</f>
        <v>Mar</v>
      </c>
      <c r="G467" s="3" t="s">
        <v>20</v>
      </c>
      <c r="H467" s="3" t="s">
        <v>47</v>
      </c>
      <c r="I467" s="3" t="s">
        <v>8</v>
      </c>
      <c r="J467" s="3" t="s">
        <v>16</v>
      </c>
      <c r="K467" s="3" t="s">
        <v>9</v>
      </c>
      <c r="L467" s="3" t="s">
        <v>17</v>
      </c>
      <c r="M467" s="8">
        <v>6</v>
      </c>
      <c r="N467" s="5">
        <v>142.18</v>
      </c>
      <c r="O467" s="6">
        <v>0.05</v>
      </c>
      <c r="P467" s="5">
        <v>80.94</v>
      </c>
      <c r="Q467" s="5">
        <f t="shared" si="28"/>
        <v>810.42600000000004</v>
      </c>
      <c r="R467" s="5">
        <f t="shared" si="29"/>
        <v>485.64</v>
      </c>
      <c r="S467" s="5">
        <f t="shared" si="30"/>
        <v>324.78600000000006</v>
      </c>
      <c r="T467" s="7">
        <f t="shared" si="31"/>
        <v>0.40075960050640036</v>
      </c>
      <c r="U467" s="4">
        <f>YEAR(SalesDataTable[[#This Row],[Order Date]])</f>
        <v>2026</v>
      </c>
      <c r="V467" s="7" t="str">
        <f>"Q"&amp;ROUNDUP(MONTH(SalesDataTable[[#This Row],[Order Date]])/3,0)</f>
        <v>Q1</v>
      </c>
      <c r="W467" s="8">
        <f>MONTH(SalesDataTable[[#This Row],[Order Date]])</f>
        <v>3</v>
      </c>
      <c r="X467" s="7" t="str">
        <f>TEXT(SalesDataTable[[#This Row],[Order Date]],"mmm")</f>
        <v>Mar</v>
      </c>
    </row>
    <row r="468" spans="1:24" ht="15.75">
      <c r="A468" s="1">
        <v>2294</v>
      </c>
      <c r="B468" s="2">
        <v>46111</v>
      </c>
      <c r="C468" s="3">
        <f>YEAR(SalesDataTable[[#This Row],[Order Date]])</f>
        <v>2026</v>
      </c>
      <c r="D468" s="10" t="str">
        <f>"Q"&amp;ROUNDUP(MONTH(SalesDataTable[[#This Row],[Order Date]])/3,0)</f>
        <v>Q1</v>
      </c>
      <c r="E468" s="3">
        <f>MONTH(SalesDataTable[[#This Row],[Order Date]])</f>
        <v>3</v>
      </c>
      <c r="F468" s="3" t="str">
        <f>TEXT(SalesDataTable[[#This Row],[Order Date]],"MMM")</f>
        <v>Mar</v>
      </c>
      <c r="G468" s="3" t="s">
        <v>6</v>
      </c>
      <c r="H468" s="3" t="s">
        <v>49</v>
      </c>
      <c r="I468" s="3" t="s">
        <v>2</v>
      </c>
      <c r="J468" s="3" t="s">
        <v>13</v>
      </c>
      <c r="K468" s="3" t="s">
        <v>34</v>
      </c>
      <c r="L468" s="3" t="s">
        <v>35</v>
      </c>
      <c r="M468" s="8">
        <v>2</v>
      </c>
      <c r="N468" s="5">
        <v>41.04</v>
      </c>
      <c r="O468" s="6">
        <v>0</v>
      </c>
      <c r="P468" s="5">
        <v>15.03</v>
      </c>
      <c r="Q468" s="5">
        <f t="shared" si="28"/>
        <v>82.08</v>
      </c>
      <c r="R468" s="5">
        <f t="shared" si="29"/>
        <v>30.06</v>
      </c>
      <c r="S468" s="5">
        <f t="shared" si="30"/>
        <v>52.019999999999996</v>
      </c>
      <c r="T468" s="7">
        <f t="shared" si="31"/>
        <v>0.63377192982456132</v>
      </c>
      <c r="U468" s="4">
        <f>YEAR(SalesDataTable[[#This Row],[Order Date]])</f>
        <v>2026</v>
      </c>
      <c r="V468" s="7" t="str">
        <f>"Q"&amp;ROUNDUP(MONTH(SalesDataTable[[#This Row],[Order Date]])/3,0)</f>
        <v>Q1</v>
      </c>
      <c r="W468" s="8">
        <f>MONTH(SalesDataTable[[#This Row],[Order Date]])</f>
        <v>3</v>
      </c>
      <c r="X468" s="7" t="str">
        <f>TEXT(SalesDataTable[[#This Row],[Order Date]],"mmm")</f>
        <v>Mar</v>
      </c>
    </row>
    <row r="469" spans="1:24" ht="15.75">
      <c r="A469" s="1">
        <v>2892</v>
      </c>
      <c r="B469" s="2">
        <v>46111</v>
      </c>
      <c r="C469" s="3">
        <f>YEAR(SalesDataTable[[#This Row],[Order Date]])</f>
        <v>2026</v>
      </c>
      <c r="D469" s="10" t="str">
        <f>"Q"&amp;ROUNDUP(MONTH(SalesDataTable[[#This Row],[Order Date]])/3,0)</f>
        <v>Q1</v>
      </c>
      <c r="E469" s="3">
        <f>MONTH(SalesDataTable[[#This Row],[Order Date]])</f>
        <v>3</v>
      </c>
      <c r="F469" s="3" t="str">
        <f>TEXT(SalesDataTable[[#This Row],[Order Date]],"MMM")</f>
        <v>Mar</v>
      </c>
      <c r="G469" s="3" t="s">
        <v>6</v>
      </c>
      <c r="H469" s="3" t="s">
        <v>43</v>
      </c>
      <c r="I469" s="3" t="s">
        <v>2</v>
      </c>
      <c r="J469" s="3" t="s">
        <v>3</v>
      </c>
      <c r="K469" s="3" t="s">
        <v>9</v>
      </c>
      <c r="L469" s="3" t="s">
        <v>17</v>
      </c>
      <c r="M469" s="8">
        <v>2</v>
      </c>
      <c r="N469" s="5">
        <v>145.06</v>
      </c>
      <c r="O469" s="6">
        <v>0.15</v>
      </c>
      <c r="P469" s="5">
        <v>77.08</v>
      </c>
      <c r="Q469" s="5">
        <f t="shared" si="28"/>
        <v>246.602</v>
      </c>
      <c r="R469" s="5">
        <f t="shared" si="29"/>
        <v>154.16</v>
      </c>
      <c r="S469" s="5">
        <f t="shared" si="30"/>
        <v>92.442000000000007</v>
      </c>
      <c r="T469" s="7">
        <f t="shared" si="31"/>
        <v>0.37486313979610875</v>
      </c>
      <c r="U469" s="4">
        <f>YEAR(SalesDataTable[[#This Row],[Order Date]])</f>
        <v>2026</v>
      </c>
      <c r="V469" s="7" t="str">
        <f>"Q"&amp;ROUNDUP(MONTH(SalesDataTable[[#This Row],[Order Date]])/3,0)</f>
        <v>Q1</v>
      </c>
      <c r="W469" s="8">
        <f>MONTH(SalesDataTable[[#This Row],[Order Date]])</f>
        <v>3</v>
      </c>
      <c r="X469" s="7" t="str">
        <f>TEXT(SalesDataTable[[#This Row],[Order Date]],"mmm")</f>
        <v>Mar</v>
      </c>
    </row>
    <row r="470" spans="1:24" ht="15.75">
      <c r="A470" s="1">
        <v>3145</v>
      </c>
      <c r="B470" s="2">
        <v>46111</v>
      </c>
      <c r="C470" s="3">
        <f>YEAR(SalesDataTable[[#This Row],[Order Date]])</f>
        <v>2026</v>
      </c>
      <c r="D470" s="10" t="str">
        <f>"Q"&amp;ROUNDUP(MONTH(SalesDataTable[[#This Row],[Order Date]])/3,0)</f>
        <v>Q1</v>
      </c>
      <c r="E470" s="3">
        <f>MONTH(SalesDataTable[[#This Row],[Order Date]])</f>
        <v>3</v>
      </c>
      <c r="F470" s="3" t="str">
        <f>TEXT(SalesDataTable[[#This Row],[Order Date]],"MMM")</f>
        <v>Mar</v>
      </c>
      <c r="G470" s="3" t="s">
        <v>6</v>
      </c>
      <c r="H470" s="3" t="s">
        <v>41</v>
      </c>
      <c r="I470" s="3" t="s">
        <v>2</v>
      </c>
      <c r="J470" s="3" t="s">
        <v>3</v>
      </c>
      <c r="K470" s="3" t="s">
        <v>14</v>
      </c>
      <c r="L470" s="3" t="s">
        <v>44</v>
      </c>
      <c r="M470" s="8">
        <v>1</v>
      </c>
      <c r="N470" s="5">
        <v>130.72999999999999</v>
      </c>
      <c r="O470" s="6">
        <v>0</v>
      </c>
      <c r="P470" s="5">
        <v>66.17</v>
      </c>
      <c r="Q470" s="5">
        <f t="shared" si="28"/>
        <v>130.72999999999999</v>
      </c>
      <c r="R470" s="5">
        <f t="shared" si="29"/>
        <v>66.17</v>
      </c>
      <c r="S470" s="5">
        <f t="shared" si="30"/>
        <v>64.559999999999988</v>
      </c>
      <c r="T470" s="7">
        <f t="shared" si="31"/>
        <v>0.4938422703281572</v>
      </c>
      <c r="U470" s="4">
        <f>YEAR(SalesDataTable[[#This Row],[Order Date]])</f>
        <v>2026</v>
      </c>
      <c r="V470" s="7" t="str">
        <f>"Q"&amp;ROUNDUP(MONTH(SalesDataTable[[#This Row],[Order Date]])/3,0)</f>
        <v>Q1</v>
      </c>
      <c r="W470" s="8">
        <f>MONTH(SalesDataTable[[#This Row],[Order Date]])</f>
        <v>3</v>
      </c>
      <c r="X470" s="7" t="str">
        <f>TEXT(SalesDataTable[[#This Row],[Order Date]],"mmm")</f>
        <v>Mar</v>
      </c>
    </row>
    <row r="471" spans="1:24" ht="15.75">
      <c r="A471" s="1">
        <v>3925</v>
      </c>
      <c r="B471" s="2">
        <v>46111</v>
      </c>
      <c r="C471" s="3">
        <f>YEAR(SalesDataTable[[#This Row],[Order Date]])</f>
        <v>2026</v>
      </c>
      <c r="D471" s="10" t="str">
        <f>"Q"&amp;ROUNDUP(MONTH(SalesDataTable[[#This Row],[Order Date]])/3,0)</f>
        <v>Q1</v>
      </c>
      <c r="E471" s="3">
        <f>MONTH(SalesDataTable[[#This Row],[Order Date]])</f>
        <v>3</v>
      </c>
      <c r="F471" s="3" t="str">
        <f>TEXT(SalesDataTable[[#This Row],[Order Date]],"MMM")</f>
        <v>Mar</v>
      </c>
      <c r="G471" s="3" t="s">
        <v>20</v>
      </c>
      <c r="H471" s="3" t="s">
        <v>47</v>
      </c>
      <c r="I471" s="3" t="s">
        <v>2</v>
      </c>
      <c r="J471" s="3" t="s">
        <v>16</v>
      </c>
      <c r="K471" s="3" t="s">
        <v>34</v>
      </c>
      <c r="L471" s="3" t="s">
        <v>42</v>
      </c>
      <c r="M471" s="8">
        <v>2</v>
      </c>
      <c r="N471" s="5">
        <v>36.630000000000003</v>
      </c>
      <c r="O471" s="6">
        <v>0</v>
      </c>
      <c r="P471" s="5">
        <v>14.31</v>
      </c>
      <c r="Q471" s="5">
        <f t="shared" si="28"/>
        <v>73.260000000000005</v>
      </c>
      <c r="R471" s="5">
        <f t="shared" si="29"/>
        <v>28.62</v>
      </c>
      <c r="S471" s="5">
        <f t="shared" si="30"/>
        <v>44.64</v>
      </c>
      <c r="T471" s="7">
        <f t="shared" si="31"/>
        <v>0.60933660933660927</v>
      </c>
      <c r="U471" s="4">
        <f>YEAR(SalesDataTable[[#This Row],[Order Date]])</f>
        <v>2026</v>
      </c>
      <c r="V471" s="7" t="str">
        <f>"Q"&amp;ROUNDUP(MONTH(SalesDataTable[[#This Row],[Order Date]])/3,0)</f>
        <v>Q1</v>
      </c>
      <c r="W471" s="8">
        <f>MONTH(SalesDataTable[[#This Row],[Order Date]])</f>
        <v>3</v>
      </c>
      <c r="X471" s="7" t="str">
        <f>TEXT(SalesDataTable[[#This Row],[Order Date]],"mmm")</f>
        <v>Mar</v>
      </c>
    </row>
    <row r="472" spans="1:24" ht="15.75">
      <c r="A472" s="1">
        <v>2722</v>
      </c>
      <c r="B472" s="2">
        <v>46112</v>
      </c>
      <c r="C472" s="3">
        <f>YEAR(SalesDataTable[[#This Row],[Order Date]])</f>
        <v>2026</v>
      </c>
      <c r="D472" s="10" t="str">
        <f>"Q"&amp;ROUNDUP(MONTH(SalesDataTable[[#This Row],[Order Date]])/3,0)</f>
        <v>Q1</v>
      </c>
      <c r="E472" s="3">
        <f>MONTH(SalesDataTable[[#This Row],[Order Date]])</f>
        <v>3</v>
      </c>
      <c r="F472" s="3" t="str">
        <f>TEXT(SalesDataTable[[#This Row],[Order Date]],"MMM")</f>
        <v>Mar</v>
      </c>
      <c r="G472" s="3" t="s">
        <v>20</v>
      </c>
      <c r="H472" s="3" t="s">
        <v>47</v>
      </c>
      <c r="I472" s="3" t="s">
        <v>28</v>
      </c>
      <c r="J472" s="3" t="s">
        <v>13</v>
      </c>
      <c r="K472" s="3" t="s">
        <v>4</v>
      </c>
      <c r="L472" s="3" t="s">
        <v>22</v>
      </c>
      <c r="M472" s="8">
        <v>1</v>
      </c>
      <c r="N472" s="5">
        <v>50.99</v>
      </c>
      <c r="O472" s="6">
        <v>0.1</v>
      </c>
      <c r="P472" s="5">
        <v>21.86</v>
      </c>
      <c r="Q472" s="5">
        <f t="shared" si="28"/>
        <v>45.891000000000005</v>
      </c>
      <c r="R472" s="5">
        <f t="shared" si="29"/>
        <v>21.86</v>
      </c>
      <c r="S472" s="5">
        <f t="shared" si="30"/>
        <v>24.031000000000006</v>
      </c>
      <c r="T472" s="7">
        <f t="shared" si="31"/>
        <v>0.52365387548756848</v>
      </c>
      <c r="U472" s="4">
        <f>YEAR(SalesDataTable[[#This Row],[Order Date]])</f>
        <v>2026</v>
      </c>
      <c r="V472" s="7" t="str">
        <f>"Q"&amp;ROUNDUP(MONTH(SalesDataTable[[#This Row],[Order Date]])/3,0)</f>
        <v>Q1</v>
      </c>
      <c r="W472" s="8">
        <f>MONTH(SalesDataTable[[#This Row],[Order Date]])</f>
        <v>3</v>
      </c>
      <c r="X472" s="7" t="str">
        <f>TEXT(SalesDataTable[[#This Row],[Order Date]],"mmm")</f>
        <v>Mar</v>
      </c>
    </row>
    <row r="473" spans="1:24" ht="15.75">
      <c r="A473" s="1">
        <v>2767</v>
      </c>
      <c r="B473" s="2">
        <v>46112</v>
      </c>
      <c r="C473" s="3">
        <f>YEAR(SalesDataTable[[#This Row],[Order Date]])</f>
        <v>2026</v>
      </c>
      <c r="D473" s="10" t="str">
        <f>"Q"&amp;ROUNDUP(MONTH(SalesDataTable[[#This Row],[Order Date]])/3,0)</f>
        <v>Q1</v>
      </c>
      <c r="E473" s="3">
        <f>MONTH(SalesDataTable[[#This Row],[Order Date]])</f>
        <v>3</v>
      </c>
      <c r="F473" s="3" t="str">
        <f>TEXT(SalesDataTable[[#This Row],[Order Date]],"MMM")</f>
        <v>Mar</v>
      </c>
      <c r="G473" s="3" t="s">
        <v>6</v>
      </c>
      <c r="H473" s="3" t="s">
        <v>27</v>
      </c>
      <c r="I473" s="3" t="s">
        <v>2</v>
      </c>
      <c r="J473" s="3" t="s">
        <v>3</v>
      </c>
      <c r="K473" s="3" t="s">
        <v>14</v>
      </c>
      <c r="L473" s="3" t="s">
        <v>44</v>
      </c>
      <c r="M473" s="8">
        <v>4</v>
      </c>
      <c r="N473" s="5">
        <v>134.18</v>
      </c>
      <c r="O473" s="6">
        <v>0</v>
      </c>
      <c r="P473" s="5">
        <v>66.430000000000007</v>
      </c>
      <c r="Q473" s="5">
        <f t="shared" si="28"/>
        <v>536.72</v>
      </c>
      <c r="R473" s="5">
        <f t="shared" si="29"/>
        <v>265.72000000000003</v>
      </c>
      <c r="S473" s="5">
        <f t="shared" si="30"/>
        <v>271</v>
      </c>
      <c r="T473" s="7">
        <f t="shared" si="31"/>
        <v>0.5049187658369354</v>
      </c>
      <c r="U473" s="4">
        <f>YEAR(SalesDataTable[[#This Row],[Order Date]])</f>
        <v>2026</v>
      </c>
      <c r="V473" s="7" t="str">
        <f>"Q"&amp;ROUNDUP(MONTH(SalesDataTable[[#This Row],[Order Date]])/3,0)</f>
        <v>Q1</v>
      </c>
      <c r="W473" s="8">
        <f>MONTH(SalesDataTable[[#This Row],[Order Date]])</f>
        <v>3</v>
      </c>
      <c r="X473" s="7" t="str">
        <f>TEXT(SalesDataTable[[#This Row],[Order Date]],"mmm")</f>
        <v>Mar</v>
      </c>
    </row>
    <row r="474" spans="1:24" ht="15.75">
      <c r="A474" s="1">
        <v>3794</v>
      </c>
      <c r="B474" s="2">
        <v>46112</v>
      </c>
      <c r="C474" s="3">
        <f>YEAR(SalesDataTable[[#This Row],[Order Date]])</f>
        <v>2026</v>
      </c>
      <c r="D474" s="10" t="str">
        <f>"Q"&amp;ROUNDUP(MONTH(SalesDataTable[[#This Row],[Order Date]])/3,0)</f>
        <v>Q1</v>
      </c>
      <c r="E474" s="3">
        <f>MONTH(SalesDataTable[[#This Row],[Order Date]])</f>
        <v>3</v>
      </c>
      <c r="F474" s="3" t="str">
        <f>TEXT(SalesDataTable[[#This Row],[Order Date]],"MMM")</f>
        <v>Mar</v>
      </c>
      <c r="G474" s="3" t="s">
        <v>6</v>
      </c>
      <c r="H474" s="3" t="s">
        <v>43</v>
      </c>
      <c r="I474" s="3" t="s">
        <v>19</v>
      </c>
      <c r="J474" s="3" t="s">
        <v>16</v>
      </c>
      <c r="K474" s="3" t="s">
        <v>34</v>
      </c>
      <c r="L474" s="3" t="s">
        <v>45</v>
      </c>
      <c r="M474" s="8">
        <v>2</v>
      </c>
      <c r="N474" s="5">
        <v>50.86</v>
      </c>
      <c r="O474" s="6">
        <v>0.1</v>
      </c>
      <c r="P474" s="5">
        <v>21.76</v>
      </c>
      <c r="Q474" s="5">
        <f t="shared" si="28"/>
        <v>91.548000000000002</v>
      </c>
      <c r="R474" s="5">
        <f t="shared" si="29"/>
        <v>43.52</v>
      </c>
      <c r="S474" s="5">
        <f t="shared" si="30"/>
        <v>48.027999999999999</v>
      </c>
      <c r="T474" s="7">
        <f t="shared" si="31"/>
        <v>0.52462096386595003</v>
      </c>
      <c r="U474" s="4">
        <f>YEAR(SalesDataTable[[#This Row],[Order Date]])</f>
        <v>2026</v>
      </c>
      <c r="V474" s="7" t="str">
        <f>"Q"&amp;ROUNDUP(MONTH(SalesDataTable[[#This Row],[Order Date]])/3,0)</f>
        <v>Q1</v>
      </c>
      <c r="W474" s="8">
        <f>MONTH(SalesDataTable[[#This Row],[Order Date]])</f>
        <v>3</v>
      </c>
      <c r="X474" s="7" t="str">
        <f>TEXT(SalesDataTable[[#This Row],[Order Date]],"mmm")</f>
        <v>Mar</v>
      </c>
    </row>
    <row r="475" spans="1:24" ht="15.75">
      <c r="A475" s="1">
        <v>3880</v>
      </c>
      <c r="B475" s="2">
        <v>46112</v>
      </c>
      <c r="C475" s="3">
        <f>YEAR(SalesDataTable[[#This Row],[Order Date]])</f>
        <v>2026</v>
      </c>
      <c r="D475" s="10" t="str">
        <f>"Q"&amp;ROUNDUP(MONTH(SalesDataTable[[#This Row],[Order Date]])/3,0)</f>
        <v>Q1</v>
      </c>
      <c r="E475" s="3">
        <f>MONTH(SalesDataTable[[#This Row],[Order Date]])</f>
        <v>3</v>
      </c>
      <c r="F475" s="3" t="str">
        <f>TEXT(SalesDataTable[[#This Row],[Order Date]],"MMM")</f>
        <v>Mar</v>
      </c>
      <c r="G475" s="3" t="s">
        <v>6</v>
      </c>
      <c r="H475" s="3" t="s">
        <v>43</v>
      </c>
      <c r="I475" s="3" t="s">
        <v>8</v>
      </c>
      <c r="J475" s="3" t="s">
        <v>16</v>
      </c>
      <c r="K475" s="3" t="s">
        <v>23</v>
      </c>
      <c r="L475" s="3" t="s">
        <v>51</v>
      </c>
      <c r="M475" s="8">
        <v>12</v>
      </c>
      <c r="N475" s="5">
        <v>124.86</v>
      </c>
      <c r="O475" s="6">
        <v>0.1</v>
      </c>
      <c r="P475" s="5">
        <v>60.82</v>
      </c>
      <c r="Q475" s="5">
        <f t="shared" si="28"/>
        <v>1348.4880000000001</v>
      </c>
      <c r="R475" s="5">
        <f t="shared" si="29"/>
        <v>729.84</v>
      </c>
      <c r="S475" s="5">
        <f t="shared" si="30"/>
        <v>618.64800000000002</v>
      </c>
      <c r="T475" s="7">
        <f t="shared" si="31"/>
        <v>0.45877160197198641</v>
      </c>
      <c r="U475" s="4">
        <f>YEAR(SalesDataTable[[#This Row],[Order Date]])</f>
        <v>2026</v>
      </c>
      <c r="V475" s="7" t="str">
        <f>"Q"&amp;ROUNDUP(MONTH(SalesDataTable[[#This Row],[Order Date]])/3,0)</f>
        <v>Q1</v>
      </c>
      <c r="W475" s="8">
        <f>MONTH(SalesDataTable[[#This Row],[Order Date]])</f>
        <v>3</v>
      </c>
      <c r="X475" s="7" t="str">
        <f>TEXT(SalesDataTable[[#This Row],[Order Date]],"mmm")</f>
        <v>Mar</v>
      </c>
    </row>
    <row r="476" spans="1:24" ht="15.75">
      <c r="A476" s="1">
        <v>422</v>
      </c>
      <c r="B476" s="2">
        <v>46113</v>
      </c>
      <c r="C476" s="3">
        <f>YEAR(SalesDataTable[[#This Row],[Order Date]])</f>
        <v>2026</v>
      </c>
      <c r="D476" s="10" t="str">
        <f>"Q"&amp;ROUNDUP(MONTH(SalesDataTable[[#This Row],[Order Date]])/3,0)</f>
        <v>Q2</v>
      </c>
      <c r="E476" s="3">
        <f>MONTH(SalesDataTable[[#This Row],[Order Date]])</f>
        <v>4</v>
      </c>
      <c r="F476" s="3" t="str">
        <f>TEXT(SalesDataTable[[#This Row],[Order Date]],"MMM")</f>
        <v>Apr</v>
      </c>
      <c r="G476" s="3" t="s">
        <v>20</v>
      </c>
      <c r="H476" s="3" t="s">
        <v>21</v>
      </c>
      <c r="I476" s="3" t="s">
        <v>2</v>
      </c>
      <c r="J476" s="3" t="s">
        <v>16</v>
      </c>
      <c r="K476" s="3" t="s">
        <v>4</v>
      </c>
      <c r="L476" s="3" t="s">
        <v>5</v>
      </c>
      <c r="M476" s="8">
        <v>1</v>
      </c>
      <c r="N476" s="5">
        <v>81.760000000000005</v>
      </c>
      <c r="O476" s="6">
        <v>0.1</v>
      </c>
      <c r="P476" s="5">
        <v>42.78</v>
      </c>
      <c r="Q476" s="5">
        <f t="shared" si="28"/>
        <v>73.584000000000003</v>
      </c>
      <c r="R476" s="5">
        <f t="shared" si="29"/>
        <v>42.78</v>
      </c>
      <c r="S476" s="5">
        <f t="shared" si="30"/>
        <v>30.804000000000002</v>
      </c>
      <c r="T476" s="7">
        <f t="shared" si="31"/>
        <v>0.4186236138290933</v>
      </c>
      <c r="U476" s="4">
        <f>YEAR(SalesDataTable[[#This Row],[Order Date]])</f>
        <v>2026</v>
      </c>
      <c r="V476" s="7" t="str">
        <f>"Q"&amp;ROUNDUP(MONTH(SalesDataTable[[#This Row],[Order Date]])/3,0)</f>
        <v>Q2</v>
      </c>
      <c r="W476" s="8">
        <f>MONTH(SalesDataTable[[#This Row],[Order Date]])</f>
        <v>4</v>
      </c>
      <c r="X476" s="7" t="str">
        <f>TEXT(SalesDataTable[[#This Row],[Order Date]],"mmm")</f>
        <v>Apr</v>
      </c>
    </row>
    <row r="477" spans="1:24" ht="15.75">
      <c r="A477" s="1">
        <v>495</v>
      </c>
      <c r="B477" s="2">
        <v>46113</v>
      </c>
      <c r="C477" s="3">
        <f>YEAR(SalesDataTable[[#This Row],[Order Date]])</f>
        <v>2026</v>
      </c>
      <c r="D477" s="10" t="str">
        <f>"Q"&amp;ROUNDUP(MONTH(SalesDataTable[[#This Row],[Order Date]])/3,0)</f>
        <v>Q2</v>
      </c>
      <c r="E477" s="3">
        <f>MONTH(SalesDataTable[[#This Row],[Order Date]])</f>
        <v>4</v>
      </c>
      <c r="F477" s="3" t="str">
        <f>TEXT(SalesDataTable[[#This Row],[Order Date]],"MMM")</f>
        <v>Apr</v>
      </c>
      <c r="G477" s="3" t="s">
        <v>6</v>
      </c>
      <c r="H477" s="3" t="s">
        <v>49</v>
      </c>
      <c r="I477" s="3" t="s">
        <v>19</v>
      </c>
      <c r="J477" s="3" t="s">
        <v>16</v>
      </c>
      <c r="K477" s="3" t="s">
        <v>14</v>
      </c>
      <c r="L477" s="3" t="s">
        <v>44</v>
      </c>
      <c r="M477" s="8">
        <v>1</v>
      </c>
      <c r="N477" s="5">
        <v>134.65</v>
      </c>
      <c r="O477" s="6">
        <v>0</v>
      </c>
      <c r="P477" s="5">
        <v>68.19</v>
      </c>
      <c r="Q477" s="5">
        <f t="shared" si="28"/>
        <v>134.65</v>
      </c>
      <c r="R477" s="5">
        <f t="shared" si="29"/>
        <v>68.19</v>
      </c>
      <c r="S477" s="5">
        <f t="shared" si="30"/>
        <v>66.460000000000008</v>
      </c>
      <c r="T477" s="7">
        <f t="shared" si="31"/>
        <v>0.49357593761604163</v>
      </c>
      <c r="U477" s="4">
        <f>YEAR(SalesDataTable[[#This Row],[Order Date]])</f>
        <v>2026</v>
      </c>
      <c r="V477" s="7" t="str">
        <f>"Q"&amp;ROUNDUP(MONTH(SalesDataTable[[#This Row],[Order Date]])/3,0)</f>
        <v>Q2</v>
      </c>
      <c r="W477" s="8">
        <f>MONTH(SalesDataTable[[#This Row],[Order Date]])</f>
        <v>4</v>
      </c>
      <c r="X477" s="7" t="str">
        <f>TEXT(SalesDataTable[[#This Row],[Order Date]],"mmm")</f>
        <v>Apr</v>
      </c>
    </row>
    <row r="478" spans="1:24" ht="15.75">
      <c r="A478" s="1">
        <v>1517</v>
      </c>
      <c r="B478" s="2">
        <v>46113</v>
      </c>
      <c r="C478" s="3">
        <f>YEAR(SalesDataTable[[#This Row],[Order Date]])</f>
        <v>2026</v>
      </c>
      <c r="D478" s="10" t="str">
        <f>"Q"&amp;ROUNDUP(MONTH(SalesDataTable[[#This Row],[Order Date]])/3,0)</f>
        <v>Q2</v>
      </c>
      <c r="E478" s="3">
        <f>MONTH(SalesDataTable[[#This Row],[Order Date]])</f>
        <v>4</v>
      </c>
      <c r="F478" s="3" t="str">
        <f>TEXT(SalesDataTable[[#This Row],[Order Date]],"MMM")</f>
        <v>Apr</v>
      </c>
      <c r="G478" s="3" t="s">
        <v>11</v>
      </c>
      <c r="H478" s="3" t="s">
        <v>52</v>
      </c>
      <c r="I478" s="3" t="s">
        <v>2</v>
      </c>
      <c r="J478" s="3" t="s">
        <v>16</v>
      </c>
      <c r="K478" s="3" t="s">
        <v>4</v>
      </c>
      <c r="L478" s="3" t="s">
        <v>26</v>
      </c>
      <c r="M478" s="8">
        <v>1</v>
      </c>
      <c r="N478" s="5">
        <v>41.21</v>
      </c>
      <c r="O478" s="6">
        <v>0</v>
      </c>
      <c r="P478" s="5">
        <v>16.34</v>
      </c>
      <c r="Q478" s="5">
        <f t="shared" si="28"/>
        <v>41.21</v>
      </c>
      <c r="R478" s="5">
        <f t="shared" si="29"/>
        <v>16.34</v>
      </c>
      <c r="S478" s="5">
        <f t="shared" si="30"/>
        <v>24.87</v>
      </c>
      <c r="T478" s="7">
        <f t="shared" si="31"/>
        <v>0.60349429750060668</v>
      </c>
      <c r="U478" s="4">
        <f>YEAR(SalesDataTable[[#This Row],[Order Date]])</f>
        <v>2026</v>
      </c>
      <c r="V478" s="7" t="str">
        <f>"Q"&amp;ROUNDUP(MONTH(SalesDataTable[[#This Row],[Order Date]])/3,0)</f>
        <v>Q2</v>
      </c>
      <c r="W478" s="8">
        <f>MONTH(SalesDataTable[[#This Row],[Order Date]])</f>
        <v>4</v>
      </c>
      <c r="X478" s="7" t="str">
        <f>TEXT(SalesDataTable[[#This Row],[Order Date]],"mmm")</f>
        <v>Apr</v>
      </c>
    </row>
    <row r="479" spans="1:24" ht="15.75">
      <c r="A479" s="1">
        <v>2391</v>
      </c>
      <c r="B479" s="2">
        <v>46113</v>
      </c>
      <c r="C479" s="3">
        <f>YEAR(SalesDataTable[[#This Row],[Order Date]])</f>
        <v>2026</v>
      </c>
      <c r="D479" s="10" t="str">
        <f>"Q"&amp;ROUNDUP(MONTH(SalesDataTable[[#This Row],[Order Date]])/3,0)</f>
        <v>Q2</v>
      </c>
      <c r="E479" s="3">
        <f>MONTH(SalesDataTable[[#This Row],[Order Date]])</f>
        <v>4</v>
      </c>
      <c r="F479" s="3" t="str">
        <f>TEXT(SalesDataTable[[#This Row],[Order Date]],"MMM")</f>
        <v>Apr</v>
      </c>
      <c r="G479" s="3" t="s">
        <v>6</v>
      </c>
      <c r="H479" s="3" t="s">
        <v>43</v>
      </c>
      <c r="I479" s="3" t="s">
        <v>2</v>
      </c>
      <c r="J479" s="3" t="s">
        <v>3</v>
      </c>
      <c r="K479" s="3" t="s">
        <v>34</v>
      </c>
      <c r="L479" s="3" t="s">
        <v>35</v>
      </c>
      <c r="M479" s="8">
        <v>2</v>
      </c>
      <c r="N479" s="5">
        <v>40.590000000000003</v>
      </c>
      <c r="O479" s="6">
        <v>0</v>
      </c>
      <c r="P479" s="5">
        <v>15.01</v>
      </c>
      <c r="Q479" s="5">
        <f t="shared" si="28"/>
        <v>81.180000000000007</v>
      </c>
      <c r="R479" s="5">
        <f t="shared" si="29"/>
        <v>30.02</v>
      </c>
      <c r="S479" s="5">
        <f t="shared" si="30"/>
        <v>51.160000000000011</v>
      </c>
      <c r="T479" s="7">
        <f t="shared" si="31"/>
        <v>0.63020448386302053</v>
      </c>
      <c r="U479" s="4">
        <f>YEAR(SalesDataTable[[#This Row],[Order Date]])</f>
        <v>2026</v>
      </c>
      <c r="V479" s="7" t="str">
        <f>"Q"&amp;ROUNDUP(MONTH(SalesDataTable[[#This Row],[Order Date]])/3,0)</f>
        <v>Q2</v>
      </c>
      <c r="W479" s="8">
        <f>MONTH(SalesDataTable[[#This Row],[Order Date]])</f>
        <v>4</v>
      </c>
      <c r="X479" s="7" t="str">
        <f>TEXT(SalesDataTable[[#This Row],[Order Date]],"mmm")</f>
        <v>Apr</v>
      </c>
    </row>
    <row r="480" spans="1:24" ht="15.75">
      <c r="A480" s="1">
        <v>3809</v>
      </c>
      <c r="B480" s="2">
        <v>46113</v>
      </c>
      <c r="C480" s="3">
        <f>YEAR(SalesDataTable[[#This Row],[Order Date]])</f>
        <v>2026</v>
      </c>
      <c r="D480" s="10" t="str">
        <f>"Q"&amp;ROUNDUP(MONTH(SalesDataTable[[#This Row],[Order Date]])/3,0)</f>
        <v>Q2</v>
      </c>
      <c r="E480" s="3">
        <f>MONTH(SalesDataTable[[#This Row],[Order Date]])</f>
        <v>4</v>
      </c>
      <c r="F480" s="3" t="str">
        <f>TEXT(SalesDataTable[[#This Row],[Order Date]],"MMM")</f>
        <v>Apr</v>
      </c>
      <c r="G480" s="3" t="s">
        <v>0</v>
      </c>
      <c r="H480" s="3" t="s">
        <v>50</v>
      </c>
      <c r="I480" s="3" t="s">
        <v>2</v>
      </c>
      <c r="J480" s="3" t="s">
        <v>13</v>
      </c>
      <c r="K480" s="3" t="s">
        <v>23</v>
      </c>
      <c r="L480" s="3" t="s">
        <v>51</v>
      </c>
      <c r="M480" s="8">
        <v>3</v>
      </c>
      <c r="N480" s="5">
        <v>124.08</v>
      </c>
      <c r="O480" s="6">
        <v>0.05</v>
      </c>
      <c r="P480" s="5">
        <v>62.41</v>
      </c>
      <c r="Q480" s="5">
        <f t="shared" si="28"/>
        <v>353.62799999999999</v>
      </c>
      <c r="R480" s="5">
        <f t="shared" si="29"/>
        <v>187.23</v>
      </c>
      <c r="S480" s="5">
        <f t="shared" si="30"/>
        <v>166.398</v>
      </c>
      <c r="T480" s="7">
        <f t="shared" si="31"/>
        <v>0.47054531880959655</v>
      </c>
      <c r="U480" s="4">
        <f>YEAR(SalesDataTable[[#This Row],[Order Date]])</f>
        <v>2026</v>
      </c>
      <c r="V480" s="7" t="str">
        <f>"Q"&amp;ROUNDUP(MONTH(SalesDataTable[[#This Row],[Order Date]])/3,0)</f>
        <v>Q2</v>
      </c>
      <c r="W480" s="8">
        <f>MONTH(SalesDataTable[[#This Row],[Order Date]])</f>
        <v>4</v>
      </c>
      <c r="X480" s="7" t="str">
        <f>TEXT(SalesDataTable[[#This Row],[Order Date]],"mmm")</f>
        <v>Apr</v>
      </c>
    </row>
    <row r="481" spans="1:24" ht="15.75">
      <c r="A481" s="1">
        <v>3958</v>
      </c>
      <c r="B481" s="2">
        <v>46113</v>
      </c>
      <c r="C481" s="3">
        <f>YEAR(SalesDataTable[[#This Row],[Order Date]])</f>
        <v>2026</v>
      </c>
      <c r="D481" s="10" t="str">
        <f>"Q"&amp;ROUNDUP(MONTH(SalesDataTable[[#This Row],[Order Date]])/3,0)</f>
        <v>Q2</v>
      </c>
      <c r="E481" s="3">
        <f>MONTH(SalesDataTable[[#This Row],[Order Date]])</f>
        <v>4</v>
      </c>
      <c r="F481" s="3" t="str">
        <f>TEXT(SalesDataTable[[#This Row],[Order Date]],"MMM")</f>
        <v>Apr</v>
      </c>
      <c r="G481" s="3" t="s">
        <v>6</v>
      </c>
      <c r="H481" s="3" t="s">
        <v>7</v>
      </c>
      <c r="I481" s="3" t="s">
        <v>2</v>
      </c>
      <c r="J481" s="3" t="s">
        <v>3</v>
      </c>
      <c r="K481" s="3" t="s">
        <v>23</v>
      </c>
      <c r="L481" s="3" t="s">
        <v>51</v>
      </c>
      <c r="M481" s="8">
        <v>2</v>
      </c>
      <c r="N481" s="5">
        <v>125.35</v>
      </c>
      <c r="O481" s="6">
        <v>0.15</v>
      </c>
      <c r="P481" s="5">
        <v>60.73</v>
      </c>
      <c r="Q481" s="5">
        <f t="shared" si="28"/>
        <v>213.095</v>
      </c>
      <c r="R481" s="5">
        <f t="shared" si="29"/>
        <v>121.46</v>
      </c>
      <c r="S481" s="5">
        <f t="shared" si="30"/>
        <v>91.635000000000005</v>
      </c>
      <c r="T481" s="7">
        <f t="shared" si="31"/>
        <v>0.43001947488209485</v>
      </c>
      <c r="U481" s="4">
        <f>YEAR(SalesDataTable[[#This Row],[Order Date]])</f>
        <v>2026</v>
      </c>
      <c r="V481" s="7" t="str">
        <f>"Q"&amp;ROUNDUP(MONTH(SalesDataTable[[#This Row],[Order Date]])/3,0)</f>
        <v>Q2</v>
      </c>
      <c r="W481" s="8">
        <f>MONTH(SalesDataTable[[#This Row],[Order Date]])</f>
        <v>4</v>
      </c>
      <c r="X481" s="7" t="str">
        <f>TEXT(SalesDataTable[[#This Row],[Order Date]],"mmm")</f>
        <v>Apr</v>
      </c>
    </row>
    <row r="482" spans="1:24" ht="15.75">
      <c r="A482" s="1">
        <v>4418</v>
      </c>
      <c r="B482" s="2">
        <v>46113</v>
      </c>
      <c r="C482" s="3">
        <f>YEAR(SalesDataTable[[#This Row],[Order Date]])</f>
        <v>2026</v>
      </c>
      <c r="D482" s="10" t="str">
        <f>"Q"&amp;ROUNDUP(MONTH(SalesDataTable[[#This Row],[Order Date]])/3,0)</f>
        <v>Q2</v>
      </c>
      <c r="E482" s="3">
        <f>MONTH(SalesDataTable[[#This Row],[Order Date]])</f>
        <v>4</v>
      </c>
      <c r="F482" s="3" t="str">
        <f>TEXT(SalesDataTable[[#This Row],[Order Date]],"MMM")</f>
        <v>Apr</v>
      </c>
      <c r="G482" s="3" t="s">
        <v>6</v>
      </c>
      <c r="H482" s="3" t="s">
        <v>49</v>
      </c>
      <c r="I482" s="3" t="s">
        <v>28</v>
      </c>
      <c r="J482" s="3" t="s">
        <v>13</v>
      </c>
      <c r="K482" s="3" t="s">
        <v>34</v>
      </c>
      <c r="L482" s="3" t="s">
        <v>42</v>
      </c>
      <c r="M482" s="8">
        <v>3</v>
      </c>
      <c r="N482" s="5">
        <v>36.090000000000003</v>
      </c>
      <c r="O482" s="6">
        <v>0</v>
      </c>
      <c r="P482" s="5">
        <v>14.03</v>
      </c>
      <c r="Q482" s="5">
        <f t="shared" si="28"/>
        <v>108.27000000000001</v>
      </c>
      <c r="R482" s="5">
        <f t="shared" si="29"/>
        <v>42.089999999999996</v>
      </c>
      <c r="S482" s="5">
        <f t="shared" si="30"/>
        <v>66.180000000000007</v>
      </c>
      <c r="T482" s="7">
        <f t="shared" si="31"/>
        <v>0.61124965364366857</v>
      </c>
      <c r="U482" s="4">
        <f>YEAR(SalesDataTable[[#This Row],[Order Date]])</f>
        <v>2026</v>
      </c>
      <c r="V482" s="7" t="str">
        <f>"Q"&amp;ROUNDUP(MONTH(SalesDataTable[[#This Row],[Order Date]])/3,0)</f>
        <v>Q2</v>
      </c>
      <c r="W482" s="8">
        <f>MONTH(SalesDataTable[[#This Row],[Order Date]])</f>
        <v>4</v>
      </c>
      <c r="X482" s="7" t="str">
        <f>TEXT(SalesDataTable[[#This Row],[Order Date]],"mmm")</f>
        <v>Apr</v>
      </c>
    </row>
    <row r="483" spans="1:24" ht="15.75">
      <c r="A483" s="1">
        <v>4693</v>
      </c>
      <c r="B483" s="2">
        <v>46113</v>
      </c>
      <c r="C483" s="3">
        <f>YEAR(SalesDataTable[[#This Row],[Order Date]])</f>
        <v>2026</v>
      </c>
      <c r="D483" s="10" t="str">
        <f>"Q"&amp;ROUNDUP(MONTH(SalesDataTable[[#This Row],[Order Date]])/3,0)</f>
        <v>Q2</v>
      </c>
      <c r="E483" s="3">
        <f>MONTH(SalesDataTable[[#This Row],[Order Date]])</f>
        <v>4</v>
      </c>
      <c r="F483" s="3" t="str">
        <f>TEXT(SalesDataTable[[#This Row],[Order Date]],"MMM")</f>
        <v>Apr</v>
      </c>
      <c r="G483" s="3" t="s">
        <v>6</v>
      </c>
      <c r="H483" s="3" t="s">
        <v>43</v>
      </c>
      <c r="I483" s="3" t="s">
        <v>8</v>
      </c>
      <c r="J483" s="3" t="s">
        <v>16</v>
      </c>
      <c r="K483" s="3" t="s">
        <v>9</v>
      </c>
      <c r="L483" s="3" t="s">
        <v>10</v>
      </c>
      <c r="M483" s="8">
        <v>15</v>
      </c>
      <c r="N483" s="5">
        <v>94.33</v>
      </c>
      <c r="O483" s="6">
        <v>0.1</v>
      </c>
      <c r="P483" s="5">
        <v>44.38</v>
      </c>
      <c r="Q483" s="5">
        <f t="shared" si="28"/>
        <v>1273.4550000000002</v>
      </c>
      <c r="R483" s="5">
        <f t="shared" si="29"/>
        <v>665.7</v>
      </c>
      <c r="S483" s="5">
        <f t="shared" si="30"/>
        <v>607.75500000000011</v>
      </c>
      <c r="T483" s="7">
        <f t="shared" si="31"/>
        <v>0.47724890161018652</v>
      </c>
      <c r="U483" s="4">
        <f>YEAR(SalesDataTable[[#This Row],[Order Date]])</f>
        <v>2026</v>
      </c>
      <c r="V483" s="7" t="str">
        <f>"Q"&amp;ROUNDUP(MONTH(SalesDataTable[[#This Row],[Order Date]])/3,0)</f>
        <v>Q2</v>
      </c>
      <c r="W483" s="8">
        <f>MONTH(SalesDataTable[[#This Row],[Order Date]])</f>
        <v>4</v>
      </c>
      <c r="X483" s="7" t="str">
        <f>TEXT(SalesDataTable[[#This Row],[Order Date]],"mmm")</f>
        <v>Apr</v>
      </c>
    </row>
    <row r="484" spans="1:24" ht="15.75">
      <c r="A484" s="1">
        <v>193</v>
      </c>
      <c r="B484" s="2">
        <v>46114</v>
      </c>
      <c r="C484" s="3">
        <f>YEAR(SalesDataTable[[#This Row],[Order Date]])</f>
        <v>2026</v>
      </c>
      <c r="D484" s="10" t="str">
        <f>"Q"&amp;ROUNDUP(MONTH(SalesDataTable[[#This Row],[Order Date]])/3,0)</f>
        <v>Q2</v>
      </c>
      <c r="E484" s="3">
        <f>MONTH(SalesDataTable[[#This Row],[Order Date]])</f>
        <v>4</v>
      </c>
      <c r="F484" s="3" t="str">
        <f>TEXT(SalesDataTable[[#This Row],[Order Date]],"MMM")</f>
        <v>Apr</v>
      </c>
      <c r="G484" s="3" t="s">
        <v>20</v>
      </c>
      <c r="H484" s="3" t="s">
        <v>21</v>
      </c>
      <c r="I484" s="3" t="s">
        <v>19</v>
      </c>
      <c r="J484" s="3" t="s">
        <v>3</v>
      </c>
      <c r="K484" s="3" t="s">
        <v>14</v>
      </c>
      <c r="L484" s="3" t="s">
        <v>15</v>
      </c>
      <c r="M484" s="8">
        <v>1</v>
      </c>
      <c r="N484" s="5">
        <v>35.6</v>
      </c>
      <c r="O484" s="6">
        <v>0.1</v>
      </c>
      <c r="P484" s="5">
        <v>13.39</v>
      </c>
      <c r="Q484" s="5">
        <f t="shared" si="28"/>
        <v>32.04</v>
      </c>
      <c r="R484" s="5">
        <f t="shared" si="29"/>
        <v>13.39</v>
      </c>
      <c r="S484" s="5">
        <f t="shared" si="30"/>
        <v>18.649999999999999</v>
      </c>
      <c r="T484" s="7">
        <f t="shared" si="31"/>
        <v>0.58208489388264661</v>
      </c>
      <c r="U484" s="4">
        <f>YEAR(SalesDataTable[[#This Row],[Order Date]])</f>
        <v>2026</v>
      </c>
      <c r="V484" s="7" t="str">
        <f>"Q"&amp;ROUNDUP(MONTH(SalesDataTable[[#This Row],[Order Date]])/3,0)</f>
        <v>Q2</v>
      </c>
      <c r="W484" s="8">
        <f>MONTH(SalesDataTable[[#This Row],[Order Date]])</f>
        <v>4</v>
      </c>
      <c r="X484" s="7" t="str">
        <f>TEXT(SalesDataTable[[#This Row],[Order Date]],"mmm")</f>
        <v>Apr</v>
      </c>
    </row>
    <row r="485" spans="1:24" ht="15.75">
      <c r="A485" s="1">
        <v>2246</v>
      </c>
      <c r="B485" s="2">
        <v>46114</v>
      </c>
      <c r="C485" s="3">
        <f>YEAR(SalesDataTable[[#This Row],[Order Date]])</f>
        <v>2026</v>
      </c>
      <c r="D485" s="10" t="str">
        <f>"Q"&amp;ROUNDUP(MONTH(SalesDataTable[[#This Row],[Order Date]])/3,0)</f>
        <v>Q2</v>
      </c>
      <c r="E485" s="3">
        <f>MONTH(SalesDataTable[[#This Row],[Order Date]])</f>
        <v>4</v>
      </c>
      <c r="F485" s="3" t="str">
        <f>TEXT(SalesDataTable[[#This Row],[Order Date]],"MMM")</f>
        <v>Apr</v>
      </c>
      <c r="G485" s="3" t="s">
        <v>6</v>
      </c>
      <c r="H485" s="3" t="s">
        <v>43</v>
      </c>
      <c r="I485" s="3" t="s">
        <v>28</v>
      </c>
      <c r="J485" s="3" t="s">
        <v>3</v>
      </c>
      <c r="K485" s="3" t="s">
        <v>4</v>
      </c>
      <c r="L485" s="3" t="s">
        <v>22</v>
      </c>
      <c r="M485" s="8">
        <v>1</v>
      </c>
      <c r="N485" s="5">
        <v>50.17</v>
      </c>
      <c r="O485" s="6">
        <v>0</v>
      </c>
      <c r="P485" s="5">
        <v>21.95</v>
      </c>
      <c r="Q485" s="5">
        <f t="shared" si="28"/>
        <v>50.17</v>
      </c>
      <c r="R485" s="5">
        <f t="shared" si="29"/>
        <v>21.95</v>
      </c>
      <c r="S485" s="5">
        <f t="shared" si="30"/>
        <v>28.220000000000002</v>
      </c>
      <c r="T485" s="7">
        <f t="shared" si="31"/>
        <v>0.56248754235598963</v>
      </c>
      <c r="U485" s="4">
        <f>YEAR(SalesDataTable[[#This Row],[Order Date]])</f>
        <v>2026</v>
      </c>
      <c r="V485" s="7" t="str">
        <f>"Q"&amp;ROUNDUP(MONTH(SalesDataTable[[#This Row],[Order Date]])/3,0)</f>
        <v>Q2</v>
      </c>
      <c r="W485" s="8">
        <f>MONTH(SalesDataTable[[#This Row],[Order Date]])</f>
        <v>4</v>
      </c>
      <c r="X485" s="7" t="str">
        <f>TEXT(SalesDataTable[[#This Row],[Order Date]],"mmm")</f>
        <v>Apr</v>
      </c>
    </row>
    <row r="486" spans="1:24" ht="15.75">
      <c r="A486" s="1">
        <v>2556</v>
      </c>
      <c r="B486" s="2">
        <v>46114</v>
      </c>
      <c r="C486" s="3">
        <f>YEAR(SalesDataTable[[#This Row],[Order Date]])</f>
        <v>2026</v>
      </c>
      <c r="D486" s="10" t="str">
        <f>"Q"&amp;ROUNDUP(MONTH(SalesDataTable[[#This Row],[Order Date]])/3,0)</f>
        <v>Q2</v>
      </c>
      <c r="E486" s="3">
        <f>MONTH(SalesDataTable[[#This Row],[Order Date]])</f>
        <v>4</v>
      </c>
      <c r="F486" s="3" t="str">
        <f>TEXT(SalesDataTable[[#This Row],[Order Date]],"MMM")</f>
        <v>Apr</v>
      </c>
      <c r="G486" s="3" t="s">
        <v>20</v>
      </c>
      <c r="H486" s="3" t="s">
        <v>33</v>
      </c>
      <c r="I486" s="3" t="s">
        <v>2</v>
      </c>
      <c r="J486" s="3" t="s">
        <v>3</v>
      </c>
      <c r="K486" s="3" t="s">
        <v>9</v>
      </c>
      <c r="L486" s="3" t="s">
        <v>46</v>
      </c>
      <c r="M486" s="8">
        <v>2</v>
      </c>
      <c r="N486" s="5">
        <v>72.900000000000006</v>
      </c>
      <c r="O486" s="6">
        <v>0</v>
      </c>
      <c r="P486" s="5">
        <v>31.52</v>
      </c>
      <c r="Q486" s="5">
        <f t="shared" si="28"/>
        <v>145.80000000000001</v>
      </c>
      <c r="R486" s="5">
        <f t="shared" si="29"/>
        <v>63.04</v>
      </c>
      <c r="S486" s="5">
        <f t="shared" si="30"/>
        <v>82.760000000000019</v>
      </c>
      <c r="T486" s="7">
        <f t="shared" si="31"/>
        <v>0.5676268861454048</v>
      </c>
      <c r="U486" s="4">
        <f>YEAR(SalesDataTable[[#This Row],[Order Date]])</f>
        <v>2026</v>
      </c>
      <c r="V486" s="7" t="str">
        <f>"Q"&amp;ROUNDUP(MONTH(SalesDataTable[[#This Row],[Order Date]])/3,0)</f>
        <v>Q2</v>
      </c>
      <c r="W486" s="8">
        <f>MONTH(SalesDataTable[[#This Row],[Order Date]])</f>
        <v>4</v>
      </c>
      <c r="X486" s="7" t="str">
        <f>TEXT(SalesDataTable[[#This Row],[Order Date]],"mmm")</f>
        <v>Apr</v>
      </c>
    </row>
    <row r="487" spans="1:24" ht="15.75">
      <c r="A487" s="1">
        <v>169</v>
      </c>
      <c r="B487" s="2">
        <v>46115</v>
      </c>
      <c r="C487" s="3">
        <f>YEAR(SalesDataTable[[#This Row],[Order Date]])</f>
        <v>2026</v>
      </c>
      <c r="D487" s="10" t="str">
        <f>"Q"&amp;ROUNDUP(MONTH(SalesDataTable[[#This Row],[Order Date]])/3,0)</f>
        <v>Q2</v>
      </c>
      <c r="E487" s="3">
        <f>MONTH(SalesDataTable[[#This Row],[Order Date]])</f>
        <v>4</v>
      </c>
      <c r="F487" s="3" t="str">
        <f>TEXT(SalesDataTable[[#This Row],[Order Date]],"MMM")</f>
        <v>Apr</v>
      </c>
      <c r="G487" s="3" t="s">
        <v>11</v>
      </c>
      <c r="H487" s="3" t="s">
        <v>52</v>
      </c>
      <c r="I487" s="3" t="s">
        <v>2</v>
      </c>
      <c r="J487" s="3" t="s">
        <v>13</v>
      </c>
      <c r="K487" s="3" t="s">
        <v>9</v>
      </c>
      <c r="L487" s="3" t="s">
        <v>10</v>
      </c>
      <c r="M487" s="8">
        <v>2</v>
      </c>
      <c r="N487" s="5">
        <v>93.48</v>
      </c>
      <c r="O487" s="6">
        <v>0</v>
      </c>
      <c r="P487" s="5">
        <v>45.15</v>
      </c>
      <c r="Q487" s="5">
        <f t="shared" si="28"/>
        <v>186.96</v>
      </c>
      <c r="R487" s="5">
        <f t="shared" si="29"/>
        <v>90.3</v>
      </c>
      <c r="S487" s="5">
        <f t="shared" si="30"/>
        <v>96.660000000000011</v>
      </c>
      <c r="T487" s="7">
        <f t="shared" si="31"/>
        <v>0.51700898587933253</v>
      </c>
      <c r="U487" s="4">
        <f>YEAR(SalesDataTable[[#This Row],[Order Date]])</f>
        <v>2026</v>
      </c>
      <c r="V487" s="7" t="str">
        <f>"Q"&amp;ROUNDUP(MONTH(SalesDataTable[[#This Row],[Order Date]])/3,0)</f>
        <v>Q2</v>
      </c>
      <c r="W487" s="8">
        <f>MONTH(SalesDataTable[[#This Row],[Order Date]])</f>
        <v>4</v>
      </c>
      <c r="X487" s="7" t="str">
        <f>TEXT(SalesDataTable[[#This Row],[Order Date]],"mmm")</f>
        <v>Apr</v>
      </c>
    </row>
    <row r="488" spans="1:24" ht="15.75">
      <c r="A488" s="1">
        <v>877</v>
      </c>
      <c r="B488" s="2">
        <v>46115</v>
      </c>
      <c r="C488" s="3">
        <f>YEAR(SalesDataTable[[#This Row],[Order Date]])</f>
        <v>2026</v>
      </c>
      <c r="D488" s="10" t="str">
        <f>"Q"&amp;ROUNDUP(MONTH(SalesDataTable[[#This Row],[Order Date]])/3,0)</f>
        <v>Q2</v>
      </c>
      <c r="E488" s="3">
        <f>MONTH(SalesDataTable[[#This Row],[Order Date]])</f>
        <v>4</v>
      </c>
      <c r="F488" s="3" t="str">
        <f>TEXT(SalesDataTable[[#This Row],[Order Date]],"MMM")</f>
        <v>Apr</v>
      </c>
      <c r="G488" s="3" t="s">
        <v>6</v>
      </c>
      <c r="H488" s="3" t="s">
        <v>43</v>
      </c>
      <c r="I488" s="3" t="s">
        <v>2</v>
      </c>
      <c r="J488" s="3" t="s">
        <v>13</v>
      </c>
      <c r="K488" s="3" t="s">
        <v>23</v>
      </c>
      <c r="L488" s="3" t="s">
        <v>51</v>
      </c>
      <c r="M488" s="8">
        <v>1</v>
      </c>
      <c r="N488" s="5">
        <v>123.63</v>
      </c>
      <c r="O488" s="6">
        <v>0</v>
      </c>
      <c r="P488" s="5">
        <v>58.88</v>
      </c>
      <c r="Q488" s="5">
        <f t="shared" si="28"/>
        <v>123.63</v>
      </c>
      <c r="R488" s="5">
        <f t="shared" si="29"/>
        <v>58.88</v>
      </c>
      <c r="S488" s="5">
        <f t="shared" si="30"/>
        <v>64.75</v>
      </c>
      <c r="T488" s="7">
        <f t="shared" si="31"/>
        <v>0.52374019250990866</v>
      </c>
      <c r="U488" s="4">
        <f>YEAR(SalesDataTable[[#This Row],[Order Date]])</f>
        <v>2026</v>
      </c>
      <c r="V488" s="7" t="str">
        <f>"Q"&amp;ROUNDUP(MONTH(SalesDataTable[[#This Row],[Order Date]])/3,0)</f>
        <v>Q2</v>
      </c>
      <c r="W488" s="8">
        <f>MONTH(SalesDataTable[[#This Row],[Order Date]])</f>
        <v>4</v>
      </c>
      <c r="X488" s="7" t="str">
        <f>TEXT(SalesDataTable[[#This Row],[Order Date]],"mmm")</f>
        <v>Apr</v>
      </c>
    </row>
    <row r="489" spans="1:24" ht="15.75">
      <c r="A489" s="1">
        <v>2023</v>
      </c>
      <c r="B489" s="2">
        <v>46115</v>
      </c>
      <c r="C489" s="3">
        <f>YEAR(SalesDataTable[[#This Row],[Order Date]])</f>
        <v>2026</v>
      </c>
      <c r="D489" s="10" t="str">
        <f>"Q"&amp;ROUNDUP(MONTH(SalesDataTable[[#This Row],[Order Date]])/3,0)</f>
        <v>Q2</v>
      </c>
      <c r="E489" s="3">
        <f>MONTH(SalesDataTable[[#This Row],[Order Date]])</f>
        <v>4</v>
      </c>
      <c r="F489" s="3" t="str">
        <f>TEXT(SalesDataTable[[#This Row],[Order Date]],"MMM")</f>
        <v>Apr</v>
      </c>
      <c r="G489" s="3" t="s">
        <v>6</v>
      </c>
      <c r="H489" s="3" t="s">
        <v>43</v>
      </c>
      <c r="I489" s="3" t="s">
        <v>2</v>
      </c>
      <c r="J489" s="3" t="s">
        <v>13</v>
      </c>
      <c r="K489" s="3" t="s">
        <v>14</v>
      </c>
      <c r="L489" s="3" t="s">
        <v>48</v>
      </c>
      <c r="M489" s="8">
        <v>3</v>
      </c>
      <c r="N489" s="5">
        <v>168.37</v>
      </c>
      <c r="O489" s="6">
        <v>0</v>
      </c>
      <c r="P489" s="5">
        <v>87.15</v>
      </c>
      <c r="Q489" s="5">
        <f t="shared" si="28"/>
        <v>505.11</v>
      </c>
      <c r="R489" s="5">
        <f t="shared" si="29"/>
        <v>261.45000000000005</v>
      </c>
      <c r="S489" s="5">
        <f t="shared" si="30"/>
        <v>243.65999999999997</v>
      </c>
      <c r="T489" s="7">
        <f t="shared" si="31"/>
        <v>0.4823899744610084</v>
      </c>
      <c r="U489" s="4">
        <f>YEAR(SalesDataTable[[#This Row],[Order Date]])</f>
        <v>2026</v>
      </c>
      <c r="V489" s="7" t="str">
        <f>"Q"&amp;ROUNDUP(MONTH(SalesDataTable[[#This Row],[Order Date]])/3,0)</f>
        <v>Q2</v>
      </c>
      <c r="W489" s="8">
        <f>MONTH(SalesDataTable[[#This Row],[Order Date]])</f>
        <v>4</v>
      </c>
      <c r="X489" s="7" t="str">
        <f>TEXT(SalesDataTable[[#This Row],[Order Date]],"mmm")</f>
        <v>Apr</v>
      </c>
    </row>
    <row r="490" spans="1:24" ht="15.75">
      <c r="A490" s="1">
        <v>2548</v>
      </c>
      <c r="B490" s="2">
        <v>46115</v>
      </c>
      <c r="C490" s="3">
        <f>YEAR(SalesDataTable[[#This Row],[Order Date]])</f>
        <v>2026</v>
      </c>
      <c r="D490" s="10" t="str">
        <f>"Q"&amp;ROUNDUP(MONTH(SalesDataTable[[#This Row],[Order Date]])/3,0)</f>
        <v>Q2</v>
      </c>
      <c r="E490" s="3">
        <f>MONTH(SalesDataTable[[#This Row],[Order Date]])</f>
        <v>4</v>
      </c>
      <c r="F490" s="3" t="str">
        <f>TEXT(SalesDataTable[[#This Row],[Order Date]],"MMM")</f>
        <v>Apr</v>
      </c>
      <c r="G490" s="3" t="s">
        <v>0</v>
      </c>
      <c r="H490" s="3" t="s">
        <v>36</v>
      </c>
      <c r="I490" s="3" t="s">
        <v>28</v>
      </c>
      <c r="J490" s="3" t="s">
        <v>13</v>
      </c>
      <c r="K490" s="3" t="s">
        <v>4</v>
      </c>
      <c r="L490" s="3" t="s">
        <v>22</v>
      </c>
      <c r="M490" s="8">
        <v>4</v>
      </c>
      <c r="N490" s="5">
        <v>51.68</v>
      </c>
      <c r="O490" s="6">
        <v>0.05</v>
      </c>
      <c r="P490" s="5">
        <v>23.09</v>
      </c>
      <c r="Q490" s="5">
        <f t="shared" si="28"/>
        <v>196.38399999999999</v>
      </c>
      <c r="R490" s="5">
        <f t="shared" si="29"/>
        <v>92.36</v>
      </c>
      <c r="S490" s="5">
        <f t="shared" si="30"/>
        <v>104.02399999999999</v>
      </c>
      <c r="T490" s="7">
        <f t="shared" si="31"/>
        <v>0.52969692031937421</v>
      </c>
      <c r="U490" s="4">
        <f>YEAR(SalesDataTable[[#This Row],[Order Date]])</f>
        <v>2026</v>
      </c>
      <c r="V490" s="7" t="str">
        <f>"Q"&amp;ROUNDUP(MONTH(SalesDataTable[[#This Row],[Order Date]])/3,0)</f>
        <v>Q2</v>
      </c>
      <c r="W490" s="8">
        <f>MONTH(SalesDataTable[[#This Row],[Order Date]])</f>
        <v>4</v>
      </c>
      <c r="X490" s="7" t="str">
        <f>TEXT(SalesDataTable[[#This Row],[Order Date]],"mmm")</f>
        <v>Apr</v>
      </c>
    </row>
    <row r="491" spans="1:24" ht="15.75">
      <c r="A491" s="1">
        <v>2602</v>
      </c>
      <c r="B491" s="2">
        <v>46115</v>
      </c>
      <c r="C491" s="3">
        <f>YEAR(SalesDataTable[[#This Row],[Order Date]])</f>
        <v>2026</v>
      </c>
      <c r="D491" s="10" t="str">
        <f>"Q"&amp;ROUNDUP(MONTH(SalesDataTable[[#This Row],[Order Date]])/3,0)</f>
        <v>Q2</v>
      </c>
      <c r="E491" s="3">
        <f>MONTH(SalesDataTable[[#This Row],[Order Date]])</f>
        <v>4</v>
      </c>
      <c r="F491" s="3" t="str">
        <f>TEXT(SalesDataTable[[#This Row],[Order Date]],"MMM")</f>
        <v>Apr</v>
      </c>
      <c r="G491" s="3" t="s">
        <v>6</v>
      </c>
      <c r="H491" s="3" t="s">
        <v>43</v>
      </c>
      <c r="I491" s="3" t="s">
        <v>28</v>
      </c>
      <c r="J491" s="3" t="s">
        <v>13</v>
      </c>
      <c r="K491" s="3" t="s">
        <v>4</v>
      </c>
      <c r="L491" s="3" t="s">
        <v>26</v>
      </c>
      <c r="M491" s="8">
        <v>1</v>
      </c>
      <c r="N491" s="5">
        <v>40.159999999999997</v>
      </c>
      <c r="O491" s="6">
        <v>0</v>
      </c>
      <c r="P491" s="5">
        <v>16.77</v>
      </c>
      <c r="Q491" s="5">
        <f t="shared" si="28"/>
        <v>40.159999999999997</v>
      </c>
      <c r="R491" s="5">
        <f t="shared" si="29"/>
        <v>16.77</v>
      </c>
      <c r="S491" s="5">
        <f t="shared" si="30"/>
        <v>23.389999999999997</v>
      </c>
      <c r="T491" s="7">
        <f t="shared" si="31"/>
        <v>0.58242031872509958</v>
      </c>
      <c r="U491" s="4">
        <f>YEAR(SalesDataTable[[#This Row],[Order Date]])</f>
        <v>2026</v>
      </c>
      <c r="V491" s="7" t="str">
        <f>"Q"&amp;ROUNDUP(MONTH(SalesDataTable[[#This Row],[Order Date]])/3,0)</f>
        <v>Q2</v>
      </c>
      <c r="W491" s="8">
        <f>MONTH(SalesDataTable[[#This Row],[Order Date]])</f>
        <v>4</v>
      </c>
      <c r="X491" s="7" t="str">
        <f>TEXT(SalesDataTable[[#This Row],[Order Date]],"mmm")</f>
        <v>Apr</v>
      </c>
    </row>
    <row r="492" spans="1:24" ht="15.75">
      <c r="A492" s="1">
        <v>3229</v>
      </c>
      <c r="B492" s="2">
        <v>46115</v>
      </c>
      <c r="C492" s="3">
        <f>YEAR(SalesDataTable[[#This Row],[Order Date]])</f>
        <v>2026</v>
      </c>
      <c r="D492" s="10" t="str">
        <f>"Q"&amp;ROUNDUP(MONTH(SalesDataTable[[#This Row],[Order Date]])/3,0)</f>
        <v>Q2</v>
      </c>
      <c r="E492" s="3">
        <f>MONTH(SalesDataTable[[#This Row],[Order Date]])</f>
        <v>4</v>
      </c>
      <c r="F492" s="3" t="str">
        <f>TEXT(SalesDataTable[[#This Row],[Order Date]],"MMM")</f>
        <v>Apr</v>
      </c>
      <c r="G492" s="3" t="s">
        <v>20</v>
      </c>
      <c r="H492" s="3" t="s">
        <v>47</v>
      </c>
      <c r="I492" s="3" t="s">
        <v>19</v>
      </c>
      <c r="J492" s="3" t="s">
        <v>3</v>
      </c>
      <c r="K492" s="3" t="s">
        <v>14</v>
      </c>
      <c r="L492" s="3" t="s">
        <v>15</v>
      </c>
      <c r="M492" s="8">
        <v>3</v>
      </c>
      <c r="N492" s="5">
        <v>36.17</v>
      </c>
      <c r="O492" s="6">
        <v>0.1</v>
      </c>
      <c r="P492" s="5">
        <v>13.65</v>
      </c>
      <c r="Q492" s="5">
        <f t="shared" si="28"/>
        <v>97.659000000000006</v>
      </c>
      <c r="R492" s="5">
        <f t="shared" si="29"/>
        <v>40.950000000000003</v>
      </c>
      <c r="S492" s="5">
        <f t="shared" si="30"/>
        <v>56.709000000000003</v>
      </c>
      <c r="T492" s="7">
        <f t="shared" si="31"/>
        <v>0.58068380794396834</v>
      </c>
      <c r="U492" s="4">
        <f>YEAR(SalesDataTable[[#This Row],[Order Date]])</f>
        <v>2026</v>
      </c>
      <c r="V492" s="7" t="str">
        <f>"Q"&amp;ROUNDUP(MONTH(SalesDataTable[[#This Row],[Order Date]])/3,0)</f>
        <v>Q2</v>
      </c>
      <c r="W492" s="8">
        <f>MONTH(SalesDataTable[[#This Row],[Order Date]])</f>
        <v>4</v>
      </c>
      <c r="X492" s="7" t="str">
        <f>TEXT(SalesDataTable[[#This Row],[Order Date]],"mmm")</f>
        <v>Apr</v>
      </c>
    </row>
    <row r="493" spans="1:24" ht="15.75">
      <c r="A493" s="1">
        <v>3261</v>
      </c>
      <c r="B493" s="2">
        <v>46115</v>
      </c>
      <c r="C493" s="3">
        <f>YEAR(SalesDataTable[[#This Row],[Order Date]])</f>
        <v>2026</v>
      </c>
      <c r="D493" s="10" t="str">
        <f>"Q"&amp;ROUNDUP(MONTH(SalesDataTable[[#This Row],[Order Date]])/3,0)</f>
        <v>Q2</v>
      </c>
      <c r="E493" s="3">
        <f>MONTH(SalesDataTable[[#This Row],[Order Date]])</f>
        <v>4</v>
      </c>
      <c r="F493" s="3" t="str">
        <f>TEXT(SalesDataTable[[#This Row],[Order Date]],"MMM")</f>
        <v>Apr</v>
      </c>
      <c r="G493" s="3" t="s">
        <v>11</v>
      </c>
      <c r="H493" s="3" t="s">
        <v>39</v>
      </c>
      <c r="I493" s="3" t="s">
        <v>2</v>
      </c>
      <c r="J493" s="3" t="s">
        <v>13</v>
      </c>
      <c r="K493" s="3" t="s">
        <v>14</v>
      </c>
      <c r="L493" s="3" t="s">
        <v>44</v>
      </c>
      <c r="M493" s="8">
        <v>4</v>
      </c>
      <c r="N493" s="5">
        <v>130.55000000000001</v>
      </c>
      <c r="O493" s="6">
        <v>0</v>
      </c>
      <c r="P493" s="5">
        <v>67.66</v>
      </c>
      <c r="Q493" s="5">
        <f t="shared" si="28"/>
        <v>522.20000000000005</v>
      </c>
      <c r="R493" s="5">
        <f t="shared" si="29"/>
        <v>270.64</v>
      </c>
      <c r="S493" s="5">
        <f t="shared" si="30"/>
        <v>251.56000000000006</v>
      </c>
      <c r="T493" s="7">
        <f t="shared" si="31"/>
        <v>0.48173113749521262</v>
      </c>
      <c r="U493" s="4">
        <f>YEAR(SalesDataTable[[#This Row],[Order Date]])</f>
        <v>2026</v>
      </c>
      <c r="V493" s="7" t="str">
        <f>"Q"&amp;ROUNDUP(MONTH(SalesDataTable[[#This Row],[Order Date]])/3,0)</f>
        <v>Q2</v>
      </c>
      <c r="W493" s="8">
        <f>MONTH(SalesDataTable[[#This Row],[Order Date]])</f>
        <v>4</v>
      </c>
      <c r="X493" s="7" t="str">
        <f>TEXT(SalesDataTable[[#This Row],[Order Date]],"mmm")</f>
        <v>Apr</v>
      </c>
    </row>
    <row r="494" spans="1:24" ht="15.75">
      <c r="A494" s="1">
        <v>3621</v>
      </c>
      <c r="B494" s="2">
        <v>46115</v>
      </c>
      <c r="C494" s="3">
        <f>YEAR(SalesDataTable[[#This Row],[Order Date]])</f>
        <v>2026</v>
      </c>
      <c r="D494" s="10" t="str">
        <f>"Q"&amp;ROUNDUP(MONTH(SalesDataTable[[#This Row],[Order Date]])/3,0)</f>
        <v>Q2</v>
      </c>
      <c r="E494" s="3">
        <f>MONTH(SalesDataTable[[#This Row],[Order Date]])</f>
        <v>4</v>
      </c>
      <c r="F494" s="3" t="str">
        <f>TEXT(SalesDataTable[[#This Row],[Order Date]],"MMM")</f>
        <v>Apr</v>
      </c>
      <c r="G494" s="3" t="s">
        <v>20</v>
      </c>
      <c r="H494" s="3" t="s">
        <v>33</v>
      </c>
      <c r="I494" s="3" t="s">
        <v>2</v>
      </c>
      <c r="J494" s="3" t="s">
        <v>13</v>
      </c>
      <c r="K494" s="3" t="s">
        <v>4</v>
      </c>
      <c r="L494" s="3" t="s">
        <v>30</v>
      </c>
      <c r="M494" s="8">
        <v>2</v>
      </c>
      <c r="N494" s="5">
        <v>102.63</v>
      </c>
      <c r="O494" s="6">
        <v>0</v>
      </c>
      <c r="P494" s="5">
        <v>50.19</v>
      </c>
      <c r="Q494" s="5">
        <f t="shared" si="28"/>
        <v>205.26</v>
      </c>
      <c r="R494" s="5">
        <f t="shared" si="29"/>
        <v>100.38</v>
      </c>
      <c r="S494" s="5">
        <f t="shared" si="30"/>
        <v>104.88</v>
      </c>
      <c r="T494" s="7">
        <f t="shared" si="31"/>
        <v>0.51096170710318622</v>
      </c>
      <c r="U494" s="4">
        <f>YEAR(SalesDataTable[[#This Row],[Order Date]])</f>
        <v>2026</v>
      </c>
      <c r="V494" s="7" t="str">
        <f>"Q"&amp;ROUNDUP(MONTH(SalesDataTable[[#This Row],[Order Date]])/3,0)</f>
        <v>Q2</v>
      </c>
      <c r="W494" s="8">
        <f>MONTH(SalesDataTable[[#This Row],[Order Date]])</f>
        <v>4</v>
      </c>
      <c r="X494" s="7" t="str">
        <f>TEXT(SalesDataTable[[#This Row],[Order Date]],"mmm")</f>
        <v>Apr</v>
      </c>
    </row>
    <row r="495" spans="1:24" ht="15.75">
      <c r="A495" s="1">
        <v>4681</v>
      </c>
      <c r="B495" s="2">
        <v>46115</v>
      </c>
      <c r="C495" s="3">
        <f>YEAR(SalesDataTable[[#This Row],[Order Date]])</f>
        <v>2026</v>
      </c>
      <c r="D495" s="10" t="str">
        <f>"Q"&amp;ROUNDUP(MONTH(SalesDataTable[[#This Row],[Order Date]])/3,0)</f>
        <v>Q2</v>
      </c>
      <c r="E495" s="3">
        <f>MONTH(SalesDataTable[[#This Row],[Order Date]])</f>
        <v>4</v>
      </c>
      <c r="F495" s="3" t="str">
        <f>TEXT(SalesDataTable[[#This Row],[Order Date]],"MMM")</f>
        <v>Apr</v>
      </c>
      <c r="G495" s="3" t="s">
        <v>20</v>
      </c>
      <c r="H495" s="3" t="s">
        <v>47</v>
      </c>
      <c r="I495" s="3" t="s">
        <v>28</v>
      </c>
      <c r="J495" s="3" t="s">
        <v>3</v>
      </c>
      <c r="K495" s="3" t="s">
        <v>4</v>
      </c>
      <c r="L495" s="3" t="s">
        <v>5</v>
      </c>
      <c r="M495" s="8">
        <v>6</v>
      </c>
      <c r="N495" s="5">
        <v>81.239999999999995</v>
      </c>
      <c r="O495" s="6">
        <v>0</v>
      </c>
      <c r="P495" s="5">
        <v>43.28</v>
      </c>
      <c r="Q495" s="5">
        <f t="shared" si="28"/>
        <v>487.43999999999994</v>
      </c>
      <c r="R495" s="5">
        <f t="shared" si="29"/>
        <v>259.68</v>
      </c>
      <c r="S495" s="5">
        <f t="shared" si="30"/>
        <v>227.75999999999993</v>
      </c>
      <c r="T495" s="7">
        <f t="shared" si="31"/>
        <v>0.46725750861644505</v>
      </c>
      <c r="U495" s="4">
        <f>YEAR(SalesDataTable[[#This Row],[Order Date]])</f>
        <v>2026</v>
      </c>
      <c r="V495" s="7" t="str">
        <f>"Q"&amp;ROUNDUP(MONTH(SalesDataTable[[#This Row],[Order Date]])/3,0)</f>
        <v>Q2</v>
      </c>
      <c r="W495" s="8">
        <f>MONTH(SalesDataTable[[#This Row],[Order Date]])</f>
        <v>4</v>
      </c>
      <c r="X495" s="7" t="str">
        <f>TEXT(SalesDataTable[[#This Row],[Order Date]],"mmm")</f>
        <v>Apr</v>
      </c>
    </row>
    <row r="496" spans="1:24" ht="15.75">
      <c r="A496" s="1">
        <v>4954</v>
      </c>
      <c r="B496" s="2">
        <v>46115</v>
      </c>
      <c r="C496" s="3">
        <f>YEAR(SalesDataTable[[#This Row],[Order Date]])</f>
        <v>2026</v>
      </c>
      <c r="D496" s="10" t="str">
        <f>"Q"&amp;ROUNDUP(MONTH(SalesDataTable[[#This Row],[Order Date]])/3,0)</f>
        <v>Q2</v>
      </c>
      <c r="E496" s="3">
        <f>MONTH(SalesDataTable[[#This Row],[Order Date]])</f>
        <v>4</v>
      </c>
      <c r="F496" s="3" t="str">
        <f>TEXT(SalesDataTable[[#This Row],[Order Date]],"MMM")</f>
        <v>Apr</v>
      </c>
      <c r="G496" s="3" t="s">
        <v>20</v>
      </c>
      <c r="H496" s="3" t="s">
        <v>33</v>
      </c>
      <c r="I496" s="3" t="s">
        <v>2</v>
      </c>
      <c r="J496" s="3" t="s">
        <v>13</v>
      </c>
      <c r="K496" s="3" t="s">
        <v>9</v>
      </c>
      <c r="L496" s="3" t="s">
        <v>46</v>
      </c>
      <c r="M496" s="8">
        <v>3</v>
      </c>
      <c r="N496" s="5">
        <v>72.11</v>
      </c>
      <c r="O496" s="6">
        <v>0.05</v>
      </c>
      <c r="P496" s="5">
        <v>31.63</v>
      </c>
      <c r="Q496" s="5">
        <f t="shared" si="28"/>
        <v>205.51349999999996</v>
      </c>
      <c r="R496" s="5">
        <f t="shared" si="29"/>
        <v>94.89</v>
      </c>
      <c r="S496" s="5">
        <f t="shared" si="30"/>
        <v>110.62349999999996</v>
      </c>
      <c r="T496" s="7">
        <f t="shared" si="31"/>
        <v>0.5382785072513484</v>
      </c>
      <c r="U496" s="4">
        <f>YEAR(SalesDataTable[[#This Row],[Order Date]])</f>
        <v>2026</v>
      </c>
      <c r="V496" s="7" t="str">
        <f>"Q"&amp;ROUNDUP(MONTH(SalesDataTable[[#This Row],[Order Date]])/3,0)</f>
        <v>Q2</v>
      </c>
      <c r="W496" s="8">
        <f>MONTH(SalesDataTable[[#This Row],[Order Date]])</f>
        <v>4</v>
      </c>
      <c r="X496" s="7" t="str">
        <f>TEXT(SalesDataTable[[#This Row],[Order Date]],"mmm")</f>
        <v>Apr</v>
      </c>
    </row>
    <row r="497" spans="1:24" ht="15.75">
      <c r="A497" s="1">
        <v>1153</v>
      </c>
      <c r="B497" s="2">
        <v>46116</v>
      </c>
      <c r="C497" s="3">
        <f>YEAR(SalesDataTable[[#This Row],[Order Date]])</f>
        <v>2026</v>
      </c>
      <c r="D497" s="10" t="str">
        <f>"Q"&amp;ROUNDUP(MONTH(SalesDataTable[[#This Row],[Order Date]])/3,0)</f>
        <v>Q2</v>
      </c>
      <c r="E497" s="3">
        <f>MONTH(SalesDataTable[[#This Row],[Order Date]])</f>
        <v>4</v>
      </c>
      <c r="F497" s="3" t="str">
        <f>TEXT(SalesDataTable[[#This Row],[Order Date]],"MMM")</f>
        <v>Apr</v>
      </c>
      <c r="G497" s="3" t="s">
        <v>11</v>
      </c>
      <c r="H497" s="3" t="s">
        <v>52</v>
      </c>
      <c r="I497" s="3" t="s">
        <v>19</v>
      </c>
      <c r="J497" s="3" t="s">
        <v>13</v>
      </c>
      <c r="K497" s="3" t="s">
        <v>9</v>
      </c>
      <c r="L497" s="3" t="s">
        <v>10</v>
      </c>
      <c r="M497" s="8">
        <v>4</v>
      </c>
      <c r="N497" s="5">
        <v>90.15</v>
      </c>
      <c r="O497" s="6">
        <v>0</v>
      </c>
      <c r="P497" s="5">
        <v>44.9</v>
      </c>
      <c r="Q497" s="5">
        <f t="shared" si="28"/>
        <v>360.6</v>
      </c>
      <c r="R497" s="5">
        <f t="shared" si="29"/>
        <v>179.6</v>
      </c>
      <c r="S497" s="5">
        <f t="shared" si="30"/>
        <v>181.00000000000003</v>
      </c>
      <c r="T497" s="7">
        <f t="shared" si="31"/>
        <v>0.50194120909595119</v>
      </c>
      <c r="U497" s="4">
        <f>YEAR(SalesDataTable[[#This Row],[Order Date]])</f>
        <v>2026</v>
      </c>
      <c r="V497" s="7" t="str">
        <f>"Q"&amp;ROUNDUP(MONTH(SalesDataTable[[#This Row],[Order Date]])/3,0)</f>
        <v>Q2</v>
      </c>
      <c r="W497" s="8">
        <f>MONTH(SalesDataTable[[#This Row],[Order Date]])</f>
        <v>4</v>
      </c>
      <c r="X497" s="7" t="str">
        <f>TEXT(SalesDataTable[[#This Row],[Order Date]],"mmm")</f>
        <v>Apr</v>
      </c>
    </row>
    <row r="498" spans="1:24" ht="15.75">
      <c r="A498" s="1">
        <v>1383</v>
      </c>
      <c r="B498" s="2">
        <v>46116</v>
      </c>
      <c r="C498" s="3">
        <f>YEAR(SalesDataTable[[#This Row],[Order Date]])</f>
        <v>2026</v>
      </c>
      <c r="D498" s="10" t="str">
        <f>"Q"&amp;ROUNDUP(MONTH(SalesDataTable[[#This Row],[Order Date]])/3,0)</f>
        <v>Q2</v>
      </c>
      <c r="E498" s="3">
        <f>MONTH(SalesDataTable[[#This Row],[Order Date]])</f>
        <v>4</v>
      </c>
      <c r="F498" s="3" t="str">
        <f>TEXT(SalesDataTable[[#This Row],[Order Date]],"MMM")</f>
        <v>Apr</v>
      </c>
      <c r="G498" s="3" t="s">
        <v>20</v>
      </c>
      <c r="H498" s="3" t="s">
        <v>21</v>
      </c>
      <c r="I498" s="3" t="s">
        <v>19</v>
      </c>
      <c r="J498" s="3" t="s">
        <v>3</v>
      </c>
      <c r="K498" s="3" t="s">
        <v>4</v>
      </c>
      <c r="L498" s="3" t="s">
        <v>22</v>
      </c>
      <c r="M498" s="8">
        <v>1</v>
      </c>
      <c r="N498" s="5">
        <v>50.7</v>
      </c>
      <c r="O498" s="6">
        <v>0.05</v>
      </c>
      <c r="P498" s="5">
        <v>21.85</v>
      </c>
      <c r="Q498" s="5">
        <f t="shared" si="28"/>
        <v>48.164999999999999</v>
      </c>
      <c r="R498" s="5">
        <f t="shared" si="29"/>
        <v>21.85</v>
      </c>
      <c r="S498" s="5">
        <f t="shared" si="30"/>
        <v>26.314999999999998</v>
      </c>
      <c r="T498" s="7">
        <f t="shared" si="31"/>
        <v>0.54635108481262329</v>
      </c>
      <c r="U498" s="4">
        <f>YEAR(SalesDataTable[[#This Row],[Order Date]])</f>
        <v>2026</v>
      </c>
      <c r="V498" s="7" t="str">
        <f>"Q"&amp;ROUNDUP(MONTH(SalesDataTable[[#This Row],[Order Date]])/3,0)</f>
        <v>Q2</v>
      </c>
      <c r="W498" s="8">
        <f>MONTH(SalesDataTable[[#This Row],[Order Date]])</f>
        <v>4</v>
      </c>
      <c r="X498" s="7" t="str">
        <f>TEXT(SalesDataTable[[#This Row],[Order Date]],"mmm")</f>
        <v>Apr</v>
      </c>
    </row>
    <row r="499" spans="1:24" ht="15.75">
      <c r="A499" s="1">
        <v>2583</v>
      </c>
      <c r="B499" s="2">
        <v>46116</v>
      </c>
      <c r="C499" s="3">
        <f>YEAR(SalesDataTable[[#This Row],[Order Date]])</f>
        <v>2026</v>
      </c>
      <c r="D499" s="10" t="str">
        <f>"Q"&amp;ROUNDUP(MONTH(SalesDataTable[[#This Row],[Order Date]])/3,0)</f>
        <v>Q2</v>
      </c>
      <c r="E499" s="3">
        <f>MONTH(SalesDataTable[[#This Row],[Order Date]])</f>
        <v>4</v>
      </c>
      <c r="F499" s="3" t="str">
        <f>TEXT(SalesDataTable[[#This Row],[Order Date]],"MMM")</f>
        <v>Apr</v>
      </c>
      <c r="G499" s="3" t="s">
        <v>0</v>
      </c>
      <c r="H499" s="3" t="s">
        <v>1</v>
      </c>
      <c r="I499" s="3" t="s">
        <v>2</v>
      </c>
      <c r="J499" s="3" t="s">
        <v>3</v>
      </c>
      <c r="K499" s="3" t="s">
        <v>34</v>
      </c>
      <c r="L499" s="3" t="s">
        <v>35</v>
      </c>
      <c r="M499" s="8">
        <v>1</v>
      </c>
      <c r="N499" s="5">
        <v>41.13</v>
      </c>
      <c r="O499" s="6">
        <v>0</v>
      </c>
      <c r="P499" s="5">
        <v>15.04</v>
      </c>
      <c r="Q499" s="5">
        <f t="shared" si="28"/>
        <v>41.13</v>
      </c>
      <c r="R499" s="5">
        <f t="shared" si="29"/>
        <v>15.04</v>
      </c>
      <c r="S499" s="5">
        <f t="shared" si="30"/>
        <v>26.090000000000003</v>
      </c>
      <c r="T499" s="7">
        <f t="shared" si="31"/>
        <v>0.63433017262338931</v>
      </c>
      <c r="U499" s="4">
        <f>YEAR(SalesDataTable[[#This Row],[Order Date]])</f>
        <v>2026</v>
      </c>
      <c r="V499" s="7" t="str">
        <f>"Q"&amp;ROUNDUP(MONTH(SalesDataTable[[#This Row],[Order Date]])/3,0)</f>
        <v>Q2</v>
      </c>
      <c r="W499" s="8">
        <f>MONTH(SalesDataTable[[#This Row],[Order Date]])</f>
        <v>4</v>
      </c>
      <c r="X499" s="7" t="str">
        <f>TEXT(SalesDataTable[[#This Row],[Order Date]],"mmm")</f>
        <v>Apr</v>
      </c>
    </row>
    <row r="500" spans="1:24" ht="15.75">
      <c r="A500" s="1">
        <v>4074</v>
      </c>
      <c r="B500" s="2">
        <v>46116</v>
      </c>
      <c r="C500" s="3">
        <f>YEAR(SalesDataTable[[#This Row],[Order Date]])</f>
        <v>2026</v>
      </c>
      <c r="D500" s="10" t="str">
        <f>"Q"&amp;ROUNDUP(MONTH(SalesDataTable[[#This Row],[Order Date]])/3,0)</f>
        <v>Q2</v>
      </c>
      <c r="E500" s="3">
        <f>MONTH(SalesDataTable[[#This Row],[Order Date]])</f>
        <v>4</v>
      </c>
      <c r="F500" s="3" t="str">
        <f>TEXT(SalesDataTable[[#This Row],[Order Date]],"MMM")</f>
        <v>Apr</v>
      </c>
      <c r="G500" s="3" t="s">
        <v>6</v>
      </c>
      <c r="H500" s="3" t="s">
        <v>7</v>
      </c>
      <c r="I500" s="3" t="s">
        <v>19</v>
      </c>
      <c r="J500" s="3" t="s">
        <v>3</v>
      </c>
      <c r="K500" s="3" t="s">
        <v>23</v>
      </c>
      <c r="L500" s="3" t="s">
        <v>51</v>
      </c>
      <c r="M500" s="8">
        <v>1</v>
      </c>
      <c r="N500" s="5">
        <v>121.66</v>
      </c>
      <c r="O500" s="6">
        <v>0</v>
      </c>
      <c r="P500" s="5">
        <v>61.37</v>
      </c>
      <c r="Q500" s="5">
        <f t="shared" si="28"/>
        <v>121.66</v>
      </c>
      <c r="R500" s="5">
        <f t="shared" si="29"/>
        <v>61.37</v>
      </c>
      <c r="S500" s="5">
        <f t="shared" si="30"/>
        <v>60.29</v>
      </c>
      <c r="T500" s="7">
        <f t="shared" si="31"/>
        <v>0.49556140062469178</v>
      </c>
      <c r="U500" s="4">
        <f>YEAR(SalesDataTable[[#This Row],[Order Date]])</f>
        <v>2026</v>
      </c>
      <c r="V500" s="7" t="str">
        <f>"Q"&amp;ROUNDUP(MONTH(SalesDataTable[[#This Row],[Order Date]])/3,0)</f>
        <v>Q2</v>
      </c>
      <c r="W500" s="8">
        <f>MONTH(SalesDataTable[[#This Row],[Order Date]])</f>
        <v>4</v>
      </c>
      <c r="X500" s="7" t="str">
        <f>TEXT(SalesDataTable[[#This Row],[Order Date]],"mmm")</f>
        <v>Apr</v>
      </c>
    </row>
    <row r="501" spans="1:24" ht="15.75">
      <c r="A501" s="1">
        <v>4301</v>
      </c>
      <c r="B501" s="2">
        <v>46116</v>
      </c>
      <c r="C501" s="3">
        <f>YEAR(SalesDataTable[[#This Row],[Order Date]])</f>
        <v>2026</v>
      </c>
      <c r="D501" s="10" t="str">
        <f>"Q"&amp;ROUNDUP(MONTH(SalesDataTable[[#This Row],[Order Date]])/3,0)</f>
        <v>Q2</v>
      </c>
      <c r="E501" s="3">
        <f>MONTH(SalesDataTable[[#This Row],[Order Date]])</f>
        <v>4</v>
      </c>
      <c r="F501" s="3" t="str">
        <f>TEXT(SalesDataTable[[#This Row],[Order Date]],"MMM")</f>
        <v>Apr</v>
      </c>
      <c r="G501" s="3" t="s">
        <v>11</v>
      </c>
      <c r="H501" s="3" t="s">
        <v>52</v>
      </c>
      <c r="I501" s="3" t="s">
        <v>19</v>
      </c>
      <c r="J501" s="3" t="s">
        <v>13</v>
      </c>
      <c r="K501" s="3" t="s">
        <v>34</v>
      </c>
      <c r="L501" s="3" t="s">
        <v>38</v>
      </c>
      <c r="M501" s="8">
        <v>1</v>
      </c>
      <c r="N501" s="5">
        <v>122.77</v>
      </c>
      <c r="O501" s="6">
        <v>0.1</v>
      </c>
      <c r="P501" s="5">
        <v>70.59</v>
      </c>
      <c r="Q501" s="5">
        <f t="shared" si="28"/>
        <v>110.49299999999999</v>
      </c>
      <c r="R501" s="5">
        <f t="shared" si="29"/>
        <v>70.59</v>
      </c>
      <c r="S501" s="5">
        <f t="shared" si="30"/>
        <v>39.902999999999992</v>
      </c>
      <c r="T501" s="7">
        <f t="shared" si="31"/>
        <v>0.36113599956558329</v>
      </c>
      <c r="U501" s="4">
        <f>YEAR(SalesDataTable[[#This Row],[Order Date]])</f>
        <v>2026</v>
      </c>
      <c r="V501" s="7" t="str">
        <f>"Q"&amp;ROUNDUP(MONTH(SalesDataTable[[#This Row],[Order Date]])/3,0)</f>
        <v>Q2</v>
      </c>
      <c r="W501" s="8">
        <f>MONTH(SalesDataTable[[#This Row],[Order Date]])</f>
        <v>4</v>
      </c>
      <c r="X501" s="7" t="str">
        <f>TEXT(SalesDataTable[[#This Row],[Order Date]],"mmm")</f>
        <v>Apr</v>
      </c>
    </row>
    <row r="502" spans="1:24" ht="15.75">
      <c r="A502" s="1">
        <v>4692</v>
      </c>
      <c r="B502" s="2">
        <v>46116</v>
      </c>
      <c r="C502" s="3">
        <f>YEAR(SalesDataTable[[#This Row],[Order Date]])</f>
        <v>2026</v>
      </c>
      <c r="D502" s="10" t="str">
        <f>"Q"&amp;ROUNDUP(MONTH(SalesDataTable[[#This Row],[Order Date]])/3,0)</f>
        <v>Q2</v>
      </c>
      <c r="E502" s="3">
        <f>MONTH(SalesDataTable[[#This Row],[Order Date]])</f>
        <v>4</v>
      </c>
      <c r="F502" s="3" t="str">
        <f>TEXT(SalesDataTable[[#This Row],[Order Date]],"MMM")</f>
        <v>Apr</v>
      </c>
      <c r="G502" s="3" t="s">
        <v>20</v>
      </c>
      <c r="H502" s="3" t="s">
        <v>47</v>
      </c>
      <c r="I502" s="3" t="s">
        <v>2</v>
      </c>
      <c r="J502" s="3" t="s">
        <v>3</v>
      </c>
      <c r="K502" s="3" t="s">
        <v>4</v>
      </c>
      <c r="L502" s="3" t="s">
        <v>22</v>
      </c>
      <c r="M502" s="8">
        <v>1</v>
      </c>
      <c r="N502" s="5">
        <v>49.96</v>
      </c>
      <c r="O502" s="6">
        <v>0</v>
      </c>
      <c r="P502" s="5">
        <v>22.13</v>
      </c>
      <c r="Q502" s="5">
        <f t="shared" si="28"/>
        <v>49.96</v>
      </c>
      <c r="R502" s="5">
        <f t="shared" si="29"/>
        <v>22.13</v>
      </c>
      <c r="S502" s="5">
        <f t="shared" si="30"/>
        <v>27.830000000000002</v>
      </c>
      <c r="T502" s="7">
        <f t="shared" si="31"/>
        <v>0.55704563650920735</v>
      </c>
      <c r="U502" s="4">
        <f>YEAR(SalesDataTable[[#This Row],[Order Date]])</f>
        <v>2026</v>
      </c>
      <c r="V502" s="7" t="str">
        <f>"Q"&amp;ROUNDUP(MONTH(SalesDataTable[[#This Row],[Order Date]])/3,0)</f>
        <v>Q2</v>
      </c>
      <c r="W502" s="8">
        <f>MONTH(SalesDataTable[[#This Row],[Order Date]])</f>
        <v>4</v>
      </c>
      <c r="X502" s="7" t="str">
        <f>TEXT(SalesDataTable[[#This Row],[Order Date]],"mmm")</f>
        <v>Apr</v>
      </c>
    </row>
    <row r="503" spans="1:24" ht="15.75">
      <c r="A503" s="1">
        <v>1951</v>
      </c>
      <c r="B503" s="2">
        <v>46117</v>
      </c>
      <c r="C503" s="3">
        <f>YEAR(SalesDataTable[[#This Row],[Order Date]])</f>
        <v>2026</v>
      </c>
      <c r="D503" s="10" t="str">
        <f>"Q"&amp;ROUNDUP(MONTH(SalesDataTable[[#This Row],[Order Date]])/3,0)</f>
        <v>Q2</v>
      </c>
      <c r="E503" s="3">
        <f>MONTH(SalesDataTable[[#This Row],[Order Date]])</f>
        <v>4</v>
      </c>
      <c r="F503" s="3" t="str">
        <f>TEXT(SalesDataTable[[#This Row],[Order Date]],"MMM")</f>
        <v>Apr</v>
      </c>
      <c r="G503" s="3" t="s">
        <v>20</v>
      </c>
      <c r="H503" s="3" t="s">
        <v>33</v>
      </c>
      <c r="I503" s="3" t="s">
        <v>28</v>
      </c>
      <c r="J503" s="3" t="s">
        <v>3</v>
      </c>
      <c r="K503" s="3" t="s">
        <v>9</v>
      </c>
      <c r="L503" s="3" t="s">
        <v>37</v>
      </c>
      <c r="M503" s="8">
        <v>2</v>
      </c>
      <c r="N503" s="5">
        <v>155.13</v>
      </c>
      <c r="O503" s="6">
        <v>0.15</v>
      </c>
      <c r="P503" s="5">
        <v>80.959999999999994</v>
      </c>
      <c r="Q503" s="5">
        <f t="shared" si="28"/>
        <v>263.721</v>
      </c>
      <c r="R503" s="5">
        <f t="shared" si="29"/>
        <v>161.91999999999999</v>
      </c>
      <c r="S503" s="5">
        <f t="shared" si="30"/>
        <v>101.80100000000002</v>
      </c>
      <c r="T503" s="7">
        <f t="shared" si="31"/>
        <v>0.38601779911345707</v>
      </c>
      <c r="U503" s="4">
        <f>YEAR(SalesDataTable[[#This Row],[Order Date]])</f>
        <v>2026</v>
      </c>
      <c r="V503" s="7" t="str">
        <f>"Q"&amp;ROUNDUP(MONTH(SalesDataTable[[#This Row],[Order Date]])/3,0)</f>
        <v>Q2</v>
      </c>
      <c r="W503" s="8">
        <f>MONTH(SalesDataTable[[#This Row],[Order Date]])</f>
        <v>4</v>
      </c>
      <c r="X503" s="7" t="str">
        <f>TEXT(SalesDataTable[[#This Row],[Order Date]],"mmm")</f>
        <v>Apr</v>
      </c>
    </row>
    <row r="504" spans="1:24" ht="15.75">
      <c r="A504" s="1">
        <v>2111</v>
      </c>
      <c r="B504" s="2">
        <v>46117</v>
      </c>
      <c r="C504" s="3">
        <f>YEAR(SalesDataTable[[#This Row],[Order Date]])</f>
        <v>2026</v>
      </c>
      <c r="D504" s="10" t="str">
        <f>"Q"&amp;ROUNDUP(MONTH(SalesDataTable[[#This Row],[Order Date]])/3,0)</f>
        <v>Q2</v>
      </c>
      <c r="E504" s="3">
        <f>MONTH(SalesDataTable[[#This Row],[Order Date]])</f>
        <v>4</v>
      </c>
      <c r="F504" s="3" t="str">
        <f>TEXT(SalesDataTable[[#This Row],[Order Date]],"MMM")</f>
        <v>Apr</v>
      </c>
      <c r="G504" s="3" t="s">
        <v>20</v>
      </c>
      <c r="H504" s="3" t="s">
        <v>47</v>
      </c>
      <c r="I504" s="3" t="s">
        <v>2</v>
      </c>
      <c r="J504" s="3" t="s">
        <v>13</v>
      </c>
      <c r="K504" s="3" t="s">
        <v>9</v>
      </c>
      <c r="L504" s="3" t="s">
        <v>46</v>
      </c>
      <c r="M504" s="8">
        <v>3</v>
      </c>
      <c r="N504" s="5">
        <v>69.83</v>
      </c>
      <c r="O504" s="6">
        <v>0.05</v>
      </c>
      <c r="P504" s="5">
        <v>31.53</v>
      </c>
      <c r="Q504" s="5">
        <f t="shared" si="28"/>
        <v>199.0155</v>
      </c>
      <c r="R504" s="5">
        <f t="shared" si="29"/>
        <v>94.59</v>
      </c>
      <c r="S504" s="5">
        <f t="shared" si="30"/>
        <v>104.4255</v>
      </c>
      <c r="T504" s="7">
        <f t="shared" si="31"/>
        <v>0.52471038687941396</v>
      </c>
      <c r="U504" s="4">
        <f>YEAR(SalesDataTable[[#This Row],[Order Date]])</f>
        <v>2026</v>
      </c>
      <c r="V504" s="7" t="str">
        <f>"Q"&amp;ROUNDUP(MONTH(SalesDataTable[[#This Row],[Order Date]])/3,0)</f>
        <v>Q2</v>
      </c>
      <c r="W504" s="8">
        <f>MONTH(SalesDataTable[[#This Row],[Order Date]])</f>
        <v>4</v>
      </c>
      <c r="X504" s="7" t="str">
        <f>TEXT(SalesDataTable[[#This Row],[Order Date]],"mmm")</f>
        <v>Apr</v>
      </c>
    </row>
    <row r="505" spans="1:24" ht="15.75">
      <c r="A505" s="1">
        <v>2933</v>
      </c>
      <c r="B505" s="2">
        <v>46117</v>
      </c>
      <c r="C505" s="3">
        <f>YEAR(SalesDataTable[[#This Row],[Order Date]])</f>
        <v>2026</v>
      </c>
      <c r="D505" s="10" t="str">
        <f>"Q"&amp;ROUNDUP(MONTH(SalesDataTable[[#This Row],[Order Date]])/3,0)</f>
        <v>Q2</v>
      </c>
      <c r="E505" s="3">
        <f>MONTH(SalesDataTable[[#This Row],[Order Date]])</f>
        <v>4</v>
      </c>
      <c r="F505" s="3" t="str">
        <f>TEXT(SalesDataTable[[#This Row],[Order Date]],"MMM")</f>
        <v>Apr</v>
      </c>
      <c r="G505" s="3" t="s">
        <v>6</v>
      </c>
      <c r="H505" s="3" t="s">
        <v>27</v>
      </c>
      <c r="I505" s="3" t="s">
        <v>19</v>
      </c>
      <c r="J505" s="3" t="s">
        <v>3</v>
      </c>
      <c r="K505" s="3" t="s">
        <v>14</v>
      </c>
      <c r="L505" s="3" t="s">
        <v>15</v>
      </c>
      <c r="M505" s="8">
        <v>1</v>
      </c>
      <c r="N505" s="5">
        <v>35.4</v>
      </c>
      <c r="O505" s="6">
        <v>0</v>
      </c>
      <c r="P505" s="5">
        <v>13.37</v>
      </c>
      <c r="Q505" s="5">
        <f t="shared" si="28"/>
        <v>35.4</v>
      </c>
      <c r="R505" s="5">
        <f t="shared" si="29"/>
        <v>13.37</v>
      </c>
      <c r="S505" s="5">
        <f t="shared" si="30"/>
        <v>22.03</v>
      </c>
      <c r="T505" s="7">
        <f t="shared" si="31"/>
        <v>0.62231638418079105</v>
      </c>
      <c r="U505" s="4">
        <f>YEAR(SalesDataTable[[#This Row],[Order Date]])</f>
        <v>2026</v>
      </c>
      <c r="V505" s="7" t="str">
        <f>"Q"&amp;ROUNDUP(MONTH(SalesDataTable[[#This Row],[Order Date]])/3,0)</f>
        <v>Q2</v>
      </c>
      <c r="W505" s="8">
        <f>MONTH(SalesDataTable[[#This Row],[Order Date]])</f>
        <v>4</v>
      </c>
      <c r="X505" s="7" t="str">
        <f>TEXT(SalesDataTable[[#This Row],[Order Date]],"mmm")</f>
        <v>Apr</v>
      </c>
    </row>
    <row r="506" spans="1:24" ht="15.75">
      <c r="A506" s="1">
        <v>3263</v>
      </c>
      <c r="B506" s="2">
        <v>46117</v>
      </c>
      <c r="C506" s="3">
        <f>YEAR(SalesDataTable[[#This Row],[Order Date]])</f>
        <v>2026</v>
      </c>
      <c r="D506" s="10" t="str">
        <f>"Q"&amp;ROUNDUP(MONTH(SalesDataTable[[#This Row],[Order Date]])/3,0)</f>
        <v>Q2</v>
      </c>
      <c r="E506" s="3">
        <f>MONTH(SalesDataTable[[#This Row],[Order Date]])</f>
        <v>4</v>
      </c>
      <c r="F506" s="3" t="str">
        <f>TEXT(SalesDataTable[[#This Row],[Order Date]],"MMM")</f>
        <v>Apr</v>
      </c>
      <c r="G506" s="3" t="s">
        <v>20</v>
      </c>
      <c r="H506" s="3" t="s">
        <v>31</v>
      </c>
      <c r="I506" s="3" t="s">
        <v>2</v>
      </c>
      <c r="J506" s="3" t="s">
        <v>13</v>
      </c>
      <c r="K506" s="3" t="s">
        <v>34</v>
      </c>
      <c r="L506" s="3" t="s">
        <v>45</v>
      </c>
      <c r="M506" s="8">
        <v>1</v>
      </c>
      <c r="N506" s="5">
        <v>51.75</v>
      </c>
      <c r="O506" s="6">
        <v>0.1</v>
      </c>
      <c r="P506" s="5">
        <v>22.1</v>
      </c>
      <c r="Q506" s="5">
        <f t="shared" si="28"/>
        <v>46.575000000000003</v>
      </c>
      <c r="R506" s="5">
        <f t="shared" si="29"/>
        <v>22.1</v>
      </c>
      <c r="S506" s="5">
        <f t="shared" si="30"/>
        <v>24.475000000000001</v>
      </c>
      <c r="T506" s="7">
        <f t="shared" si="31"/>
        <v>0.52549651100375738</v>
      </c>
      <c r="U506" s="4">
        <f>YEAR(SalesDataTable[[#This Row],[Order Date]])</f>
        <v>2026</v>
      </c>
      <c r="V506" s="7" t="str">
        <f>"Q"&amp;ROUNDUP(MONTH(SalesDataTable[[#This Row],[Order Date]])/3,0)</f>
        <v>Q2</v>
      </c>
      <c r="W506" s="8">
        <f>MONTH(SalesDataTable[[#This Row],[Order Date]])</f>
        <v>4</v>
      </c>
      <c r="X506" s="7" t="str">
        <f>TEXT(SalesDataTable[[#This Row],[Order Date]],"mmm")</f>
        <v>Apr</v>
      </c>
    </row>
    <row r="507" spans="1:24" ht="15.75">
      <c r="A507" s="1">
        <v>4764</v>
      </c>
      <c r="B507" s="2">
        <v>46117</v>
      </c>
      <c r="C507" s="3">
        <f>YEAR(SalesDataTable[[#This Row],[Order Date]])</f>
        <v>2026</v>
      </c>
      <c r="D507" s="10" t="str">
        <f>"Q"&amp;ROUNDUP(MONTH(SalesDataTable[[#This Row],[Order Date]])/3,0)</f>
        <v>Q2</v>
      </c>
      <c r="E507" s="3">
        <f>MONTH(SalesDataTable[[#This Row],[Order Date]])</f>
        <v>4</v>
      </c>
      <c r="F507" s="3" t="str">
        <f>TEXT(SalesDataTable[[#This Row],[Order Date]],"MMM")</f>
        <v>Apr</v>
      </c>
      <c r="G507" s="3" t="s">
        <v>20</v>
      </c>
      <c r="H507" s="3" t="s">
        <v>47</v>
      </c>
      <c r="I507" s="3" t="s">
        <v>28</v>
      </c>
      <c r="J507" s="3" t="s">
        <v>13</v>
      </c>
      <c r="K507" s="3" t="s">
        <v>4</v>
      </c>
      <c r="L507" s="3" t="s">
        <v>26</v>
      </c>
      <c r="M507" s="8">
        <v>6</v>
      </c>
      <c r="N507" s="5">
        <v>39.6</v>
      </c>
      <c r="O507" s="6">
        <v>0.15</v>
      </c>
      <c r="P507" s="5">
        <v>17.010000000000002</v>
      </c>
      <c r="Q507" s="5">
        <f t="shared" si="28"/>
        <v>201.96</v>
      </c>
      <c r="R507" s="5">
        <f t="shared" si="29"/>
        <v>102.06</v>
      </c>
      <c r="S507" s="5">
        <f t="shared" si="30"/>
        <v>99.9</v>
      </c>
      <c r="T507" s="7">
        <f t="shared" si="31"/>
        <v>0.49465240641711233</v>
      </c>
      <c r="U507" s="4">
        <f>YEAR(SalesDataTable[[#This Row],[Order Date]])</f>
        <v>2026</v>
      </c>
      <c r="V507" s="7" t="str">
        <f>"Q"&amp;ROUNDUP(MONTH(SalesDataTable[[#This Row],[Order Date]])/3,0)</f>
        <v>Q2</v>
      </c>
      <c r="W507" s="8">
        <f>MONTH(SalesDataTable[[#This Row],[Order Date]])</f>
        <v>4</v>
      </c>
      <c r="X507" s="7" t="str">
        <f>TEXT(SalesDataTable[[#This Row],[Order Date]],"mmm")</f>
        <v>Apr</v>
      </c>
    </row>
    <row r="508" spans="1:24" ht="15.75">
      <c r="A508" s="1">
        <v>28</v>
      </c>
      <c r="B508" s="2">
        <v>46118</v>
      </c>
      <c r="C508" s="3">
        <f>YEAR(SalesDataTable[[#This Row],[Order Date]])</f>
        <v>2026</v>
      </c>
      <c r="D508" s="10" t="str">
        <f>"Q"&amp;ROUNDUP(MONTH(SalesDataTable[[#This Row],[Order Date]])/3,0)</f>
        <v>Q2</v>
      </c>
      <c r="E508" s="3">
        <f>MONTH(SalesDataTable[[#This Row],[Order Date]])</f>
        <v>4</v>
      </c>
      <c r="F508" s="3" t="str">
        <f>TEXT(SalesDataTable[[#This Row],[Order Date]],"MMM")</f>
        <v>Apr</v>
      </c>
      <c r="G508" s="3" t="s">
        <v>6</v>
      </c>
      <c r="H508" s="3" t="s">
        <v>27</v>
      </c>
      <c r="I508" s="3" t="s">
        <v>19</v>
      </c>
      <c r="J508" s="3" t="s">
        <v>13</v>
      </c>
      <c r="K508" s="3" t="s">
        <v>34</v>
      </c>
      <c r="L508" s="3" t="s">
        <v>38</v>
      </c>
      <c r="M508" s="8">
        <v>2</v>
      </c>
      <c r="N508" s="5">
        <v>125.94</v>
      </c>
      <c r="O508" s="6">
        <v>0.05</v>
      </c>
      <c r="P508" s="5">
        <v>70.94</v>
      </c>
      <c r="Q508" s="5">
        <f t="shared" si="28"/>
        <v>239.28599999999997</v>
      </c>
      <c r="R508" s="5">
        <f t="shared" si="29"/>
        <v>141.88</v>
      </c>
      <c r="S508" s="5">
        <f t="shared" si="30"/>
        <v>97.405999999999977</v>
      </c>
      <c r="T508" s="7">
        <f t="shared" si="31"/>
        <v>0.40706936469329585</v>
      </c>
      <c r="U508" s="4">
        <f>YEAR(SalesDataTable[[#This Row],[Order Date]])</f>
        <v>2026</v>
      </c>
      <c r="V508" s="7" t="str">
        <f>"Q"&amp;ROUNDUP(MONTH(SalesDataTable[[#This Row],[Order Date]])/3,0)</f>
        <v>Q2</v>
      </c>
      <c r="W508" s="8">
        <f>MONTH(SalesDataTable[[#This Row],[Order Date]])</f>
        <v>4</v>
      </c>
      <c r="X508" s="7" t="str">
        <f>TEXT(SalesDataTable[[#This Row],[Order Date]],"mmm")</f>
        <v>Apr</v>
      </c>
    </row>
    <row r="509" spans="1:24" ht="15.75">
      <c r="A509" s="1">
        <v>581</v>
      </c>
      <c r="B509" s="2">
        <v>46118</v>
      </c>
      <c r="C509" s="3">
        <f>YEAR(SalesDataTable[[#This Row],[Order Date]])</f>
        <v>2026</v>
      </c>
      <c r="D509" s="10" t="str">
        <f>"Q"&amp;ROUNDUP(MONTH(SalesDataTable[[#This Row],[Order Date]])/3,0)</f>
        <v>Q2</v>
      </c>
      <c r="E509" s="3">
        <f>MONTH(SalesDataTable[[#This Row],[Order Date]])</f>
        <v>4</v>
      </c>
      <c r="F509" s="3" t="str">
        <f>TEXT(SalesDataTable[[#This Row],[Order Date]],"MMM")</f>
        <v>Apr</v>
      </c>
      <c r="G509" s="3" t="s">
        <v>6</v>
      </c>
      <c r="H509" s="3" t="s">
        <v>7</v>
      </c>
      <c r="I509" s="3" t="s">
        <v>2</v>
      </c>
      <c r="J509" s="3" t="s">
        <v>3</v>
      </c>
      <c r="K509" s="3" t="s">
        <v>23</v>
      </c>
      <c r="L509" s="3" t="s">
        <v>51</v>
      </c>
      <c r="M509" s="8">
        <v>3</v>
      </c>
      <c r="N509" s="5">
        <v>124.67</v>
      </c>
      <c r="O509" s="6">
        <v>0</v>
      </c>
      <c r="P509" s="5">
        <v>61.46</v>
      </c>
      <c r="Q509" s="5">
        <f t="shared" si="28"/>
        <v>374.01</v>
      </c>
      <c r="R509" s="5">
        <f t="shared" si="29"/>
        <v>184.38</v>
      </c>
      <c r="S509" s="5">
        <f t="shared" si="30"/>
        <v>189.63</v>
      </c>
      <c r="T509" s="7">
        <f t="shared" si="31"/>
        <v>0.50701852891633914</v>
      </c>
      <c r="U509" s="4">
        <f>YEAR(SalesDataTable[[#This Row],[Order Date]])</f>
        <v>2026</v>
      </c>
      <c r="V509" s="7" t="str">
        <f>"Q"&amp;ROUNDUP(MONTH(SalesDataTable[[#This Row],[Order Date]])/3,0)</f>
        <v>Q2</v>
      </c>
      <c r="W509" s="8">
        <f>MONTH(SalesDataTable[[#This Row],[Order Date]])</f>
        <v>4</v>
      </c>
      <c r="X509" s="7" t="str">
        <f>TEXT(SalesDataTable[[#This Row],[Order Date]],"mmm")</f>
        <v>Apr</v>
      </c>
    </row>
    <row r="510" spans="1:24" ht="15.75">
      <c r="A510" s="1">
        <v>643</v>
      </c>
      <c r="B510" s="2">
        <v>46118</v>
      </c>
      <c r="C510" s="3">
        <f>YEAR(SalesDataTable[[#This Row],[Order Date]])</f>
        <v>2026</v>
      </c>
      <c r="D510" s="10" t="str">
        <f>"Q"&amp;ROUNDUP(MONTH(SalesDataTable[[#This Row],[Order Date]])/3,0)</f>
        <v>Q2</v>
      </c>
      <c r="E510" s="3">
        <f>MONTH(SalesDataTable[[#This Row],[Order Date]])</f>
        <v>4</v>
      </c>
      <c r="F510" s="3" t="str">
        <f>TEXT(SalesDataTable[[#This Row],[Order Date]],"MMM")</f>
        <v>Apr</v>
      </c>
      <c r="G510" s="3" t="s">
        <v>20</v>
      </c>
      <c r="H510" s="3" t="s">
        <v>33</v>
      </c>
      <c r="I510" s="3" t="s">
        <v>2</v>
      </c>
      <c r="J510" s="3" t="s">
        <v>3</v>
      </c>
      <c r="K510" s="3" t="s">
        <v>9</v>
      </c>
      <c r="L510" s="3" t="s">
        <v>46</v>
      </c>
      <c r="M510" s="8">
        <v>2</v>
      </c>
      <c r="N510" s="5">
        <v>72.260000000000005</v>
      </c>
      <c r="O510" s="6">
        <v>0</v>
      </c>
      <c r="P510" s="5">
        <v>33.21</v>
      </c>
      <c r="Q510" s="5">
        <f t="shared" si="28"/>
        <v>144.52000000000001</v>
      </c>
      <c r="R510" s="5">
        <f t="shared" si="29"/>
        <v>66.42</v>
      </c>
      <c r="S510" s="5">
        <f t="shared" si="30"/>
        <v>78.100000000000009</v>
      </c>
      <c r="T510" s="7">
        <f t="shared" si="31"/>
        <v>0.54040963188486024</v>
      </c>
      <c r="U510" s="4">
        <f>YEAR(SalesDataTable[[#This Row],[Order Date]])</f>
        <v>2026</v>
      </c>
      <c r="V510" s="7" t="str">
        <f>"Q"&amp;ROUNDUP(MONTH(SalesDataTable[[#This Row],[Order Date]])/3,0)</f>
        <v>Q2</v>
      </c>
      <c r="W510" s="8">
        <f>MONTH(SalesDataTable[[#This Row],[Order Date]])</f>
        <v>4</v>
      </c>
      <c r="X510" s="7" t="str">
        <f>TEXT(SalesDataTable[[#This Row],[Order Date]],"mmm")</f>
        <v>Apr</v>
      </c>
    </row>
    <row r="511" spans="1:24" ht="15.75">
      <c r="A511" s="1">
        <v>1907</v>
      </c>
      <c r="B511" s="2">
        <v>46118</v>
      </c>
      <c r="C511" s="3">
        <f>YEAR(SalesDataTable[[#This Row],[Order Date]])</f>
        <v>2026</v>
      </c>
      <c r="D511" s="10" t="str">
        <f>"Q"&amp;ROUNDUP(MONTH(SalesDataTable[[#This Row],[Order Date]])/3,0)</f>
        <v>Q2</v>
      </c>
      <c r="E511" s="3">
        <f>MONTH(SalesDataTable[[#This Row],[Order Date]])</f>
        <v>4</v>
      </c>
      <c r="F511" s="3" t="str">
        <f>TEXT(SalesDataTable[[#This Row],[Order Date]],"MMM")</f>
        <v>Apr</v>
      </c>
      <c r="G511" s="3" t="s">
        <v>6</v>
      </c>
      <c r="H511" s="3" t="s">
        <v>43</v>
      </c>
      <c r="I511" s="3" t="s">
        <v>8</v>
      </c>
      <c r="J511" s="3" t="s">
        <v>16</v>
      </c>
      <c r="K511" s="3" t="s">
        <v>4</v>
      </c>
      <c r="L511" s="3" t="s">
        <v>22</v>
      </c>
      <c r="M511" s="8">
        <v>10</v>
      </c>
      <c r="N511" s="5">
        <v>50.64</v>
      </c>
      <c r="O511" s="6">
        <v>0.2</v>
      </c>
      <c r="P511" s="5">
        <v>22.99</v>
      </c>
      <c r="Q511" s="5">
        <f t="shared" si="28"/>
        <v>405.12</v>
      </c>
      <c r="R511" s="5">
        <f t="shared" si="29"/>
        <v>229.89999999999998</v>
      </c>
      <c r="S511" s="5">
        <f t="shared" si="30"/>
        <v>175.22000000000003</v>
      </c>
      <c r="T511" s="7">
        <f t="shared" si="31"/>
        <v>0.43251382306477099</v>
      </c>
      <c r="U511" s="4">
        <f>YEAR(SalesDataTable[[#This Row],[Order Date]])</f>
        <v>2026</v>
      </c>
      <c r="V511" s="7" t="str">
        <f>"Q"&amp;ROUNDUP(MONTH(SalesDataTable[[#This Row],[Order Date]])/3,0)</f>
        <v>Q2</v>
      </c>
      <c r="W511" s="8">
        <f>MONTH(SalesDataTable[[#This Row],[Order Date]])</f>
        <v>4</v>
      </c>
      <c r="X511" s="7" t="str">
        <f>TEXT(SalesDataTable[[#This Row],[Order Date]],"mmm")</f>
        <v>Apr</v>
      </c>
    </row>
    <row r="512" spans="1:24" ht="15.75">
      <c r="A512" s="1">
        <v>1950</v>
      </c>
      <c r="B512" s="2">
        <v>46118</v>
      </c>
      <c r="C512" s="3">
        <f>YEAR(SalesDataTable[[#This Row],[Order Date]])</f>
        <v>2026</v>
      </c>
      <c r="D512" s="10" t="str">
        <f>"Q"&amp;ROUNDUP(MONTH(SalesDataTable[[#This Row],[Order Date]])/3,0)</f>
        <v>Q2</v>
      </c>
      <c r="E512" s="3">
        <f>MONTH(SalesDataTable[[#This Row],[Order Date]])</f>
        <v>4</v>
      </c>
      <c r="F512" s="3" t="str">
        <f>TEXT(SalesDataTable[[#This Row],[Order Date]],"MMM")</f>
        <v>Apr</v>
      </c>
      <c r="G512" s="3" t="s">
        <v>0</v>
      </c>
      <c r="H512" s="3" t="s">
        <v>36</v>
      </c>
      <c r="I512" s="3" t="s">
        <v>2</v>
      </c>
      <c r="J512" s="3" t="s">
        <v>13</v>
      </c>
      <c r="K512" s="3" t="s">
        <v>9</v>
      </c>
      <c r="L512" s="3" t="s">
        <v>46</v>
      </c>
      <c r="M512" s="8">
        <v>1</v>
      </c>
      <c r="N512" s="5">
        <v>73</v>
      </c>
      <c r="O512" s="6">
        <v>0</v>
      </c>
      <c r="P512" s="5">
        <v>32.4</v>
      </c>
      <c r="Q512" s="5">
        <f t="shared" si="28"/>
        <v>73</v>
      </c>
      <c r="R512" s="5">
        <f t="shared" si="29"/>
        <v>32.4</v>
      </c>
      <c r="S512" s="5">
        <f t="shared" si="30"/>
        <v>40.6</v>
      </c>
      <c r="T512" s="7">
        <f t="shared" si="31"/>
        <v>0.55616438356164388</v>
      </c>
      <c r="U512" s="4">
        <f>YEAR(SalesDataTable[[#This Row],[Order Date]])</f>
        <v>2026</v>
      </c>
      <c r="V512" s="7" t="str">
        <f>"Q"&amp;ROUNDUP(MONTH(SalesDataTable[[#This Row],[Order Date]])/3,0)</f>
        <v>Q2</v>
      </c>
      <c r="W512" s="8">
        <f>MONTH(SalesDataTable[[#This Row],[Order Date]])</f>
        <v>4</v>
      </c>
      <c r="X512" s="7" t="str">
        <f>TEXT(SalesDataTable[[#This Row],[Order Date]],"mmm")</f>
        <v>Apr</v>
      </c>
    </row>
    <row r="513" spans="1:24" ht="15.75">
      <c r="A513" s="1">
        <v>2443</v>
      </c>
      <c r="B513" s="2">
        <v>46118</v>
      </c>
      <c r="C513" s="3">
        <f>YEAR(SalesDataTable[[#This Row],[Order Date]])</f>
        <v>2026</v>
      </c>
      <c r="D513" s="10" t="str">
        <f>"Q"&amp;ROUNDUP(MONTH(SalesDataTable[[#This Row],[Order Date]])/3,0)</f>
        <v>Q2</v>
      </c>
      <c r="E513" s="3">
        <f>MONTH(SalesDataTable[[#This Row],[Order Date]])</f>
        <v>4</v>
      </c>
      <c r="F513" s="3" t="str">
        <f>TEXT(SalesDataTable[[#This Row],[Order Date]],"MMM")</f>
        <v>Apr</v>
      </c>
      <c r="G513" s="3" t="s">
        <v>0</v>
      </c>
      <c r="H513" s="3" t="s">
        <v>50</v>
      </c>
      <c r="I513" s="3" t="s">
        <v>2</v>
      </c>
      <c r="J513" s="3" t="s">
        <v>3</v>
      </c>
      <c r="K513" s="3" t="s">
        <v>14</v>
      </c>
      <c r="L513" s="3" t="s">
        <v>15</v>
      </c>
      <c r="M513" s="8">
        <v>1</v>
      </c>
      <c r="N513" s="5">
        <v>35.700000000000003</v>
      </c>
      <c r="O513" s="6">
        <v>0</v>
      </c>
      <c r="P513" s="5">
        <v>13.8</v>
      </c>
      <c r="Q513" s="5">
        <f t="shared" si="28"/>
        <v>35.700000000000003</v>
      </c>
      <c r="R513" s="5">
        <f t="shared" si="29"/>
        <v>13.8</v>
      </c>
      <c r="S513" s="5">
        <f t="shared" si="30"/>
        <v>21.900000000000002</v>
      </c>
      <c r="T513" s="7">
        <f t="shared" si="31"/>
        <v>0.61344537815126055</v>
      </c>
      <c r="U513" s="4">
        <f>YEAR(SalesDataTable[[#This Row],[Order Date]])</f>
        <v>2026</v>
      </c>
      <c r="V513" s="7" t="str">
        <f>"Q"&amp;ROUNDUP(MONTH(SalesDataTable[[#This Row],[Order Date]])/3,0)</f>
        <v>Q2</v>
      </c>
      <c r="W513" s="8">
        <f>MONTH(SalesDataTable[[#This Row],[Order Date]])</f>
        <v>4</v>
      </c>
      <c r="X513" s="7" t="str">
        <f>TEXT(SalesDataTable[[#This Row],[Order Date]],"mmm")</f>
        <v>Apr</v>
      </c>
    </row>
    <row r="514" spans="1:24" ht="15.75">
      <c r="A514" s="1">
        <v>2480</v>
      </c>
      <c r="B514" s="2">
        <v>46118</v>
      </c>
      <c r="C514" s="3">
        <f>YEAR(SalesDataTable[[#This Row],[Order Date]])</f>
        <v>2026</v>
      </c>
      <c r="D514" s="10" t="str">
        <f>"Q"&amp;ROUNDUP(MONTH(SalesDataTable[[#This Row],[Order Date]])/3,0)</f>
        <v>Q2</v>
      </c>
      <c r="E514" s="3">
        <f>MONTH(SalesDataTable[[#This Row],[Order Date]])</f>
        <v>4</v>
      </c>
      <c r="F514" s="3" t="str">
        <f>TEXT(SalesDataTable[[#This Row],[Order Date]],"MMM")</f>
        <v>Apr</v>
      </c>
      <c r="G514" s="3" t="s">
        <v>11</v>
      </c>
      <c r="H514" s="3" t="s">
        <v>52</v>
      </c>
      <c r="I514" s="3" t="s">
        <v>8</v>
      </c>
      <c r="J514" s="3" t="s">
        <v>13</v>
      </c>
      <c r="K514" s="3" t="s">
        <v>9</v>
      </c>
      <c r="L514" s="3" t="s">
        <v>37</v>
      </c>
      <c r="M514" s="8">
        <v>8</v>
      </c>
      <c r="N514" s="5">
        <v>152.41999999999999</v>
      </c>
      <c r="O514" s="6">
        <v>0.05</v>
      </c>
      <c r="P514" s="5">
        <v>80.11</v>
      </c>
      <c r="Q514" s="5">
        <f t="shared" ref="Q514:Q577" si="32">M514*N514*(1-O514)</f>
        <v>1158.3919999999998</v>
      </c>
      <c r="R514" s="5">
        <f t="shared" ref="R514:R577" si="33">M514*P514</f>
        <v>640.88</v>
      </c>
      <c r="S514" s="5">
        <f t="shared" ref="S514:S577" si="34">Q514-R514</f>
        <v>517.51199999999983</v>
      </c>
      <c r="T514" s="7">
        <f t="shared" ref="T514:T577" si="35">IFERROR(S514/Q514,0)</f>
        <v>0.44675032286134564</v>
      </c>
      <c r="U514" s="4">
        <f>YEAR(SalesDataTable[[#This Row],[Order Date]])</f>
        <v>2026</v>
      </c>
      <c r="V514" s="7" t="str">
        <f>"Q"&amp;ROUNDUP(MONTH(SalesDataTable[[#This Row],[Order Date]])/3,0)</f>
        <v>Q2</v>
      </c>
      <c r="W514" s="8">
        <f>MONTH(SalesDataTable[[#This Row],[Order Date]])</f>
        <v>4</v>
      </c>
      <c r="X514" s="7" t="str">
        <f>TEXT(SalesDataTable[[#This Row],[Order Date]],"mmm")</f>
        <v>Apr</v>
      </c>
    </row>
    <row r="515" spans="1:24" ht="15.75">
      <c r="A515" s="1">
        <v>2515</v>
      </c>
      <c r="B515" s="2">
        <v>46118</v>
      </c>
      <c r="C515" s="3">
        <f>YEAR(SalesDataTable[[#This Row],[Order Date]])</f>
        <v>2026</v>
      </c>
      <c r="D515" s="10" t="str">
        <f>"Q"&amp;ROUNDUP(MONTH(SalesDataTable[[#This Row],[Order Date]])/3,0)</f>
        <v>Q2</v>
      </c>
      <c r="E515" s="3">
        <f>MONTH(SalesDataTable[[#This Row],[Order Date]])</f>
        <v>4</v>
      </c>
      <c r="F515" s="3" t="str">
        <f>TEXT(SalesDataTable[[#This Row],[Order Date]],"MMM")</f>
        <v>Apr</v>
      </c>
      <c r="G515" s="3" t="s">
        <v>20</v>
      </c>
      <c r="H515" s="3" t="s">
        <v>33</v>
      </c>
      <c r="I515" s="3" t="s">
        <v>2</v>
      </c>
      <c r="J515" s="3" t="s">
        <v>3</v>
      </c>
      <c r="K515" s="3" t="s">
        <v>4</v>
      </c>
      <c r="L515" s="3" t="s">
        <v>5</v>
      </c>
      <c r="M515" s="8">
        <v>1</v>
      </c>
      <c r="N515" s="5">
        <v>81.78</v>
      </c>
      <c r="O515" s="6">
        <v>0</v>
      </c>
      <c r="P515" s="5">
        <v>42.82</v>
      </c>
      <c r="Q515" s="5">
        <f t="shared" si="32"/>
        <v>81.78</v>
      </c>
      <c r="R515" s="5">
        <f t="shared" si="33"/>
        <v>42.82</v>
      </c>
      <c r="S515" s="5">
        <f t="shared" si="34"/>
        <v>38.96</v>
      </c>
      <c r="T515" s="7">
        <f t="shared" si="35"/>
        <v>0.47640009782342874</v>
      </c>
      <c r="U515" s="4">
        <f>YEAR(SalesDataTable[[#This Row],[Order Date]])</f>
        <v>2026</v>
      </c>
      <c r="V515" s="7" t="str">
        <f>"Q"&amp;ROUNDUP(MONTH(SalesDataTable[[#This Row],[Order Date]])/3,0)</f>
        <v>Q2</v>
      </c>
      <c r="W515" s="8">
        <f>MONTH(SalesDataTable[[#This Row],[Order Date]])</f>
        <v>4</v>
      </c>
      <c r="X515" s="7" t="str">
        <f>TEXT(SalesDataTable[[#This Row],[Order Date]],"mmm")</f>
        <v>Apr</v>
      </c>
    </row>
    <row r="516" spans="1:24" ht="15.75">
      <c r="A516" s="1">
        <v>2829</v>
      </c>
      <c r="B516" s="2">
        <v>46118</v>
      </c>
      <c r="C516" s="3">
        <f>YEAR(SalesDataTable[[#This Row],[Order Date]])</f>
        <v>2026</v>
      </c>
      <c r="D516" s="10" t="str">
        <f>"Q"&amp;ROUNDUP(MONTH(SalesDataTable[[#This Row],[Order Date]])/3,0)</f>
        <v>Q2</v>
      </c>
      <c r="E516" s="3">
        <f>MONTH(SalesDataTable[[#This Row],[Order Date]])</f>
        <v>4</v>
      </c>
      <c r="F516" s="3" t="str">
        <f>TEXT(SalesDataTable[[#This Row],[Order Date]],"MMM")</f>
        <v>Apr</v>
      </c>
      <c r="G516" s="3" t="s">
        <v>6</v>
      </c>
      <c r="H516" s="3" t="s">
        <v>27</v>
      </c>
      <c r="I516" s="3" t="s">
        <v>2</v>
      </c>
      <c r="J516" s="3" t="s">
        <v>16</v>
      </c>
      <c r="K516" s="3" t="s">
        <v>4</v>
      </c>
      <c r="L516" s="3" t="s">
        <v>30</v>
      </c>
      <c r="M516" s="8">
        <v>6</v>
      </c>
      <c r="N516" s="5">
        <v>102.59</v>
      </c>
      <c r="O516" s="6">
        <v>0.1</v>
      </c>
      <c r="P516" s="5">
        <v>49.6</v>
      </c>
      <c r="Q516" s="5">
        <f t="shared" si="32"/>
        <v>553.98599999999999</v>
      </c>
      <c r="R516" s="5">
        <f t="shared" si="33"/>
        <v>297.60000000000002</v>
      </c>
      <c r="S516" s="5">
        <f t="shared" si="34"/>
        <v>256.38599999999997</v>
      </c>
      <c r="T516" s="7">
        <f t="shared" si="35"/>
        <v>0.46280230908362302</v>
      </c>
      <c r="U516" s="4">
        <f>YEAR(SalesDataTable[[#This Row],[Order Date]])</f>
        <v>2026</v>
      </c>
      <c r="V516" s="7" t="str">
        <f>"Q"&amp;ROUNDUP(MONTH(SalesDataTable[[#This Row],[Order Date]])/3,0)</f>
        <v>Q2</v>
      </c>
      <c r="W516" s="8">
        <f>MONTH(SalesDataTable[[#This Row],[Order Date]])</f>
        <v>4</v>
      </c>
      <c r="X516" s="7" t="str">
        <f>TEXT(SalesDataTable[[#This Row],[Order Date]],"mmm")</f>
        <v>Apr</v>
      </c>
    </row>
    <row r="517" spans="1:24" ht="15.75">
      <c r="A517" s="1">
        <v>4086</v>
      </c>
      <c r="B517" s="2">
        <v>46118</v>
      </c>
      <c r="C517" s="3">
        <f>YEAR(SalesDataTable[[#This Row],[Order Date]])</f>
        <v>2026</v>
      </c>
      <c r="D517" s="10" t="str">
        <f>"Q"&amp;ROUNDUP(MONTH(SalesDataTable[[#This Row],[Order Date]])/3,0)</f>
        <v>Q2</v>
      </c>
      <c r="E517" s="3">
        <f>MONTH(SalesDataTable[[#This Row],[Order Date]])</f>
        <v>4</v>
      </c>
      <c r="F517" s="3" t="str">
        <f>TEXT(SalesDataTable[[#This Row],[Order Date]],"MMM")</f>
        <v>Apr</v>
      </c>
      <c r="G517" s="3" t="s">
        <v>20</v>
      </c>
      <c r="H517" s="3" t="s">
        <v>33</v>
      </c>
      <c r="I517" s="3" t="s">
        <v>19</v>
      </c>
      <c r="J517" s="3" t="s">
        <v>3</v>
      </c>
      <c r="K517" s="3" t="s">
        <v>9</v>
      </c>
      <c r="L517" s="3" t="s">
        <v>37</v>
      </c>
      <c r="M517" s="8">
        <v>2</v>
      </c>
      <c r="N517" s="5">
        <v>152.44</v>
      </c>
      <c r="O517" s="6">
        <v>0.15</v>
      </c>
      <c r="P517" s="5">
        <v>76.680000000000007</v>
      </c>
      <c r="Q517" s="5">
        <f t="shared" si="32"/>
        <v>259.14799999999997</v>
      </c>
      <c r="R517" s="5">
        <f t="shared" si="33"/>
        <v>153.36000000000001</v>
      </c>
      <c r="S517" s="5">
        <f t="shared" si="34"/>
        <v>105.78799999999995</v>
      </c>
      <c r="T517" s="7">
        <f t="shared" si="35"/>
        <v>0.4082146109559015</v>
      </c>
      <c r="U517" s="4">
        <f>YEAR(SalesDataTable[[#This Row],[Order Date]])</f>
        <v>2026</v>
      </c>
      <c r="V517" s="7" t="str">
        <f>"Q"&amp;ROUNDUP(MONTH(SalesDataTable[[#This Row],[Order Date]])/3,0)</f>
        <v>Q2</v>
      </c>
      <c r="W517" s="8">
        <f>MONTH(SalesDataTable[[#This Row],[Order Date]])</f>
        <v>4</v>
      </c>
      <c r="X517" s="7" t="str">
        <f>TEXT(SalesDataTable[[#This Row],[Order Date]],"mmm")</f>
        <v>Apr</v>
      </c>
    </row>
    <row r="518" spans="1:24" ht="15.75">
      <c r="A518" s="1">
        <v>4512</v>
      </c>
      <c r="B518" s="2">
        <v>46118</v>
      </c>
      <c r="C518" s="3">
        <f>YEAR(SalesDataTable[[#This Row],[Order Date]])</f>
        <v>2026</v>
      </c>
      <c r="D518" s="10" t="str">
        <f>"Q"&amp;ROUNDUP(MONTH(SalesDataTable[[#This Row],[Order Date]])/3,0)</f>
        <v>Q2</v>
      </c>
      <c r="E518" s="3">
        <f>MONTH(SalesDataTable[[#This Row],[Order Date]])</f>
        <v>4</v>
      </c>
      <c r="F518" s="3" t="str">
        <f>TEXT(SalesDataTable[[#This Row],[Order Date]],"MMM")</f>
        <v>Apr</v>
      </c>
      <c r="G518" s="3" t="s">
        <v>6</v>
      </c>
      <c r="H518" s="3" t="s">
        <v>7</v>
      </c>
      <c r="I518" s="3" t="s">
        <v>2</v>
      </c>
      <c r="J518" s="3" t="s">
        <v>13</v>
      </c>
      <c r="K518" s="3" t="s">
        <v>14</v>
      </c>
      <c r="L518" s="3" t="s">
        <v>44</v>
      </c>
      <c r="M518" s="8">
        <v>6</v>
      </c>
      <c r="N518" s="5">
        <v>136.29</v>
      </c>
      <c r="O518" s="6">
        <v>0</v>
      </c>
      <c r="P518" s="5">
        <v>68.209999999999994</v>
      </c>
      <c r="Q518" s="5">
        <f t="shared" si="32"/>
        <v>817.74</v>
      </c>
      <c r="R518" s="5">
        <f t="shared" si="33"/>
        <v>409.26</v>
      </c>
      <c r="S518" s="5">
        <f t="shared" si="34"/>
        <v>408.48</v>
      </c>
      <c r="T518" s="7">
        <f t="shared" si="35"/>
        <v>0.49952307579426225</v>
      </c>
      <c r="U518" s="4">
        <f>YEAR(SalesDataTable[[#This Row],[Order Date]])</f>
        <v>2026</v>
      </c>
      <c r="V518" s="7" t="str">
        <f>"Q"&amp;ROUNDUP(MONTH(SalesDataTable[[#This Row],[Order Date]])/3,0)</f>
        <v>Q2</v>
      </c>
      <c r="W518" s="8">
        <f>MONTH(SalesDataTable[[#This Row],[Order Date]])</f>
        <v>4</v>
      </c>
      <c r="X518" s="7" t="str">
        <f>TEXT(SalesDataTable[[#This Row],[Order Date]],"mmm")</f>
        <v>Apr</v>
      </c>
    </row>
    <row r="519" spans="1:24" ht="15.75">
      <c r="A519" s="1">
        <v>4837</v>
      </c>
      <c r="B519" s="2">
        <v>46118</v>
      </c>
      <c r="C519" s="3">
        <f>YEAR(SalesDataTable[[#This Row],[Order Date]])</f>
        <v>2026</v>
      </c>
      <c r="D519" s="10" t="str">
        <f>"Q"&amp;ROUNDUP(MONTH(SalesDataTable[[#This Row],[Order Date]])/3,0)</f>
        <v>Q2</v>
      </c>
      <c r="E519" s="3">
        <f>MONTH(SalesDataTable[[#This Row],[Order Date]])</f>
        <v>4</v>
      </c>
      <c r="F519" s="3" t="str">
        <f>TEXT(SalesDataTable[[#This Row],[Order Date]],"MMM")</f>
        <v>Apr</v>
      </c>
      <c r="G519" s="3" t="s">
        <v>0</v>
      </c>
      <c r="H519" s="3" t="s">
        <v>36</v>
      </c>
      <c r="I519" s="3" t="s">
        <v>8</v>
      </c>
      <c r="J519" s="3" t="s">
        <v>16</v>
      </c>
      <c r="K519" s="3" t="s">
        <v>9</v>
      </c>
      <c r="L519" s="3" t="s">
        <v>37</v>
      </c>
      <c r="M519" s="8">
        <v>4</v>
      </c>
      <c r="N519" s="5">
        <v>157.51</v>
      </c>
      <c r="O519" s="6">
        <v>0.2</v>
      </c>
      <c r="P519" s="5">
        <v>79.209999999999994</v>
      </c>
      <c r="Q519" s="5">
        <f t="shared" si="32"/>
        <v>504.03199999999998</v>
      </c>
      <c r="R519" s="5">
        <f t="shared" si="33"/>
        <v>316.83999999999997</v>
      </c>
      <c r="S519" s="5">
        <f t="shared" si="34"/>
        <v>187.19200000000001</v>
      </c>
      <c r="T519" s="7">
        <f t="shared" si="35"/>
        <v>0.37138911815122855</v>
      </c>
      <c r="U519" s="4">
        <f>YEAR(SalesDataTable[[#This Row],[Order Date]])</f>
        <v>2026</v>
      </c>
      <c r="V519" s="7" t="str">
        <f>"Q"&amp;ROUNDUP(MONTH(SalesDataTable[[#This Row],[Order Date]])/3,0)</f>
        <v>Q2</v>
      </c>
      <c r="W519" s="8">
        <f>MONTH(SalesDataTable[[#This Row],[Order Date]])</f>
        <v>4</v>
      </c>
      <c r="X519" s="7" t="str">
        <f>TEXT(SalesDataTable[[#This Row],[Order Date]],"mmm")</f>
        <v>Apr</v>
      </c>
    </row>
    <row r="520" spans="1:24" ht="15.75">
      <c r="A520" s="1">
        <v>1580</v>
      </c>
      <c r="B520" s="2">
        <v>46119</v>
      </c>
      <c r="C520" s="3">
        <f>YEAR(SalesDataTable[[#This Row],[Order Date]])</f>
        <v>2026</v>
      </c>
      <c r="D520" s="10" t="str">
        <f>"Q"&amp;ROUNDUP(MONTH(SalesDataTable[[#This Row],[Order Date]])/3,0)</f>
        <v>Q2</v>
      </c>
      <c r="E520" s="3">
        <f>MONTH(SalesDataTable[[#This Row],[Order Date]])</f>
        <v>4</v>
      </c>
      <c r="F520" s="3" t="str">
        <f>TEXT(SalesDataTable[[#This Row],[Order Date]],"MMM")</f>
        <v>Apr</v>
      </c>
      <c r="G520" s="3" t="s">
        <v>11</v>
      </c>
      <c r="H520" s="3" t="s">
        <v>18</v>
      </c>
      <c r="I520" s="3" t="s">
        <v>2</v>
      </c>
      <c r="J520" s="3" t="s">
        <v>13</v>
      </c>
      <c r="K520" s="3" t="s">
        <v>23</v>
      </c>
      <c r="L520" s="3" t="s">
        <v>51</v>
      </c>
      <c r="M520" s="8">
        <v>2</v>
      </c>
      <c r="N520" s="5">
        <v>120.5</v>
      </c>
      <c r="O520" s="6">
        <v>0</v>
      </c>
      <c r="P520" s="5">
        <v>61.42</v>
      </c>
      <c r="Q520" s="5">
        <f t="shared" si="32"/>
        <v>241</v>
      </c>
      <c r="R520" s="5">
        <f t="shared" si="33"/>
        <v>122.84</v>
      </c>
      <c r="S520" s="5">
        <f t="shared" si="34"/>
        <v>118.16</v>
      </c>
      <c r="T520" s="7">
        <f t="shared" si="35"/>
        <v>0.49029045643153524</v>
      </c>
      <c r="U520" s="4">
        <f>YEAR(SalesDataTable[[#This Row],[Order Date]])</f>
        <v>2026</v>
      </c>
      <c r="V520" s="7" t="str">
        <f>"Q"&amp;ROUNDUP(MONTH(SalesDataTable[[#This Row],[Order Date]])/3,0)</f>
        <v>Q2</v>
      </c>
      <c r="W520" s="8">
        <f>MONTH(SalesDataTable[[#This Row],[Order Date]])</f>
        <v>4</v>
      </c>
      <c r="X520" s="7" t="str">
        <f>TEXT(SalesDataTable[[#This Row],[Order Date]],"mmm")</f>
        <v>Apr</v>
      </c>
    </row>
    <row r="521" spans="1:24" ht="15.75">
      <c r="A521" s="1">
        <v>1962</v>
      </c>
      <c r="B521" s="2">
        <v>46119</v>
      </c>
      <c r="C521" s="3">
        <f>YEAR(SalesDataTable[[#This Row],[Order Date]])</f>
        <v>2026</v>
      </c>
      <c r="D521" s="10" t="str">
        <f>"Q"&amp;ROUNDUP(MONTH(SalesDataTable[[#This Row],[Order Date]])/3,0)</f>
        <v>Q2</v>
      </c>
      <c r="E521" s="3">
        <f>MONTH(SalesDataTable[[#This Row],[Order Date]])</f>
        <v>4</v>
      </c>
      <c r="F521" s="3" t="str">
        <f>TEXT(SalesDataTable[[#This Row],[Order Date]],"MMM")</f>
        <v>Apr</v>
      </c>
      <c r="G521" s="3" t="s">
        <v>0</v>
      </c>
      <c r="H521" s="3" t="s">
        <v>1</v>
      </c>
      <c r="I521" s="3" t="s">
        <v>2</v>
      </c>
      <c r="J521" s="3" t="s">
        <v>3</v>
      </c>
      <c r="K521" s="3" t="s">
        <v>9</v>
      </c>
      <c r="L521" s="3" t="s">
        <v>37</v>
      </c>
      <c r="M521" s="8">
        <v>3</v>
      </c>
      <c r="N521" s="5">
        <v>152.62</v>
      </c>
      <c r="O521" s="6">
        <v>0.05</v>
      </c>
      <c r="P521" s="5">
        <v>77.75</v>
      </c>
      <c r="Q521" s="5">
        <f t="shared" si="32"/>
        <v>434.96699999999998</v>
      </c>
      <c r="R521" s="5">
        <f t="shared" si="33"/>
        <v>233.25</v>
      </c>
      <c r="S521" s="5">
        <f t="shared" si="34"/>
        <v>201.71699999999998</v>
      </c>
      <c r="T521" s="7">
        <f t="shared" si="35"/>
        <v>0.46375242259757637</v>
      </c>
      <c r="U521" s="4">
        <f>YEAR(SalesDataTable[[#This Row],[Order Date]])</f>
        <v>2026</v>
      </c>
      <c r="V521" s="7" t="str">
        <f>"Q"&amp;ROUNDUP(MONTH(SalesDataTable[[#This Row],[Order Date]])/3,0)</f>
        <v>Q2</v>
      </c>
      <c r="W521" s="8">
        <f>MONTH(SalesDataTable[[#This Row],[Order Date]])</f>
        <v>4</v>
      </c>
      <c r="X521" s="7" t="str">
        <f>TEXT(SalesDataTable[[#This Row],[Order Date]],"mmm")</f>
        <v>Apr</v>
      </c>
    </row>
    <row r="522" spans="1:24" ht="15.75">
      <c r="A522" s="1">
        <v>2381</v>
      </c>
      <c r="B522" s="2">
        <v>46119</v>
      </c>
      <c r="C522" s="3">
        <f>YEAR(SalesDataTable[[#This Row],[Order Date]])</f>
        <v>2026</v>
      </c>
      <c r="D522" s="10" t="str">
        <f>"Q"&amp;ROUNDUP(MONTH(SalesDataTable[[#This Row],[Order Date]])/3,0)</f>
        <v>Q2</v>
      </c>
      <c r="E522" s="3">
        <f>MONTH(SalesDataTable[[#This Row],[Order Date]])</f>
        <v>4</v>
      </c>
      <c r="F522" s="3" t="str">
        <f>TEXT(SalesDataTable[[#This Row],[Order Date]],"MMM")</f>
        <v>Apr</v>
      </c>
      <c r="G522" s="3" t="s">
        <v>6</v>
      </c>
      <c r="H522" s="3" t="s">
        <v>41</v>
      </c>
      <c r="I522" s="3" t="s">
        <v>2</v>
      </c>
      <c r="J522" s="3" t="s">
        <v>3</v>
      </c>
      <c r="K522" s="3" t="s">
        <v>14</v>
      </c>
      <c r="L522" s="3" t="s">
        <v>44</v>
      </c>
      <c r="M522" s="8">
        <v>2</v>
      </c>
      <c r="N522" s="5">
        <v>134.16</v>
      </c>
      <c r="O522" s="6">
        <v>0.05</v>
      </c>
      <c r="P522" s="5">
        <v>67.08</v>
      </c>
      <c r="Q522" s="5">
        <f t="shared" si="32"/>
        <v>254.90399999999997</v>
      </c>
      <c r="R522" s="5">
        <f t="shared" si="33"/>
        <v>134.16</v>
      </c>
      <c r="S522" s="5">
        <f t="shared" si="34"/>
        <v>120.74399999999997</v>
      </c>
      <c r="T522" s="7">
        <f t="shared" si="35"/>
        <v>0.47368421052631576</v>
      </c>
      <c r="U522" s="4">
        <f>YEAR(SalesDataTable[[#This Row],[Order Date]])</f>
        <v>2026</v>
      </c>
      <c r="V522" s="7" t="str">
        <f>"Q"&amp;ROUNDUP(MONTH(SalesDataTable[[#This Row],[Order Date]])/3,0)</f>
        <v>Q2</v>
      </c>
      <c r="W522" s="8">
        <f>MONTH(SalesDataTable[[#This Row],[Order Date]])</f>
        <v>4</v>
      </c>
      <c r="X522" s="7" t="str">
        <f>TEXT(SalesDataTable[[#This Row],[Order Date]],"mmm")</f>
        <v>Apr</v>
      </c>
    </row>
    <row r="523" spans="1:24" ht="15.75">
      <c r="A523" s="1">
        <v>2655</v>
      </c>
      <c r="B523" s="2">
        <v>46119</v>
      </c>
      <c r="C523" s="3">
        <f>YEAR(SalesDataTable[[#This Row],[Order Date]])</f>
        <v>2026</v>
      </c>
      <c r="D523" s="10" t="str">
        <f>"Q"&amp;ROUNDUP(MONTH(SalesDataTable[[#This Row],[Order Date]])/3,0)</f>
        <v>Q2</v>
      </c>
      <c r="E523" s="3">
        <f>MONTH(SalesDataTable[[#This Row],[Order Date]])</f>
        <v>4</v>
      </c>
      <c r="F523" s="3" t="str">
        <f>TEXT(SalesDataTable[[#This Row],[Order Date]],"MMM")</f>
        <v>Apr</v>
      </c>
      <c r="G523" s="3" t="s">
        <v>20</v>
      </c>
      <c r="H523" s="3" t="s">
        <v>47</v>
      </c>
      <c r="I523" s="3" t="s">
        <v>19</v>
      </c>
      <c r="J523" s="3" t="s">
        <v>16</v>
      </c>
      <c r="K523" s="3" t="s">
        <v>4</v>
      </c>
      <c r="L523" s="3" t="s">
        <v>30</v>
      </c>
      <c r="M523" s="8">
        <v>1</v>
      </c>
      <c r="N523" s="5">
        <v>101.13</v>
      </c>
      <c r="O523" s="6">
        <v>0</v>
      </c>
      <c r="P523" s="5">
        <v>50.8</v>
      </c>
      <c r="Q523" s="5">
        <f t="shared" si="32"/>
        <v>101.13</v>
      </c>
      <c r="R523" s="5">
        <f t="shared" si="33"/>
        <v>50.8</v>
      </c>
      <c r="S523" s="5">
        <f t="shared" si="34"/>
        <v>50.33</v>
      </c>
      <c r="T523" s="7">
        <f t="shared" si="35"/>
        <v>0.49767625828141998</v>
      </c>
      <c r="U523" s="4">
        <f>YEAR(SalesDataTable[[#This Row],[Order Date]])</f>
        <v>2026</v>
      </c>
      <c r="V523" s="7" t="str">
        <f>"Q"&amp;ROUNDUP(MONTH(SalesDataTable[[#This Row],[Order Date]])/3,0)</f>
        <v>Q2</v>
      </c>
      <c r="W523" s="8">
        <f>MONTH(SalesDataTable[[#This Row],[Order Date]])</f>
        <v>4</v>
      </c>
      <c r="X523" s="7" t="str">
        <f>TEXT(SalesDataTable[[#This Row],[Order Date]],"mmm")</f>
        <v>Apr</v>
      </c>
    </row>
    <row r="524" spans="1:24" ht="15.75">
      <c r="A524" s="1">
        <v>2944</v>
      </c>
      <c r="B524" s="2">
        <v>46119</v>
      </c>
      <c r="C524" s="3">
        <f>YEAR(SalesDataTable[[#This Row],[Order Date]])</f>
        <v>2026</v>
      </c>
      <c r="D524" s="10" t="str">
        <f>"Q"&amp;ROUNDUP(MONTH(SalesDataTable[[#This Row],[Order Date]])/3,0)</f>
        <v>Q2</v>
      </c>
      <c r="E524" s="3">
        <f>MONTH(SalesDataTable[[#This Row],[Order Date]])</f>
        <v>4</v>
      </c>
      <c r="F524" s="3" t="str">
        <f>TEXT(SalesDataTable[[#This Row],[Order Date]],"MMM")</f>
        <v>Apr</v>
      </c>
      <c r="G524" s="3" t="s">
        <v>6</v>
      </c>
      <c r="H524" s="3" t="s">
        <v>49</v>
      </c>
      <c r="I524" s="3" t="s">
        <v>19</v>
      </c>
      <c r="J524" s="3" t="s">
        <v>13</v>
      </c>
      <c r="K524" s="3" t="s">
        <v>34</v>
      </c>
      <c r="L524" s="3" t="s">
        <v>45</v>
      </c>
      <c r="M524" s="8">
        <v>1</v>
      </c>
      <c r="N524" s="5">
        <v>51.36</v>
      </c>
      <c r="O524" s="6">
        <v>0</v>
      </c>
      <c r="P524" s="5">
        <v>22.21</v>
      </c>
      <c r="Q524" s="5">
        <f t="shared" si="32"/>
        <v>51.36</v>
      </c>
      <c r="R524" s="5">
        <f t="shared" si="33"/>
        <v>22.21</v>
      </c>
      <c r="S524" s="5">
        <f t="shared" si="34"/>
        <v>29.15</v>
      </c>
      <c r="T524" s="7">
        <f t="shared" si="35"/>
        <v>0.56756230529595009</v>
      </c>
      <c r="U524" s="4">
        <f>YEAR(SalesDataTable[[#This Row],[Order Date]])</f>
        <v>2026</v>
      </c>
      <c r="V524" s="7" t="str">
        <f>"Q"&amp;ROUNDUP(MONTH(SalesDataTable[[#This Row],[Order Date]])/3,0)</f>
        <v>Q2</v>
      </c>
      <c r="W524" s="8">
        <f>MONTH(SalesDataTable[[#This Row],[Order Date]])</f>
        <v>4</v>
      </c>
      <c r="X524" s="7" t="str">
        <f>TEXT(SalesDataTable[[#This Row],[Order Date]],"mmm")</f>
        <v>Apr</v>
      </c>
    </row>
    <row r="525" spans="1:24" ht="15.75">
      <c r="A525" s="1">
        <v>4756</v>
      </c>
      <c r="B525" s="2">
        <v>46119</v>
      </c>
      <c r="C525" s="3">
        <f>YEAR(SalesDataTable[[#This Row],[Order Date]])</f>
        <v>2026</v>
      </c>
      <c r="D525" s="10" t="str">
        <f>"Q"&amp;ROUNDUP(MONTH(SalesDataTable[[#This Row],[Order Date]])/3,0)</f>
        <v>Q2</v>
      </c>
      <c r="E525" s="3">
        <f>MONTH(SalesDataTable[[#This Row],[Order Date]])</f>
        <v>4</v>
      </c>
      <c r="F525" s="3" t="str">
        <f>TEXT(SalesDataTable[[#This Row],[Order Date]],"MMM")</f>
        <v>Apr</v>
      </c>
      <c r="G525" s="3" t="s">
        <v>11</v>
      </c>
      <c r="H525" s="3" t="s">
        <v>52</v>
      </c>
      <c r="I525" s="3" t="s">
        <v>2</v>
      </c>
      <c r="J525" s="3" t="s">
        <v>16</v>
      </c>
      <c r="K525" s="3" t="s">
        <v>9</v>
      </c>
      <c r="L525" s="3" t="s">
        <v>37</v>
      </c>
      <c r="M525" s="8">
        <v>5</v>
      </c>
      <c r="N525" s="5">
        <v>151.88</v>
      </c>
      <c r="O525" s="6">
        <v>0</v>
      </c>
      <c r="P525" s="5">
        <v>80.56</v>
      </c>
      <c r="Q525" s="5">
        <f t="shared" si="32"/>
        <v>759.4</v>
      </c>
      <c r="R525" s="5">
        <f t="shared" si="33"/>
        <v>402.8</v>
      </c>
      <c r="S525" s="5">
        <f t="shared" si="34"/>
        <v>356.59999999999997</v>
      </c>
      <c r="T525" s="7">
        <f t="shared" si="35"/>
        <v>0.46958124835396364</v>
      </c>
      <c r="U525" s="4">
        <f>YEAR(SalesDataTable[[#This Row],[Order Date]])</f>
        <v>2026</v>
      </c>
      <c r="V525" s="7" t="str">
        <f>"Q"&amp;ROUNDUP(MONTH(SalesDataTable[[#This Row],[Order Date]])/3,0)</f>
        <v>Q2</v>
      </c>
      <c r="W525" s="8">
        <f>MONTH(SalesDataTable[[#This Row],[Order Date]])</f>
        <v>4</v>
      </c>
      <c r="X525" s="7" t="str">
        <f>TEXT(SalesDataTable[[#This Row],[Order Date]],"mmm")</f>
        <v>Apr</v>
      </c>
    </row>
    <row r="526" spans="1:24" ht="15.75">
      <c r="A526" s="1">
        <v>52</v>
      </c>
      <c r="B526" s="2">
        <v>46120</v>
      </c>
      <c r="C526" s="3">
        <f>YEAR(SalesDataTable[[#This Row],[Order Date]])</f>
        <v>2026</v>
      </c>
      <c r="D526" s="10" t="str">
        <f>"Q"&amp;ROUNDUP(MONTH(SalesDataTable[[#This Row],[Order Date]])/3,0)</f>
        <v>Q2</v>
      </c>
      <c r="E526" s="3">
        <f>MONTH(SalesDataTable[[#This Row],[Order Date]])</f>
        <v>4</v>
      </c>
      <c r="F526" s="3" t="str">
        <f>TEXT(SalesDataTable[[#This Row],[Order Date]],"MMM")</f>
        <v>Apr</v>
      </c>
      <c r="G526" s="3" t="s">
        <v>6</v>
      </c>
      <c r="H526" s="3" t="s">
        <v>43</v>
      </c>
      <c r="I526" s="3" t="s">
        <v>2</v>
      </c>
      <c r="J526" s="3" t="s">
        <v>13</v>
      </c>
      <c r="K526" s="3" t="s">
        <v>14</v>
      </c>
      <c r="L526" s="3" t="s">
        <v>44</v>
      </c>
      <c r="M526" s="8">
        <v>2</v>
      </c>
      <c r="N526" s="5">
        <v>133.59</v>
      </c>
      <c r="O526" s="6">
        <v>0</v>
      </c>
      <c r="P526" s="5">
        <v>66.83</v>
      </c>
      <c r="Q526" s="5">
        <f t="shared" si="32"/>
        <v>267.18</v>
      </c>
      <c r="R526" s="5">
        <f t="shared" si="33"/>
        <v>133.66</v>
      </c>
      <c r="S526" s="5">
        <f t="shared" si="34"/>
        <v>133.52000000000001</v>
      </c>
      <c r="T526" s="7">
        <f t="shared" si="35"/>
        <v>0.49973800434164234</v>
      </c>
      <c r="U526" s="4">
        <f>YEAR(SalesDataTable[[#This Row],[Order Date]])</f>
        <v>2026</v>
      </c>
      <c r="V526" s="7" t="str">
        <f>"Q"&amp;ROUNDUP(MONTH(SalesDataTable[[#This Row],[Order Date]])/3,0)</f>
        <v>Q2</v>
      </c>
      <c r="W526" s="8">
        <f>MONTH(SalesDataTable[[#This Row],[Order Date]])</f>
        <v>4</v>
      </c>
      <c r="X526" s="7" t="str">
        <f>TEXT(SalesDataTable[[#This Row],[Order Date]],"mmm")</f>
        <v>Apr</v>
      </c>
    </row>
    <row r="527" spans="1:24" ht="15.75">
      <c r="A527" s="1">
        <v>556</v>
      </c>
      <c r="B527" s="2">
        <v>46120</v>
      </c>
      <c r="C527" s="3">
        <f>YEAR(SalesDataTable[[#This Row],[Order Date]])</f>
        <v>2026</v>
      </c>
      <c r="D527" s="10" t="str">
        <f>"Q"&amp;ROUNDUP(MONTH(SalesDataTable[[#This Row],[Order Date]])/3,0)</f>
        <v>Q2</v>
      </c>
      <c r="E527" s="3">
        <f>MONTH(SalesDataTable[[#This Row],[Order Date]])</f>
        <v>4</v>
      </c>
      <c r="F527" s="3" t="str">
        <f>TEXT(SalesDataTable[[#This Row],[Order Date]],"MMM")</f>
        <v>Apr</v>
      </c>
      <c r="G527" s="3" t="s">
        <v>20</v>
      </c>
      <c r="H527" s="3" t="s">
        <v>33</v>
      </c>
      <c r="I527" s="3" t="s">
        <v>2</v>
      </c>
      <c r="J527" s="3" t="s">
        <v>13</v>
      </c>
      <c r="K527" s="3" t="s">
        <v>23</v>
      </c>
      <c r="L527" s="3" t="s">
        <v>51</v>
      </c>
      <c r="M527" s="8">
        <v>2</v>
      </c>
      <c r="N527" s="5">
        <v>124.39</v>
      </c>
      <c r="O527" s="6">
        <v>0</v>
      </c>
      <c r="P527" s="5">
        <v>61.27</v>
      </c>
      <c r="Q527" s="5">
        <f t="shared" si="32"/>
        <v>248.78</v>
      </c>
      <c r="R527" s="5">
        <f t="shared" si="33"/>
        <v>122.54</v>
      </c>
      <c r="S527" s="5">
        <f t="shared" si="34"/>
        <v>126.24</v>
      </c>
      <c r="T527" s="7">
        <f t="shared" si="35"/>
        <v>0.50743628909076288</v>
      </c>
      <c r="U527" s="4">
        <f>YEAR(SalesDataTable[[#This Row],[Order Date]])</f>
        <v>2026</v>
      </c>
      <c r="V527" s="7" t="str">
        <f>"Q"&amp;ROUNDUP(MONTH(SalesDataTable[[#This Row],[Order Date]])/3,0)</f>
        <v>Q2</v>
      </c>
      <c r="W527" s="8">
        <f>MONTH(SalesDataTable[[#This Row],[Order Date]])</f>
        <v>4</v>
      </c>
      <c r="X527" s="7" t="str">
        <f>TEXT(SalesDataTable[[#This Row],[Order Date]],"mmm")</f>
        <v>Apr</v>
      </c>
    </row>
    <row r="528" spans="1:24" ht="15.75">
      <c r="A528" s="1">
        <v>1233</v>
      </c>
      <c r="B528" s="2">
        <v>46120</v>
      </c>
      <c r="C528" s="3">
        <f>YEAR(SalesDataTable[[#This Row],[Order Date]])</f>
        <v>2026</v>
      </c>
      <c r="D528" s="10" t="str">
        <f>"Q"&amp;ROUNDUP(MONTH(SalesDataTable[[#This Row],[Order Date]])/3,0)</f>
        <v>Q2</v>
      </c>
      <c r="E528" s="3">
        <f>MONTH(SalesDataTable[[#This Row],[Order Date]])</f>
        <v>4</v>
      </c>
      <c r="F528" s="3" t="str">
        <f>TEXT(SalesDataTable[[#This Row],[Order Date]],"MMM")</f>
        <v>Apr</v>
      </c>
      <c r="G528" s="3" t="s">
        <v>0</v>
      </c>
      <c r="H528" s="3" t="s">
        <v>50</v>
      </c>
      <c r="I528" s="3" t="s">
        <v>2</v>
      </c>
      <c r="J528" s="3" t="s">
        <v>13</v>
      </c>
      <c r="K528" s="3" t="s">
        <v>4</v>
      </c>
      <c r="L528" s="3" t="s">
        <v>22</v>
      </c>
      <c r="M528" s="8">
        <v>5</v>
      </c>
      <c r="N528" s="5">
        <v>50.22</v>
      </c>
      <c r="O528" s="6">
        <v>0.1</v>
      </c>
      <c r="P528" s="5">
        <v>22.31</v>
      </c>
      <c r="Q528" s="5">
        <f t="shared" si="32"/>
        <v>225.99</v>
      </c>
      <c r="R528" s="5">
        <f t="shared" si="33"/>
        <v>111.55</v>
      </c>
      <c r="S528" s="5">
        <f t="shared" si="34"/>
        <v>114.44000000000001</v>
      </c>
      <c r="T528" s="7">
        <f t="shared" si="35"/>
        <v>0.50639408823399268</v>
      </c>
      <c r="U528" s="4">
        <f>YEAR(SalesDataTable[[#This Row],[Order Date]])</f>
        <v>2026</v>
      </c>
      <c r="V528" s="7" t="str">
        <f>"Q"&amp;ROUNDUP(MONTH(SalesDataTable[[#This Row],[Order Date]])/3,0)</f>
        <v>Q2</v>
      </c>
      <c r="W528" s="8">
        <f>MONTH(SalesDataTable[[#This Row],[Order Date]])</f>
        <v>4</v>
      </c>
      <c r="X528" s="7" t="str">
        <f>TEXT(SalesDataTable[[#This Row],[Order Date]],"mmm")</f>
        <v>Apr</v>
      </c>
    </row>
    <row r="529" spans="1:24" ht="15.75">
      <c r="A529" s="1">
        <v>1492</v>
      </c>
      <c r="B529" s="2">
        <v>46120</v>
      </c>
      <c r="C529" s="3">
        <f>YEAR(SalesDataTable[[#This Row],[Order Date]])</f>
        <v>2026</v>
      </c>
      <c r="D529" s="10" t="str">
        <f>"Q"&amp;ROUNDUP(MONTH(SalesDataTable[[#This Row],[Order Date]])/3,0)</f>
        <v>Q2</v>
      </c>
      <c r="E529" s="3">
        <f>MONTH(SalesDataTable[[#This Row],[Order Date]])</f>
        <v>4</v>
      </c>
      <c r="F529" s="3" t="str">
        <f>TEXT(SalesDataTable[[#This Row],[Order Date]],"MMM")</f>
        <v>Apr</v>
      </c>
      <c r="G529" s="3" t="s">
        <v>6</v>
      </c>
      <c r="H529" s="3" t="s">
        <v>49</v>
      </c>
      <c r="I529" s="3" t="s">
        <v>2</v>
      </c>
      <c r="J529" s="3" t="s">
        <v>3</v>
      </c>
      <c r="K529" s="3" t="s">
        <v>4</v>
      </c>
      <c r="L529" s="3" t="s">
        <v>26</v>
      </c>
      <c r="M529" s="8">
        <v>2</v>
      </c>
      <c r="N529" s="5">
        <v>41.08</v>
      </c>
      <c r="O529" s="6">
        <v>0</v>
      </c>
      <c r="P529" s="5">
        <v>16.79</v>
      </c>
      <c r="Q529" s="5">
        <f t="shared" si="32"/>
        <v>82.16</v>
      </c>
      <c r="R529" s="5">
        <f t="shared" si="33"/>
        <v>33.58</v>
      </c>
      <c r="S529" s="5">
        <f t="shared" si="34"/>
        <v>48.58</v>
      </c>
      <c r="T529" s="7">
        <f t="shared" si="35"/>
        <v>0.59128529698149956</v>
      </c>
      <c r="U529" s="4">
        <f>YEAR(SalesDataTable[[#This Row],[Order Date]])</f>
        <v>2026</v>
      </c>
      <c r="V529" s="7" t="str">
        <f>"Q"&amp;ROUNDUP(MONTH(SalesDataTable[[#This Row],[Order Date]])/3,0)</f>
        <v>Q2</v>
      </c>
      <c r="W529" s="8">
        <f>MONTH(SalesDataTable[[#This Row],[Order Date]])</f>
        <v>4</v>
      </c>
      <c r="X529" s="7" t="str">
        <f>TEXT(SalesDataTable[[#This Row],[Order Date]],"mmm")</f>
        <v>Apr</v>
      </c>
    </row>
    <row r="530" spans="1:24" ht="15.75">
      <c r="A530" s="1">
        <v>1619</v>
      </c>
      <c r="B530" s="2">
        <v>46120</v>
      </c>
      <c r="C530" s="3">
        <f>YEAR(SalesDataTable[[#This Row],[Order Date]])</f>
        <v>2026</v>
      </c>
      <c r="D530" s="10" t="str">
        <f>"Q"&amp;ROUNDUP(MONTH(SalesDataTable[[#This Row],[Order Date]])/3,0)</f>
        <v>Q2</v>
      </c>
      <c r="E530" s="3">
        <f>MONTH(SalesDataTable[[#This Row],[Order Date]])</f>
        <v>4</v>
      </c>
      <c r="F530" s="3" t="str">
        <f>TEXT(SalesDataTable[[#This Row],[Order Date]],"MMM")</f>
        <v>Apr</v>
      </c>
      <c r="G530" s="3" t="s">
        <v>20</v>
      </c>
      <c r="H530" s="3" t="s">
        <v>33</v>
      </c>
      <c r="I530" s="3" t="s">
        <v>19</v>
      </c>
      <c r="J530" s="3" t="s">
        <v>13</v>
      </c>
      <c r="K530" s="3" t="s">
        <v>14</v>
      </c>
      <c r="L530" s="3" t="s">
        <v>32</v>
      </c>
      <c r="M530" s="8">
        <v>5</v>
      </c>
      <c r="N530" s="5">
        <v>46.11</v>
      </c>
      <c r="O530" s="6">
        <v>0</v>
      </c>
      <c r="P530" s="5">
        <v>18.88</v>
      </c>
      <c r="Q530" s="5">
        <f t="shared" si="32"/>
        <v>230.55</v>
      </c>
      <c r="R530" s="5">
        <f t="shared" si="33"/>
        <v>94.399999999999991</v>
      </c>
      <c r="S530" s="5">
        <f t="shared" si="34"/>
        <v>136.15000000000003</v>
      </c>
      <c r="T530" s="7">
        <f t="shared" si="35"/>
        <v>0.5905443504662764</v>
      </c>
      <c r="U530" s="4">
        <f>YEAR(SalesDataTable[[#This Row],[Order Date]])</f>
        <v>2026</v>
      </c>
      <c r="V530" s="7" t="str">
        <f>"Q"&amp;ROUNDUP(MONTH(SalesDataTable[[#This Row],[Order Date]])/3,0)</f>
        <v>Q2</v>
      </c>
      <c r="W530" s="8">
        <f>MONTH(SalesDataTable[[#This Row],[Order Date]])</f>
        <v>4</v>
      </c>
      <c r="X530" s="7" t="str">
        <f>TEXT(SalesDataTable[[#This Row],[Order Date]],"mmm")</f>
        <v>Apr</v>
      </c>
    </row>
    <row r="531" spans="1:24" ht="15.75">
      <c r="A531" s="1">
        <v>1631</v>
      </c>
      <c r="B531" s="2">
        <v>46120</v>
      </c>
      <c r="C531" s="3">
        <f>YEAR(SalesDataTable[[#This Row],[Order Date]])</f>
        <v>2026</v>
      </c>
      <c r="D531" s="10" t="str">
        <f>"Q"&amp;ROUNDUP(MONTH(SalesDataTable[[#This Row],[Order Date]])/3,0)</f>
        <v>Q2</v>
      </c>
      <c r="E531" s="3">
        <f>MONTH(SalesDataTable[[#This Row],[Order Date]])</f>
        <v>4</v>
      </c>
      <c r="F531" s="3" t="str">
        <f>TEXT(SalesDataTable[[#This Row],[Order Date]],"MMM")</f>
        <v>Apr</v>
      </c>
      <c r="G531" s="3" t="s">
        <v>20</v>
      </c>
      <c r="H531" s="3" t="s">
        <v>33</v>
      </c>
      <c r="I531" s="3" t="s">
        <v>2</v>
      </c>
      <c r="J531" s="3" t="s">
        <v>3</v>
      </c>
      <c r="K531" s="3" t="s">
        <v>14</v>
      </c>
      <c r="L531" s="3" t="s">
        <v>32</v>
      </c>
      <c r="M531" s="8">
        <v>1</v>
      </c>
      <c r="N531" s="5">
        <v>45.54</v>
      </c>
      <c r="O531" s="6">
        <v>0</v>
      </c>
      <c r="P531" s="5">
        <v>18.36</v>
      </c>
      <c r="Q531" s="5">
        <f t="shared" si="32"/>
        <v>45.54</v>
      </c>
      <c r="R531" s="5">
        <f t="shared" si="33"/>
        <v>18.36</v>
      </c>
      <c r="S531" s="5">
        <f t="shared" si="34"/>
        <v>27.18</v>
      </c>
      <c r="T531" s="7">
        <f t="shared" si="35"/>
        <v>0.59683794466403162</v>
      </c>
      <c r="U531" s="4">
        <f>YEAR(SalesDataTable[[#This Row],[Order Date]])</f>
        <v>2026</v>
      </c>
      <c r="V531" s="7" t="str">
        <f>"Q"&amp;ROUNDUP(MONTH(SalesDataTable[[#This Row],[Order Date]])/3,0)</f>
        <v>Q2</v>
      </c>
      <c r="W531" s="8">
        <f>MONTH(SalesDataTable[[#This Row],[Order Date]])</f>
        <v>4</v>
      </c>
      <c r="X531" s="7" t="str">
        <f>TEXT(SalesDataTable[[#This Row],[Order Date]],"mmm")</f>
        <v>Apr</v>
      </c>
    </row>
    <row r="532" spans="1:24" ht="15.75">
      <c r="A532" s="1">
        <v>1844</v>
      </c>
      <c r="B532" s="2">
        <v>46120</v>
      </c>
      <c r="C532" s="3">
        <f>YEAR(SalesDataTable[[#This Row],[Order Date]])</f>
        <v>2026</v>
      </c>
      <c r="D532" s="10" t="str">
        <f>"Q"&amp;ROUNDUP(MONTH(SalesDataTable[[#This Row],[Order Date]])/3,0)</f>
        <v>Q2</v>
      </c>
      <c r="E532" s="3">
        <f>MONTH(SalesDataTable[[#This Row],[Order Date]])</f>
        <v>4</v>
      </c>
      <c r="F532" s="3" t="str">
        <f>TEXT(SalesDataTable[[#This Row],[Order Date]],"MMM")</f>
        <v>Apr</v>
      </c>
      <c r="G532" s="3" t="s">
        <v>6</v>
      </c>
      <c r="H532" s="3" t="s">
        <v>49</v>
      </c>
      <c r="I532" s="3" t="s">
        <v>19</v>
      </c>
      <c r="J532" s="3" t="s">
        <v>13</v>
      </c>
      <c r="K532" s="3" t="s">
        <v>34</v>
      </c>
      <c r="L532" s="3" t="s">
        <v>42</v>
      </c>
      <c r="M532" s="8">
        <v>2</v>
      </c>
      <c r="N532" s="5">
        <v>37.1</v>
      </c>
      <c r="O532" s="6">
        <v>0.1</v>
      </c>
      <c r="P532" s="5">
        <v>14.17</v>
      </c>
      <c r="Q532" s="5">
        <f t="shared" si="32"/>
        <v>66.78</v>
      </c>
      <c r="R532" s="5">
        <f t="shared" si="33"/>
        <v>28.34</v>
      </c>
      <c r="S532" s="5">
        <f t="shared" si="34"/>
        <v>38.44</v>
      </c>
      <c r="T532" s="7">
        <f t="shared" si="35"/>
        <v>0.57562144354597178</v>
      </c>
      <c r="U532" s="4">
        <f>YEAR(SalesDataTable[[#This Row],[Order Date]])</f>
        <v>2026</v>
      </c>
      <c r="V532" s="7" t="str">
        <f>"Q"&amp;ROUNDUP(MONTH(SalesDataTable[[#This Row],[Order Date]])/3,0)</f>
        <v>Q2</v>
      </c>
      <c r="W532" s="8">
        <f>MONTH(SalesDataTable[[#This Row],[Order Date]])</f>
        <v>4</v>
      </c>
      <c r="X532" s="7" t="str">
        <f>TEXT(SalesDataTable[[#This Row],[Order Date]],"mmm")</f>
        <v>Apr</v>
      </c>
    </row>
    <row r="533" spans="1:24" ht="15.75">
      <c r="A533" s="1">
        <v>4246</v>
      </c>
      <c r="B533" s="2">
        <v>46120</v>
      </c>
      <c r="C533" s="3">
        <f>YEAR(SalesDataTable[[#This Row],[Order Date]])</f>
        <v>2026</v>
      </c>
      <c r="D533" s="10" t="str">
        <f>"Q"&amp;ROUNDUP(MONTH(SalesDataTable[[#This Row],[Order Date]])/3,0)</f>
        <v>Q2</v>
      </c>
      <c r="E533" s="3">
        <f>MONTH(SalesDataTable[[#This Row],[Order Date]])</f>
        <v>4</v>
      </c>
      <c r="F533" s="3" t="str">
        <f>TEXT(SalesDataTable[[#This Row],[Order Date]],"MMM")</f>
        <v>Apr</v>
      </c>
      <c r="G533" s="3" t="s">
        <v>20</v>
      </c>
      <c r="H533" s="3" t="s">
        <v>33</v>
      </c>
      <c r="I533" s="3" t="s">
        <v>8</v>
      </c>
      <c r="J533" s="3" t="s">
        <v>16</v>
      </c>
      <c r="K533" s="3" t="s">
        <v>9</v>
      </c>
      <c r="L533" s="3" t="s">
        <v>37</v>
      </c>
      <c r="M533" s="8">
        <v>5</v>
      </c>
      <c r="N533" s="5">
        <v>156.57</v>
      </c>
      <c r="O533" s="6">
        <v>0.15</v>
      </c>
      <c r="P533" s="5">
        <v>80.849999999999994</v>
      </c>
      <c r="Q533" s="5">
        <f t="shared" si="32"/>
        <v>665.4224999999999</v>
      </c>
      <c r="R533" s="5">
        <f t="shared" si="33"/>
        <v>404.25</v>
      </c>
      <c r="S533" s="5">
        <f t="shared" si="34"/>
        <v>261.1724999999999</v>
      </c>
      <c r="T533" s="7">
        <f t="shared" si="35"/>
        <v>0.39249123677062309</v>
      </c>
      <c r="U533" s="4">
        <f>YEAR(SalesDataTable[[#This Row],[Order Date]])</f>
        <v>2026</v>
      </c>
      <c r="V533" s="7" t="str">
        <f>"Q"&amp;ROUNDUP(MONTH(SalesDataTable[[#This Row],[Order Date]])/3,0)</f>
        <v>Q2</v>
      </c>
      <c r="W533" s="8">
        <f>MONTH(SalesDataTable[[#This Row],[Order Date]])</f>
        <v>4</v>
      </c>
      <c r="X533" s="7" t="str">
        <f>TEXT(SalesDataTable[[#This Row],[Order Date]],"mmm")</f>
        <v>Apr</v>
      </c>
    </row>
    <row r="534" spans="1:24" ht="15.75">
      <c r="A534" s="1">
        <v>5139</v>
      </c>
      <c r="B534" s="2">
        <v>46120</v>
      </c>
      <c r="C534" s="3">
        <f>YEAR(SalesDataTable[[#This Row],[Order Date]])</f>
        <v>2026</v>
      </c>
      <c r="D534" s="10" t="str">
        <f>"Q"&amp;ROUNDUP(MONTH(SalesDataTable[[#This Row],[Order Date]])/3,0)</f>
        <v>Q2</v>
      </c>
      <c r="E534" s="3">
        <f>MONTH(SalesDataTable[[#This Row],[Order Date]])</f>
        <v>4</v>
      </c>
      <c r="F534" s="3" t="str">
        <f>TEXT(SalesDataTable[[#This Row],[Order Date]],"MMM")</f>
        <v>Apr</v>
      </c>
      <c r="G534" s="3" t="s">
        <v>0</v>
      </c>
      <c r="H534" s="3" t="s">
        <v>50</v>
      </c>
      <c r="I534" s="3" t="s">
        <v>2</v>
      </c>
      <c r="J534" s="3" t="s">
        <v>3</v>
      </c>
      <c r="K534" s="3" t="s">
        <v>34</v>
      </c>
      <c r="L534" s="3" t="s">
        <v>45</v>
      </c>
      <c r="M534" s="8">
        <v>2</v>
      </c>
      <c r="N534" s="5">
        <v>51.4</v>
      </c>
      <c r="O534" s="6">
        <v>0</v>
      </c>
      <c r="P534" s="5">
        <v>21.99</v>
      </c>
      <c r="Q534" s="5">
        <f t="shared" si="32"/>
        <v>102.8</v>
      </c>
      <c r="R534" s="5">
        <f t="shared" si="33"/>
        <v>43.98</v>
      </c>
      <c r="S534" s="5">
        <f t="shared" si="34"/>
        <v>58.82</v>
      </c>
      <c r="T534" s="7">
        <f t="shared" si="35"/>
        <v>0.57217898832684821</v>
      </c>
      <c r="U534" s="4">
        <f>YEAR(SalesDataTable[[#This Row],[Order Date]])</f>
        <v>2026</v>
      </c>
      <c r="V534" s="7" t="str">
        <f>"Q"&amp;ROUNDUP(MONTH(SalesDataTable[[#This Row],[Order Date]])/3,0)</f>
        <v>Q2</v>
      </c>
      <c r="W534" s="8">
        <f>MONTH(SalesDataTable[[#This Row],[Order Date]])</f>
        <v>4</v>
      </c>
      <c r="X534" s="7" t="str">
        <f>TEXT(SalesDataTable[[#This Row],[Order Date]],"mmm")</f>
        <v>Apr</v>
      </c>
    </row>
    <row r="535" spans="1:24" ht="15.75">
      <c r="A535" s="1">
        <v>186</v>
      </c>
      <c r="B535" s="2">
        <v>46121</v>
      </c>
      <c r="C535" s="3">
        <f>YEAR(SalesDataTable[[#This Row],[Order Date]])</f>
        <v>2026</v>
      </c>
      <c r="D535" s="10" t="str">
        <f>"Q"&amp;ROUNDUP(MONTH(SalesDataTable[[#This Row],[Order Date]])/3,0)</f>
        <v>Q2</v>
      </c>
      <c r="E535" s="3">
        <f>MONTH(SalesDataTable[[#This Row],[Order Date]])</f>
        <v>4</v>
      </c>
      <c r="F535" s="3" t="str">
        <f>TEXT(SalesDataTable[[#This Row],[Order Date]],"MMM")</f>
        <v>Apr</v>
      </c>
      <c r="G535" s="3" t="s">
        <v>0</v>
      </c>
      <c r="H535" s="3" t="s">
        <v>1</v>
      </c>
      <c r="I535" s="3" t="s">
        <v>2</v>
      </c>
      <c r="J535" s="3" t="s">
        <v>13</v>
      </c>
      <c r="K535" s="3" t="s">
        <v>14</v>
      </c>
      <c r="L535" s="3" t="s">
        <v>32</v>
      </c>
      <c r="M535" s="8">
        <v>2</v>
      </c>
      <c r="N535" s="5">
        <v>46.42</v>
      </c>
      <c r="O535" s="6">
        <v>0.1</v>
      </c>
      <c r="P535" s="5">
        <v>18.73</v>
      </c>
      <c r="Q535" s="5">
        <f t="shared" si="32"/>
        <v>83.556000000000012</v>
      </c>
      <c r="R535" s="5">
        <f t="shared" si="33"/>
        <v>37.46</v>
      </c>
      <c r="S535" s="5">
        <f t="shared" si="34"/>
        <v>46.096000000000011</v>
      </c>
      <c r="T535" s="7">
        <f t="shared" si="35"/>
        <v>0.55167791660682663</v>
      </c>
      <c r="U535" s="4">
        <f>YEAR(SalesDataTable[[#This Row],[Order Date]])</f>
        <v>2026</v>
      </c>
      <c r="V535" s="7" t="str">
        <f>"Q"&amp;ROUNDUP(MONTH(SalesDataTable[[#This Row],[Order Date]])/3,0)</f>
        <v>Q2</v>
      </c>
      <c r="W535" s="8">
        <f>MONTH(SalesDataTable[[#This Row],[Order Date]])</f>
        <v>4</v>
      </c>
      <c r="X535" s="7" t="str">
        <f>TEXT(SalesDataTable[[#This Row],[Order Date]],"mmm")</f>
        <v>Apr</v>
      </c>
    </row>
    <row r="536" spans="1:24" ht="15.75">
      <c r="A536" s="1">
        <v>1742</v>
      </c>
      <c r="B536" s="2">
        <v>46121</v>
      </c>
      <c r="C536" s="3">
        <f>YEAR(SalesDataTable[[#This Row],[Order Date]])</f>
        <v>2026</v>
      </c>
      <c r="D536" s="10" t="str">
        <f>"Q"&amp;ROUNDUP(MONTH(SalesDataTable[[#This Row],[Order Date]])/3,0)</f>
        <v>Q2</v>
      </c>
      <c r="E536" s="3">
        <f>MONTH(SalesDataTable[[#This Row],[Order Date]])</f>
        <v>4</v>
      </c>
      <c r="F536" s="3" t="str">
        <f>TEXT(SalesDataTable[[#This Row],[Order Date]],"MMM")</f>
        <v>Apr</v>
      </c>
      <c r="G536" s="3" t="s">
        <v>20</v>
      </c>
      <c r="H536" s="3" t="s">
        <v>21</v>
      </c>
      <c r="I536" s="3" t="s">
        <v>28</v>
      </c>
      <c r="J536" s="3" t="s">
        <v>3</v>
      </c>
      <c r="K536" s="3" t="s">
        <v>23</v>
      </c>
      <c r="L536" s="3" t="s">
        <v>51</v>
      </c>
      <c r="M536" s="8">
        <v>2</v>
      </c>
      <c r="N536" s="5">
        <v>120.75</v>
      </c>
      <c r="O536" s="6">
        <v>0.05</v>
      </c>
      <c r="P536" s="5">
        <v>60.31</v>
      </c>
      <c r="Q536" s="5">
        <f t="shared" si="32"/>
        <v>229.42499999999998</v>
      </c>
      <c r="R536" s="5">
        <f t="shared" si="33"/>
        <v>120.62</v>
      </c>
      <c r="S536" s="5">
        <f t="shared" si="34"/>
        <v>108.80499999999998</v>
      </c>
      <c r="T536" s="7">
        <f t="shared" si="35"/>
        <v>0.47425084450256066</v>
      </c>
      <c r="U536" s="4">
        <f>YEAR(SalesDataTable[[#This Row],[Order Date]])</f>
        <v>2026</v>
      </c>
      <c r="V536" s="7" t="str">
        <f>"Q"&amp;ROUNDUP(MONTH(SalesDataTable[[#This Row],[Order Date]])/3,0)</f>
        <v>Q2</v>
      </c>
      <c r="W536" s="8">
        <f>MONTH(SalesDataTable[[#This Row],[Order Date]])</f>
        <v>4</v>
      </c>
      <c r="X536" s="7" t="str">
        <f>TEXT(SalesDataTable[[#This Row],[Order Date]],"mmm")</f>
        <v>Apr</v>
      </c>
    </row>
    <row r="537" spans="1:24" ht="15.75">
      <c r="A537" s="1">
        <v>3189</v>
      </c>
      <c r="B537" s="2">
        <v>46121</v>
      </c>
      <c r="C537" s="3">
        <f>YEAR(SalesDataTable[[#This Row],[Order Date]])</f>
        <v>2026</v>
      </c>
      <c r="D537" s="10" t="str">
        <f>"Q"&amp;ROUNDUP(MONTH(SalesDataTable[[#This Row],[Order Date]])/3,0)</f>
        <v>Q2</v>
      </c>
      <c r="E537" s="3">
        <f>MONTH(SalesDataTable[[#This Row],[Order Date]])</f>
        <v>4</v>
      </c>
      <c r="F537" s="3" t="str">
        <f>TEXT(SalesDataTable[[#This Row],[Order Date]],"MMM")</f>
        <v>Apr</v>
      </c>
      <c r="G537" s="3" t="s">
        <v>6</v>
      </c>
      <c r="H537" s="3" t="s">
        <v>41</v>
      </c>
      <c r="I537" s="3" t="s">
        <v>8</v>
      </c>
      <c r="J537" s="3" t="s">
        <v>16</v>
      </c>
      <c r="K537" s="3" t="s">
        <v>9</v>
      </c>
      <c r="L537" s="3" t="s">
        <v>37</v>
      </c>
      <c r="M537" s="8">
        <v>6</v>
      </c>
      <c r="N537" s="5">
        <v>157.38999999999999</v>
      </c>
      <c r="O537" s="6">
        <v>0.05</v>
      </c>
      <c r="P537" s="5">
        <v>79.239999999999995</v>
      </c>
      <c r="Q537" s="5">
        <f t="shared" si="32"/>
        <v>897.12299999999993</v>
      </c>
      <c r="R537" s="5">
        <f t="shared" si="33"/>
        <v>475.43999999999994</v>
      </c>
      <c r="S537" s="5">
        <f t="shared" si="34"/>
        <v>421.68299999999999</v>
      </c>
      <c r="T537" s="7">
        <f t="shared" si="35"/>
        <v>0.47003922539049831</v>
      </c>
      <c r="U537" s="4">
        <f>YEAR(SalesDataTable[[#This Row],[Order Date]])</f>
        <v>2026</v>
      </c>
      <c r="V537" s="7" t="str">
        <f>"Q"&amp;ROUNDUP(MONTH(SalesDataTable[[#This Row],[Order Date]])/3,0)</f>
        <v>Q2</v>
      </c>
      <c r="W537" s="8">
        <f>MONTH(SalesDataTable[[#This Row],[Order Date]])</f>
        <v>4</v>
      </c>
      <c r="X537" s="7" t="str">
        <f>TEXT(SalesDataTable[[#This Row],[Order Date]],"mmm")</f>
        <v>Apr</v>
      </c>
    </row>
    <row r="538" spans="1:24" ht="15.75">
      <c r="A538" s="1">
        <v>3747</v>
      </c>
      <c r="B538" s="2">
        <v>46121</v>
      </c>
      <c r="C538" s="3">
        <f>YEAR(SalesDataTable[[#This Row],[Order Date]])</f>
        <v>2026</v>
      </c>
      <c r="D538" s="10" t="str">
        <f>"Q"&amp;ROUNDUP(MONTH(SalesDataTable[[#This Row],[Order Date]])/3,0)</f>
        <v>Q2</v>
      </c>
      <c r="E538" s="3">
        <f>MONTH(SalesDataTable[[#This Row],[Order Date]])</f>
        <v>4</v>
      </c>
      <c r="F538" s="3" t="str">
        <f>TEXT(SalesDataTable[[#This Row],[Order Date]],"MMM")</f>
        <v>Apr</v>
      </c>
      <c r="G538" s="3" t="s">
        <v>20</v>
      </c>
      <c r="H538" s="3" t="s">
        <v>31</v>
      </c>
      <c r="I538" s="3" t="s">
        <v>19</v>
      </c>
      <c r="J538" s="3" t="s">
        <v>3</v>
      </c>
      <c r="K538" s="3" t="s">
        <v>23</v>
      </c>
      <c r="L538" s="3" t="s">
        <v>51</v>
      </c>
      <c r="M538" s="8">
        <v>2</v>
      </c>
      <c r="N538" s="5">
        <v>122.36</v>
      </c>
      <c r="O538" s="6">
        <v>0.05</v>
      </c>
      <c r="P538" s="5">
        <v>59.06</v>
      </c>
      <c r="Q538" s="5">
        <f t="shared" si="32"/>
        <v>232.48399999999998</v>
      </c>
      <c r="R538" s="5">
        <f t="shared" si="33"/>
        <v>118.12</v>
      </c>
      <c r="S538" s="5">
        <f t="shared" si="34"/>
        <v>114.36399999999998</v>
      </c>
      <c r="T538" s="7">
        <f t="shared" si="35"/>
        <v>0.49192202474148755</v>
      </c>
      <c r="U538" s="4">
        <f>YEAR(SalesDataTable[[#This Row],[Order Date]])</f>
        <v>2026</v>
      </c>
      <c r="V538" s="7" t="str">
        <f>"Q"&amp;ROUNDUP(MONTH(SalesDataTable[[#This Row],[Order Date]])/3,0)</f>
        <v>Q2</v>
      </c>
      <c r="W538" s="8">
        <f>MONTH(SalesDataTable[[#This Row],[Order Date]])</f>
        <v>4</v>
      </c>
      <c r="X538" s="7" t="str">
        <f>TEXT(SalesDataTable[[#This Row],[Order Date]],"mmm")</f>
        <v>Apr</v>
      </c>
    </row>
    <row r="539" spans="1:24" ht="15.75">
      <c r="A539" s="1">
        <v>3782</v>
      </c>
      <c r="B539" s="2">
        <v>46121</v>
      </c>
      <c r="C539" s="3">
        <f>YEAR(SalesDataTable[[#This Row],[Order Date]])</f>
        <v>2026</v>
      </c>
      <c r="D539" s="10" t="str">
        <f>"Q"&amp;ROUNDUP(MONTH(SalesDataTable[[#This Row],[Order Date]])/3,0)</f>
        <v>Q2</v>
      </c>
      <c r="E539" s="3">
        <f>MONTH(SalesDataTable[[#This Row],[Order Date]])</f>
        <v>4</v>
      </c>
      <c r="F539" s="3" t="str">
        <f>TEXT(SalesDataTable[[#This Row],[Order Date]],"MMM")</f>
        <v>Apr</v>
      </c>
      <c r="G539" s="3" t="s">
        <v>0</v>
      </c>
      <c r="H539" s="3" t="s">
        <v>1</v>
      </c>
      <c r="I539" s="3" t="s">
        <v>19</v>
      </c>
      <c r="J539" s="3" t="s">
        <v>3</v>
      </c>
      <c r="K539" s="3" t="s">
        <v>34</v>
      </c>
      <c r="L539" s="3" t="s">
        <v>35</v>
      </c>
      <c r="M539" s="8">
        <v>2</v>
      </c>
      <c r="N539" s="5">
        <v>39.68</v>
      </c>
      <c r="O539" s="6">
        <v>0.05</v>
      </c>
      <c r="P539" s="5">
        <v>14.98</v>
      </c>
      <c r="Q539" s="5">
        <f t="shared" si="32"/>
        <v>75.391999999999996</v>
      </c>
      <c r="R539" s="5">
        <f t="shared" si="33"/>
        <v>29.96</v>
      </c>
      <c r="S539" s="5">
        <f t="shared" si="34"/>
        <v>45.431999999999995</v>
      </c>
      <c r="T539" s="7">
        <f t="shared" si="35"/>
        <v>0.60261035653650252</v>
      </c>
      <c r="U539" s="4">
        <f>YEAR(SalesDataTable[[#This Row],[Order Date]])</f>
        <v>2026</v>
      </c>
      <c r="V539" s="7" t="str">
        <f>"Q"&amp;ROUNDUP(MONTH(SalesDataTable[[#This Row],[Order Date]])/3,0)</f>
        <v>Q2</v>
      </c>
      <c r="W539" s="8">
        <f>MONTH(SalesDataTable[[#This Row],[Order Date]])</f>
        <v>4</v>
      </c>
      <c r="X539" s="7" t="str">
        <f>TEXT(SalesDataTable[[#This Row],[Order Date]],"mmm")</f>
        <v>Apr</v>
      </c>
    </row>
    <row r="540" spans="1:24" ht="15.75">
      <c r="A540" s="1">
        <v>4344</v>
      </c>
      <c r="B540" s="2">
        <v>46121</v>
      </c>
      <c r="C540" s="3">
        <f>YEAR(SalesDataTable[[#This Row],[Order Date]])</f>
        <v>2026</v>
      </c>
      <c r="D540" s="10" t="str">
        <f>"Q"&amp;ROUNDUP(MONTH(SalesDataTable[[#This Row],[Order Date]])/3,0)</f>
        <v>Q2</v>
      </c>
      <c r="E540" s="3">
        <f>MONTH(SalesDataTable[[#This Row],[Order Date]])</f>
        <v>4</v>
      </c>
      <c r="F540" s="3" t="str">
        <f>TEXT(SalesDataTable[[#This Row],[Order Date]],"MMM")</f>
        <v>Apr</v>
      </c>
      <c r="G540" s="3" t="s">
        <v>11</v>
      </c>
      <c r="H540" s="3" t="s">
        <v>25</v>
      </c>
      <c r="I540" s="3" t="s">
        <v>19</v>
      </c>
      <c r="J540" s="3" t="s">
        <v>16</v>
      </c>
      <c r="K540" s="3" t="s">
        <v>23</v>
      </c>
      <c r="L540" s="3" t="s">
        <v>51</v>
      </c>
      <c r="M540" s="8">
        <v>3</v>
      </c>
      <c r="N540" s="5">
        <v>121.56</v>
      </c>
      <c r="O540" s="6">
        <v>0.15</v>
      </c>
      <c r="P540" s="5">
        <v>61.31</v>
      </c>
      <c r="Q540" s="5">
        <f t="shared" si="32"/>
        <v>309.97800000000001</v>
      </c>
      <c r="R540" s="5">
        <f t="shared" si="33"/>
        <v>183.93</v>
      </c>
      <c r="S540" s="5">
        <f t="shared" si="34"/>
        <v>126.048</v>
      </c>
      <c r="T540" s="7">
        <f t="shared" si="35"/>
        <v>0.40663530960261696</v>
      </c>
      <c r="U540" s="4">
        <f>YEAR(SalesDataTable[[#This Row],[Order Date]])</f>
        <v>2026</v>
      </c>
      <c r="V540" s="7" t="str">
        <f>"Q"&amp;ROUNDUP(MONTH(SalesDataTable[[#This Row],[Order Date]])/3,0)</f>
        <v>Q2</v>
      </c>
      <c r="W540" s="8">
        <f>MONTH(SalesDataTable[[#This Row],[Order Date]])</f>
        <v>4</v>
      </c>
      <c r="X540" s="7" t="str">
        <f>TEXT(SalesDataTable[[#This Row],[Order Date]],"mmm")</f>
        <v>Apr</v>
      </c>
    </row>
    <row r="541" spans="1:24" ht="15.75">
      <c r="A541" s="1">
        <v>4901</v>
      </c>
      <c r="B541" s="2">
        <v>46121</v>
      </c>
      <c r="C541" s="3">
        <f>YEAR(SalesDataTable[[#This Row],[Order Date]])</f>
        <v>2026</v>
      </c>
      <c r="D541" s="10" t="str">
        <f>"Q"&amp;ROUNDUP(MONTH(SalesDataTable[[#This Row],[Order Date]])/3,0)</f>
        <v>Q2</v>
      </c>
      <c r="E541" s="3">
        <f>MONTH(SalesDataTable[[#This Row],[Order Date]])</f>
        <v>4</v>
      </c>
      <c r="F541" s="3" t="str">
        <f>TEXT(SalesDataTable[[#This Row],[Order Date]],"MMM")</f>
        <v>Apr</v>
      </c>
      <c r="G541" s="3" t="s">
        <v>0</v>
      </c>
      <c r="H541" s="3" t="s">
        <v>1</v>
      </c>
      <c r="I541" s="3" t="s">
        <v>28</v>
      </c>
      <c r="J541" s="3" t="s">
        <v>13</v>
      </c>
      <c r="K541" s="3" t="s">
        <v>4</v>
      </c>
      <c r="L541" s="3" t="s">
        <v>5</v>
      </c>
      <c r="M541" s="8">
        <v>1</v>
      </c>
      <c r="N541" s="5">
        <v>80.19</v>
      </c>
      <c r="O541" s="6">
        <v>0.1</v>
      </c>
      <c r="P541" s="5">
        <v>42.15</v>
      </c>
      <c r="Q541" s="5">
        <f t="shared" si="32"/>
        <v>72.171000000000006</v>
      </c>
      <c r="R541" s="5">
        <f t="shared" si="33"/>
        <v>42.15</v>
      </c>
      <c r="S541" s="5">
        <f t="shared" si="34"/>
        <v>30.021000000000008</v>
      </c>
      <c r="T541" s="7">
        <f t="shared" si="35"/>
        <v>0.4159704036247247</v>
      </c>
      <c r="U541" s="4">
        <f>YEAR(SalesDataTable[[#This Row],[Order Date]])</f>
        <v>2026</v>
      </c>
      <c r="V541" s="7" t="str">
        <f>"Q"&amp;ROUNDUP(MONTH(SalesDataTable[[#This Row],[Order Date]])/3,0)</f>
        <v>Q2</v>
      </c>
      <c r="W541" s="8">
        <f>MONTH(SalesDataTable[[#This Row],[Order Date]])</f>
        <v>4</v>
      </c>
      <c r="X541" s="7" t="str">
        <f>TEXT(SalesDataTable[[#This Row],[Order Date]],"mmm")</f>
        <v>Apr</v>
      </c>
    </row>
    <row r="542" spans="1:24" ht="15.75">
      <c r="A542" s="1">
        <v>4969</v>
      </c>
      <c r="B542" s="2">
        <v>46121</v>
      </c>
      <c r="C542" s="3">
        <f>YEAR(SalesDataTable[[#This Row],[Order Date]])</f>
        <v>2026</v>
      </c>
      <c r="D542" s="10" t="str">
        <f>"Q"&amp;ROUNDUP(MONTH(SalesDataTable[[#This Row],[Order Date]])/3,0)</f>
        <v>Q2</v>
      </c>
      <c r="E542" s="3">
        <f>MONTH(SalesDataTable[[#This Row],[Order Date]])</f>
        <v>4</v>
      </c>
      <c r="F542" s="3" t="str">
        <f>TEXT(SalesDataTable[[#This Row],[Order Date]],"MMM")</f>
        <v>Apr</v>
      </c>
      <c r="G542" s="3" t="s">
        <v>20</v>
      </c>
      <c r="H542" s="3" t="s">
        <v>31</v>
      </c>
      <c r="I542" s="3" t="s">
        <v>28</v>
      </c>
      <c r="J542" s="3" t="s">
        <v>16</v>
      </c>
      <c r="K542" s="3" t="s">
        <v>4</v>
      </c>
      <c r="L542" s="3" t="s">
        <v>5</v>
      </c>
      <c r="M542" s="8">
        <v>2</v>
      </c>
      <c r="N542" s="5">
        <v>81.14</v>
      </c>
      <c r="O542" s="6">
        <v>0</v>
      </c>
      <c r="P542" s="5">
        <v>43.43</v>
      </c>
      <c r="Q542" s="5">
        <f t="shared" si="32"/>
        <v>162.28</v>
      </c>
      <c r="R542" s="5">
        <f t="shared" si="33"/>
        <v>86.86</v>
      </c>
      <c r="S542" s="5">
        <f t="shared" si="34"/>
        <v>75.42</v>
      </c>
      <c r="T542" s="7">
        <f t="shared" si="35"/>
        <v>0.46475228000985952</v>
      </c>
      <c r="U542" s="4">
        <f>YEAR(SalesDataTable[[#This Row],[Order Date]])</f>
        <v>2026</v>
      </c>
      <c r="V542" s="7" t="str">
        <f>"Q"&amp;ROUNDUP(MONTH(SalesDataTable[[#This Row],[Order Date]])/3,0)</f>
        <v>Q2</v>
      </c>
      <c r="W542" s="8">
        <f>MONTH(SalesDataTable[[#This Row],[Order Date]])</f>
        <v>4</v>
      </c>
      <c r="X542" s="7" t="str">
        <f>TEXT(SalesDataTable[[#This Row],[Order Date]],"mmm")</f>
        <v>Apr</v>
      </c>
    </row>
    <row r="543" spans="1:24" ht="15.75">
      <c r="A543" s="1">
        <v>673</v>
      </c>
      <c r="B543" s="2">
        <v>46122</v>
      </c>
      <c r="C543" s="3">
        <f>YEAR(SalesDataTable[[#This Row],[Order Date]])</f>
        <v>2026</v>
      </c>
      <c r="D543" s="10" t="str">
        <f>"Q"&amp;ROUNDUP(MONTH(SalesDataTable[[#This Row],[Order Date]])/3,0)</f>
        <v>Q2</v>
      </c>
      <c r="E543" s="3">
        <f>MONTH(SalesDataTable[[#This Row],[Order Date]])</f>
        <v>4</v>
      </c>
      <c r="F543" s="3" t="str">
        <f>TEXT(SalesDataTable[[#This Row],[Order Date]],"MMM")</f>
        <v>Apr</v>
      </c>
      <c r="G543" s="3" t="s">
        <v>20</v>
      </c>
      <c r="H543" s="3" t="s">
        <v>33</v>
      </c>
      <c r="I543" s="3" t="s">
        <v>19</v>
      </c>
      <c r="J543" s="3" t="s">
        <v>13</v>
      </c>
      <c r="K543" s="3" t="s">
        <v>23</v>
      </c>
      <c r="L543" s="3" t="s">
        <v>29</v>
      </c>
      <c r="M543" s="8">
        <v>2</v>
      </c>
      <c r="N543" s="5">
        <v>191.11</v>
      </c>
      <c r="O543" s="6">
        <v>0</v>
      </c>
      <c r="P543" s="5">
        <v>103.58</v>
      </c>
      <c r="Q543" s="5">
        <f t="shared" si="32"/>
        <v>382.22</v>
      </c>
      <c r="R543" s="5">
        <f t="shared" si="33"/>
        <v>207.16</v>
      </c>
      <c r="S543" s="5">
        <f t="shared" si="34"/>
        <v>175.06000000000003</v>
      </c>
      <c r="T543" s="7">
        <f t="shared" si="35"/>
        <v>0.45800847679346979</v>
      </c>
      <c r="U543" s="4">
        <f>YEAR(SalesDataTable[[#This Row],[Order Date]])</f>
        <v>2026</v>
      </c>
      <c r="V543" s="7" t="str">
        <f>"Q"&amp;ROUNDUP(MONTH(SalesDataTable[[#This Row],[Order Date]])/3,0)</f>
        <v>Q2</v>
      </c>
      <c r="W543" s="8">
        <f>MONTH(SalesDataTable[[#This Row],[Order Date]])</f>
        <v>4</v>
      </c>
      <c r="X543" s="7" t="str">
        <f>TEXT(SalesDataTable[[#This Row],[Order Date]],"mmm")</f>
        <v>Apr</v>
      </c>
    </row>
    <row r="544" spans="1:24" ht="15.75">
      <c r="A544" s="1">
        <v>888</v>
      </c>
      <c r="B544" s="2">
        <v>46122</v>
      </c>
      <c r="C544" s="3">
        <f>YEAR(SalesDataTable[[#This Row],[Order Date]])</f>
        <v>2026</v>
      </c>
      <c r="D544" s="10" t="str">
        <f>"Q"&amp;ROUNDUP(MONTH(SalesDataTable[[#This Row],[Order Date]])/3,0)</f>
        <v>Q2</v>
      </c>
      <c r="E544" s="3">
        <f>MONTH(SalesDataTable[[#This Row],[Order Date]])</f>
        <v>4</v>
      </c>
      <c r="F544" s="3" t="str">
        <f>TEXT(SalesDataTable[[#This Row],[Order Date]],"MMM")</f>
        <v>Apr</v>
      </c>
      <c r="G544" s="3" t="s">
        <v>20</v>
      </c>
      <c r="H544" s="3" t="s">
        <v>31</v>
      </c>
      <c r="I544" s="3" t="s">
        <v>19</v>
      </c>
      <c r="J544" s="3" t="s">
        <v>13</v>
      </c>
      <c r="K544" s="3" t="s">
        <v>4</v>
      </c>
      <c r="L544" s="3" t="s">
        <v>26</v>
      </c>
      <c r="M544" s="8">
        <v>2</v>
      </c>
      <c r="N544" s="5">
        <v>40.58</v>
      </c>
      <c r="O544" s="6">
        <v>0.05</v>
      </c>
      <c r="P544" s="5">
        <v>17.149999999999999</v>
      </c>
      <c r="Q544" s="5">
        <f t="shared" si="32"/>
        <v>77.10199999999999</v>
      </c>
      <c r="R544" s="5">
        <f t="shared" si="33"/>
        <v>34.299999999999997</v>
      </c>
      <c r="S544" s="5">
        <f t="shared" si="34"/>
        <v>42.801999999999992</v>
      </c>
      <c r="T544" s="7">
        <f t="shared" si="35"/>
        <v>0.55513475655625011</v>
      </c>
      <c r="U544" s="4">
        <f>YEAR(SalesDataTable[[#This Row],[Order Date]])</f>
        <v>2026</v>
      </c>
      <c r="V544" s="7" t="str">
        <f>"Q"&amp;ROUNDUP(MONTH(SalesDataTable[[#This Row],[Order Date]])/3,0)</f>
        <v>Q2</v>
      </c>
      <c r="W544" s="8">
        <f>MONTH(SalesDataTable[[#This Row],[Order Date]])</f>
        <v>4</v>
      </c>
      <c r="X544" s="7" t="str">
        <f>TEXT(SalesDataTable[[#This Row],[Order Date]],"mmm")</f>
        <v>Apr</v>
      </c>
    </row>
    <row r="545" spans="1:24" ht="15.75">
      <c r="A545" s="1">
        <v>1541</v>
      </c>
      <c r="B545" s="2">
        <v>46122</v>
      </c>
      <c r="C545" s="3">
        <f>YEAR(SalesDataTable[[#This Row],[Order Date]])</f>
        <v>2026</v>
      </c>
      <c r="D545" s="10" t="str">
        <f>"Q"&amp;ROUNDUP(MONTH(SalesDataTable[[#This Row],[Order Date]])/3,0)</f>
        <v>Q2</v>
      </c>
      <c r="E545" s="3">
        <f>MONTH(SalesDataTable[[#This Row],[Order Date]])</f>
        <v>4</v>
      </c>
      <c r="F545" s="3" t="str">
        <f>TEXT(SalesDataTable[[#This Row],[Order Date]],"MMM")</f>
        <v>Apr</v>
      </c>
      <c r="G545" s="3" t="s">
        <v>0</v>
      </c>
      <c r="H545" s="3" t="s">
        <v>50</v>
      </c>
      <c r="I545" s="3" t="s">
        <v>28</v>
      </c>
      <c r="J545" s="3" t="s">
        <v>3</v>
      </c>
      <c r="K545" s="3" t="s">
        <v>23</v>
      </c>
      <c r="L545" s="3" t="s">
        <v>40</v>
      </c>
      <c r="M545" s="8">
        <v>1</v>
      </c>
      <c r="N545" s="5">
        <v>83.44</v>
      </c>
      <c r="O545" s="6">
        <v>0</v>
      </c>
      <c r="P545" s="5">
        <v>40.299999999999997</v>
      </c>
      <c r="Q545" s="5">
        <f t="shared" si="32"/>
        <v>83.44</v>
      </c>
      <c r="R545" s="5">
        <f t="shared" si="33"/>
        <v>40.299999999999997</v>
      </c>
      <c r="S545" s="5">
        <f t="shared" si="34"/>
        <v>43.14</v>
      </c>
      <c r="T545" s="7">
        <f t="shared" si="35"/>
        <v>0.51701821668264625</v>
      </c>
      <c r="U545" s="4">
        <f>YEAR(SalesDataTable[[#This Row],[Order Date]])</f>
        <v>2026</v>
      </c>
      <c r="V545" s="7" t="str">
        <f>"Q"&amp;ROUNDUP(MONTH(SalesDataTable[[#This Row],[Order Date]])/3,0)</f>
        <v>Q2</v>
      </c>
      <c r="W545" s="8">
        <f>MONTH(SalesDataTable[[#This Row],[Order Date]])</f>
        <v>4</v>
      </c>
      <c r="X545" s="7" t="str">
        <f>TEXT(SalesDataTable[[#This Row],[Order Date]],"mmm")</f>
        <v>Apr</v>
      </c>
    </row>
    <row r="546" spans="1:24" ht="15.75">
      <c r="A546" s="1">
        <v>1881</v>
      </c>
      <c r="B546" s="2">
        <v>46122</v>
      </c>
      <c r="C546" s="3">
        <f>YEAR(SalesDataTable[[#This Row],[Order Date]])</f>
        <v>2026</v>
      </c>
      <c r="D546" s="10" t="str">
        <f>"Q"&amp;ROUNDUP(MONTH(SalesDataTable[[#This Row],[Order Date]])/3,0)</f>
        <v>Q2</v>
      </c>
      <c r="E546" s="3">
        <f>MONTH(SalesDataTable[[#This Row],[Order Date]])</f>
        <v>4</v>
      </c>
      <c r="F546" s="3" t="str">
        <f>TEXT(SalesDataTable[[#This Row],[Order Date]],"MMM")</f>
        <v>Apr</v>
      </c>
      <c r="G546" s="3" t="s">
        <v>20</v>
      </c>
      <c r="H546" s="3" t="s">
        <v>31</v>
      </c>
      <c r="I546" s="3" t="s">
        <v>28</v>
      </c>
      <c r="J546" s="3" t="s">
        <v>13</v>
      </c>
      <c r="K546" s="3" t="s">
        <v>34</v>
      </c>
      <c r="L546" s="3" t="s">
        <v>45</v>
      </c>
      <c r="M546" s="8">
        <v>1</v>
      </c>
      <c r="N546" s="5">
        <v>49.61</v>
      </c>
      <c r="O546" s="6">
        <v>0</v>
      </c>
      <c r="P546" s="5">
        <v>21.92</v>
      </c>
      <c r="Q546" s="5">
        <f t="shared" si="32"/>
        <v>49.61</v>
      </c>
      <c r="R546" s="5">
        <f t="shared" si="33"/>
        <v>21.92</v>
      </c>
      <c r="S546" s="5">
        <f t="shared" si="34"/>
        <v>27.689999999999998</v>
      </c>
      <c r="T546" s="7">
        <f t="shared" si="35"/>
        <v>0.55815359806490628</v>
      </c>
      <c r="U546" s="4">
        <f>YEAR(SalesDataTable[[#This Row],[Order Date]])</f>
        <v>2026</v>
      </c>
      <c r="V546" s="7" t="str">
        <f>"Q"&amp;ROUNDUP(MONTH(SalesDataTable[[#This Row],[Order Date]])/3,0)</f>
        <v>Q2</v>
      </c>
      <c r="W546" s="8">
        <f>MONTH(SalesDataTable[[#This Row],[Order Date]])</f>
        <v>4</v>
      </c>
      <c r="X546" s="7" t="str">
        <f>TEXT(SalesDataTable[[#This Row],[Order Date]],"mmm")</f>
        <v>Apr</v>
      </c>
    </row>
    <row r="547" spans="1:24" ht="15.75">
      <c r="A547" s="1">
        <v>2007</v>
      </c>
      <c r="B547" s="2">
        <v>46122</v>
      </c>
      <c r="C547" s="3">
        <f>YEAR(SalesDataTable[[#This Row],[Order Date]])</f>
        <v>2026</v>
      </c>
      <c r="D547" s="10" t="str">
        <f>"Q"&amp;ROUNDUP(MONTH(SalesDataTable[[#This Row],[Order Date]])/3,0)</f>
        <v>Q2</v>
      </c>
      <c r="E547" s="3">
        <f>MONTH(SalesDataTable[[#This Row],[Order Date]])</f>
        <v>4</v>
      </c>
      <c r="F547" s="3" t="str">
        <f>TEXT(SalesDataTable[[#This Row],[Order Date]],"MMM")</f>
        <v>Apr</v>
      </c>
      <c r="G547" s="3" t="s">
        <v>20</v>
      </c>
      <c r="H547" s="3" t="s">
        <v>33</v>
      </c>
      <c r="I547" s="3" t="s">
        <v>2</v>
      </c>
      <c r="J547" s="3" t="s">
        <v>3</v>
      </c>
      <c r="K547" s="3" t="s">
        <v>34</v>
      </c>
      <c r="L547" s="3" t="s">
        <v>38</v>
      </c>
      <c r="M547" s="8">
        <v>2</v>
      </c>
      <c r="N547" s="5">
        <v>123.31</v>
      </c>
      <c r="O547" s="6">
        <v>0</v>
      </c>
      <c r="P547" s="5">
        <v>69.239999999999995</v>
      </c>
      <c r="Q547" s="5">
        <f t="shared" si="32"/>
        <v>246.62</v>
      </c>
      <c r="R547" s="5">
        <f t="shared" si="33"/>
        <v>138.47999999999999</v>
      </c>
      <c r="S547" s="5">
        <f t="shared" si="34"/>
        <v>108.14000000000001</v>
      </c>
      <c r="T547" s="7">
        <f t="shared" si="35"/>
        <v>0.43848836266320662</v>
      </c>
      <c r="U547" s="4">
        <f>YEAR(SalesDataTable[[#This Row],[Order Date]])</f>
        <v>2026</v>
      </c>
      <c r="V547" s="7" t="str">
        <f>"Q"&amp;ROUNDUP(MONTH(SalesDataTable[[#This Row],[Order Date]])/3,0)</f>
        <v>Q2</v>
      </c>
      <c r="W547" s="8">
        <f>MONTH(SalesDataTable[[#This Row],[Order Date]])</f>
        <v>4</v>
      </c>
      <c r="X547" s="7" t="str">
        <f>TEXT(SalesDataTable[[#This Row],[Order Date]],"mmm")</f>
        <v>Apr</v>
      </c>
    </row>
    <row r="548" spans="1:24" ht="15.75">
      <c r="A548" s="1">
        <v>2312</v>
      </c>
      <c r="B548" s="2">
        <v>46122</v>
      </c>
      <c r="C548" s="3">
        <f>YEAR(SalesDataTable[[#This Row],[Order Date]])</f>
        <v>2026</v>
      </c>
      <c r="D548" s="10" t="str">
        <f>"Q"&amp;ROUNDUP(MONTH(SalesDataTable[[#This Row],[Order Date]])/3,0)</f>
        <v>Q2</v>
      </c>
      <c r="E548" s="3">
        <f>MONTH(SalesDataTable[[#This Row],[Order Date]])</f>
        <v>4</v>
      </c>
      <c r="F548" s="3" t="str">
        <f>TEXT(SalesDataTable[[#This Row],[Order Date]],"MMM")</f>
        <v>Apr</v>
      </c>
      <c r="G548" s="3" t="s">
        <v>0</v>
      </c>
      <c r="H548" s="3" t="s">
        <v>50</v>
      </c>
      <c r="I548" s="3" t="s">
        <v>19</v>
      </c>
      <c r="J548" s="3" t="s">
        <v>13</v>
      </c>
      <c r="K548" s="3" t="s">
        <v>9</v>
      </c>
      <c r="L548" s="3" t="s">
        <v>10</v>
      </c>
      <c r="M548" s="8">
        <v>1</v>
      </c>
      <c r="N548" s="5">
        <v>93.35</v>
      </c>
      <c r="O548" s="6">
        <v>0.1</v>
      </c>
      <c r="P548" s="5">
        <v>45.54</v>
      </c>
      <c r="Q548" s="5">
        <f t="shared" si="32"/>
        <v>84.015000000000001</v>
      </c>
      <c r="R548" s="5">
        <f t="shared" si="33"/>
        <v>45.54</v>
      </c>
      <c r="S548" s="5">
        <f t="shared" si="34"/>
        <v>38.475000000000001</v>
      </c>
      <c r="T548" s="7">
        <f t="shared" si="35"/>
        <v>0.45795393679700053</v>
      </c>
      <c r="U548" s="4">
        <f>YEAR(SalesDataTable[[#This Row],[Order Date]])</f>
        <v>2026</v>
      </c>
      <c r="V548" s="7" t="str">
        <f>"Q"&amp;ROUNDUP(MONTH(SalesDataTable[[#This Row],[Order Date]])/3,0)</f>
        <v>Q2</v>
      </c>
      <c r="W548" s="8">
        <f>MONTH(SalesDataTable[[#This Row],[Order Date]])</f>
        <v>4</v>
      </c>
      <c r="X548" s="7" t="str">
        <f>TEXT(SalesDataTable[[#This Row],[Order Date]],"mmm")</f>
        <v>Apr</v>
      </c>
    </row>
    <row r="549" spans="1:24" ht="15.75">
      <c r="A549" s="1">
        <v>4493</v>
      </c>
      <c r="B549" s="2">
        <v>46122</v>
      </c>
      <c r="C549" s="3">
        <f>YEAR(SalesDataTable[[#This Row],[Order Date]])</f>
        <v>2026</v>
      </c>
      <c r="D549" s="10" t="str">
        <f>"Q"&amp;ROUNDUP(MONTH(SalesDataTable[[#This Row],[Order Date]])/3,0)</f>
        <v>Q2</v>
      </c>
      <c r="E549" s="3">
        <f>MONTH(SalesDataTable[[#This Row],[Order Date]])</f>
        <v>4</v>
      </c>
      <c r="F549" s="3" t="str">
        <f>TEXT(SalesDataTable[[#This Row],[Order Date]],"MMM")</f>
        <v>Apr</v>
      </c>
      <c r="G549" s="3" t="s">
        <v>0</v>
      </c>
      <c r="H549" s="3" t="s">
        <v>1</v>
      </c>
      <c r="I549" s="3" t="s">
        <v>8</v>
      </c>
      <c r="J549" s="3" t="s">
        <v>16</v>
      </c>
      <c r="K549" s="3" t="s">
        <v>9</v>
      </c>
      <c r="L549" s="3" t="s">
        <v>10</v>
      </c>
      <c r="M549" s="8">
        <v>5</v>
      </c>
      <c r="N549" s="5">
        <v>92.63</v>
      </c>
      <c r="O549" s="6">
        <v>0.15</v>
      </c>
      <c r="P549" s="5">
        <v>46.33</v>
      </c>
      <c r="Q549" s="5">
        <f t="shared" si="32"/>
        <v>393.67749999999995</v>
      </c>
      <c r="R549" s="5">
        <f t="shared" si="33"/>
        <v>231.64999999999998</v>
      </c>
      <c r="S549" s="5">
        <f t="shared" si="34"/>
        <v>162.02749999999997</v>
      </c>
      <c r="T549" s="7">
        <f t="shared" si="35"/>
        <v>0.41157419461361139</v>
      </c>
      <c r="U549" s="4">
        <f>YEAR(SalesDataTable[[#This Row],[Order Date]])</f>
        <v>2026</v>
      </c>
      <c r="V549" s="7" t="str">
        <f>"Q"&amp;ROUNDUP(MONTH(SalesDataTable[[#This Row],[Order Date]])/3,0)</f>
        <v>Q2</v>
      </c>
      <c r="W549" s="8">
        <f>MONTH(SalesDataTable[[#This Row],[Order Date]])</f>
        <v>4</v>
      </c>
      <c r="X549" s="7" t="str">
        <f>TEXT(SalesDataTable[[#This Row],[Order Date]],"mmm")</f>
        <v>Apr</v>
      </c>
    </row>
    <row r="550" spans="1:24" ht="15.75">
      <c r="A550" s="1">
        <v>2072</v>
      </c>
      <c r="B550" s="2">
        <v>46123</v>
      </c>
      <c r="C550" s="3">
        <f>YEAR(SalesDataTable[[#This Row],[Order Date]])</f>
        <v>2026</v>
      </c>
      <c r="D550" s="10" t="str">
        <f>"Q"&amp;ROUNDUP(MONTH(SalesDataTable[[#This Row],[Order Date]])/3,0)</f>
        <v>Q2</v>
      </c>
      <c r="E550" s="3">
        <f>MONTH(SalesDataTable[[#This Row],[Order Date]])</f>
        <v>4</v>
      </c>
      <c r="F550" s="3" t="str">
        <f>TEXT(SalesDataTable[[#This Row],[Order Date]],"MMM")</f>
        <v>Apr</v>
      </c>
      <c r="G550" s="3" t="s">
        <v>0</v>
      </c>
      <c r="H550" s="3" t="s">
        <v>36</v>
      </c>
      <c r="I550" s="3" t="s">
        <v>2</v>
      </c>
      <c r="J550" s="3" t="s">
        <v>13</v>
      </c>
      <c r="K550" s="3" t="s">
        <v>23</v>
      </c>
      <c r="L550" s="3" t="s">
        <v>51</v>
      </c>
      <c r="M550" s="8">
        <v>4</v>
      </c>
      <c r="N550" s="5">
        <v>124.87</v>
      </c>
      <c r="O550" s="6">
        <v>0.1</v>
      </c>
      <c r="P550" s="5">
        <v>62.03</v>
      </c>
      <c r="Q550" s="5">
        <f t="shared" si="32"/>
        <v>449.53200000000004</v>
      </c>
      <c r="R550" s="5">
        <f t="shared" si="33"/>
        <v>248.12</v>
      </c>
      <c r="S550" s="5">
        <f t="shared" si="34"/>
        <v>201.41200000000003</v>
      </c>
      <c r="T550" s="7">
        <f t="shared" si="35"/>
        <v>0.44804819234225823</v>
      </c>
      <c r="U550" s="4">
        <f>YEAR(SalesDataTable[[#This Row],[Order Date]])</f>
        <v>2026</v>
      </c>
      <c r="V550" s="7" t="str">
        <f>"Q"&amp;ROUNDUP(MONTH(SalesDataTable[[#This Row],[Order Date]])/3,0)</f>
        <v>Q2</v>
      </c>
      <c r="W550" s="8">
        <f>MONTH(SalesDataTable[[#This Row],[Order Date]])</f>
        <v>4</v>
      </c>
      <c r="X550" s="7" t="str">
        <f>TEXT(SalesDataTable[[#This Row],[Order Date]],"mmm")</f>
        <v>Apr</v>
      </c>
    </row>
    <row r="551" spans="1:24" ht="15.75">
      <c r="A551" s="1">
        <v>2142</v>
      </c>
      <c r="B551" s="2">
        <v>46123</v>
      </c>
      <c r="C551" s="3">
        <f>YEAR(SalesDataTable[[#This Row],[Order Date]])</f>
        <v>2026</v>
      </c>
      <c r="D551" s="10" t="str">
        <f>"Q"&amp;ROUNDUP(MONTH(SalesDataTable[[#This Row],[Order Date]])/3,0)</f>
        <v>Q2</v>
      </c>
      <c r="E551" s="3">
        <f>MONTH(SalesDataTable[[#This Row],[Order Date]])</f>
        <v>4</v>
      </c>
      <c r="F551" s="3" t="str">
        <f>TEXT(SalesDataTable[[#This Row],[Order Date]],"MMM")</f>
        <v>Apr</v>
      </c>
      <c r="G551" s="3" t="s">
        <v>20</v>
      </c>
      <c r="H551" s="3" t="s">
        <v>21</v>
      </c>
      <c r="I551" s="3" t="s">
        <v>28</v>
      </c>
      <c r="J551" s="3" t="s">
        <v>13</v>
      </c>
      <c r="K551" s="3" t="s">
        <v>23</v>
      </c>
      <c r="L551" s="3" t="s">
        <v>24</v>
      </c>
      <c r="M551" s="8">
        <v>1</v>
      </c>
      <c r="N551" s="5">
        <v>339.64</v>
      </c>
      <c r="O551" s="6">
        <v>0.1</v>
      </c>
      <c r="P551" s="5">
        <v>195.81</v>
      </c>
      <c r="Q551" s="5">
        <f t="shared" si="32"/>
        <v>305.67599999999999</v>
      </c>
      <c r="R551" s="5">
        <f t="shared" si="33"/>
        <v>195.81</v>
      </c>
      <c r="S551" s="5">
        <f t="shared" si="34"/>
        <v>109.86599999999999</v>
      </c>
      <c r="T551" s="7">
        <f t="shared" si="35"/>
        <v>0.35941977780394924</v>
      </c>
      <c r="U551" s="4">
        <f>YEAR(SalesDataTable[[#This Row],[Order Date]])</f>
        <v>2026</v>
      </c>
      <c r="V551" s="7" t="str">
        <f>"Q"&amp;ROUNDUP(MONTH(SalesDataTable[[#This Row],[Order Date]])/3,0)</f>
        <v>Q2</v>
      </c>
      <c r="W551" s="8">
        <f>MONTH(SalesDataTable[[#This Row],[Order Date]])</f>
        <v>4</v>
      </c>
      <c r="X551" s="7" t="str">
        <f>TEXT(SalesDataTable[[#This Row],[Order Date]],"mmm")</f>
        <v>Apr</v>
      </c>
    </row>
    <row r="552" spans="1:24" ht="15.75">
      <c r="A552" s="1">
        <v>2911</v>
      </c>
      <c r="B552" s="2">
        <v>46123</v>
      </c>
      <c r="C552" s="3">
        <f>YEAR(SalesDataTable[[#This Row],[Order Date]])</f>
        <v>2026</v>
      </c>
      <c r="D552" s="10" t="str">
        <f>"Q"&amp;ROUNDUP(MONTH(SalesDataTable[[#This Row],[Order Date]])/3,0)</f>
        <v>Q2</v>
      </c>
      <c r="E552" s="3">
        <f>MONTH(SalesDataTable[[#This Row],[Order Date]])</f>
        <v>4</v>
      </c>
      <c r="F552" s="3" t="str">
        <f>TEXT(SalesDataTable[[#This Row],[Order Date]],"MMM")</f>
        <v>Apr</v>
      </c>
      <c r="G552" s="3" t="s">
        <v>11</v>
      </c>
      <c r="H552" s="3" t="s">
        <v>12</v>
      </c>
      <c r="I552" s="3" t="s">
        <v>19</v>
      </c>
      <c r="J552" s="3" t="s">
        <v>13</v>
      </c>
      <c r="K552" s="3" t="s">
        <v>4</v>
      </c>
      <c r="L552" s="3" t="s">
        <v>22</v>
      </c>
      <c r="M552" s="8">
        <v>1</v>
      </c>
      <c r="N552" s="5">
        <v>50.86</v>
      </c>
      <c r="O552" s="6">
        <v>0.05</v>
      </c>
      <c r="P552" s="5">
        <v>22.1</v>
      </c>
      <c r="Q552" s="5">
        <f t="shared" si="32"/>
        <v>48.317</v>
      </c>
      <c r="R552" s="5">
        <f t="shared" si="33"/>
        <v>22.1</v>
      </c>
      <c r="S552" s="5">
        <f t="shared" si="34"/>
        <v>26.216999999999999</v>
      </c>
      <c r="T552" s="7">
        <f t="shared" si="35"/>
        <v>0.54260405240391574</v>
      </c>
      <c r="U552" s="4">
        <f>YEAR(SalesDataTable[[#This Row],[Order Date]])</f>
        <v>2026</v>
      </c>
      <c r="V552" s="7" t="str">
        <f>"Q"&amp;ROUNDUP(MONTH(SalesDataTable[[#This Row],[Order Date]])/3,0)</f>
        <v>Q2</v>
      </c>
      <c r="W552" s="8">
        <f>MONTH(SalesDataTable[[#This Row],[Order Date]])</f>
        <v>4</v>
      </c>
      <c r="X552" s="7" t="str">
        <f>TEXT(SalesDataTable[[#This Row],[Order Date]],"mmm")</f>
        <v>Apr</v>
      </c>
    </row>
    <row r="553" spans="1:24" ht="15.75">
      <c r="A553" s="1">
        <v>4276</v>
      </c>
      <c r="B553" s="2">
        <v>46123</v>
      </c>
      <c r="C553" s="3">
        <f>YEAR(SalesDataTable[[#This Row],[Order Date]])</f>
        <v>2026</v>
      </c>
      <c r="D553" s="10" t="str">
        <f>"Q"&amp;ROUNDUP(MONTH(SalesDataTable[[#This Row],[Order Date]])/3,0)</f>
        <v>Q2</v>
      </c>
      <c r="E553" s="3">
        <f>MONTH(SalesDataTable[[#This Row],[Order Date]])</f>
        <v>4</v>
      </c>
      <c r="F553" s="3" t="str">
        <f>TEXT(SalesDataTable[[#This Row],[Order Date]],"MMM")</f>
        <v>Apr</v>
      </c>
      <c r="G553" s="3" t="s">
        <v>20</v>
      </c>
      <c r="H553" s="3" t="s">
        <v>33</v>
      </c>
      <c r="I553" s="3" t="s">
        <v>2</v>
      </c>
      <c r="J553" s="3" t="s">
        <v>13</v>
      </c>
      <c r="K553" s="3" t="s">
        <v>14</v>
      </c>
      <c r="L553" s="3" t="s">
        <v>48</v>
      </c>
      <c r="M553" s="8">
        <v>2</v>
      </c>
      <c r="N553" s="5">
        <v>167.01</v>
      </c>
      <c r="O553" s="6">
        <v>0</v>
      </c>
      <c r="P553" s="5">
        <v>89.8</v>
      </c>
      <c r="Q553" s="5">
        <f t="shared" si="32"/>
        <v>334.02</v>
      </c>
      <c r="R553" s="5">
        <f t="shared" si="33"/>
        <v>179.6</v>
      </c>
      <c r="S553" s="5">
        <f t="shared" si="34"/>
        <v>154.41999999999999</v>
      </c>
      <c r="T553" s="7">
        <f t="shared" si="35"/>
        <v>0.46230764624872761</v>
      </c>
      <c r="U553" s="4">
        <f>YEAR(SalesDataTable[[#This Row],[Order Date]])</f>
        <v>2026</v>
      </c>
      <c r="V553" s="7" t="str">
        <f>"Q"&amp;ROUNDUP(MONTH(SalesDataTable[[#This Row],[Order Date]])/3,0)</f>
        <v>Q2</v>
      </c>
      <c r="W553" s="8">
        <f>MONTH(SalesDataTable[[#This Row],[Order Date]])</f>
        <v>4</v>
      </c>
      <c r="X553" s="7" t="str">
        <f>TEXT(SalesDataTable[[#This Row],[Order Date]],"mmm")</f>
        <v>Apr</v>
      </c>
    </row>
    <row r="554" spans="1:24" ht="15.75">
      <c r="A554" s="1">
        <v>5077</v>
      </c>
      <c r="B554" s="2">
        <v>46123</v>
      </c>
      <c r="C554" s="3">
        <f>YEAR(SalesDataTable[[#This Row],[Order Date]])</f>
        <v>2026</v>
      </c>
      <c r="D554" s="10" t="str">
        <f>"Q"&amp;ROUNDUP(MONTH(SalesDataTable[[#This Row],[Order Date]])/3,0)</f>
        <v>Q2</v>
      </c>
      <c r="E554" s="3">
        <f>MONTH(SalesDataTable[[#This Row],[Order Date]])</f>
        <v>4</v>
      </c>
      <c r="F554" s="3" t="str">
        <f>TEXT(SalesDataTable[[#This Row],[Order Date]],"MMM")</f>
        <v>Apr</v>
      </c>
      <c r="G554" s="3" t="s">
        <v>20</v>
      </c>
      <c r="H554" s="3" t="s">
        <v>33</v>
      </c>
      <c r="I554" s="3" t="s">
        <v>28</v>
      </c>
      <c r="J554" s="3" t="s">
        <v>3</v>
      </c>
      <c r="K554" s="3" t="s">
        <v>9</v>
      </c>
      <c r="L554" s="3" t="s">
        <v>10</v>
      </c>
      <c r="M554" s="8">
        <v>2</v>
      </c>
      <c r="N554" s="5">
        <v>92.63</v>
      </c>
      <c r="O554" s="6">
        <v>0.15</v>
      </c>
      <c r="P554" s="5">
        <v>44.96</v>
      </c>
      <c r="Q554" s="5">
        <f t="shared" si="32"/>
        <v>157.47099999999998</v>
      </c>
      <c r="R554" s="5">
        <f t="shared" si="33"/>
        <v>89.92</v>
      </c>
      <c r="S554" s="5">
        <f t="shared" si="34"/>
        <v>67.550999999999974</v>
      </c>
      <c r="T554" s="7">
        <f t="shared" si="35"/>
        <v>0.42897422382533917</v>
      </c>
      <c r="U554" s="4">
        <f>YEAR(SalesDataTable[[#This Row],[Order Date]])</f>
        <v>2026</v>
      </c>
      <c r="V554" s="7" t="str">
        <f>"Q"&amp;ROUNDUP(MONTH(SalesDataTable[[#This Row],[Order Date]])/3,0)</f>
        <v>Q2</v>
      </c>
      <c r="W554" s="8">
        <f>MONTH(SalesDataTable[[#This Row],[Order Date]])</f>
        <v>4</v>
      </c>
      <c r="X554" s="7" t="str">
        <f>TEXT(SalesDataTable[[#This Row],[Order Date]],"mmm")</f>
        <v>Apr</v>
      </c>
    </row>
    <row r="555" spans="1:24" ht="15.75">
      <c r="A555" s="1">
        <v>1259</v>
      </c>
      <c r="B555" s="2">
        <v>46124</v>
      </c>
      <c r="C555" s="3">
        <f>YEAR(SalesDataTable[[#This Row],[Order Date]])</f>
        <v>2026</v>
      </c>
      <c r="D555" s="10" t="str">
        <f>"Q"&amp;ROUNDUP(MONTH(SalesDataTable[[#This Row],[Order Date]])/3,0)</f>
        <v>Q2</v>
      </c>
      <c r="E555" s="3">
        <f>MONTH(SalesDataTable[[#This Row],[Order Date]])</f>
        <v>4</v>
      </c>
      <c r="F555" s="3" t="str">
        <f>TEXT(SalesDataTable[[#This Row],[Order Date]],"MMM")</f>
        <v>Apr</v>
      </c>
      <c r="G555" s="3" t="s">
        <v>6</v>
      </c>
      <c r="H555" s="3" t="s">
        <v>43</v>
      </c>
      <c r="I555" s="3" t="s">
        <v>28</v>
      </c>
      <c r="J555" s="3" t="s">
        <v>13</v>
      </c>
      <c r="K555" s="3" t="s">
        <v>9</v>
      </c>
      <c r="L555" s="3" t="s">
        <v>37</v>
      </c>
      <c r="M555" s="8">
        <v>2</v>
      </c>
      <c r="N555" s="5">
        <v>151.01</v>
      </c>
      <c r="O555" s="6">
        <v>0</v>
      </c>
      <c r="P555" s="5">
        <v>80.209999999999994</v>
      </c>
      <c r="Q555" s="5">
        <f t="shared" si="32"/>
        <v>302.02</v>
      </c>
      <c r="R555" s="5">
        <f t="shared" si="33"/>
        <v>160.41999999999999</v>
      </c>
      <c r="S555" s="5">
        <f t="shared" si="34"/>
        <v>141.6</v>
      </c>
      <c r="T555" s="7">
        <f t="shared" si="35"/>
        <v>0.4688431229719886</v>
      </c>
      <c r="U555" s="4">
        <f>YEAR(SalesDataTable[[#This Row],[Order Date]])</f>
        <v>2026</v>
      </c>
      <c r="V555" s="7" t="str">
        <f>"Q"&amp;ROUNDUP(MONTH(SalesDataTable[[#This Row],[Order Date]])/3,0)</f>
        <v>Q2</v>
      </c>
      <c r="W555" s="8">
        <f>MONTH(SalesDataTable[[#This Row],[Order Date]])</f>
        <v>4</v>
      </c>
      <c r="X555" s="7" t="str">
        <f>TEXT(SalesDataTable[[#This Row],[Order Date]],"mmm")</f>
        <v>Apr</v>
      </c>
    </row>
    <row r="556" spans="1:24" ht="15.75">
      <c r="A556" s="1">
        <v>1720</v>
      </c>
      <c r="B556" s="2">
        <v>46124</v>
      </c>
      <c r="C556" s="3">
        <f>YEAR(SalesDataTable[[#This Row],[Order Date]])</f>
        <v>2026</v>
      </c>
      <c r="D556" s="10" t="str">
        <f>"Q"&amp;ROUNDUP(MONTH(SalesDataTable[[#This Row],[Order Date]])/3,0)</f>
        <v>Q2</v>
      </c>
      <c r="E556" s="3">
        <f>MONTH(SalesDataTable[[#This Row],[Order Date]])</f>
        <v>4</v>
      </c>
      <c r="F556" s="3" t="str">
        <f>TEXT(SalesDataTable[[#This Row],[Order Date]],"MMM")</f>
        <v>Apr</v>
      </c>
      <c r="G556" s="3" t="s">
        <v>0</v>
      </c>
      <c r="H556" s="3" t="s">
        <v>50</v>
      </c>
      <c r="I556" s="3" t="s">
        <v>2</v>
      </c>
      <c r="J556" s="3" t="s">
        <v>13</v>
      </c>
      <c r="K556" s="3" t="s">
        <v>9</v>
      </c>
      <c r="L556" s="3" t="s">
        <v>10</v>
      </c>
      <c r="M556" s="8">
        <v>2</v>
      </c>
      <c r="N556" s="5">
        <v>92.07</v>
      </c>
      <c r="O556" s="6">
        <v>0</v>
      </c>
      <c r="P556" s="5">
        <v>44.1</v>
      </c>
      <c r="Q556" s="5">
        <f t="shared" si="32"/>
        <v>184.14</v>
      </c>
      <c r="R556" s="5">
        <f t="shared" si="33"/>
        <v>88.2</v>
      </c>
      <c r="S556" s="5">
        <f t="shared" si="34"/>
        <v>95.939999999999984</v>
      </c>
      <c r="T556" s="7">
        <f t="shared" si="35"/>
        <v>0.52101661779081132</v>
      </c>
      <c r="U556" s="4">
        <f>YEAR(SalesDataTable[[#This Row],[Order Date]])</f>
        <v>2026</v>
      </c>
      <c r="V556" s="7" t="str">
        <f>"Q"&amp;ROUNDUP(MONTH(SalesDataTable[[#This Row],[Order Date]])/3,0)</f>
        <v>Q2</v>
      </c>
      <c r="W556" s="8">
        <f>MONTH(SalesDataTable[[#This Row],[Order Date]])</f>
        <v>4</v>
      </c>
      <c r="X556" s="7" t="str">
        <f>TEXT(SalesDataTable[[#This Row],[Order Date]],"mmm")</f>
        <v>Apr</v>
      </c>
    </row>
    <row r="557" spans="1:24" ht="15.75">
      <c r="A557" s="1">
        <v>1975</v>
      </c>
      <c r="B557" s="2">
        <v>46124</v>
      </c>
      <c r="C557" s="3">
        <f>YEAR(SalesDataTable[[#This Row],[Order Date]])</f>
        <v>2026</v>
      </c>
      <c r="D557" s="10" t="str">
        <f>"Q"&amp;ROUNDUP(MONTH(SalesDataTable[[#This Row],[Order Date]])/3,0)</f>
        <v>Q2</v>
      </c>
      <c r="E557" s="3">
        <f>MONTH(SalesDataTable[[#This Row],[Order Date]])</f>
        <v>4</v>
      </c>
      <c r="F557" s="3" t="str">
        <f>TEXT(SalesDataTable[[#This Row],[Order Date]],"MMM")</f>
        <v>Apr</v>
      </c>
      <c r="G557" s="3" t="s">
        <v>0</v>
      </c>
      <c r="H557" s="3" t="s">
        <v>50</v>
      </c>
      <c r="I557" s="3" t="s">
        <v>2</v>
      </c>
      <c r="J557" s="3" t="s">
        <v>3</v>
      </c>
      <c r="K557" s="3" t="s">
        <v>34</v>
      </c>
      <c r="L557" s="3" t="s">
        <v>42</v>
      </c>
      <c r="M557" s="8">
        <v>1</v>
      </c>
      <c r="N557" s="5">
        <v>36.840000000000003</v>
      </c>
      <c r="O557" s="6">
        <v>0.1</v>
      </c>
      <c r="P557" s="5">
        <v>13.86</v>
      </c>
      <c r="Q557" s="5">
        <f t="shared" si="32"/>
        <v>33.156000000000006</v>
      </c>
      <c r="R557" s="5">
        <f t="shared" si="33"/>
        <v>13.86</v>
      </c>
      <c r="S557" s="5">
        <f t="shared" si="34"/>
        <v>19.296000000000006</v>
      </c>
      <c r="T557" s="7">
        <f t="shared" si="35"/>
        <v>0.58197611292073836</v>
      </c>
      <c r="U557" s="4">
        <f>YEAR(SalesDataTable[[#This Row],[Order Date]])</f>
        <v>2026</v>
      </c>
      <c r="V557" s="7" t="str">
        <f>"Q"&amp;ROUNDUP(MONTH(SalesDataTable[[#This Row],[Order Date]])/3,0)</f>
        <v>Q2</v>
      </c>
      <c r="W557" s="8">
        <f>MONTH(SalesDataTable[[#This Row],[Order Date]])</f>
        <v>4</v>
      </c>
      <c r="X557" s="7" t="str">
        <f>TEXT(SalesDataTable[[#This Row],[Order Date]],"mmm")</f>
        <v>Apr</v>
      </c>
    </row>
    <row r="558" spans="1:24" ht="15.75">
      <c r="A558" s="1">
        <v>2848</v>
      </c>
      <c r="B558" s="2">
        <v>46124</v>
      </c>
      <c r="C558" s="3">
        <f>YEAR(SalesDataTable[[#This Row],[Order Date]])</f>
        <v>2026</v>
      </c>
      <c r="D558" s="10" t="str">
        <f>"Q"&amp;ROUNDUP(MONTH(SalesDataTable[[#This Row],[Order Date]])/3,0)</f>
        <v>Q2</v>
      </c>
      <c r="E558" s="3">
        <f>MONTH(SalesDataTable[[#This Row],[Order Date]])</f>
        <v>4</v>
      </c>
      <c r="F558" s="3" t="str">
        <f>TEXT(SalesDataTable[[#This Row],[Order Date]],"MMM")</f>
        <v>Apr</v>
      </c>
      <c r="G558" s="3" t="s">
        <v>6</v>
      </c>
      <c r="H558" s="3" t="s">
        <v>27</v>
      </c>
      <c r="I558" s="3" t="s">
        <v>2</v>
      </c>
      <c r="J558" s="3" t="s">
        <v>13</v>
      </c>
      <c r="K558" s="3" t="s">
        <v>9</v>
      </c>
      <c r="L558" s="3" t="s">
        <v>46</v>
      </c>
      <c r="M558" s="8">
        <v>1</v>
      </c>
      <c r="N558" s="5">
        <v>71.64</v>
      </c>
      <c r="O558" s="6">
        <v>0.05</v>
      </c>
      <c r="P558" s="5">
        <v>32.729999999999997</v>
      </c>
      <c r="Q558" s="5">
        <f t="shared" si="32"/>
        <v>68.057999999999993</v>
      </c>
      <c r="R558" s="5">
        <f t="shared" si="33"/>
        <v>32.729999999999997</v>
      </c>
      <c r="S558" s="5">
        <f t="shared" si="34"/>
        <v>35.327999999999996</v>
      </c>
      <c r="T558" s="7">
        <f t="shared" si="35"/>
        <v>0.51908666137706072</v>
      </c>
      <c r="U558" s="4">
        <f>YEAR(SalesDataTable[[#This Row],[Order Date]])</f>
        <v>2026</v>
      </c>
      <c r="V558" s="7" t="str">
        <f>"Q"&amp;ROUNDUP(MONTH(SalesDataTable[[#This Row],[Order Date]])/3,0)</f>
        <v>Q2</v>
      </c>
      <c r="W558" s="8">
        <f>MONTH(SalesDataTable[[#This Row],[Order Date]])</f>
        <v>4</v>
      </c>
      <c r="X558" s="7" t="str">
        <f>TEXT(SalesDataTable[[#This Row],[Order Date]],"mmm")</f>
        <v>Apr</v>
      </c>
    </row>
    <row r="559" spans="1:24" ht="15.75">
      <c r="A559" s="1">
        <v>2979</v>
      </c>
      <c r="B559" s="2">
        <v>46124</v>
      </c>
      <c r="C559" s="3">
        <f>YEAR(SalesDataTable[[#This Row],[Order Date]])</f>
        <v>2026</v>
      </c>
      <c r="D559" s="10" t="str">
        <f>"Q"&amp;ROUNDUP(MONTH(SalesDataTable[[#This Row],[Order Date]])/3,0)</f>
        <v>Q2</v>
      </c>
      <c r="E559" s="3">
        <f>MONTH(SalesDataTable[[#This Row],[Order Date]])</f>
        <v>4</v>
      </c>
      <c r="F559" s="3" t="str">
        <f>TEXT(SalesDataTable[[#This Row],[Order Date]],"MMM")</f>
        <v>Apr</v>
      </c>
      <c r="G559" s="3" t="s">
        <v>6</v>
      </c>
      <c r="H559" s="3" t="s">
        <v>49</v>
      </c>
      <c r="I559" s="3" t="s">
        <v>2</v>
      </c>
      <c r="J559" s="3" t="s">
        <v>13</v>
      </c>
      <c r="K559" s="3" t="s">
        <v>34</v>
      </c>
      <c r="L559" s="3" t="s">
        <v>38</v>
      </c>
      <c r="M559" s="8">
        <v>1</v>
      </c>
      <c r="N559" s="5">
        <v>124.18</v>
      </c>
      <c r="O559" s="6">
        <v>0</v>
      </c>
      <c r="P559" s="5">
        <v>67.42</v>
      </c>
      <c r="Q559" s="5">
        <f t="shared" si="32"/>
        <v>124.18</v>
      </c>
      <c r="R559" s="5">
        <f t="shared" si="33"/>
        <v>67.42</v>
      </c>
      <c r="S559" s="5">
        <f t="shared" si="34"/>
        <v>56.760000000000005</v>
      </c>
      <c r="T559" s="7">
        <f t="shared" si="35"/>
        <v>0.45707843453052022</v>
      </c>
      <c r="U559" s="4">
        <f>YEAR(SalesDataTable[[#This Row],[Order Date]])</f>
        <v>2026</v>
      </c>
      <c r="V559" s="7" t="str">
        <f>"Q"&amp;ROUNDUP(MONTH(SalesDataTable[[#This Row],[Order Date]])/3,0)</f>
        <v>Q2</v>
      </c>
      <c r="W559" s="8">
        <f>MONTH(SalesDataTable[[#This Row],[Order Date]])</f>
        <v>4</v>
      </c>
      <c r="X559" s="7" t="str">
        <f>TEXT(SalesDataTable[[#This Row],[Order Date]],"mmm")</f>
        <v>Apr</v>
      </c>
    </row>
    <row r="560" spans="1:24" ht="15.75">
      <c r="A560" s="1">
        <v>2996</v>
      </c>
      <c r="B560" s="2">
        <v>46124</v>
      </c>
      <c r="C560" s="3">
        <f>YEAR(SalesDataTable[[#This Row],[Order Date]])</f>
        <v>2026</v>
      </c>
      <c r="D560" s="10" t="str">
        <f>"Q"&amp;ROUNDUP(MONTH(SalesDataTable[[#This Row],[Order Date]])/3,0)</f>
        <v>Q2</v>
      </c>
      <c r="E560" s="3">
        <f>MONTH(SalesDataTable[[#This Row],[Order Date]])</f>
        <v>4</v>
      </c>
      <c r="F560" s="3" t="str">
        <f>TEXT(SalesDataTable[[#This Row],[Order Date]],"MMM")</f>
        <v>Apr</v>
      </c>
      <c r="G560" s="3" t="s">
        <v>6</v>
      </c>
      <c r="H560" s="3" t="s">
        <v>43</v>
      </c>
      <c r="I560" s="3" t="s">
        <v>19</v>
      </c>
      <c r="J560" s="3" t="s">
        <v>13</v>
      </c>
      <c r="K560" s="3" t="s">
        <v>14</v>
      </c>
      <c r="L560" s="3" t="s">
        <v>44</v>
      </c>
      <c r="M560" s="8">
        <v>1</v>
      </c>
      <c r="N560" s="5">
        <v>134.94999999999999</v>
      </c>
      <c r="O560" s="6">
        <v>0</v>
      </c>
      <c r="P560" s="5">
        <v>67.849999999999994</v>
      </c>
      <c r="Q560" s="5">
        <f t="shared" si="32"/>
        <v>134.94999999999999</v>
      </c>
      <c r="R560" s="5">
        <f t="shared" si="33"/>
        <v>67.849999999999994</v>
      </c>
      <c r="S560" s="5">
        <f t="shared" si="34"/>
        <v>67.099999999999994</v>
      </c>
      <c r="T560" s="7">
        <f t="shared" si="35"/>
        <v>0.49722119303445722</v>
      </c>
      <c r="U560" s="4">
        <f>YEAR(SalesDataTable[[#This Row],[Order Date]])</f>
        <v>2026</v>
      </c>
      <c r="V560" s="7" t="str">
        <f>"Q"&amp;ROUNDUP(MONTH(SalesDataTable[[#This Row],[Order Date]])/3,0)</f>
        <v>Q2</v>
      </c>
      <c r="W560" s="8">
        <f>MONTH(SalesDataTable[[#This Row],[Order Date]])</f>
        <v>4</v>
      </c>
      <c r="X560" s="7" t="str">
        <f>TEXT(SalesDataTable[[#This Row],[Order Date]],"mmm")</f>
        <v>Apr</v>
      </c>
    </row>
    <row r="561" spans="1:24" ht="15.75">
      <c r="A561" s="1">
        <v>749</v>
      </c>
      <c r="B561" s="2">
        <v>46125</v>
      </c>
      <c r="C561" s="3">
        <f>YEAR(SalesDataTable[[#This Row],[Order Date]])</f>
        <v>2026</v>
      </c>
      <c r="D561" s="10" t="str">
        <f>"Q"&amp;ROUNDUP(MONTH(SalesDataTable[[#This Row],[Order Date]])/3,0)</f>
        <v>Q2</v>
      </c>
      <c r="E561" s="3">
        <f>MONTH(SalesDataTable[[#This Row],[Order Date]])</f>
        <v>4</v>
      </c>
      <c r="F561" s="3" t="str">
        <f>TEXT(SalesDataTable[[#This Row],[Order Date]],"MMM")</f>
        <v>Apr</v>
      </c>
      <c r="G561" s="3" t="s">
        <v>0</v>
      </c>
      <c r="H561" s="3" t="s">
        <v>50</v>
      </c>
      <c r="I561" s="3" t="s">
        <v>2</v>
      </c>
      <c r="J561" s="3" t="s">
        <v>13</v>
      </c>
      <c r="K561" s="3" t="s">
        <v>23</v>
      </c>
      <c r="L561" s="3" t="s">
        <v>51</v>
      </c>
      <c r="M561" s="8">
        <v>2</v>
      </c>
      <c r="N561" s="5">
        <v>124</v>
      </c>
      <c r="O561" s="6">
        <v>0</v>
      </c>
      <c r="P561" s="5">
        <v>60.14</v>
      </c>
      <c r="Q561" s="5">
        <f t="shared" si="32"/>
        <v>248</v>
      </c>
      <c r="R561" s="5">
        <f t="shared" si="33"/>
        <v>120.28</v>
      </c>
      <c r="S561" s="5">
        <f t="shared" si="34"/>
        <v>127.72</v>
      </c>
      <c r="T561" s="7">
        <f t="shared" si="35"/>
        <v>0.51500000000000001</v>
      </c>
      <c r="U561" s="4">
        <f>YEAR(SalesDataTable[[#This Row],[Order Date]])</f>
        <v>2026</v>
      </c>
      <c r="V561" s="7" t="str">
        <f>"Q"&amp;ROUNDUP(MONTH(SalesDataTable[[#This Row],[Order Date]])/3,0)</f>
        <v>Q2</v>
      </c>
      <c r="W561" s="8">
        <f>MONTH(SalesDataTable[[#This Row],[Order Date]])</f>
        <v>4</v>
      </c>
      <c r="X561" s="7" t="str">
        <f>TEXT(SalesDataTable[[#This Row],[Order Date]],"mmm")</f>
        <v>Apr</v>
      </c>
    </row>
    <row r="562" spans="1:24" ht="15.75">
      <c r="A562" s="1">
        <v>1928</v>
      </c>
      <c r="B562" s="2">
        <v>46125</v>
      </c>
      <c r="C562" s="3">
        <f>YEAR(SalesDataTable[[#This Row],[Order Date]])</f>
        <v>2026</v>
      </c>
      <c r="D562" s="10" t="str">
        <f>"Q"&amp;ROUNDUP(MONTH(SalesDataTable[[#This Row],[Order Date]])/3,0)</f>
        <v>Q2</v>
      </c>
      <c r="E562" s="3">
        <f>MONTH(SalesDataTable[[#This Row],[Order Date]])</f>
        <v>4</v>
      </c>
      <c r="F562" s="3" t="str">
        <f>TEXT(SalesDataTable[[#This Row],[Order Date]],"MMM")</f>
        <v>Apr</v>
      </c>
      <c r="G562" s="3" t="s">
        <v>20</v>
      </c>
      <c r="H562" s="3" t="s">
        <v>47</v>
      </c>
      <c r="I562" s="3" t="s">
        <v>28</v>
      </c>
      <c r="J562" s="3" t="s">
        <v>3</v>
      </c>
      <c r="K562" s="3" t="s">
        <v>34</v>
      </c>
      <c r="L562" s="3" t="s">
        <v>45</v>
      </c>
      <c r="M562" s="8">
        <v>2</v>
      </c>
      <c r="N562" s="5">
        <v>50.2</v>
      </c>
      <c r="O562" s="6">
        <v>0.1</v>
      </c>
      <c r="P562" s="5">
        <v>21.48</v>
      </c>
      <c r="Q562" s="5">
        <f t="shared" si="32"/>
        <v>90.360000000000014</v>
      </c>
      <c r="R562" s="5">
        <f t="shared" si="33"/>
        <v>42.96</v>
      </c>
      <c r="S562" s="5">
        <f t="shared" si="34"/>
        <v>47.400000000000013</v>
      </c>
      <c r="T562" s="7">
        <f t="shared" si="35"/>
        <v>0.5245683930942896</v>
      </c>
      <c r="U562" s="4">
        <f>YEAR(SalesDataTable[[#This Row],[Order Date]])</f>
        <v>2026</v>
      </c>
      <c r="V562" s="7" t="str">
        <f>"Q"&amp;ROUNDUP(MONTH(SalesDataTable[[#This Row],[Order Date]])/3,0)</f>
        <v>Q2</v>
      </c>
      <c r="W562" s="8">
        <f>MONTH(SalesDataTable[[#This Row],[Order Date]])</f>
        <v>4</v>
      </c>
      <c r="X562" s="7" t="str">
        <f>TEXT(SalesDataTable[[#This Row],[Order Date]],"mmm")</f>
        <v>Apr</v>
      </c>
    </row>
    <row r="563" spans="1:24" ht="15.75">
      <c r="A563" s="1">
        <v>2486</v>
      </c>
      <c r="B563" s="2">
        <v>46125</v>
      </c>
      <c r="C563" s="3">
        <f>YEAR(SalesDataTable[[#This Row],[Order Date]])</f>
        <v>2026</v>
      </c>
      <c r="D563" s="10" t="str">
        <f>"Q"&amp;ROUNDUP(MONTH(SalesDataTable[[#This Row],[Order Date]])/3,0)</f>
        <v>Q2</v>
      </c>
      <c r="E563" s="3">
        <f>MONTH(SalesDataTable[[#This Row],[Order Date]])</f>
        <v>4</v>
      </c>
      <c r="F563" s="3" t="str">
        <f>TEXT(SalesDataTable[[#This Row],[Order Date]],"MMM")</f>
        <v>Apr</v>
      </c>
      <c r="G563" s="3" t="s">
        <v>6</v>
      </c>
      <c r="H563" s="3" t="s">
        <v>41</v>
      </c>
      <c r="I563" s="3" t="s">
        <v>2</v>
      </c>
      <c r="J563" s="3" t="s">
        <v>16</v>
      </c>
      <c r="K563" s="3" t="s">
        <v>9</v>
      </c>
      <c r="L563" s="3" t="s">
        <v>10</v>
      </c>
      <c r="M563" s="8">
        <v>1</v>
      </c>
      <c r="N563" s="5">
        <v>93.65</v>
      </c>
      <c r="O563" s="6">
        <v>0</v>
      </c>
      <c r="P563" s="5">
        <v>44.15</v>
      </c>
      <c r="Q563" s="5">
        <f t="shared" si="32"/>
        <v>93.65</v>
      </c>
      <c r="R563" s="5">
        <f t="shared" si="33"/>
        <v>44.15</v>
      </c>
      <c r="S563" s="5">
        <f t="shared" si="34"/>
        <v>49.500000000000007</v>
      </c>
      <c r="T563" s="7">
        <f t="shared" si="35"/>
        <v>0.5285638013881474</v>
      </c>
      <c r="U563" s="4">
        <f>YEAR(SalesDataTable[[#This Row],[Order Date]])</f>
        <v>2026</v>
      </c>
      <c r="V563" s="7" t="str">
        <f>"Q"&amp;ROUNDUP(MONTH(SalesDataTable[[#This Row],[Order Date]])/3,0)</f>
        <v>Q2</v>
      </c>
      <c r="W563" s="8">
        <f>MONTH(SalesDataTable[[#This Row],[Order Date]])</f>
        <v>4</v>
      </c>
      <c r="X563" s="7" t="str">
        <f>TEXT(SalesDataTable[[#This Row],[Order Date]],"mmm")</f>
        <v>Apr</v>
      </c>
    </row>
    <row r="564" spans="1:24" ht="15.75">
      <c r="A564" s="1">
        <v>2688</v>
      </c>
      <c r="B564" s="2">
        <v>46125</v>
      </c>
      <c r="C564" s="3">
        <f>YEAR(SalesDataTable[[#This Row],[Order Date]])</f>
        <v>2026</v>
      </c>
      <c r="D564" s="10" t="str">
        <f>"Q"&amp;ROUNDUP(MONTH(SalesDataTable[[#This Row],[Order Date]])/3,0)</f>
        <v>Q2</v>
      </c>
      <c r="E564" s="3">
        <f>MONTH(SalesDataTable[[#This Row],[Order Date]])</f>
        <v>4</v>
      </c>
      <c r="F564" s="3" t="str">
        <f>TEXT(SalesDataTable[[#This Row],[Order Date]],"MMM")</f>
        <v>Apr</v>
      </c>
      <c r="G564" s="3" t="s">
        <v>11</v>
      </c>
      <c r="H564" s="3" t="s">
        <v>52</v>
      </c>
      <c r="I564" s="3" t="s">
        <v>28</v>
      </c>
      <c r="J564" s="3" t="s">
        <v>13</v>
      </c>
      <c r="K564" s="3" t="s">
        <v>14</v>
      </c>
      <c r="L564" s="3" t="s">
        <v>32</v>
      </c>
      <c r="M564" s="8">
        <v>5</v>
      </c>
      <c r="N564" s="5">
        <v>47.25</v>
      </c>
      <c r="O564" s="6">
        <v>0.1</v>
      </c>
      <c r="P564" s="5">
        <v>17.93</v>
      </c>
      <c r="Q564" s="5">
        <f t="shared" si="32"/>
        <v>212.625</v>
      </c>
      <c r="R564" s="5">
        <f t="shared" si="33"/>
        <v>89.65</v>
      </c>
      <c r="S564" s="5">
        <f t="shared" si="34"/>
        <v>122.97499999999999</v>
      </c>
      <c r="T564" s="7">
        <f t="shared" si="35"/>
        <v>0.57836566725455607</v>
      </c>
      <c r="U564" s="4">
        <f>YEAR(SalesDataTable[[#This Row],[Order Date]])</f>
        <v>2026</v>
      </c>
      <c r="V564" s="7" t="str">
        <f>"Q"&amp;ROUNDUP(MONTH(SalesDataTable[[#This Row],[Order Date]])/3,0)</f>
        <v>Q2</v>
      </c>
      <c r="W564" s="8">
        <f>MONTH(SalesDataTable[[#This Row],[Order Date]])</f>
        <v>4</v>
      </c>
      <c r="X564" s="7" t="str">
        <f>TEXT(SalesDataTable[[#This Row],[Order Date]],"mmm")</f>
        <v>Apr</v>
      </c>
    </row>
    <row r="565" spans="1:24" ht="15.75">
      <c r="A565" s="1">
        <v>2712</v>
      </c>
      <c r="B565" s="2">
        <v>46125</v>
      </c>
      <c r="C565" s="3">
        <f>YEAR(SalesDataTable[[#This Row],[Order Date]])</f>
        <v>2026</v>
      </c>
      <c r="D565" s="10" t="str">
        <f>"Q"&amp;ROUNDUP(MONTH(SalesDataTable[[#This Row],[Order Date]])/3,0)</f>
        <v>Q2</v>
      </c>
      <c r="E565" s="3">
        <f>MONTH(SalesDataTable[[#This Row],[Order Date]])</f>
        <v>4</v>
      </c>
      <c r="F565" s="3" t="str">
        <f>TEXT(SalesDataTable[[#This Row],[Order Date]],"MMM")</f>
        <v>Apr</v>
      </c>
      <c r="G565" s="3" t="s">
        <v>11</v>
      </c>
      <c r="H565" s="3" t="s">
        <v>25</v>
      </c>
      <c r="I565" s="3" t="s">
        <v>2</v>
      </c>
      <c r="J565" s="3" t="s">
        <v>3</v>
      </c>
      <c r="K565" s="3" t="s">
        <v>34</v>
      </c>
      <c r="L565" s="3" t="s">
        <v>42</v>
      </c>
      <c r="M565" s="8">
        <v>1</v>
      </c>
      <c r="N565" s="5">
        <v>35.69</v>
      </c>
      <c r="O565" s="6">
        <v>0.05</v>
      </c>
      <c r="P565" s="5">
        <v>13.53</v>
      </c>
      <c r="Q565" s="5">
        <f t="shared" si="32"/>
        <v>33.905499999999996</v>
      </c>
      <c r="R565" s="5">
        <f t="shared" si="33"/>
        <v>13.53</v>
      </c>
      <c r="S565" s="5">
        <f t="shared" si="34"/>
        <v>20.375499999999995</v>
      </c>
      <c r="T565" s="7">
        <f t="shared" si="35"/>
        <v>0.60094969842650892</v>
      </c>
      <c r="U565" s="4">
        <f>YEAR(SalesDataTable[[#This Row],[Order Date]])</f>
        <v>2026</v>
      </c>
      <c r="V565" s="7" t="str">
        <f>"Q"&amp;ROUNDUP(MONTH(SalesDataTable[[#This Row],[Order Date]])/3,0)</f>
        <v>Q2</v>
      </c>
      <c r="W565" s="8">
        <f>MONTH(SalesDataTable[[#This Row],[Order Date]])</f>
        <v>4</v>
      </c>
      <c r="X565" s="7" t="str">
        <f>TEXT(SalesDataTable[[#This Row],[Order Date]],"mmm")</f>
        <v>Apr</v>
      </c>
    </row>
    <row r="566" spans="1:24" ht="15.75">
      <c r="A566" s="1">
        <v>3853</v>
      </c>
      <c r="B566" s="2">
        <v>46125</v>
      </c>
      <c r="C566" s="3">
        <f>YEAR(SalesDataTable[[#This Row],[Order Date]])</f>
        <v>2026</v>
      </c>
      <c r="D566" s="10" t="str">
        <f>"Q"&amp;ROUNDUP(MONTH(SalesDataTable[[#This Row],[Order Date]])/3,0)</f>
        <v>Q2</v>
      </c>
      <c r="E566" s="3">
        <f>MONTH(SalesDataTable[[#This Row],[Order Date]])</f>
        <v>4</v>
      </c>
      <c r="F566" s="3" t="str">
        <f>TEXT(SalesDataTable[[#This Row],[Order Date]],"MMM")</f>
        <v>Apr</v>
      </c>
      <c r="G566" s="3" t="s">
        <v>20</v>
      </c>
      <c r="H566" s="3" t="s">
        <v>47</v>
      </c>
      <c r="I566" s="3" t="s">
        <v>2</v>
      </c>
      <c r="J566" s="3" t="s">
        <v>3</v>
      </c>
      <c r="K566" s="3" t="s">
        <v>14</v>
      </c>
      <c r="L566" s="3" t="s">
        <v>44</v>
      </c>
      <c r="M566" s="8">
        <v>3</v>
      </c>
      <c r="N566" s="5">
        <v>136.12</v>
      </c>
      <c r="O566" s="6">
        <v>0</v>
      </c>
      <c r="P566" s="5">
        <v>66.58</v>
      </c>
      <c r="Q566" s="5">
        <f t="shared" si="32"/>
        <v>408.36</v>
      </c>
      <c r="R566" s="5">
        <f t="shared" si="33"/>
        <v>199.74</v>
      </c>
      <c r="S566" s="5">
        <f t="shared" si="34"/>
        <v>208.62</v>
      </c>
      <c r="T566" s="7">
        <f t="shared" si="35"/>
        <v>0.51087275933000298</v>
      </c>
      <c r="U566" s="4">
        <f>YEAR(SalesDataTable[[#This Row],[Order Date]])</f>
        <v>2026</v>
      </c>
      <c r="V566" s="7" t="str">
        <f>"Q"&amp;ROUNDUP(MONTH(SalesDataTable[[#This Row],[Order Date]])/3,0)</f>
        <v>Q2</v>
      </c>
      <c r="W566" s="8">
        <f>MONTH(SalesDataTable[[#This Row],[Order Date]])</f>
        <v>4</v>
      </c>
      <c r="X566" s="7" t="str">
        <f>TEXT(SalesDataTable[[#This Row],[Order Date]],"mmm")</f>
        <v>Apr</v>
      </c>
    </row>
    <row r="567" spans="1:24" ht="15.75">
      <c r="A567" s="1">
        <v>4043</v>
      </c>
      <c r="B567" s="2">
        <v>46125</v>
      </c>
      <c r="C567" s="3">
        <f>YEAR(SalesDataTable[[#This Row],[Order Date]])</f>
        <v>2026</v>
      </c>
      <c r="D567" s="10" t="str">
        <f>"Q"&amp;ROUNDUP(MONTH(SalesDataTable[[#This Row],[Order Date]])/3,0)</f>
        <v>Q2</v>
      </c>
      <c r="E567" s="3">
        <f>MONTH(SalesDataTable[[#This Row],[Order Date]])</f>
        <v>4</v>
      </c>
      <c r="F567" s="3" t="str">
        <f>TEXT(SalesDataTable[[#This Row],[Order Date]],"MMM")</f>
        <v>Apr</v>
      </c>
      <c r="G567" s="3" t="s">
        <v>20</v>
      </c>
      <c r="H567" s="3" t="s">
        <v>31</v>
      </c>
      <c r="I567" s="3" t="s">
        <v>28</v>
      </c>
      <c r="J567" s="3" t="s">
        <v>13</v>
      </c>
      <c r="K567" s="3" t="s">
        <v>9</v>
      </c>
      <c r="L567" s="3" t="s">
        <v>37</v>
      </c>
      <c r="M567" s="8">
        <v>1</v>
      </c>
      <c r="N567" s="5">
        <v>155.88999999999999</v>
      </c>
      <c r="O567" s="6">
        <v>0</v>
      </c>
      <c r="P567" s="5">
        <v>77.260000000000005</v>
      </c>
      <c r="Q567" s="5">
        <f t="shared" si="32"/>
        <v>155.88999999999999</v>
      </c>
      <c r="R567" s="5">
        <f t="shared" si="33"/>
        <v>77.260000000000005</v>
      </c>
      <c r="S567" s="5">
        <f t="shared" si="34"/>
        <v>78.629999999999981</v>
      </c>
      <c r="T567" s="7">
        <f t="shared" si="35"/>
        <v>0.50439412406183837</v>
      </c>
      <c r="U567" s="4">
        <f>YEAR(SalesDataTable[[#This Row],[Order Date]])</f>
        <v>2026</v>
      </c>
      <c r="V567" s="7" t="str">
        <f>"Q"&amp;ROUNDUP(MONTH(SalesDataTable[[#This Row],[Order Date]])/3,0)</f>
        <v>Q2</v>
      </c>
      <c r="W567" s="8">
        <f>MONTH(SalesDataTable[[#This Row],[Order Date]])</f>
        <v>4</v>
      </c>
      <c r="X567" s="7" t="str">
        <f>TEXT(SalesDataTable[[#This Row],[Order Date]],"mmm")</f>
        <v>Apr</v>
      </c>
    </row>
    <row r="568" spans="1:24" ht="15.75">
      <c r="A568" s="1">
        <v>290</v>
      </c>
      <c r="B568" s="2">
        <v>46126</v>
      </c>
      <c r="C568" s="3">
        <f>YEAR(SalesDataTable[[#This Row],[Order Date]])</f>
        <v>2026</v>
      </c>
      <c r="D568" s="10" t="str">
        <f>"Q"&amp;ROUNDUP(MONTH(SalesDataTable[[#This Row],[Order Date]])/3,0)</f>
        <v>Q2</v>
      </c>
      <c r="E568" s="3">
        <f>MONTH(SalesDataTable[[#This Row],[Order Date]])</f>
        <v>4</v>
      </c>
      <c r="F568" s="3" t="str">
        <f>TEXT(SalesDataTable[[#This Row],[Order Date]],"MMM")</f>
        <v>Apr</v>
      </c>
      <c r="G568" s="3" t="s">
        <v>0</v>
      </c>
      <c r="H568" s="3" t="s">
        <v>50</v>
      </c>
      <c r="I568" s="3" t="s">
        <v>2</v>
      </c>
      <c r="J568" s="3" t="s">
        <v>16</v>
      </c>
      <c r="K568" s="3" t="s">
        <v>14</v>
      </c>
      <c r="L568" s="3" t="s">
        <v>44</v>
      </c>
      <c r="M568" s="8">
        <v>1</v>
      </c>
      <c r="N568" s="5">
        <v>130.81</v>
      </c>
      <c r="O568" s="6">
        <v>0</v>
      </c>
      <c r="P568" s="5">
        <v>67.86</v>
      </c>
      <c r="Q568" s="5">
        <f t="shared" si="32"/>
        <v>130.81</v>
      </c>
      <c r="R568" s="5">
        <f t="shared" si="33"/>
        <v>67.86</v>
      </c>
      <c r="S568" s="5">
        <f t="shared" si="34"/>
        <v>62.95</v>
      </c>
      <c r="T568" s="7">
        <f t="shared" si="35"/>
        <v>0.48123232168794439</v>
      </c>
      <c r="U568" s="4">
        <f>YEAR(SalesDataTable[[#This Row],[Order Date]])</f>
        <v>2026</v>
      </c>
      <c r="V568" s="7" t="str">
        <f>"Q"&amp;ROUNDUP(MONTH(SalesDataTable[[#This Row],[Order Date]])/3,0)</f>
        <v>Q2</v>
      </c>
      <c r="W568" s="8">
        <f>MONTH(SalesDataTable[[#This Row],[Order Date]])</f>
        <v>4</v>
      </c>
      <c r="X568" s="7" t="str">
        <f>TEXT(SalesDataTable[[#This Row],[Order Date]],"mmm")</f>
        <v>Apr</v>
      </c>
    </row>
    <row r="569" spans="1:24" ht="15.75">
      <c r="A569" s="1">
        <v>2953</v>
      </c>
      <c r="B569" s="2">
        <v>46126</v>
      </c>
      <c r="C569" s="3">
        <f>YEAR(SalesDataTable[[#This Row],[Order Date]])</f>
        <v>2026</v>
      </c>
      <c r="D569" s="10" t="str">
        <f>"Q"&amp;ROUNDUP(MONTH(SalesDataTable[[#This Row],[Order Date]])/3,0)</f>
        <v>Q2</v>
      </c>
      <c r="E569" s="3">
        <f>MONTH(SalesDataTable[[#This Row],[Order Date]])</f>
        <v>4</v>
      </c>
      <c r="F569" s="3" t="str">
        <f>TEXT(SalesDataTable[[#This Row],[Order Date]],"MMM")</f>
        <v>Apr</v>
      </c>
      <c r="G569" s="3" t="s">
        <v>0</v>
      </c>
      <c r="H569" s="3" t="s">
        <v>1</v>
      </c>
      <c r="I569" s="3" t="s">
        <v>2</v>
      </c>
      <c r="J569" s="3" t="s">
        <v>3</v>
      </c>
      <c r="K569" s="3" t="s">
        <v>14</v>
      </c>
      <c r="L569" s="3" t="s">
        <v>32</v>
      </c>
      <c r="M569" s="8">
        <v>2</v>
      </c>
      <c r="N569" s="5">
        <v>47.56</v>
      </c>
      <c r="O569" s="6">
        <v>0.05</v>
      </c>
      <c r="P569" s="5">
        <v>18.649999999999999</v>
      </c>
      <c r="Q569" s="5">
        <f t="shared" si="32"/>
        <v>90.364000000000004</v>
      </c>
      <c r="R569" s="5">
        <f t="shared" si="33"/>
        <v>37.299999999999997</v>
      </c>
      <c r="S569" s="5">
        <f t="shared" si="34"/>
        <v>53.064000000000007</v>
      </c>
      <c r="T569" s="7">
        <f t="shared" si="35"/>
        <v>0.58722500110663545</v>
      </c>
      <c r="U569" s="4">
        <f>YEAR(SalesDataTable[[#This Row],[Order Date]])</f>
        <v>2026</v>
      </c>
      <c r="V569" s="7" t="str">
        <f>"Q"&amp;ROUNDUP(MONTH(SalesDataTable[[#This Row],[Order Date]])/3,0)</f>
        <v>Q2</v>
      </c>
      <c r="W569" s="8">
        <f>MONTH(SalesDataTable[[#This Row],[Order Date]])</f>
        <v>4</v>
      </c>
      <c r="X569" s="7" t="str">
        <f>TEXT(SalesDataTable[[#This Row],[Order Date]],"mmm")</f>
        <v>Apr</v>
      </c>
    </row>
    <row r="570" spans="1:24" ht="15.75">
      <c r="A570" s="1">
        <v>3179</v>
      </c>
      <c r="B570" s="2">
        <v>46126</v>
      </c>
      <c r="C570" s="3">
        <f>YEAR(SalesDataTable[[#This Row],[Order Date]])</f>
        <v>2026</v>
      </c>
      <c r="D570" s="10" t="str">
        <f>"Q"&amp;ROUNDUP(MONTH(SalesDataTable[[#This Row],[Order Date]])/3,0)</f>
        <v>Q2</v>
      </c>
      <c r="E570" s="3">
        <f>MONTH(SalesDataTable[[#This Row],[Order Date]])</f>
        <v>4</v>
      </c>
      <c r="F570" s="3" t="str">
        <f>TEXT(SalesDataTable[[#This Row],[Order Date]],"MMM")</f>
        <v>Apr</v>
      </c>
      <c r="G570" s="3" t="s">
        <v>6</v>
      </c>
      <c r="H570" s="3" t="s">
        <v>49</v>
      </c>
      <c r="I570" s="3" t="s">
        <v>2</v>
      </c>
      <c r="J570" s="3" t="s">
        <v>13</v>
      </c>
      <c r="K570" s="3" t="s">
        <v>9</v>
      </c>
      <c r="L570" s="3" t="s">
        <v>17</v>
      </c>
      <c r="M570" s="8">
        <v>2</v>
      </c>
      <c r="N570" s="5">
        <v>140.65</v>
      </c>
      <c r="O570" s="6">
        <v>0.05</v>
      </c>
      <c r="P570" s="5">
        <v>78.900000000000006</v>
      </c>
      <c r="Q570" s="5">
        <f t="shared" si="32"/>
        <v>267.23500000000001</v>
      </c>
      <c r="R570" s="5">
        <f t="shared" si="33"/>
        <v>157.80000000000001</v>
      </c>
      <c r="S570" s="5">
        <f t="shared" si="34"/>
        <v>109.435</v>
      </c>
      <c r="T570" s="7">
        <f t="shared" si="35"/>
        <v>0.40950848504125581</v>
      </c>
      <c r="U570" s="4">
        <f>YEAR(SalesDataTable[[#This Row],[Order Date]])</f>
        <v>2026</v>
      </c>
      <c r="V570" s="7" t="str">
        <f>"Q"&amp;ROUNDUP(MONTH(SalesDataTable[[#This Row],[Order Date]])/3,0)</f>
        <v>Q2</v>
      </c>
      <c r="W570" s="8">
        <f>MONTH(SalesDataTable[[#This Row],[Order Date]])</f>
        <v>4</v>
      </c>
      <c r="X570" s="7" t="str">
        <f>TEXT(SalesDataTable[[#This Row],[Order Date]],"mmm")</f>
        <v>Apr</v>
      </c>
    </row>
    <row r="571" spans="1:24" ht="15.75">
      <c r="A571" s="1">
        <v>3301</v>
      </c>
      <c r="B571" s="2">
        <v>46126</v>
      </c>
      <c r="C571" s="3">
        <f>YEAR(SalesDataTable[[#This Row],[Order Date]])</f>
        <v>2026</v>
      </c>
      <c r="D571" s="10" t="str">
        <f>"Q"&amp;ROUNDUP(MONTH(SalesDataTable[[#This Row],[Order Date]])/3,0)</f>
        <v>Q2</v>
      </c>
      <c r="E571" s="3">
        <f>MONTH(SalesDataTable[[#This Row],[Order Date]])</f>
        <v>4</v>
      </c>
      <c r="F571" s="3" t="str">
        <f>TEXT(SalesDataTable[[#This Row],[Order Date]],"MMM")</f>
        <v>Apr</v>
      </c>
      <c r="G571" s="3" t="s">
        <v>20</v>
      </c>
      <c r="H571" s="3" t="s">
        <v>21</v>
      </c>
      <c r="I571" s="3" t="s">
        <v>19</v>
      </c>
      <c r="J571" s="3" t="s">
        <v>13</v>
      </c>
      <c r="K571" s="3" t="s">
        <v>4</v>
      </c>
      <c r="L571" s="3" t="s">
        <v>5</v>
      </c>
      <c r="M571" s="8">
        <v>1</v>
      </c>
      <c r="N571" s="5">
        <v>82.75</v>
      </c>
      <c r="O571" s="6">
        <v>0</v>
      </c>
      <c r="P571" s="5">
        <v>43.18</v>
      </c>
      <c r="Q571" s="5">
        <f t="shared" si="32"/>
        <v>82.75</v>
      </c>
      <c r="R571" s="5">
        <f t="shared" si="33"/>
        <v>43.18</v>
      </c>
      <c r="S571" s="5">
        <f t="shared" si="34"/>
        <v>39.57</v>
      </c>
      <c r="T571" s="7">
        <f t="shared" si="35"/>
        <v>0.47818731117824775</v>
      </c>
      <c r="U571" s="4">
        <f>YEAR(SalesDataTable[[#This Row],[Order Date]])</f>
        <v>2026</v>
      </c>
      <c r="V571" s="7" t="str">
        <f>"Q"&amp;ROUNDUP(MONTH(SalesDataTable[[#This Row],[Order Date]])/3,0)</f>
        <v>Q2</v>
      </c>
      <c r="W571" s="8">
        <f>MONTH(SalesDataTable[[#This Row],[Order Date]])</f>
        <v>4</v>
      </c>
      <c r="X571" s="7" t="str">
        <f>TEXT(SalesDataTable[[#This Row],[Order Date]],"mmm")</f>
        <v>Apr</v>
      </c>
    </row>
    <row r="572" spans="1:24" ht="15.75">
      <c r="A572" s="1">
        <v>3349</v>
      </c>
      <c r="B572" s="2">
        <v>46126</v>
      </c>
      <c r="C572" s="3">
        <f>YEAR(SalesDataTable[[#This Row],[Order Date]])</f>
        <v>2026</v>
      </c>
      <c r="D572" s="10" t="str">
        <f>"Q"&amp;ROUNDUP(MONTH(SalesDataTable[[#This Row],[Order Date]])/3,0)</f>
        <v>Q2</v>
      </c>
      <c r="E572" s="3">
        <f>MONTH(SalesDataTable[[#This Row],[Order Date]])</f>
        <v>4</v>
      </c>
      <c r="F572" s="3" t="str">
        <f>TEXT(SalesDataTable[[#This Row],[Order Date]],"MMM")</f>
        <v>Apr</v>
      </c>
      <c r="G572" s="3" t="s">
        <v>20</v>
      </c>
      <c r="H572" s="3" t="s">
        <v>33</v>
      </c>
      <c r="I572" s="3" t="s">
        <v>2</v>
      </c>
      <c r="J572" s="3" t="s">
        <v>3</v>
      </c>
      <c r="K572" s="3" t="s">
        <v>34</v>
      </c>
      <c r="L572" s="3" t="s">
        <v>35</v>
      </c>
      <c r="M572" s="8">
        <v>2</v>
      </c>
      <c r="N572" s="5">
        <v>40.909999999999997</v>
      </c>
      <c r="O572" s="6">
        <v>0.1</v>
      </c>
      <c r="P572" s="5">
        <v>14.95</v>
      </c>
      <c r="Q572" s="5">
        <f t="shared" si="32"/>
        <v>73.637999999999991</v>
      </c>
      <c r="R572" s="5">
        <f t="shared" si="33"/>
        <v>29.9</v>
      </c>
      <c r="S572" s="5">
        <f t="shared" si="34"/>
        <v>43.737999999999992</v>
      </c>
      <c r="T572" s="7">
        <f t="shared" si="35"/>
        <v>0.59395964040305271</v>
      </c>
      <c r="U572" s="4">
        <f>YEAR(SalesDataTable[[#This Row],[Order Date]])</f>
        <v>2026</v>
      </c>
      <c r="V572" s="7" t="str">
        <f>"Q"&amp;ROUNDUP(MONTH(SalesDataTable[[#This Row],[Order Date]])/3,0)</f>
        <v>Q2</v>
      </c>
      <c r="W572" s="8">
        <f>MONTH(SalesDataTable[[#This Row],[Order Date]])</f>
        <v>4</v>
      </c>
      <c r="X572" s="7" t="str">
        <f>TEXT(SalesDataTable[[#This Row],[Order Date]],"mmm")</f>
        <v>Apr</v>
      </c>
    </row>
    <row r="573" spans="1:24" ht="15.75">
      <c r="A573" s="1">
        <v>4874</v>
      </c>
      <c r="B573" s="2">
        <v>46126</v>
      </c>
      <c r="C573" s="3">
        <f>YEAR(SalesDataTable[[#This Row],[Order Date]])</f>
        <v>2026</v>
      </c>
      <c r="D573" s="10" t="str">
        <f>"Q"&amp;ROUNDUP(MONTH(SalesDataTable[[#This Row],[Order Date]])/3,0)</f>
        <v>Q2</v>
      </c>
      <c r="E573" s="3">
        <f>MONTH(SalesDataTable[[#This Row],[Order Date]])</f>
        <v>4</v>
      </c>
      <c r="F573" s="3" t="str">
        <f>TEXT(SalesDataTable[[#This Row],[Order Date]],"MMM")</f>
        <v>Apr</v>
      </c>
      <c r="G573" s="3" t="s">
        <v>0</v>
      </c>
      <c r="H573" s="3" t="s">
        <v>1</v>
      </c>
      <c r="I573" s="3" t="s">
        <v>19</v>
      </c>
      <c r="J573" s="3" t="s">
        <v>3</v>
      </c>
      <c r="K573" s="3" t="s">
        <v>14</v>
      </c>
      <c r="L573" s="3" t="s">
        <v>32</v>
      </c>
      <c r="M573" s="8">
        <v>1</v>
      </c>
      <c r="N573" s="5">
        <v>46.62</v>
      </c>
      <c r="O573" s="6">
        <v>0</v>
      </c>
      <c r="P573" s="5">
        <v>18.86</v>
      </c>
      <c r="Q573" s="5">
        <f t="shared" si="32"/>
        <v>46.62</v>
      </c>
      <c r="R573" s="5">
        <f t="shared" si="33"/>
        <v>18.86</v>
      </c>
      <c r="S573" s="5">
        <f t="shared" si="34"/>
        <v>27.759999999999998</v>
      </c>
      <c r="T573" s="7">
        <f t="shared" si="35"/>
        <v>0.59545259545259543</v>
      </c>
      <c r="U573" s="4">
        <f>YEAR(SalesDataTable[[#This Row],[Order Date]])</f>
        <v>2026</v>
      </c>
      <c r="V573" s="7" t="str">
        <f>"Q"&amp;ROUNDUP(MONTH(SalesDataTable[[#This Row],[Order Date]])/3,0)</f>
        <v>Q2</v>
      </c>
      <c r="W573" s="8">
        <f>MONTH(SalesDataTable[[#This Row],[Order Date]])</f>
        <v>4</v>
      </c>
      <c r="X573" s="7" t="str">
        <f>TEXT(SalesDataTable[[#This Row],[Order Date]],"mmm")</f>
        <v>Apr</v>
      </c>
    </row>
    <row r="574" spans="1:24" ht="15.75">
      <c r="A574" s="1">
        <v>1045</v>
      </c>
      <c r="B574" s="2">
        <v>46127</v>
      </c>
      <c r="C574" s="3">
        <f>YEAR(SalesDataTable[[#This Row],[Order Date]])</f>
        <v>2026</v>
      </c>
      <c r="D574" s="10" t="str">
        <f>"Q"&amp;ROUNDUP(MONTH(SalesDataTable[[#This Row],[Order Date]])/3,0)</f>
        <v>Q2</v>
      </c>
      <c r="E574" s="3">
        <f>MONTH(SalesDataTable[[#This Row],[Order Date]])</f>
        <v>4</v>
      </c>
      <c r="F574" s="3" t="str">
        <f>TEXT(SalesDataTable[[#This Row],[Order Date]],"MMM")</f>
        <v>Apr</v>
      </c>
      <c r="G574" s="3" t="s">
        <v>0</v>
      </c>
      <c r="H574" s="3" t="s">
        <v>50</v>
      </c>
      <c r="I574" s="3" t="s">
        <v>2</v>
      </c>
      <c r="J574" s="3" t="s">
        <v>3</v>
      </c>
      <c r="K574" s="3" t="s">
        <v>23</v>
      </c>
      <c r="L574" s="3" t="s">
        <v>29</v>
      </c>
      <c r="M574" s="8">
        <v>2</v>
      </c>
      <c r="N574" s="5">
        <v>196.57</v>
      </c>
      <c r="O574" s="6">
        <v>0.05</v>
      </c>
      <c r="P574" s="5">
        <v>106.2</v>
      </c>
      <c r="Q574" s="5">
        <f t="shared" si="32"/>
        <v>373.48299999999995</v>
      </c>
      <c r="R574" s="5">
        <f t="shared" si="33"/>
        <v>212.4</v>
      </c>
      <c r="S574" s="5">
        <f t="shared" si="34"/>
        <v>161.08299999999994</v>
      </c>
      <c r="T574" s="7">
        <f t="shared" si="35"/>
        <v>0.43129941657317727</v>
      </c>
      <c r="U574" s="4">
        <f>YEAR(SalesDataTable[[#This Row],[Order Date]])</f>
        <v>2026</v>
      </c>
      <c r="V574" s="7" t="str">
        <f>"Q"&amp;ROUNDUP(MONTH(SalesDataTable[[#This Row],[Order Date]])/3,0)</f>
        <v>Q2</v>
      </c>
      <c r="W574" s="8">
        <f>MONTH(SalesDataTable[[#This Row],[Order Date]])</f>
        <v>4</v>
      </c>
      <c r="X574" s="7" t="str">
        <f>TEXT(SalesDataTable[[#This Row],[Order Date]],"mmm")</f>
        <v>Apr</v>
      </c>
    </row>
    <row r="575" spans="1:24" ht="15.75">
      <c r="A575" s="1">
        <v>1703</v>
      </c>
      <c r="B575" s="2">
        <v>46127</v>
      </c>
      <c r="C575" s="3">
        <f>YEAR(SalesDataTable[[#This Row],[Order Date]])</f>
        <v>2026</v>
      </c>
      <c r="D575" s="10" t="str">
        <f>"Q"&amp;ROUNDUP(MONTH(SalesDataTable[[#This Row],[Order Date]])/3,0)</f>
        <v>Q2</v>
      </c>
      <c r="E575" s="3">
        <f>MONTH(SalesDataTable[[#This Row],[Order Date]])</f>
        <v>4</v>
      </c>
      <c r="F575" s="3" t="str">
        <f>TEXT(SalesDataTable[[#This Row],[Order Date]],"MMM")</f>
        <v>Apr</v>
      </c>
      <c r="G575" s="3" t="s">
        <v>6</v>
      </c>
      <c r="H575" s="3" t="s">
        <v>7</v>
      </c>
      <c r="I575" s="3" t="s">
        <v>2</v>
      </c>
      <c r="J575" s="3" t="s">
        <v>3</v>
      </c>
      <c r="K575" s="3" t="s">
        <v>9</v>
      </c>
      <c r="L575" s="3" t="s">
        <v>10</v>
      </c>
      <c r="M575" s="8">
        <v>1</v>
      </c>
      <c r="N575" s="5">
        <v>90.52</v>
      </c>
      <c r="O575" s="6">
        <v>0</v>
      </c>
      <c r="P575" s="5">
        <v>46.5</v>
      </c>
      <c r="Q575" s="5">
        <f t="shared" si="32"/>
        <v>90.52</v>
      </c>
      <c r="R575" s="5">
        <f t="shared" si="33"/>
        <v>46.5</v>
      </c>
      <c r="S575" s="5">
        <f t="shared" si="34"/>
        <v>44.019999999999996</v>
      </c>
      <c r="T575" s="7">
        <f t="shared" si="35"/>
        <v>0.4863013698630137</v>
      </c>
      <c r="U575" s="4">
        <f>YEAR(SalesDataTable[[#This Row],[Order Date]])</f>
        <v>2026</v>
      </c>
      <c r="V575" s="7" t="str">
        <f>"Q"&amp;ROUNDUP(MONTH(SalesDataTable[[#This Row],[Order Date]])/3,0)</f>
        <v>Q2</v>
      </c>
      <c r="W575" s="8">
        <f>MONTH(SalesDataTable[[#This Row],[Order Date]])</f>
        <v>4</v>
      </c>
      <c r="X575" s="7" t="str">
        <f>TEXT(SalesDataTable[[#This Row],[Order Date]],"mmm")</f>
        <v>Apr</v>
      </c>
    </row>
    <row r="576" spans="1:24" ht="15.75">
      <c r="A576" s="1">
        <v>2107</v>
      </c>
      <c r="B576" s="2">
        <v>46127</v>
      </c>
      <c r="C576" s="3">
        <f>YEAR(SalesDataTable[[#This Row],[Order Date]])</f>
        <v>2026</v>
      </c>
      <c r="D576" s="10" t="str">
        <f>"Q"&amp;ROUNDUP(MONTH(SalesDataTable[[#This Row],[Order Date]])/3,0)</f>
        <v>Q2</v>
      </c>
      <c r="E576" s="3">
        <f>MONTH(SalesDataTable[[#This Row],[Order Date]])</f>
        <v>4</v>
      </c>
      <c r="F576" s="3" t="str">
        <f>TEXT(SalesDataTable[[#This Row],[Order Date]],"MMM")</f>
        <v>Apr</v>
      </c>
      <c r="G576" s="3" t="s">
        <v>0</v>
      </c>
      <c r="H576" s="3" t="s">
        <v>50</v>
      </c>
      <c r="I576" s="3" t="s">
        <v>2</v>
      </c>
      <c r="J576" s="3" t="s">
        <v>3</v>
      </c>
      <c r="K576" s="3" t="s">
        <v>14</v>
      </c>
      <c r="L576" s="3" t="s">
        <v>48</v>
      </c>
      <c r="M576" s="8">
        <v>5</v>
      </c>
      <c r="N576" s="5">
        <v>165.35</v>
      </c>
      <c r="O576" s="6">
        <v>0.05</v>
      </c>
      <c r="P576" s="5">
        <v>89.38</v>
      </c>
      <c r="Q576" s="5">
        <f t="shared" si="32"/>
        <v>785.41249999999991</v>
      </c>
      <c r="R576" s="5">
        <f t="shared" si="33"/>
        <v>446.9</v>
      </c>
      <c r="S576" s="5">
        <f t="shared" si="34"/>
        <v>338.51249999999993</v>
      </c>
      <c r="T576" s="7">
        <f t="shared" si="35"/>
        <v>0.43099963395031271</v>
      </c>
      <c r="U576" s="4">
        <f>YEAR(SalesDataTable[[#This Row],[Order Date]])</f>
        <v>2026</v>
      </c>
      <c r="V576" s="7" t="str">
        <f>"Q"&amp;ROUNDUP(MONTH(SalesDataTable[[#This Row],[Order Date]])/3,0)</f>
        <v>Q2</v>
      </c>
      <c r="W576" s="8">
        <f>MONTH(SalesDataTable[[#This Row],[Order Date]])</f>
        <v>4</v>
      </c>
      <c r="X576" s="7" t="str">
        <f>TEXT(SalesDataTable[[#This Row],[Order Date]],"mmm")</f>
        <v>Apr</v>
      </c>
    </row>
    <row r="577" spans="1:24" ht="15.75">
      <c r="A577" s="1">
        <v>2265</v>
      </c>
      <c r="B577" s="2">
        <v>46127</v>
      </c>
      <c r="C577" s="3">
        <f>YEAR(SalesDataTable[[#This Row],[Order Date]])</f>
        <v>2026</v>
      </c>
      <c r="D577" s="10" t="str">
        <f>"Q"&amp;ROUNDUP(MONTH(SalesDataTable[[#This Row],[Order Date]])/3,0)</f>
        <v>Q2</v>
      </c>
      <c r="E577" s="3">
        <f>MONTH(SalesDataTable[[#This Row],[Order Date]])</f>
        <v>4</v>
      </c>
      <c r="F577" s="3" t="str">
        <f>TEXT(SalesDataTable[[#This Row],[Order Date]],"MMM")</f>
        <v>Apr</v>
      </c>
      <c r="G577" s="3" t="s">
        <v>6</v>
      </c>
      <c r="H577" s="3" t="s">
        <v>41</v>
      </c>
      <c r="I577" s="3" t="s">
        <v>19</v>
      </c>
      <c r="J577" s="3" t="s">
        <v>3</v>
      </c>
      <c r="K577" s="3" t="s">
        <v>14</v>
      </c>
      <c r="L577" s="3" t="s">
        <v>15</v>
      </c>
      <c r="M577" s="8">
        <v>2</v>
      </c>
      <c r="N577" s="5">
        <v>36.35</v>
      </c>
      <c r="O577" s="6">
        <v>0</v>
      </c>
      <c r="P577" s="5">
        <v>13.55</v>
      </c>
      <c r="Q577" s="5">
        <f t="shared" si="32"/>
        <v>72.7</v>
      </c>
      <c r="R577" s="5">
        <f t="shared" si="33"/>
        <v>27.1</v>
      </c>
      <c r="S577" s="5">
        <f t="shared" si="34"/>
        <v>45.6</v>
      </c>
      <c r="T577" s="7">
        <f t="shared" si="35"/>
        <v>0.6272352132049519</v>
      </c>
      <c r="U577" s="4">
        <f>YEAR(SalesDataTable[[#This Row],[Order Date]])</f>
        <v>2026</v>
      </c>
      <c r="V577" s="7" t="str">
        <f>"Q"&amp;ROUNDUP(MONTH(SalesDataTable[[#This Row],[Order Date]])/3,0)</f>
        <v>Q2</v>
      </c>
      <c r="W577" s="8">
        <f>MONTH(SalesDataTable[[#This Row],[Order Date]])</f>
        <v>4</v>
      </c>
      <c r="X577" s="7" t="str">
        <f>TEXT(SalesDataTable[[#This Row],[Order Date]],"mmm")</f>
        <v>Apr</v>
      </c>
    </row>
    <row r="578" spans="1:24" ht="15.75">
      <c r="A578" s="1">
        <v>2839</v>
      </c>
      <c r="B578" s="2">
        <v>46127</v>
      </c>
      <c r="C578" s="3">
        <f>YEAR(SalesDataTable[[#This Row],[Order Date]])</f>
        <v>2026</v>
      </c>
      <c r="D578" s="10" t="str">
        <f>"Q"&amp;ROUNDUP(MONTH(SalesDataTable[[#This Row],[Order Date]])/3,0)</f>
        <v>Q2</v>
      </c>
      <c r="E578" s="3">
        <f>MONTH(SalesDataTable[[#This Row],[Order Date]])</f>
        <v>4</v>
      </c>
      <c r="F578" s="3" t="str">
        <f>TEXT(SalesDataTable[[#This Row],[Order Date]],"MMM")</f>
        <v>Apr</v>
      </c>
      <c r="G578" s="3" t="s">
        <v>6</v>
      </c>
      <c r="H578" s="3" t="s">
        <v>49</v>
      </c>
      <c r="I578" s="3" t="s">
        <v>19</v>
      </c>
      <c r="J578" s="3" t="s">
        <v>13</v>
      </c>
      <c r="K578" s="3" t="s">
        <v>14</v>
      </c>
      <c r="L578" s="3" t="s">
        <v>32</v>
      </c>
      <c r="M578" s="8">
        <v>1</v>
      </c>
      <c r="N578" s="5">
        <v>47</v>
      </c>
      <c r="O578" s="6">
        <v>0</v>
      </c>
      <c r="P578" s="5">
        <v>18.64</v>
      </c>
      <c r="Q578" s="5">
        <f t="shared" ref="Q578:Q641" si="36">M578*N578*(1-O578)</f>
        <v>47</v>
      </c>
      <c r="R578" s="5">
        <f t="shared" ref="R578:R641" si="37">M578*P578</f>
        <v>18.64</v>
      </c>
      <c r="S578" s="5">
        <f t="shared" ref="S578:S641" si="38">Q578-R578</f>
        <v>28.36</v>
      </c>
      <c r="T578" s="7">
        <f t="shared" ref="T578:T641" si="39">IFERROR(S578/Q578,0)</f>
        <v>0.60340425531914887</v>
      </c>
      <c r="U578" s="4">
        <f>YEAR(SalesDataTable[[#This Row],[Order Date]])</f>
        <v>2026</v>
      </c>
      <c r="V578" s="7" t="str">
        <f>"Q"&amp;ROUNDUP(MONTH(SalesDataTable[[#This Row],[Order Date]])/3,0)</f>
        <v>Q2</v>
      </c>
      <c r="W578" s="8">
        <f>MONTH(SalesDataTable[[#This Row],[Order Date]])</f>
        <v>4</v>
      </c>
      <c r="X578" s="7" t="str">
        <f>TEXT(SalesDataTable[[#This Row],[Order Date]],"mmm")</f>
        <v>Apr</v>
      </c>
    </row>
    <row r="579" spans="1:24" ht="15.75">
      <c r="A579" s="1">
        <v>4742</v>
      </c>
      <c r="B579" s="2">
        <v>46127</v>
      </c>
      <c r="C579" s="3">
        <f>YEAR(SalesDataTable[[#This Row],[Order Date]])</f>
        <v>2026</v>
      </c>
      <c r="D579" s="10" t="str">
        <f>"Q"&amp;ROUNDUP(MONTH(SalesDataTable[[#This Row],[Order Date]])/3,0)</f>
        <v>Q2</v>
      </c>
      <c r="E579" s="3">
        <f>MONTH(SalesDataTable[[#This Row],[Order Date]])</f>
        <v>4</v>
      </c>
      <c r="F579" s="3" t="str">
        <f>TEXT(SalesDataTable[[#This Row],[Order Date]],"MMM")</f>
        <v>Apr</v>
      </c>
      <c r="G579" s="3" t="s">
        <v>20</v>
      </c>
      <c r="H579" s="3" t="s">
        <v>47</v>
      </c>
      <c r="I579" s="3" t="s">
        <v>28</v>
      </c>
      <c r="J579" s="3" t="s">
        <v>3</v>
      </c>
      <c r="K579" s="3" t="s">
        <v>14</v>
      </c>
      <c r="L579" s="3" t="s">
        <v>32</v>
      </c>
      <c r="M579" s="8">
        <v>1</v>
      </c>
      <c r="N579" s="5">
        <v>46.86</v>
      </c>
      <c r="O579" s="6">
        <v>0</v>
      </c>
      <c r="P579" s="5">
        <v>18.190000000000001</v>
      </c>
      <c r="Q579" s="5">
        <f t="shared" si="36"/>
        <v>46.86</v>
      </c>
      <c r="R579" s="5">
        <f t="shared" si="37"/>
        <v>18.190000000000001</v>
      </c>
      <c r="S579" s="5">
        <f t="shared" si="38"/>
        <v>28.669999999999998</v>
      </c>
      <c r="T579" s="7">
        <f t="shared" si="39"/>
        <v>0.61182244985061884</v>
      </c>
      <c r="U579" s="4">
        <f>YEAR(SalesDataTable[[#This Row],[Order Date]])</f>
        <v>2026</v>
      </c>
      <c r="V579" s="7" t="str">
        <f>"Q"&amp;ROUNDUP(MONTH(SalesDataTable[[#This Row],[Order Date]])/3,0)</f>
        <v>Q2</v>
      </c>
      <c r="W579" s="8">
        <f>MONTH(SalesDataTable[[#This Row],[Order Date]])</f>
        <v>4</v>
      </c>
      <c r="X579" s="7" t="str">
        <f>TEXT(SalesDataTable[[#This Row],[Order Date]],"mmm")</f>
        <v>Apr</v>
      </c>
    </row>
    <row r="580" spans="1:24" ht="15.75">
      <c r="A580" s="1">
        <v>4899</v>
      </c>
      <c r="B580" s="2">
        <v>46127</v>
      </c>
      <c r="C580" s="3">
        <f>YEAR(SalesDataTable[[#This Row],[Order Date]])</f>
        <v>2026</v>
      </c>
      <c r="D580" s="10" t="str">
        <f>"Q"&amp;ROUNDUP(MONTH(SalesDataTable[[#This Row],[Order Date]])/3,0)</f>
        <v>Q2</v>
      </c>
      <c r="E580" s="3">
        <f>MONTH(SalesDataTable[[#This Row],[Order Date]])</f>
        <v>4</v>
      </c>
      <c r="F580" s="3" t="str">
        <f>TEXT(SalesDataTable[[#This Row],[Order Date]],"MMM")</f>
        <v>Apr</v>
      </c>
      <c r="G580" s="3" t="s">
        <v>0</v>
      </c>
      <c r="H580" s="3" t="s">
        <v>36</v>
      </c>
      <c r="I580" s="3" t="s">
        <v>2</v>
      </c>
      <c r="J580" s="3" t="s">
        <v>13</v>
      </c>
      <c r="K580" s="3" t="s">
        <v>23</v>
      </c>
      <c r="L580" s="3" t="s">
        <v>40</v>
      </c>
      <c r="M580" s="8">
        <v>2</v>
      </c>
      <c r="N580" s="5">
        <v>82.13</v>
      </c>
      <c r="O580" s="6">
        <v>0.05</v>
      </c>
      <c r="P580" s="5">
        <v>39.909999999999997</v>
      </c>
      <c r="Q580" s="5">
        <f t="shared" si="36"/>
        <v>156.047</v>
      </c>
      <c r="R580" s="5">
        <f t="shared" si="37"/>
        <v>79.819999999999993</v>
      </c>
      <c r="S580" s="5">
        <f t="shared" si="38"/>
        <v>76.227000000000004</v>
      </c>
      <c r="T580" s="7">
        <f t="shared" si="39"/>
        <v>0.48848744288579726</v>
      </c>
      <c r="U580" s="4">
        <f>YEAR(SalesDataTable[[#This Row],[Order Date]])</f>
        <v>2026</v>
      </c>
      <c r="V580" s="7" t="str">
        <f>"Q"&amp;ROUNDUP(MONTH(SalesDataTable[[#This Row],[Order Date]])/3,0)</f>
        <v>Q2</v>
      </c>
      <c r="W580" s="8">
        <f>MONTH(SalesDataTable[[#This Row],[Order Date]])</f>
        <v>4</v>
      </c>
      <c r="X580" s="7" t="str">
        <f>TEXT(SalesDataTable[[#This Row],[Order Date]],"mmm")</f>
        <v>Apr</v>
      </c>
    </row>
    <row r="581" spans="1:24" ht="15.75">
      <c r="A581" s="1">
        <v>5042</v>
      </c>
      <c r="B581" s="2">
        <v>46127</v>
      </c>
      <c r="C581" s="3">
        <f>YEAR(SalesDataTable[[#This Row],[Order Date]])</f>
        <v>2026</v>
      </c>
      <c r="D581" s="10" t="str">
        <f>"Q"&amp;ROUNDUP(MONTH(SalesDataTable[[#This Row],[Order Date]])/3,0)</f>
        <v>Q2</v>
      </c>
      <c r="E581" s="3">
        <f>MONTH(SalesDataTable[[#This Row],[Order Date]])</f>
        <v>4</v>
      </c>
      <c r="F581" s="3" t="str">
        <f>TEXT(SalesDataTable[[#This Row],[Order Date]],"MMM")</f>
        <v>Apr</v>
      </c>
      <c r="G581" s="3" t="s">
        <v>6</v>
      </c>
      <c r="H581" s="3" t="s">
        <v>27</v>
      </c>
      <c r="I581" s="3" t="s">
        <v>19</v>
      </c>
      <c r="J581" s="3" t="s">
        <v>16</v>
      </c>
      <c r="K581" s="3" t="s">
        <v>14</v>
      </c>
      <c r="L581" s="3" t="s">
        <v>48</v>
      </c>
      <c r="M581" s="8">
        <v>1</v>
      </c>
      <c r="N581" s="5">
        <v>163.16</v>
      </c>
      <c r="O581" s="6">
        <v>0</v>
      </c>
      <c r="P581" s="5">
        <v>88.78</v>
      </c>
      <c r="Q581" s="5">
        <f t="shared" si="36"/>
        <v>163.16</v>
      </c>
      <c r="R581" s="5">
        <f t="shared" si="37"/>
        <v>88.78</v>
      </c>
      <c r="S581" s="5">
        <f t="shared" si="38"/>
        <v>74.38</v>
      </c>
      <c r="T581" s="7">
        <f t="shared" si="39"/>
        <v>0.45587153714145623</v>
      </c>
      <c r="U581" s="4">
        <f>YEAR(SalesDataTable[[#This Row],[Order Date]])</f>
        <v>2026</v>
      </c>
      <c r="V581" s="7" t="str">
        <f>"Q"&amp;ROUNDUP(MONTH(SalesDataTable[[#This Row],[Order Date]])/3,0)</f>
        <v>Q2</v>
      </c>
      <c r="W581" s="8">
        <f>MONTH(SalesDataTable[[#This Row],[Order Date]])</f>
        <v>4</v>
      </c>
      <c r="X581" s="7" t="str">
        <f>TEXT(SalesDataTable[[#This Row],[Order Date]],"mmm")</f>
        <v>Apr</v>
      </c>
    </row>
    <row r="582" spans="1:24" ht="15.75">
      <c r="A582" s="1">
        <v>2248</v>
      </c>
      <c r="B582" s="2">
        <v>46128</v>
      </c>
      <c r="C582" s="3">
        <f>YEAR(SalesDataTable[[#This Row],[Order Date]])</f>
        <v>2026</v>
      </c>
      <c r="D582" s="10" t="str">
        <f>"Q"&amp;ROUNDUP(MONTH(SalesDataTable[[#This Row],[Order Date]])/3,0)</f>
        <v>Q2</v>
      </c>
      <c r="E582" s="3">
        <f>MONTH(SalesDataTable[[#This Row],[Order Date]])</f>
        <v>4</v>
      </c>
      <c r="F582" s="3" t="str">
        <f>TEXT(SalesDataTable[[#This Row],[Order Date]],"MMM")</f>
        <v>Apr</v>
      </c>
      <c r="G582" s="3" t="s">
        <v>0</v>
      </c>
      <c r="H582" s="3" t="s">
        <v>50</v>
      </c>
      <c r="I582" s="3" t="s">
        <v>19</v>
      </c>
      <c r="J582" s="3" t="s">
        <v>13</v>
      </c>
      <c r="K582" s="3" t="s">
        <v>14</v>
      </c>
      <c r="L582" s="3" t="s">
        <v>15</v>
      </c>
      <c r="M582" s="8">
        <v>2</v>
      </c>
      <c r="N582" s="5">
        <v>36.68</v>
      </c>
      <c r="O582" s="6">
        <v>0.1</v>
      </c>
      <c r="P582" s="5">
        <v>13.92</v>
      </c>
      <c r="Q582" s="5">
        <f t="shared" si="36"/>
        <v>66.024000000000001</v>
      </c>
      <c r="R582" s="5">
        <f t="shared" si="37"/>
        <v>27.84</v>
      </c>
      <c r="S582" s="5">
        <f t="shared" si="38"/>
        <v>38.183999999999997</v>
      </c>
      <c r="T582" s="7">
        <f t="shared" si="39"/>
        <v>0.57833515085423481</v>
      </c>
      <c r="U582" s="4">
        <f>YEAR(SalesDataTable[[#This Row],[Order Date]])</f>
        <v>2026</v>
      </c>
      <c r="V582" s="7" t="str">
        <f>"Q"&amp;ROUNDUP(MONTH(SalesDataTable[[#This Row],[Order Date]])/3,0)</f>
        <v>Q2</v>
      </c>
      <c r="W582" s="8">
        <f>MONTH(SalesDataTable[[#This Row],[Order Date]])</f>
        <v>4</v>
      </c>
      <c r="X582" s="7" t="str">
        <f>TEXT(SalesDataTable[[#This Row],[Order Date]],"mmm")</f>
        <v>Apr</v>
      </c>
    </row>
    <row r="583" spans="1:24" ht="15.75">
      <c r="A583" s="1">
        <v>2427</v>
      </c>
      <c r="B583" s="2">
        <v>46128</v>
      </c>
      <c r="C583" s="3">
        <f>YEAR(SalesDataTable[[#This Row],[Order Date]])</f>
        <v>2026</v>
      </c>
      <c r="D583" s="10" t="str">
        <f>"Q"&amp;ROUNDUP(MONTH(SalesDataTable[[#This Row],[Order Date]])/3,0)</f>
        <v>Q2</v>
      </c>
      <c r="E583" s="3">
        <f>MONTH(SalesDataTable[[#This Row],[Order Date]])</f>
        <v>4</v>
      </c>
      <c r="F583" s="3" t="str">
        <f>TEXT(SalesDataTable[[#This Row],[Order Date]],"MMM")</f>
        <v>Apr</v>
      </c>
      <c r="G583" s="3" t="s">
        <v>20</v>
      </c>
      <c r="H583" s="3" t="s">
        <v>47</v>
      </c>
      <c r="I583" s="3" t="s">
        <v>2</v>
      </c>
      <c r="J583" s="3" t="s">
        <v>13</v>
      </c>
      <c r="K583" s="3" t="s">
        <v>14</v>
      </c>
      <c r="L583" s="3" t="s">
        <v>32</v>
      </c>
      <c r="M583" s="8">
        <v>1</v>
      </c>
      <c r="N583" s="5">
        <v>45.82</v>
      </c>
      <c r="O583" s="6">
        <v>0.1</v>
      </c>
      <c r="P583" s="5">
        <v>18.48</v>
      </c>
      <c r="Q583" s="5">
        <f t="shared" si="36"/>
        <v>41.238</v>
      </c>
      <c r="R583" s="5">
        <f t="shared" si="37"/>
        <v>18.48</v>
      </c>
      <c r="S583" s="5">
        <f t="shared" si="38"/>
        <v>22.757999999999999</v>
      </c>
      <c r="T583" s="7">
        <f t="shared" si="39"/>
        <v>0.55186963480285167</v>
      </c>
      <c r="U583" s="4">
        <f>YEAR(SalesDataTable[[#This Row],[Order Date]])</f>
        <v>2026</v>
      </c>
      <c r="V583" s="7" t="str">
        <f>"Q"&amp;ROUNDUP(MONTH(SalesDataTable[[#This Row],[Order Date]])/3,0)</f>
        <v>Q2</v>
      </c>
      <c r="W583" s="8">
        <f>MONTH(SalesDataTable[[#This Row],[Order Date]])</f>
        <v>4</v>
      </c>
      <c r="X583" s="7" t="str">
        <f>TEXT(SalesDataTable[[#This Row],[Order Date]],"mmm")</f>
        <v>Apr</v>
      </c>
    </row>
    <row r="584" spans="1:24" ht="15.75">
      <c r="A584" s="1">
        <v>2445</v>
      </c>
      <c r="B584" s="2">
        <v>46128</v>
      </c>
      <c r="C584" s="3">
        <f>YEAR(SalesDataTable[[#This Row],[Order Date]])</f>
        <v>2026</v>
      </c>
      <c r="D584" s="10" t="str">
        <f>"Q"&amp;ROUNDUP(MONTH(SalesDataTable[[#This Row],[Order Date]])/3,0)</f>
        <v>Q2</v>
      </c>
      <c r="E584" s="3">
        <f>MONTH(SalesDataTable[[#This Row],[Order Date]])</f>
        <v>4</v>
      </c>
      <c r="F584" s="3" t="str">
        <f>TEXT(SalesDataTable[[#This Row],[Order Date]],"MMM")</f>
        <v>Apr</v>
      </c>
      <c r="G584" s="3" t="s">
        <v>0</v>
      </c>
      <c r="H584" s="3" t="s">
        <v>50</v>
      </c>
      <c r="I584" s="3" t="s">
        <v>2</v>
      </c>
      <c r="J584" s="3" t="s">
        <v>3</v>
      </c>
      <c r="K584" s="3" t="s">
        <v>9</v>
      </c>
      <c r="L584" s="3" t="s">
        <v>46</v>
      </c>
      <c r="M584" s="8">
        <v>1</v>
      </c>
      <c r="N584" s="5">
        <v>70.95</v>
      </c>
      <c r="O584" s="6">
        <v>0</v>
      </c>
      <c r="P584" s="5">
        <v>31.43</v>
      </c>
      <c r="Q584" s="5">
        <f t="shared" si="36"/>
        <v>70.95</v>
      </c>
      <c r="R584" s="5">
        <f t="shared" si="37"/>
        <v>31.43</v>
      </c>
      <c r="S584" s="5">
        <f t="shared" si="38"/>
        <v>39.520000000000003</v>
      </c>
      <c r="T584" s="7">
        <f t="shared" si="39"/>
        <v>0.55701198026779419</v>
      </c>
      <c r="U584" s="4">
        <f>YEAR(SalesDataTable[[#This Row],[Order Date]])</f>
        <v>2026</v>
      </c>
      <c r="V584" s="7" t="str">
        <f>"Q"&amp;ROUNDUP(MONTH(SalesDataTable[[#This Row],[Order Date]])/3,0)</f>
        <v>Q2</v>
      </c>
      <c r="W584" s="8">
        <f>MONTH(SalesDataTable[[#This Row],[Order Date]])</f>
        <v>4</v>
      </c>
      <c r="X584" s="7" t="str">
        <f>TEXT(SalesDataTable[[#This Row],[Order Date]],"mmm")</f>
        <v>Apr</v>
      </c>
    </row>
    <row r="585" spans="1:24" ht="15.75">
      <c r="A585" s="1">
        <v>3311</v>
      </c>
      <c r="B585" s="2">
        <v>46128</v>
      </c>
      <c r="C585" s="3">
        <f>YEAR(SalesDataTable[[#This Row],[Order Date]])</f>
        <v>2026</v>
      </c>
      <c r="D585" s="10" t="str">
        <f>"Q"&amp;ROUNDUP(MONTH(SalesDataTable[[#This Row],[Order Date]])/3,0)</f>
        <v>Q2</v>
      </c>
      <c r="E585" s="3">
        <f>MONTH(SalesDataTable[[#This Row],[Order Date]])</f>
        <v>4</v>
      </c>
      <c r="F585" s="3" t="str">
        <f>TEXT(SalesDataTable[[#This Row],[Order Date]],"MMM")</f>
        <v>Apr</v>
      </c>
      <c r="G585" s="3" t="s">
        <v>6</v>
      </c>
      <c r="H585" s="3" t="s">
        <v>41</v>
      </c>
      <c r="I585" s="3" t="s">
        <v>2</v>
      </c>
      <c r="J585" s="3" t="s">
        <v>13</v>
      </c>
      <c r="K585" s="3" t="s">
        <v>14</v>
      </c>
      <c r="L585" s="3" t="s">
        <v>32</v>
      </c>
      <c r="M585" s="8">
        <v>1</v>
      </c>
      <c r="N585" s="5">
        <v>46.68</v>
      </c>
      <c r="O585" s="6">
        <v>0.05</v>
      </c>
      <c r="P585" s="5">
        <v>18.350000000000001</v>
      </c>
      <c r="Q585" s="5">
        <f t="shared" si="36"/>
        <v>44.345999999999997</v>
      </c>
      <c r="R585" s="5">
        <f t="shared" si="37"/>
        <v>18.350000000000001</v>
      </c>
      <c r="S585" s="5">
        <f t="shared" si="38"/>
        <v>25.995999999999995</v>
      </c>
      <c r="T585" s="7">
        <f t="shared" si="39"/>
        <v>0.58620845172056102</v>
      </c>
      <c r="U585" s="4">
        <f>YEAR(SalesDataTable[[#This Row],[Order Date]])</f>
        <v>2026</v>
      </c>
      <c r="V585" s="7" t="str">
        <f>"Q"&amp;ROUNDUP(MONTH(SalesDataTable[[#This Row],[Order Date]])/3,0)</f>
        <v>Q2</v>
      </c>
      <c r="W585" s="8">
        <f>MONTH(SalesDataTable[[#This Row],[Order Date]])</f>
        <v>4</v>
      </c>
      <c r="X585" s="7" t="str">
        <f>TEXT(SalesDataTable[[#This Row],[Order Date]],"mmm")</f>
        <v>Apr</v>
      </c>
    </row>
    <row r="586" spans="1:24" ht="15.75">
      <c r="A586" s="1">
        <v>3320</v>
      </c>
      <c r="B586" s="2">
        <v>46128</v>
      </c>
      <c r="C586" s="3">
        <f>YEAR(SalesDataTable[[#This Row],[Order Date]])</f>
        <v>2026</v>
      </c>
      <c r="D586" s="10" t="str">
        <f>"Q"&amp;ROUNDUP(MONTH(SalesDataTable[[#This Row],[Order Date]])/3,0)</f>
        <v>Q2</v>
      </c>
      <c r="E586" s="3">
        <f>MONTH(SalesDataTable[[#This Row],[Order Date]])</f>
        <v>4</v>
      </c>
      <c r="F586" s="3" t="str">
        <f>TEXT(SalesDataTable[[#This Row],[Order Date]],"MMM")</f>
        <v>Apr</v>
      </c>
      <c r="G586" s="3" t="s">
        <v>11</v>
      </c>
      <c r="H586" s="3" t="s">
        <v>52</v>
      </c>
      <c r="I586" s="3" t="s">
        <v>2</v>
      </c>
      <c r="J586" s="3" t="s">
        <v>16</v>
      </c>
      <c r="K586" s="3" t="s">
        <v>14</v>
      </c>
      <c r="L586" s="3" t="s">
        <v>48</v>
      </c>
      <c r="M586" s="8">
        <v>5</v>
      </c>
      <c r="N586" s="5">
        <v>164.31</v>
      </c>
      <c r="O586" s="6">
        <v>0.05</v>
      </c>
      <c r="P586" s="5">
        <v>85.41</v>
      </c>
      <c r="Q586" s="5">
        <f t="shared" si="36"/>
        <v>780.47249999999997</v>
      </c>
      <c r="R586" s="5">
        <f t="shared" si="37"/>
        <v>427.04999999999995</v>
      </c>
      <c r="S586" s="5">
        <f t="shared" si="38"/>
        <v>353.42250000000001</v>
      </c>
      <c r="T586" s="7">
        <f t="shared" si="39"/>
        <v>0.45283145786686912</v>
      </c>
      <c r="U586" s="4">
        <f>YEAR(SalesDataTable[[#This Row],[Order Date]])</f>
        <v>2026</v>
      </c>
      <c r="V586" s="7" t="str">
        <f>"Q"&amp;ROUNDUP(MONTH(SalesDataTable[[#This Row],[Order Date]])/3,0)</f>
        <v>Q2</v>
      </c>
      <c r="W586" s="8">
        <f>MONTH(SalesDataTable[[#This Row],[Order Date]])</f>
        <v>4</v>
      </c>
      <c r="X586" s="7" t="str">
        <f>TEXT(SalesDataTable[[#This Row],[Order Date]],"mmm")</f>
        <v>Apr</v>
      </c>
    </row>
    <row r="587" spans="1:24" ht="15.75">
      <c r="A587" s="1">
        <v>3321</v>
      </c>
      <c r="B587" s="2">
        <v>46128</v>
      </c>
      <c r="C587" s="3">
        <f>YEAR(SalesDataTable[[#This Row],[Order Date]])</f>
        <v>2026</v>
      </c>
      <c r="D587" s="10" t="str">
        <f>"Q"&amp;ROUNDUP(MONTH(SalesDataTable[[#This Row],[Order Date]])/3,0)</f>
        <v>Q2</v>
      </c>
      <c r="E587" s="3">
        <f>MONTH(SalesDataTable[[#This Row],[Order Date]])</f>
        <v>4</v>
      </c>
      <c r="F587" s="3" t="str">
        <f>TEXT(SalesDataTable[[#This Row],[Order Date]],"MMM")</f>
        <v>Apr</v>
      </c>
      <c r="G587" s="3" t="s">
        <v>6</v>
      </c>
      <c r="H587" s="3" t="s">
        <v>27</v>
      </c>
      <c r="I587" s="3" t="s">
        <v>2</v>
      </c>
      <c r="J587" s="3" t="s">
        <v>16</v>
      </c>
      <c r="K587" s="3" t="s">
        <v>14</v>
      </c>
      <c r="L587" s="3" t="s">
        <v>15</v>
      </c>
      <c r="M587" s="8">
        <v>3</v>
      </c>
      <c r="N587" s="5">
        <v>35.57</v>
      </c>
      <c r="O587" s="6">
        <v>0</v>
      </c>
      <c r="P587" s="5">
        <v>13.67</v>
      </c>
      <c r="Q587" s="5">
        <f t="shared" si="36"/>
        <v>106.71000000000001</v>
      </c>
      <c r="R587" s="5">
        <f t="shared" si="37"/>
        <v>41.01</v>
      </c>
      <c r="S587" s="5">
        <f t="shared" si="38"/>
        <v>65.700000000000017</v>
      </c>
      <c r="T587" s="7">
        <f t="shared" si="39"/>
        <v>0.61568737700309262</v>
      </c>
      <c r="U587" s="4">
        <f>YEAR(SalesDataTable[[#This Row],[Order Date]])</f>
        <v>2026</v>
      </c>
      <c r="V587" s="7" t="str">
        <f>"Q"&amp;ROUNDUP(MONTH(SalesDataTable[[#This Row],[Order Date]])/3,0)</f>
        <v>Q2</v>
      </c>
      <c r="W587" s="8">
        <f>MONTH(SalesDataTable[[#This Row],[Order Date]])</f>
        <v>4</v>
      </c>
      <c r="X587" s="7" t="str">
        <f>TEXT(SalesDataTable[[#This Row],[Order Date]],"mmm")</f>
        <v>Apr</v>
      </c>
    </row>
    <row r="588" spans="1:24" ht="15.75">
      <c r="A588" s="1">
        <v>5181</v>
      </c>
      <c r="B588" s="2">
        <v>46128</v>
      </c>
      <c r="C588" s="3">
        <f>YEAR(SalesDataTable[[#This Row],[Order Date]])</f>
        <v>2026</v>
      </c>
      <c r="D588" s="10" t="str">
        <f>"Q"&amp;ROUNDUP(MONTH(SalesDataTable[[#This Row],[Order Date]])/3,0)</f>
        <v>Q2</v>
      </c>
      <c r="E588" s="3">
        <f>MONTH(SalesDataTable[[#This Row],[Order Date]])</f>
        <v>4</v>
      </c>
      <c r="F588" s="3" t="str">
        <f>TEXT(SalesDataTable[[#This Row],[Order Date]],"MMM")</f>
        <v>Apr</v>
      </c>
      <c r="G588" s="3" t="s">
        <v>0</v>
      </c>
      <c r="H588" s="3" t="s">
        <v>1</v>
      </c>
      <c r="I588" s="3" t="s">
        <v>28</v>
      </c>
      <c r="J588" s="3" t="s">
        <v>13</v>
      </c>
      <c r="K588" s="3" t="s">
        <v>14</v>
      </c>
      <c r="L588" s="3" t="s">
        <v>32</v>
      </c>
      <c r="M588" s="8">
        <v>2</v>
      </c>
      <c r="N588" s="5">
        <v>45.51</v>
      </c>
      <c r="O588" s="6">
        <v>0.1</v>
      </c>
      <c r="P588" s="5">
        <v>18.809999999999999</v>
      </c>
      <c r="Q588" s="5">
        <f t="shared" si="36"/>
        <v>81.917999999999992</v>
      </c>
      <c r="R588" s="5">
        <f t="shared" si="37"/>
        <v>37.619999999999997</v>
      </c>
      <c r="S588" s="5">
        <f t="shared" si="38"/>
        <v>44.297999999999995</v>
      </c>
      <c r="T588" s="7">
        <f t="shared" si="39"/>
        <v>0.54076027246758951</v>
      </c>
      <c r="U588" s="4">
        <f>YEAR(SalesDataTable[[#This Row],[Order Date]])</f>
        <v>2026</v>
      </c>
      <c r="V588" s="7" t="str">
        <f>"Q"&amp;ROUNDUP(MONTH(SalesDataTable[[#This Row],[Order Date]])/3,0)</f>
        <v>Q2</v>
      </c>
      <c r="W588" s="8">
        <f>MONTH(SalesDataTable[[#This Row],[Order Date]])</f>
        <v>4</v>
      </c>
      <c r="X588" s="7" t="str">
        <f>TEXT(SalesDataTable[[#This Row],[Order Date]],"mmm")</f>
        <v>Apr</v>
      </c>
    </row>
    <row r="589" spans="1:24" ht="15.75">
      <c r="A589" s="1">
        <v>5187</v>
      </c>
      <c r="B589" s="2">
        <v>46128</v>
      </c>
      <c r="C589" s="3">
        <f>YEAR(SalesDataTable[[#This Row],[Order Date]])</f>
        <v>2026</v>
      </c>
      <c r="D589" s="10" t="str">
        <f>"Q"&amp;ROUNDUP(MONTH(SalesDataTable[[#This Row],[Order Date]])/3,0)</f>
        <v>Q2</v>
      </c>
      <c r="E589" s="3">
        <f>MONTH(SalesDataTable[[#This Row],[Order Date]])</f>
        <v>4</v>
      </c>
      <c r="F589" s="3" t="str">
        <f>TEXT(SalesDataTable[[#This Row],[Order Date]],"MMM")</f>
        <v>Apr</v>
      </c>
      <c r="G589" s="3" t="s">
        <v>20</v>
      </c>
      <c r="H589" s="3" t="s">
        <v>33</v>
      </c>
      <c r="I589" s="3" t="s">
        <v>2</v>
      </c>
      <c r="J589" s="3" t="s">
        <v>3</v>
      </c>
      <c r="K589" s="3" t="s">
        <v>23</v>
      </c>
      <c r="L589" s="3" t="s">
        <v>29</v>
      </c>
      <c r="M589" s="8">
        <v>2</v>
      </c>
      <c r="N589" s="5">
        <v>198.32</v>
      </c>
      <c r="O589" s="6">
        <v>0</v>
      </c>
      <c r="P589" s="5">
        <v>106.8</v>
      </c>
      <c r="Q589" s="5">
        <f t="shared" si="36"/>
        <v>396.64</v>
      </c>
      <c r="R589" s="5">
        <f t="shared" si="37"/>
        <v>213.6</v>
      </c>
      <c r="S589" s="5">
        <f t="shared" si="38"/>
        <v>183.04</v>
      </c>
      <c r="T589" s="7">
        <f t="shared" si="39"/>
        <v>0.46147640177490923</v>
      </c>
      <c r="U589" s="4">
        <f>YEAR(SalesDataTable[[#This Row],[Order Date]])</f>
        <v>2026</v>
      </c>
      <c r="V589" s="7" t="str">
        <f>"Q"&amp;ROUNDUP(MONTH(SalesDataTable[[#This Row],[Order Date]])/3,0)</f>
        <v>Q2</v>
      </c>
      <c r="W589" s="8">
        <f>MONTH(SalesDataTable[[#This Row],[Order Date]])</f>
        <v>4</v>
      </c>
      <c r="X589" s="7" t="str">
        <f>TEXT(SalesDataTable[[#This Row],[Order Date]],"mmm")</f>
        <v>Apr</v>
      </c>
    </row>
    <row r="590" spans="1:24" ht="15.75">
      <c r="A590" s="1">
        <v>605</v>
      </c>
      <c r="B590" s="2">
        <v>46129</v>
      </c>
      <c r="C590" s="3">
        <f>YEAR(SalesDataTable[[#This Row],[Order Date]])</f>
        <v>2026</v>
      </c>
      <c r="D590" s="10" t="str">
        <f>"Q"&amp;ROUNDUP(MONTH(SalesDataTable[[#This Row],[Order Date]])/3,0)</f>
        <v>Q2</v>
      </c>
      <c r="E590" s="3">
        <f>MONTH(SalesDataTable[[#This Row],[Order Date]])</f>
        <v>4</v>
      </c>
      <c r="F590" s="3" t="str">
        <f>TEXT(SalesDataTable[[#This Row],[Order Date]],"MMM")</f>
        <v>Apr</v>
      </c>
      <c r="G590" s="3" t="s">
        <v>20</v>
      </c>
      <c r="H590" s="3" t="s">
        <v>33</v>
      </c>
      <c r="I590" s="3" t="s">
        <v>28</v>
      </c>
      <c r="J590" s="3" t="s">
        <v>16</v>
      </c>
      <c r="K590" s="3" t="s">
        <v>14</v>
      </c>
      <c r="L590" s="3" t="s">
        <v>44</v>
      </c>
      <c r="M590" s="8">
        <v>2</v>
      </c>
      <c r="N590" s="5">
        <v>130.94</v>
      </c>
      <c r="O590" s="6">
        <v>0</v>
      </c>
      <c r="P590" s="5">
        <v>67.459999999999994</v>
      </c>
      <c r="Q590" s="5">
        <f t="shared" si="36"/>
        <v>261.88</v>
      </c>
      <c r="R590" s="5">
        <f t="shared" si="37"/>
        <v>134.91999999999999</v>
      </c>
      <c r="S590" s="5">
        <f t="shared" si="38"/>
        <v>126.96000000000001</v>
      </c>
      <c r="T590" s="7">
        <f t="shared" si="39"/>
        <v>0.48480219948067821</v>
      </c>
      <c r="U590" s="4">
        <f>YEAR(SalesDataTable[[#This Row],[Order Date]])</f>
        <v>2026</v>
      </c>
      <c r="V590" s="7" t="str">
        <f>"Q"&amp;ROUNDUP(MONTH(SalesDataTable[[#This Row],[Order Date]])/3,0)</f>
        <v>Q2</v>
      </c>
      <c r="W590" s="8">
        <f>MONTH(SalesDataTable[[#This Row],[Order Date]])</f>
        <v>4</v>
      </c>
      <c r="X590" s="7" t="str">
        <f>TEXT(SalesDataTable[[#This Row],[Order Date]],"mmm")</f>
        <v>Apr</v>
      </c>
    </row>
    <row r="591" spans="1:24" ht="15.75">
      <c r="A591" s="1">
        <v>3244</v>
      </c>
      <c r="B591" s="2">
        <v>46129</v>
      </c>
      <c r="C591" s="3">
        <f>YEAR(SalesDataTable[[#This Row],[Order Date]])</f>
        <v>2026</v>
      </c>
      <c r="D591" s="10" t="str">
        <f>"Q"&amp;ROUNDUP(MONTH(SalesDataTable[[#This Row],[Order Date]])/3,0)</f>
        <v>Q2</v>
      </c>
      <c r="E591" s="3">
        <f>MONTH(SalesDataTable[[#This Row],[Order Date]])</f>
        <v>4</v>
      </c>
      <c r="F591" s="3" t="str">
        <f>TEXT(SalesDataTable[[#This Row],[Order Date]],"MMM")</f>
        <v>Apr</v>
      </c>
      <c r="G591" s="3" t="s">
        <v>6</v>
      </c>
      <c r="H591" s="3" t="s">
        <v>41</v>
      </c>
      <c r="I591" s="3" t="s">
        <v>28</v>
      </c>
      <c r="J591" s="3" t="s">
        <v>3</v>
      </c>
      <c r="K591" s="3" t="s">
        <v>14</v>
      </c>
      <c r="L591" s="3" t="s">
        <v>44</v>
      </c>
      <c r="M591" s="8">
        <v>1</v>
      </c>
      <c r="N591" s="5">
        <v>131.62</v>
      </c>
      <c r="O591" s="6">
        <v>0</v>
      </c>
      <c r="P591" s="5">
        <v>66.95</v>
      </c>
      <c r="Q591" s="5">
        <f t="shared" si="36"/>
        <v>131.62</v>
      </c>
      <c r="R591" s="5">
        <f t="shared" si="37"/>
        <v>66.95</v>
      </c>
      <c r="S591" s="5">
        <f t="shared" si="38"/>
        <v>64.67</v>
      </c>
      <c r="T591" s="7">
        <f t="shared" si="39"/>
        <v>0.49133870232487464</v>
      </c>
      <c r="U591" s="4">
        <f>YEAR(SalesDataTable[[#This Row],[Order Date]])</f>
        <v>2026</v>
      </c>
      <c r="V591" s="7" t="str">
        <f>"Q"&amp;ROUNDUP(MONTH(SalesDataTable[[#This Row],[Order Date]])/3,0)</f>
        <v>Q2</v>
      </c>
      <c r="W591" s="8">
        <f>MONTH(SalesDataTable[[#This Row],[Order Date]])</f>
        <v>4</v>
      </c>
      <c r="X591" s="7" t="str">
        <f>TEXT(SalesDataTable[[#This Row],[Order Date]],"mmm")</f>
        <v>Apr</v>
      </c>
    </row>
    <row r="592" spans="1:24" ht="15.75">
      <c r="A592" s="1">
        <v>4047</v>
      </c>
      <c r="B592" s="2">
        <v>46129</v>
      </c>
      <c r="C592" s="3">
        <f>YEAR(SalesDataTable[[#This Row],[Order Date]])</f>
        <v>2026</v>
      </c>
      <c r="D592" s="10" t="str">
        <f>"Q"&amp;ROUNDUP(MONTH(SalesDataTable[[#This Row],[Order Date]])/3,0)</f>
        <v>Q2</v>
      </c>
      <c r="E592" s="3">
        <f>MONTH(SalesDataTable[[#This Row],[Order Date]])</f>
        <v>4</v>
      </c>
      <c r="F592" s="3" t="str">
        <f>TEXT(SalesDataTable[[#This Row],[Order Date]],"MMM")</f>
        <v>Apr</v>
      </c>
      <c r="G592" s="3" t="s">
        <v>0</v>
      </c>
      <c r="H592" s="3" t="s">
        <v>1</v>
      </c>
      <c r="I592" s="3" t="s">
        <v>8</v>
      </c>
      <c r="J592" s="3" t="s">
        <v>16</v>
      </c>
      <c r="K592" s="3" t="s">
        <v>14</v>
      </c>
      <c r="L592" s="3" t="s">
        <v>48</v>
      </c>
      <c r="M592" s="8">
        <v>8</v>
      </c>
      <c r="N592" s="5">
        <v>168.34</v>
      </c>
      <c r="O592" s="6">
        <v>0.15</v>
      </c>
      <c r="P592" s="5">
        <v>88.7</v>
      </c>
      <c r="Q592" s="5">
        <f t="shared" si="36"/>
        <v>1144.712</v>
      </c>
      <c r="R592" s="5">
        <f t="shared" si="37"/>
        <v>709.6</v>
      </c>
      <c r="S592" s="5">
        <f t="shared" si="38"/>
        <v>435.11199999999997</v>
      </c>
      <c r="T592" s="7">
        <f t="shared" si="39"/>
        <v>0.38010608781946897</v>
      </c>
      <c r="U592" s="4">
        <f>YEAR(SalesDataTable[[#This Row],[Order Date]])</f>
        <v>2026</v>
      </c>
      <c r="V592" s="7" t="str">
        <f>"Q"&amp;ROUNDUP(MONTH(SalesDataTable[[#This Row],[Order Date]])/3,0)</f>
        <v>Q2</v>
      </c>
      <c r="W592" s="8">
        <f>MONTH(SalesDataTable[[#This Row],[Order Date]])</f>
        <v>4</v>
      </c>
      <c r="X592" s="7" t="str">
        <f>TEXT(SalesDataTable[[#This Row],[Order Date]],"mmm")</f>
        <v>Apr</v>
      </c>
    </row>
    <row r="593" spans="1:24" ht="15.75">
      <c r="A593" s="1">
        <v>4101</v>
      </c>
      <c r="B593" s="2">
        <v>46129</v>
      </c>
      <c r="C593" s="3">
        <f>YEAR(SalesDataTable[[#This Row],[Order Date]])</f>
        <v>2026</v>
      </c>
      <c r="D593" s="10" t="str">
        <f>"Q"&amp;ROUNDUP(MONTH(SalesDataTable[[#This Row],[Order Date]])/3,0)</f>
        <v>Q2</v>
      </c>
      <c r="E593" s="3">
        <f>MONTH(SalesDataTable[[#This Row],[Order Date]])</f>
        <v>4</v>
      </c>
      <c r="F593" s="3" t="str">
        <f>TEXT(SalesDataTable[[#This Row],[Order Date]],"MMM")</f>
        <v>Apr</v>
      </c>
      <c r="G593" s="3" t="s">
        <v>6</v>
      </c>
      <c r="H593" s="3" t="s">
        <v>27</v>
      </c>
      <c r="I593" s="3" t="s">
        <v>2</v>
      </c>
      <c r="J593" s="3" t="s">
        <v>3</v>
      </c>
      <c r="K593" s="3" t="s">
        <v>23</v>
      </c>
      <c r="L593" s="3" t="s">
        <v>40</v>
      </c>
      <c r="M593" s="8">
        <v>1</v>
      </c>
      <c r="N593" s="5">
        <v>81.040000000000006</v>
      </c>
      <c r="O593" s="6">
        <v>0</v>
      </c>
      <c r="P593" s="5">
        <v>39.97</v>
      </c>
      <c r="Q593" s="5">
        <f t="shared" si="36"/>
        <v>81.040000000000006</v>
      </c>
      <c r="R593" s="5">
        <f t="shared" si="37"/>
        <v>39.97</v>
      </c>
      <c r="S593" s="5">
        <f t="shared" si="38"/>
        <v>41.070000000000007</v>
      </c>
      <c r="T593" s="7">
        <f t="shared" si="39"/>
        <v>0.50678677196446209</v>
      </c>
      <c r="U593" s="4">
        <f>YEAR(SalesDataTable[[#This Row],[Order Date]])</f>
        <v>2026</v>
      </c>
      <c r="V593" s="7" t="str">
        <f>"Q"&amp;ROUNDUP(MONTH(SalesDataTable[[#This Row],[Order Date]])/3,0)</f>
        <v>Q2</v>
      </c>
      <c r="W593" s="8">
        <f>MONTH(SalesDataTable[[#This Row],[Order Date]])</f>
        <v>4</v>
      </c>
      <c r="X593" s="7" t="str">
        <f>TEXT(SalesDataTable[[#This Row],[Order Date]],"mmm")</f>
        <v>Apr</v>
      </c>
    </row>
    <row r="594" spans="1:24" ht="15.75">
      <c r="A594" s="1">
        <v>4537</v>
      </c>
      <c r="B594" s="2">
        <v>46129</v>
      </c>
      <c r="C594" s="3">
        <f>YEAR(SalesDataTable[[#This Row],[Order Date]])</f>
        <v>2026</v>
      </c>
      <c r="D594" s="10" t="str">
        <f>"Q"&amp;ROUNDUP(MONTH(SalesDataTable[[#This Row],[Order Date]])/3,0)</f>
        <v>Q2</v>
      </c>
      <c r="E594" s="3">
        <f>MONTH(SalesDataTable[[#This Row],[Order Date]])</f>
        <v>4</v>
      </c>
      <c r="F594" s="3" t="str">
        <f>TEXT(SalesDataTable[[#This Row],[Order Date]],"MMM")</f>
        <v>Apr</v>
      </c>
      <c r="G594" s="3" t="s">
        <v>20</v>
      </c>
      <c r="H594" s="3" t="s">
        <v>33</v>
      </c>
      <c r="I594" s="3" t="s">
        <v>2</v>
      </c>
      <c r="J594" s="3" t="s">
        <v>16</v>
      </c>
      <c r="K594" s="3" t="s">
        <v>23</v>
      </c>
      <c r="L594" s="3" t="s">
        <v>40</v>
      </c>
      <c r="M594" s="8">
        <v>3</v>
      </c>
      <c r="N594" s="5">
        <v>81.53</v>
      </c>
      <c r="O594" s="6">
        <v>0.05</v>
      </c>
      <c r="P594" s="5">
        <v>38.630000000000003</v>
      </c>
      <c r="Q594" s="5">
        <f t="shared" si="36"/>
        <v>232.3605</v>
      </c>
      <c r="R594" s="5">
        <f t="shared" si="37"/>
        <v>115.89000000000001</v>
      </c>
      <c r="S594" s="5">
        <f t="shared" si="38"/>
        <v>116.47049999999999</v>
      </c>
      <c r="T594" s="7">
        <f t="shared" si="39"/>
        <v>0.50124913657872139</v>
      </c>
      <c r="U594" s="4">
        <f>YEAR(SalesDataTable[[#This Row],[Order Date]])</f>
        <v>2026</v>
      </c>
      <c r="V594" s="7" t="str">
        <f>"Q"&amp;ROUNDUP(MONTH(SalesDataTable[[#This Row],[Order Date]])/3,0)</f>
        <v>Q2</v>
      </c>
      <c r="W594" s="8">
        <f>MONTH(SalesDataTable[[#This Row],[Order Date]])</f>
        <v>4</v>
      </c>
      <c r="X594" s="7" t="str">
        <f>TEXT(SalesDataTable[[#This Row],[Order Date]],"mmm")</f>
        <v>Apr</v>
      </c>
    </row>
    <row r="595" spans="1:24" ht="15.75">
      <c r="A595" s="1">
        <v>754</v>
      </c>
      <c r="B595" s="2">
        <v>46130</v>
      </c>
      <c r="C595" s="3">
        <f>YEAR(SalesDataTable[[#This Row],[Order Date]])</f>
        <v>2026</v>
      </c>
      <c r="D595" s="10" t="str">
        <f>"Q"&amp;ROUNDUP(MONTH(SalesDataTable[[#This Row],[Order Date]])/3,0)</f>
        <v>Q2</v>
      </c>
      <c r="E595" s="3">
        <f>MONTH(SalesDataTable[[#This Row],[Order Date]])</f>
        <v>4</v>
      </c>
      <c r="F595" s="3" t="str">
        <f>TEXT(SalesDataTable[[#This Row],[Order Date]],"MMM")</f>
        <v>Apr</v>
      </c>
      <c r="G595" s="3" t="s">
        <v>11</v>
      </c>
      <c r="H595" s="3" t="s">
        <v>39</v>
      </c>
      <c r="I595" s="3" t="s">
        <v>28</v>
      </c>
      <c r="J595" s="3" t="s">
        <v>3</v>
      </c>
      <c r="K595" s="3" t="s">
        <v>4</v>
      </c>
      <c r="L595" s="3" t="s">
        <v>30</v>
      </c>
      <c r="M595" s="8">
        <v>3</v>
      </c>
      <c r="N595" s="5">
        <v>104.8</v>
      </c>
      <c r="O595" s="6">
        <v>0.1</v>
      </c>
      <c r="P595" s="5">
        <v>50.59</v>
      </c>
      <c r="Q595" s="5">
        <f t="shared" si="36"/>
        <v>282.95999999999998</v>
      </c>
      <c r="R595" s="5">
        <f t="shared" si="37"/>
        <v>151.77000000000001</v>
      </c>
      <c r="S595" s="5">
        <f t="shared" si="38"/>
        <v>131.18999999999997</v>
      </c>
      <c r="T595" s="7">
        <f t="shared" si="39"/>
        <v>0.46363443596268017</v>
      </c>
      <c r="U595" s="4">
        <f>YEAR(SalesDataTable[[#This Row],[Order Date]])</f>
        <v>2026</v>
      </c>
      <c r="V595" s="7" t="str">
        <f>"Q"&amp;ROUNDUP(MONTH(SalesDataTable[[#This Row],[Order Date]])/3,0)</f>
        <v>Q2</v>
      </c>
      <c r="W595" s="8">
        <f>MONTH(SalesDataTable[[#This Row],[Order Date]])</f>
        <v>4</v>
      </c>
      <c r="X595" s="7" t="str">
        <f>TEXT(SalesDataTable[[#This Row],[Order Date]],"mmm")</f>
        <v>Apr</v>
      </c>
    </row>
    <row r="596" spans="1:24" ht="15.75">
      <c r="A596" s="1">
        <v>1340</v>
      </c>
      <c r="B596" s="2">
        <v>46130</v>
      </c>
      <c r="C596" s="3">
        <f>YEAR(SalesDataTable[[#This Row],[Order Date]])</f>
        <v>2026</v>
      </c>
      <c r="D596" s="10" t="str">
        <f>"Q"&amp;ROUNDUP(MONTH(SalesDataTable[[#This Row],[Order Date]])/3,0)</f>
        <v>Q2</v>
      </c>
      <c r="E596" s="3">
        <f>MONTH(SalesDataTable[[#This Row],[Order Date]])</f>
        <v>4</v>
      </c>
      <c r="F596" s="3" t="str">
        <f>TEXT(SalesDataTable[[#This Row],[Order Date]],"MMM")</f>
        <v>Apr</v>
      </c>
      <c r="G596" s="3" t="s">
        <v>20</v>
      </c>
      <c r="H596" s="3" t="s">
        <v>33</v>
      </c>
      <c r="I596" s="3" t="s">
        <v>2</v>
      </c>
      <c r="J596" s="3" t="s">
        <v>13</v>
      </c>
      <c r="K596" s="3" t="s">
        <v>34</v>
      </c>
      <c r="L596" s="3" t="s">
        <v>45</v>
      </c>
      <c r="M596" s="8">
        <v>2</v>
      </c>
      <c r="N596" s="5">
        <v>51.24</v>
      </c>
      <c r="O596" s="6">
        <v>0</v>
      </c>
      <c r="P596" s="5">
        <v>22.52</v>
      </c>
      <c r="Q596" s="5">
        <f t="shared" si="36"/>
        <v>102.48</v>
      </c>
      <c r="R596" s="5">
        <f t="shared" si="37"/>
        <v>45.04</v>
      </c>
      <c r="S596" s="5">
        <f t="shared" si="38"/>
        <v>57.440000000000005</v>
      </c>
      <c r="T596" s="7">
        <f t="shared" si="39"/>
        <v>0.56049960967993762</v>
      </c>
      <c r="U596" s="4">
        <f>YEAR(SalesDataTable[[#This Row],[Order Date]])</f>
        <v>2026</v>
      </c>
      <c r="V596" s="7" t="str">
        <f>"Q"&amp;ROUNDUP(MONTH(SalesDataTable[[#This Row],[Order Date]])/3,0)</f>
        <v>Q2</v>
      </c>
      <c r="W596" s="8">
        <f>MONTH(SalesDataTable[[#This Row],[Order Date]])</f>
        <v>4</v>
      </c>
      <c r="X596" s="7" t="str">
        <f>TEXT(SalesDataTable[[#This Row],[Order Date]],"mmm")</f>
        <v>Apr</v>
      </c>
    </row>
    <row r="597" spans="1:24" ht="15.75">
      <c r="A597" s="1">
        <v>1444</v>
      </c>
      <c r="B597" s="2">
        <v>46130</v>
      </c>
      <c r="C597" s="3">
        <f>YEAR(SalesDataTable[[#This Row],[Order Date]])</f>
        <v>2026</v>
      </c>
      <c r="D597" s="10" t="str">
        <f>"Q"&amp;ROUNDUP(MONTH(SalesDataTable[[#This Row],[Order Date]])/3,0)</f>
        <v>Q2</v>
      </c>
      <c r="E597" s="3">
        <f>MONTH(SalesDataTable[[#This Row],[Order Date]])</f>
        <v>4</v>
      </c>
      <c r="F597" s="3" t="str">
        <f>TEXT(SalesDataTable[[#This Row],[Order Date]],"MMM")</f>
        <v>Apr</v>
      </c>
      <c r="G597" s="3" t="s">
        <v>11</v>
      </c>
      <c r="H597" s="3" t="s">
        <v>39</v>
      </c>
      <c r="I597" s="3" t="s">
        <v>19</v>
      </c>
      <c r="J597" s="3" t="s">
        <v>3</v>
      </c>
      <c r="K597" s="3" t="s">
        <v>23</v>
      </c>
      <c r="L597" s="3" t="s">
        <v>51</v>
      </c>
      <c r="M597" s="8">
        <v>1</v>
      </c>
      <c r="N597" s="5">
        <v>120.52</v>
      </c>
      <c r="O597" s="6">
        <v>0.1</v>
      </c>
      <c r="P597" s="5">
        <v>59.01</v>
      </c>
      <c r="Q597" s="5">
        <f t="shared" si="36"/>
        <v>108.468</v>
      </c>
      <c r="R597" s="5">
        <f t="shared" si="37"/>
        <v>59.01</v>
      </c>
      <c r="S597" s="5">
        <f t="shared" si="38"/>
        <v>49.458000000000006</v>
      </c>
      <c r="T597" s="7">
        <f t="shared" si="39"/>
        <v>0.45596858059519862</v>
      </c>
      <c r="U597" s="4">
        <f>YEAR(SalesDataTable[[#This Row],[Order Date]])</f>
        <v>2026</v>
      </c>
      <c r="V597" s="7" t="str">
        <f>"Q"&amp;ROUNDUP(MONTH(SalesDataTable[[#This Row],[Order Date]])/3,0)</f>
        <v>Q2</v>
      </c>
      <c r="W597" s="8">
        <f>MONTH(SalesDataTable[[#This Row],[Order Date]])</f>
        <v>4</v>
      </c>
      <c r="X597" s="7" t="str">
        <f>TEXT(SalesDataTable[[#This Row],[Order Date]],"mmm")</f>
        <v>Apr</v>
      </c>
    </row>
    <row r="598" spans="1:24" ht="15.75">
      <c r="A598" s="1">
        <v>2390</v>
      </c>
      <c r="B598" s="2">
        <v>46130</v>
      </c>
      <c r="C598" s="3">
        <f>YEAR(SalesDataTable[[#This Row],[Order Date]])</f>
        <v>2026</v>
      </c>
      <c r="D598" s="10" t="str">
        <f>"Q"&amp;ROUNDUP(MONTH(SalesDataTable[[#This Row],[Order Date]])/3,0)</f>
        <v>Q2</v>
      </c>
      <c r="E598" s="3">
        <f>MONTH(SalesDataTable[[#This Row],[Order Date]])</f>
        <v>4</v>
      </c>
      <c r="F598" s="3" t="str">
        <f>TEXT(SalesDataTable[[#This Row],[Order Date]],"MMM")</f>
        <v>Apr</v>
      </c>
      <c r="G598" s="3" t="s">
        <v>20</v>
      </c>
      <c r="H598" s="3" t="s">
        <v>33</v>
      </c>
      <c r="I598" s="3" t="s">
        <v>19</v>
      </c>
      <c r="J598" s="3" t="s">
        <v>3</v>
      </c>
      <c r="K598" s="3" t="s">
        <v>23</v>
      </c>
      <c r="L598" s="3" t="s">
        <v>40</v>
      </c>
      <c r="M598" s="8">
        <v>1</v>
      </c>
      <c r="N598" s="5">
        <v>80.98</v>
      </c>
      <c r="O598" s="6">
        <v>0</v>
      </c>
      <c r="P598" s="5">
        <v>40.19</v>
      </c>
      <c r="Q598" s="5">
        <f t="shared" si="36"/>
        <v>80.98</v>
      </c>
      <c r="R598" s="5">
        <f t="shared" si="37"/>
        <v>40.19</v>
      </c>
      <c r="S598" s="5">
        <f t="shared" si="38"/>
        <v>40.790000000000006</v>
      </c>
      <c r="T598" s="7">
        <f t="shared" si="39"/>
        <v>0.50370461842430236</v>
      </c>
      <c r="U598" s="4">
        <f>YEAR(SalesDataTable[[#This Row],[Order Date]])</f>
        <v>2026</v>
      </c>
      <c r="V598" s="7" t="str">
        <f>"Q"&amp;ROUNDUP(MONTH(SalesDataTable[[#This Row],[Order Date]])/3,0)</f>
        <v>Q2</v>
      </c>
      <c r="W598" s="8">
        <f>MONTH(SalesDataTable[[#This Row],[Order Date]])</f>
        <v>4</v>
      </c>
      <c r="X598" s="7" t="str">
        <f>TEXT(SalesDataTable[[#This Row],[Order Date]],"mmm")</f>
        <v>Apr</v>
      </c>
    </row>
    <row r="599" spans="1:24" ht="15.75">
      <c r="A599" s="1">
        <v>3076</v>
      </c>
      <c r="B599" s="2">
        <v>46130</v>
      </c>
      <c r="C599" s="3">
        <f>YEAR(SalesDataTable[[#This Row],[Order Date]])</f>
        <v>2026</v>
      </c>
      <c r="D599" s="10" t="str">
        <f>"Q"&amp;ROUNDUP(MONTH(SalesDataTable[[#This Row],[Order Date]])/3,0)</f>
        <v>Q2</v>
      </c>
      <c r="E599" s="3">
        <f>MONTH(SalesDataTable[[#This Row],[Order Date]])</f>
        <v>4</v>
      </c>
      <c r="F599" s="3" t="str">
        <f>TEXT(SalesDataTable[[#This Row],[Order Date]],"MMM")</f>
        <v>Apr</v>
      </c>
      <c r="G599" s="3" t="s">
        <v>11</v>
      </c>
      <c r="H599" s="3" t="s">
        <v>12</v>
      </c>
      <c r="I599" s="3" t="s">
        <v>2</v>
      </c>
      <c r="J599" s="3" t="s">
        <v>16</v>
      </c>
      <c r="K599" s="3" t="s">
        <v>23</v>
      </c>
      <c r="L599" s="3" t="s">
        <v>40</v>
      </c>
      <c r="M599" s="8">
        <v>2</v>
      </c>
      <c r="N599" s="5">
        <v>82.58</v>
      </c>
      <c r="O599" s="6">
        <v>0.1</v>
      </c>
      <c r="P599" s="5">
        <v>39.93</v>
      </c>
      <c r="Q599" s="5">
        <f t="shared" si="36"/>
        <v>148.64400000000001</v>
      </c>
      <c r="R599" s="5">
        <f t="shared" si="37"/>
        <v>79.86</v>
      </c>
      <c r="S599" s="5">
        <f t="shared" si="38"/>
        <v>68.784000000000006</v>
      </c>
      <c r="T599" s="7">
        <f t="shared" si="39"/>
        <v>0.46274319851457174</v>
      </c>
      <c r="U599" s="4">
        <f>YEAR(SalesDataTable[[#This Row],[Order Date]])</f>
        <v>2026</v>
      </c>
      <c r="V599" s="7" t="str">
        <f>"Q"&amp;ROUNDUP(MONTH(SalesDataTable[[#This Row],[Order Date]])/3,0)</f>
        <v>Q2</v>
      </c>
      <c r="W599" s="8">
        <f>MONTH(SalesDataTable[[#This Row],[Order Date]])</f>
        <v>4</v>
      </c>
      <c r="X599" s="7" t="str">
        <f>TEXT(SalesDataTable[[#This Row],[Order Date]],"mmm")</f>
        <v>Apr</v>
      </c>
    </row>
    <row r="600" spans="1:24" ht="15.75">
      <c r="A600" s="1">
        <v>3157</v>
      </c>
      <c r="B600" s="2">
        <v>46130</v>
      </c>
      <c r="C600" s="3">
        <f>YEAR(SalesDataTable[[#This Row],[Order Date]])</f>
        <v>2026</v>
      </c>
      <c r="D600" s="10" t="str">
        <f>"Q"&amp;ROUNDUP(MONTH(SalesDataTable[[#This Row],[Order Date]])/3,0)</f>
        <v>Q2</v>
      </c>
      <c r="E600" s="3">
        <f>MONTH(SalesDataTable[[#This Row],[Order Date]])</f>
        <v>4</v>
      </c>
      <c r="F600" s="3" t="str">
        <f>TEXT(SalesDataTable[[#This Row],[Order Date]],"MMM")</f>
        <v>Apr</v>
      </c>
      <c r="G600" s="3" t="s">
        <v>20</v>
      </c>
      <c r="H600" s="3" t="s">
        <v>33</v>
      </c>
      <c r="I600" s="3" t="s">
        <v>2</v>
      </c>
      <c r="J600" s="3" t="s">
        <v>13</v>
      </c>
      <c r="K600" s="3" t="s">
        <v>23</v>
      </c>
      <c r="L600" s="3" t="s">
        <v>29</v>
      </c>
      <c r="M600" s="8">
        <v>2</v>
      </c>
      <c r="N600" s="5">
        <v>200.36</v>
      </c>
      <c r="O600" s="6">
        <v>0</v>
      </c>
      <c r="P600" s="5">
        <v>105.12</v>
      </c>
      <c r="Q600" s="5">
        <f t="shared" si="36"/>
        <v>400.72</v>
      </c>
      <c r="R600" s="5">
        <f t="shared" si="37"/>
        <v>210.24</v>
      </c>
      <c r="S600" s="5">
        <f t="shared" si="38"/>
        <v>190.48000000000002</v>
      </c>
      <c r="T600" s="7">
        <f t="shared" si="39"/>
        <v>0.47534438011579161</v>
      </c>
      <c r="U600" s="4">
        <f>YEAR(SalesDataTable[[#This Row],[Order Date]])</f>
        <v>2026</v>
      </c>
      <c r="V600" s="7" t="str">
        <f>"Q"&amp;ROUNDUP(MONTH(SalesDataTable[[#This Row],[Order Date]])/3,0)</f>
        <v>Q2</v>
      </c>
      <c r="W600" s="8">
        <f>MONTH(SalesDataTable[[#This Row],[Order Date]])</f>
        <v>4</v>
      </c>
      <c r="X600" s="7" t="str">
        <f>TEXT(SalesDataTable[[#This Row],[Order Date]],"mmm")</f>
        <v>Apr</v>
      </c>
    </row>
    <row r="601" spans="1:24" ht="15.75">
      <c r="A601" s="1">
        <v>4516</v>
      </c>
      <c r="B601" s="2">
        <v>46130</v>
      </c>
      <c r="C601" s="3">
        <f>YEAR(SalesDataTable[[#This Row],[Order Date]])</f>
        <v>2026</v>
      </c>
      <c r="D601" s="10" t="str">
        <f>"Q"&amp;ROUNDUP(MONTH(SalesDataTable[[#This Row],[Order Date]])/3,0)</f>
        <v>Q2</v>
      </c>
      <c r="E601" s="3">
        <f>MONTH(SalesDataTable[[#This Row],[Order Date]])</f>
        <v>4</v>
      </c>
      <c r="F601" s="3" t="str">
        <f>TEXT(SalesDataTable[[#This Row],[Order Date]],"MMM")</f>
        <v>Apr</v>
      </c>
      <c r="G601" s="3" t="s">
        <v>11</v>
      </c>
      <c r="H601" s="3" t="s">
        <v>25</v>
      </c>
      <c r="I601" s="3" t="s">
        <v>2</v>
      </c>
      <c r="J601" s="3" t="s">
        <v>3</v>
      </c>
      <c r="K601" s="3" t="s">
        <v>23</v>
      </c>
      <c r="L601" s="3" t="s">
        <v>29</v>
      </c>
      <c r="M601" s="8">
        <v>1</v>
      </c>
      <c r="N601" s="5">
        <v>196.24</v>
      </c>
      <c r="O601" s="6">
        <v>0</v>
      </c>
      <c r="P601" s="5">
        <v>106.34</v>
      </c>
      <c r="Q601" s="5">
        <f t="shared" si="36"/>
        <v>196.24</v>
      </c>
      <c r="R601" s="5">
        <f t="shared" si="37"/>
        <v>106.34</v>
      </c>
      <c r="S601" s="5">
        <f t="shared" si="38"/>
        <v>89.9</v>
      </c>
      <c r="T601" s="7">
        <f t="shared" si="39"/>
        <v>0.45811251528740321</v>
      </c>
      <c r="U601" s="4">
        <f>YEAR(SalesDataTable[[#This Row],[Order Date]])</f>
        <v>2026</v>
      </c>
      <c r="V601" s="7" t="str">
        <f>"Q"&amp;ROUNDUP(MONTH(SalesDataTable[[#This Row],[Order Date]])/3,0)</f>
        <v>Q2</v>
      </c>
      <c r="W601" s="8">
        <f>MONTH(SalesDataTable[[#This Row],[Order Date]])</f>
        <v>4</v>
      </c>
      <c r="X601" s="7" t="str">
        <f>TEXT(SalesDataTable[[#This Row],[Order Date]],"mmm")</f>
        <v>Apr</v>
      </c>
    </row>
    <row r="602" spans="1:24" ht="15.75">
      <c r="A602" s="1">
        <v>5119</v>
      </c>
      <c r="B602" s="2">
        <v>46130</v>
      </c>
      <c r="C602" s="3">
        <f>YEAR(SalesDataTable[[#This Row],[Order Date]])</f>
        <v>2026</v>
      </c>
      <c r="D602" s="10" t="str">
        <f>"Q"&amp;ROUNDUP(MONTH(SalesDataTable[[#This Row],[Order Date]])/3,0)</f>
        <v>Q2</v>
      </c>
      <c r="E602" s="3">
        <f>MONTH(SalesDataTable[[#This Row],[Order Date]])</f>
        <v>4</v>
      </c>
      <c r="F602" s="3" t="str">
        <f>TEXT(SalesDataTable[[#This Row],[Order Date]],"MMM")</f>
        <v>Apr</v>
      </c>
      <c r="G602" s="3" t="s">
        <v>0</v>
      </c>
      <c r="H602" s="3" t="s">
        <v>50</v>
      </c>
      <c r="I602" s="3" t="s">
        <v>2</v>
      </c>
      <c r="J602" s="3" t="s">
        <v>16</v>
      </c>
      <c r="K602" s="3" t="s">
        <v>9</v>
      </c>
      <c r="L602" s="3" t="s">
        <v>10</v>
      </c>
      <c r="M602" s="8">
        <v>1</v>
      </c>
      <c r="N602" s="5">
        <v>93.32</v>
      </c>
      <c r="O602" s="6">
        <v>0</v>
      </c>
      <c r="P602" s="5">
        <v>44.82</v>
      </c>
      <c r="Q602" s="5">
        <f t="shared" si="36"/>
        <v>93.32</v>
      </c>
      <c r="R602" s="5">
        <f t="shared" si="37"/>
        <v>44.82</v>
      </c>
      <c r="S602" s="5">
        <f t="shared" si="38"/>
        <v>48.499999999999993</v>
      </c>
      <c r="T602" s="7">
        <f t="shared" si="39"/>
        <v>0.51971710244320612</v>
      </c>
      <c r="U602" s="4">
        <f>YEAR(SalesDataTable[[#This Row],[Order Date]])</f>
        <v>2026</v>
      </c>
      <c r="V602" s="7" t="str">
        <f>"Q"&amp;ROUNDUP(MONTH(SalesDataTable[[#This Row],[Order Date]])/3,0)</f>
        <v>Q2</v>
      </c>
      <c r="W602" s="8">
        <f>MONTH(SalesDataTable[[#This Row],[Order Date]])</f>
        <v>4</v>
      </c>
      <c r="X602" s="7" t="str">
        <f>TEXT(SalesDataTable[[#This Row],[Order Date]],"mmm")</f>
        <v>Apr</v>
      </c>
    </row>
    <row r="603" spans="1:24" ht="15.75">
      <c r="A603" s="1">
        <v>125</v>
      </c>
      <c r="B603" s="2">
        <v>46131</v>
      </c>
      <c r="C603" s="3">
        <f>YEAR(SalesDataTable[[#This Row],[Order Date]])</f>
        <v>2026</v>
      </c>
      <c r="D603" s="10" t="str">
        <f>"Q"&amp;ROUNDUP(MONTH(SalesDataTable[[#This Row],[Order Date]])/3,0)</f>
        <v>Q2</v>
      </c>
      <c r="E603" s="3">
        <f>MONTH(SalesDataTable[[#This Row],[Order Date]])</f>
        <v>4</v>
      </c>
      <c r="F603" s="3" t="str">
        <f>TEXT(SalesDataTable[[#This Row],[Order Date]],"MMM")</f>
        <v>Apr</v>
      </c>
      <c r="G603" s="3" t="s">
        <v>20</v>
      </c>
      <c r="H603" s="3" t="s">
        <v>31</v>
      </c>
      <c r="I603" s="3" t="s">
        <v>2</v>
      </c>
      <c r="J603" s="3" t="s">
        <v>3</v>
      </c>
      <c r="K603" s="3" t="s">
        <v>4</v>
      </c>
      <c r="L603" s="3" t="s">
        <v>30</v>
      </c>
      <c r="M603" s="8">
        <v>2</v>
      </c>
      <c r="N603" s="5">
        <v>101.61</v>
      </c>
      <c r="O603" s="6">
        <v>0</v>
      </c>
      <c r="P603" s="5">
        <v>49.9</v>
      </c>
      <c r="Q603" s="5">
        <f t="shared" si="36"/>
        <v>203.22</v>
      </c>
      <c r="R603" s="5">
        <f t="shared" si="37"/>
        <v>99.8</v>
      </c>
      <c r="S603" s="5">
        <f t="shared" si="38"/>
        <v>103.42</v>
      </c>
      <c r="T603" s="7">
        <f t="shared" si="39"/>
        <v>0.50890660368074014</v>
      </c>
      <c r="U603" s="4">
        <f>YEAR(SalesDataTable[[#This Row],[Order Date]])</f>
        <v>2026</v>
      </c>
      <c r="V603" s="7" t="str">
        <f>"Q"&amp;ROUNDUP(MONTH(SalesDataTable[[#This Row],[Order Date]])/3,0)</f>
        <v>Q2</v>
      </c>
      <c r="W603" s="8">
        <f>MONTH(SalesDataTable[[#This Row],[Order Date]])</f>
        <v>4</v>
      </c>
      <c r="X603" s="7" t="str">
        <f>TEXT(SalesDataTable[[#This Row],[Order Date]],"mmm")</f>
        <v>Apr</v>
      </c>
    </row>
    <row r="604" spans="1:24" ht="15.75">
      <c r="A604" s="1">
        <v>728</v>
      </c>
      <c r="B604" s="2">
        <v>46131</v>
      </c>
      <c r="C604" s="3">
        <f>YEAR(SalesDataTable[[#This Row],[Order Date]])</f>
        <v>2026</v>
      </c>
      <c r="D604" s="10" t="str">
        <f>"Q"&amp;ROUNDUP(MONTH(SalesDataTable[[#This Row],[Order Date]])/3,0)</f>
        <v>Q2</v>
      </c>
      <c r="E604" s="3">
        <f>MONTH(SalesDataTable[[#This Row],[Order Date]])</f>
        <v>4</v>
      </c>
      <c r="F604" s="3" t="str">
        <f>TEXT(SalesDataTable[[#This Row],[Order Date]],"MMM")</f>
        <v>Apr</v>
      </c>
      <c r="G604" s="3" t="s">
        <v>6</v>
      </c>
      <c r="H604" s="3" t="s">
        <v>49</v>
      </c>
      <c r="I604" s="3" t="s">
        <v>2</v>
      </c>
      <c r="J604" s="3" t="s">
        <v>3</v>
      </c>
      <c r="K604" s="3" t="s">
        <v>4</v>
      </c>
      <c r="L604" s="3" t="s">
        <v>30</v>
      </c>
      <c r="M604" s="8">
        <v>1</v>
      </c>
      <c r="N604" s="5">
        <v>104.91</v>
      </c>
      <c r="O604" s="6">
        <v>0</v>
      </c>
      <c r="P604" s="5">
        <v>51.68</v>
      </c>
      <c r="Q604" s="5">
        <f t="shared" si="36"/>
        <v>104.91</v>
      </c>
      <c r="R604" s="5">
        <f t="shared" si="37"/>
        <v>51.68</v>
      </c>
      <c r="S604" s="5">
        <f t="shared" si="38"/>
        <v>53.23</v>
      </c>
      <c r="T604" s="7">
        <f t="shared" si="39"/>
        <v>0.50738728433895719</v>
      </c>
      <c r="U604" s="4">
        <f>YEAR(SalesDataTable[[#This Row],[Order Date]])</f>
        <v>2026</v>
      </c>
      <c r="V604" s="7" t="str">
        <f>"Q"&amp;ROUNDUP(MONTH(SalesDataTable[[#This Row],[Order Date]])/3,0)</f>
        <v>Q2</v>
      </c>
      <c r="W604" s="8">
        <f>MONTH(SalesDataTable[[#This Row],[Order Date]])</f>
        <v>4</v>
      </c>
      <c r="X604" s="7" t="str">
        <f>TEXT(SalesDataTable[[#This Row],[Order Date]],"mmm")</f>
        <v>Apr</v>
      </c>
    </row>
    <row r="605" spans="1:24" ht="15.75">
      <c r="A605" s="1">
        <v>1271</v>
      </c>
      <c r="B605" s="2">
        <v>46131</v>
      </c>
      <c r="C605" s="3">
        <f>YEAR(SalesDataTable[[#This Row],[Order Date]])</f>
        <v>2026</v>
      </c>
      <c r="D605" s="10" t="str">
        <f>"Q"&amp;ROUNDUP(MONTH(SalesDataTable[[#This Row],[Order Date]])/3,0)</f>
        <v>Q2</v>
      </c>
      <c r="E605" s="3">
        <f>MONTH(SalesDataTable[[#This Row],[Order Date]])</f>
        <v>4</v>
      </c>
      <c r="F605" s="3" t="str">
        <f>TEXT(SalesDataTable[[#This Row],[Order Date]],"MMM")</f>
        <v>Apr</v>
      </c>
      <c r="G605" s="3" t="s">
        <v>11</v>
      </c>
      <c r="H605" s="3" t="s">
        <v>12</v>
      </c>
      <c r="I605" s="3" t="s">
        <v>8</v>
      </c>
      <c r="J605" s="3" t="s">
        <v>16</v>
      </c>
      <c r="K605" s="3" t="s">
        <v>34</v>
      </c>
      <c r="L605" s="3" t="s">
        <v>35</v>
      </c>
      <c r="M605" s="8">
        <v>8</v>
      </c>
      <c r="N605" s="5">
        <v>39.99</v>
      </c>
      <c r="O605" s="6">
        <v>0.15</v>
      </c>
      <c r="P605" s="5">
        <v>14.92</v>
      </c>
      <c r="Q605" s="5">
        <f t="shared" si="36"/>
        <v>271.93200000000002</v>
      </c>
      <c r="R605" s="5">
        <f t="shared" si="37"/>
        <v>119.36</v>
      </c>
      <c r="S605" s="5">
        <f t="shared" si="38"/>
        <v>152.572</v>
      </c>
      <c r="T605" s="7">
        <f t="shared" si="39"/>
        <v>0.56106673727255341</v>
      </c>
      <c r="U605" s="4">
        <f>YEAR(SalesDataTable[[#This Row],[Order Date]])</f>
        <v>2026</v>
      </c>
      <c r="V605" s="7" t="str">
        <f>"Q"&amp;ROUNDUP(MONTH(SalesDataTable[[#This Row],[Order Date]])/3,0)</f>
        <v>Q2</v>
      </c>
      <c r="W605" s="8">
        <f>MONTH(SalesDataTable[[#This Row],[Order Date]])</f>
        <v>4</v>
      </c>
      <c r="X605" s="7" t="str">
        <f>TEXT(SalesDataTable[[#This Row],[Order Date]],"mmm")</f>
        <v>Apr</v>
      </c>
    </row>
    <row r="606" spans="1:24" ht="15.75">
      <c r="A606" s="1">
        <v>1284</v>
      </c>
      <c r="B606" s="2">
        <v>46131</v>
      </c>
      <c r="C606" s="3">
        <f>YEAR(SalesDataTable[[#This Row],[Order Date]])</f>
        <v>2026</v>
      </c>
      <c r="D606" s="10" t="str">
        <f>"Q"&amp;ROUNDUP(MONTH(SalesDataTable[[#This Row],[Order Date]])/3,0)</f>
        <v>Q2</v>
      </c>
      <c r="E606" s="3">
        <f>MONTH(SalesDataTable[[#This Row],[Order Date]])</f>
        <v>4</v>
      </c>
      <c r="F606" s="3" t="str">
        <f>TEXT(SalesDataTable[[#This Row],[Order Date]],"MMM")</f>
        <v>Apr</v>
      </c>
      <c r="G606" s="3" t="s">
        <v>6</v>
      </c>
      <c r="H606" s="3" t="s">
        <v>43</v>
      </c>
      <c r="I606" s="3" t="s">
        <v>19</v>
      </c>
      <c r="J606" s="3" t="s">
        <v>13</v>
      </c>
      <c r="K606" s="3" t="s">
        <v>14</v>
      </c>
      <c r="L606" s="3" t="s">
        <v>44</v>
      </c>
      <c r="M606" s="8">
        <v>1</v>
      </c>
      <c r="N606" s="5">
        <v>136.01</v>
      </c>
      <c r="O606" s="6">
        <v>0</v>
      </c>
      <c r="P606" s="5">
        <v>66.59</v>
      </c>
      <c r="Q606" s="5">
        <f t="shared" si="36"/>
        <v>136.01</v>
      </c>
      <c r="R606" s="5">
        <f t="shared" si="37"/>
        <v>66.59</v>
      </c>
      <c r="S606" s="5">
        <f t="shared" si="38"/>
        <v>69.419999999999987</v>
      </c>
      <c r="T606" s="7">
        <f t="shared" si="39"/>
        <v>0.51040364679067707</v>
      </c>
      <c r="U606" s="4">
        <f>YEAR(SalesDataTable[[#This Row],[Order Date]])</f>
        <v>2026</v>
      </c>
      <c r="V606" s="7" t="str">
        <f>"Q"&amp;ROUNDUP(MONTH(SalesDataTable[[#This Row],[Order Date]])/3,0)</f>
        <v>Q2</v>
      </c>
      <c r="W606" s="8">
        <f>MONTH(SalesDataTable[[#This Row],[Order Date]])</f>
        <v>4</v>
      </c>
      <c r="X606" s="7" t="str">
        <f>TEXT(SalesDataTable[[#This Row],[Order Date]],"mmm")</f>
        <v>Apr</v>
      </c>
    </row>
    <row r="607" spans="1:24" ht="15.75">
      <c r="A607" s="1">
        <v>1657</v>
      </c>
      <c r="B607" s="2">
        <v>46131</v>
      </c>
      <c r="C607" s="3">
        <f>YEAR(SalesDataTable[[#This Row],[Order Date]])</f>
        <v>2026</v>
      </c>
      <c r="D607" s="10" t="str">
        <f>"Q"&amp;ROUNDUP(MONTH(SalesDataTable[[#This Row],[Order Date]])/3,0)</f>
        <v>Q2</v>
      </c>
      <c r="E607" s="3">
        <f>MONTH(SalesDataTable[[#This Row],[Order Date]])</f>
        <v>4</v>
      </c>
      <c r="F607" s="3" t="str">
        <f>TEXT(SalesDataTable[[#This Row],[Order Date]],"MMM")</f>
        <v>Apr</v>
      </c>
      <c r="G607" s="3" t="s">
        <v>0</v>
      </c>
      <c r="H607" s="3" t="s">
        <v>1</v>
      </c>
      <c r="I607" s="3" t="s">
        <v>8</v>
      </c>
      <c r="J607" s="3" t="s">
        <v>16</v>
      </c>
      <c r="K607" s="3" t="s">
        <v>23</v>
      </c>
      <c r="L607" s="3" t="s">
        <v>51</v>
      </c>
      <c r="M607" s="8">
        <v>15</v>
      </c>
      <c r="N607" s="5">
        <v>122.1</v>
      </c>
      <c r="O607" s="6">
        <v>0.15</v>
      </c>
      <c r="P607" s="5">
        <v>62.33</v>
      </c>
      <c r="Q607" s="5">
        <f t="shared" si="36"/>
        <v>1556.7749999999999</v>
      </c>
      <c r="R607" s="5">
        <f t="shared" si="37"/>
        <v>934.94999999999993</v>
      </c>
      <c r="S607" s="5">
        <f t="shared" si="38"/>
        <v>621.82499999999993</v>
      </c>
      <c r="T607" s="7">
        <f t="shared" si="39"/>
        <v>0.39943151707857588</v>
      </c>
      <c r="U607" s="4">
        <f>YEAR(SalesDataTable[[#This Row],[Order Date]])</f>
        <v>2026</v>
      </c>
      <c r="V607" s="7" t="str">
        <f>"Q"&amp;ROUNDUP(MONTH(SalesDataTable[[#This Row],[Order Date]])/3,0)</f>
        <v>Q2</v>
      </c>
      <c r="W607" s="8">
        <f>MONTH(SalesDataTable[[#This Row],[Order Date]])</f>
        <v>4</v>
      </c>
      <c r="X607" s="7" t="str">
        <f>TEXT(SalesDataTable[[#This Row],[Order Date]],"mmm")</f>
        <v>Apr</v>
      </c>
    </row>
    <row r="608" spans="1:24" ht="15.75">
      <c r="A608" s="1">
        <v>2240</v>
      </c>
      <c r="B608" s="2">
        <v>46131</v>
      </c>
      <c r="C608" s="3">
        <f>YEAR(SalesDataTable[[#This Row],[Order Date]])</f>
        <v>2026</v>
      </c>
      <c r="D608" s="10" t="str">
        <f>"Q"&amp;ROUNDUP(MONTH(SalesDataTable[[#This Row],[Order Date]])/3,0)</f>
        <v>Q2</v>
      </c>
      <c r="E608" s="3">
        <f>MONTH(SalesDataTable[[#This Row],[Order Date]])</f>
        <v>4</v>
      </c>
      <c r="F608" s="3" t="str">
        <f>TEXT(SalesDataTable[[#This Row],[Order Date]],"MMM")</f>
        <v>Apr</v>
      </c>
      <c r="G608" s="3" t="s">
        <v>0</v>
      </c>
      <c r="H608" s="3" t="s">
        <v>50</v>
      </c>
      <c r="I608" s="3" t="s">
        <v>28</v>
      </c>
      <c r="J608" s="3" t="s">
        <v>3</v>
      </c>
      <c r="K608" s="3" t="s">
        <v>23</v>
      </c>
      <c r="L608" s="3" t="s">
        <v>24</v>
      </c>
      <c r="M608" s="8">
        <v>4</v>
      </c>
      <c r="N608" s="5">
        <v>341.75</v>
      </c>
      <c r="O608" s="6">
        <v>0.1</v>
      </c>
      <c r="P608" s="5">
        <v>191.91</v>
      </c>
      <c r="Q608" s="5">
        <f t="shared" si="36"/>
        <v>1230.3</v>
      </c>
      <c r="R608" s="5">
        <f t="shared" si="37"/>
        <v>767.64</v>
      </c>
      <c r="S608" s="5">
        <f t="shared" si="38"/>
        <v>462.65999999999997</v>
      </c>
      <c r="T608" s="7">
        <f t="shared" si="39"/>
        <v>0.37605462082418922</v>
      </c>
      <c r="U608" s="4">
        <f>YEAR(SalesDataTable[[#This Row],[Order Date]])</f>
        <v>2026</v>
      </c>
      <c r="V608" s="7" t="str">
        <f>"Q"&amp;ROUNDUP(MONTH(SalesDataTable[[#This Row],[Order Date]])/3,0)</f>
        <v>Q2</v>
      </c>
      <c r="W608" s="8">
        <f>MONTH(SalesDataTable[[#This Row],[Order Date]])</f>
        <v>4</v>
      </c>
      <c r="X608" s="7" t="str">
        <f>TEXT(SalesDataTable[[#This Row],[Order Date]],"mmm")</f>
        <v>Apr</v>
      </c>
    </row>
    <row r="609" spans="1:24" ht="15.75">
      <c r="A609" s="1">
        <v>3050</v>
      </c>
      <c r="B609" s="2">
        <v>46131</v>
      </c>
      <c r="C609" s="3">
        <f>YEAR(SalesDataTable[[#This Row],[Order Date]])</f>
        <v>2026</v>
      </c>
      <c r="D609" s="10" t="str">
        <f>"Q"&amp;ROUNDUP(MONTH(SalesDataTable[[#This Row],[Order Date]])/3,0)</f>
        <v>Q2</v>
      </c>
      <c r="E609" s="3">
        <f>MONTH(SalesDataTable[[#This Row],[Order Date]])</f>
        <v>4</v>
      </c>
      <c r="F609" s="3" t="str">
        <f>TEXT(SalesDataTable[[#This Row],[Order Date]],"MMM")</f>
        <v>Apr</v>
      </c>
      <c r="G609" s="3" t="s">
        <v>20</v>
      </c>
      <c r="H609" s="3" t="s">
        <v>47</v>
      </c>
      <c r="I609" s="3" t="s">
        <v>19</v>
      </c>
      <c r="J609" s="3" t="s">
        <v>3</v>
      </c>
      <c r="K609" s="3" t="s">
        <v>9</v>
      </c>
      <c r="L609" s="3" t="s">
        <v>37</v>
      </c>
      <c r="M609" s="8">
        <v>3</v>
      </c>
      <c r="N609" s="5">
        <v>156.16</v>
      </c>
      <c r="O609" s="6">
        <v>0.05</v>
      </c>
      <c r="P609" s="5">
        <v>77.81</v>
      </c>
      <c r="Q609" s="5">
        <f t="shared" si="36"/>
        <v>445.05599999999998</v>
      </c>
      <c r="R609" s="5">
        <f t="shared" si="37"/>
        <v>233.43</v>
      </c>
      <c r="S609" s="5">
        <f t="shared" si="38"/>
        <v>211.62599999999998</v>
      </c>
      <c r="T609" s="7">
        <f t="shared" si="39"/>
        <v>0.47550420621225192</v>
      </c>
      <c r="U609" s="4">
        <f>YEAR(SalesDataTable[[#This Row],[Order Date]])</f>
        <v>2026</v>
      </c>
      <c r="V609" s="7" t="str">
        <f>"Q"&amp;ROUNDUP(MONTH(SalesDataTable[[#This Row],[Order Date]])/3,0)</f>
        <v>Q2</v>
      </c>
      <c r="W609" s="8">
        <f>MONTH(SalesDataTable[[#This Row],[Order Date]])</f>
        <v>4</v>
      </c>
      <c r="X609" s="7" t="str">
        <f>TEXT(SalesDataTable[[#This Row],[Order Date]],"mmm")</f>
        <v>Apr</v>
      </c>
    </row>
    <row r="610" spans="1:24" ht="15.75">
      <c r="A610" s="1">
        <v>3213</v>
      </c>
      <c r="B610" s="2">
        <v>46131</v>
      </c>
      <c r="C610" s="3">
        <f>YEAR(SalesDataTable[[#This Row],[Order Date]])</f>
        <v>2026</v>
      </c>
      <c r="D610" s="10" t="str">
        <f>"Q"&amp;ROUNDUP(MONTH(SalesDataTable[[#This Row],[Order Date]])/3,0)</f>
        <v>Q2</v>
      </c>
      <c r="E610" s="3">
        <f>MONTH(SalesDataTable[[#This Row],[Order Date]])</f>
        <v>4</v>
      </c>
      <c r="F610" s="3" t="str">
        <f>TEXT(SalesDataTable[[#This Row],[Order Date]],"MMM")</f>
        <v>Apr</v>
      </c>
      <c r="G610" s="3" t="s">
        <v>0</v>
      </c>
      <c r="H610" s="3" t="s">
        <v>50</v>
      </c>
      <c r="I610" s="3" t="s">
        <v>2</v>
      </c>
      <c r="J610" s="3" t="s">
        <v>3</v>
      </c>
      <c r="K610" s="3" t="s">
        <v>14</v>
      </c>
      <c r="L610" s="3" t="s">
        <v>44</v>
      </c>
      <c r="M610" s="8">
        <v>2</v>
      </c>
      <c r="N610" s="5">
        <v>132.53</v>
      </c>
      <c r="O610" s="6">
        <v>0.05</v>
      </c>
      <c r="P610" s="5">
        <v>66.39</v>
      </c>
      <c r="Q610" s="5">
        <f t="shared" si="36"/>
        <v>251.80699999999999</v>
      </c>
      <c r="R610" s="5">
        <f t="shared" si="37"/>
        <v>132.78</v>
      </c>
      <c r="S610" s="5">
        <f t="shared" si="38"/>
        <v>119.02699999999999</v>
      </c>
      <c r="T610" s="7">
        <f t="shared" si="39"/>
        <v>0.47269138665724142</v>
      </c>
      <c r="U610" s="4">
        <f>YEAR(SalesDataTable[[#This Row],[Order Date]])</f>
        <v>2026</v>
      </c>
      <c r="V610" s="7" t="str">
        <f>"Q"&amp;ROUNDUP(MONTH(SalesDataTable[[#This Row],[Order Date]])/3,0)</f>
        <v>Q2</v>
      </c>
      <c r="W610" s="8">
        <f>MONTH(SalesDataTable[[#This Row],[Order Date]])</f>
        <v>4</v>
      </c>
      <c r="X610" s="7" t="str">
        <f>TEXT(SalesDataTable[[#This Row],[Order Date]],"mmm")</f>
        <v>Apr</v>
      </c>
    </row>
    <row r="611" spans="1:24" ht="15.75">
      <c r="A611" s="1">
        <v>3367</v>
      </c>
      <c r="B611" s="2">
        <v>46131</v>
      </c>
      <c r="C611" s="3">
        <f>YEAR(SalesDataTable[[#This Row],[Order Date]])</f>
        <v>2026</v>
      </c>
      <c r="D611" s="10" t="str">
        <f>"Q"&amp;ROUNDUP(MONTH(SalesDataTable[[#This Row],[Order Date]])/3,0)</f>
        <v>Q2</v>
      </c>
      <c r="E611" s="3">
        <f>MONTH(SalesDataTable[[#This Row],[Order Date]])</f>
        <v>4</v>
      </c>
      <c r="F611" s="3" t="str">
        <f>TEXT(SalesDataTable[[#This Row],[Order Date]],"MMM")</f>
        <v>Apr</v>
      </c>
      <c r="G611" s="3" t="s">
        <v>11</v>
      </c>
      <c r="H611" s="3" t="s">
        <v>18</v>
      </c>
      <c r="I611" s="3" t="s">
        <v>2</v>
      </c>
      <c r="J611" s="3" t="s">
        <v>3</v>
      </c>
      <c r="K611" s="3" t="s">
        <v>14</v>
      </c>
      <c r="L611" s="3" t="s">
        <v>32</v>
      </c>
      <c r="M611" s="8">
        <v>3</v>
      </c>
      <c r="N611" s="5">
        <v>45.79</v>
      </c>
      <c r="O611" s="6">
        <v>0</v>
      </c>
      <c r="P611" s="5">
        <v>17.98</v>
      </c>
      <c r="Q611" s="5">
        <f t="shared" si="36"/>
        <v>137.37</v>
      </c>
      <c r="R611" s="5">
        <f t="shared" si="37"/>
        <v>53.94</v>
      </c>
      <c r="S611" s="5">
        <f t="shared" si="38"/>
        <v>83.43</v>
      </c>
      <c r="T611" s="7">
        <f t="shared" si="39"/>
        <v>0.60733784669141733</v>
      </c>
      <c r="U611" s="4">
        <f>YEAR(SalesDataTable[[#This Row],[Order Date]])</f>
        <v>2026</v>
      </c>
      <c r="V611" s="7" t="str">
        <f>"Q"&amp;ROUNDUP(MONTH(SalesDataTable[[#This Row],[Order Date]])/3,0)</f>
        <v>Q2</v>
      </c>
      <c r="W611" s="8">
        <f>MONTH(SalesDataTable[[#This Row],[Order Date]])</f>
        <v>4</v>
      </c>
      <c r="X611" s="7" t="str">
        <f>TEXT(SalesDataTable[[#This Row],[Order Date]],"mmm")</f>
        <v>Apr</v>
      </c>
    </row>
    <row r="612" spans="1:24" ht="15.75">
      <c r="A612" s="1">
        <v>3885</v>
      </c>
      <c r="B612" s="2">
        <v>46131</v>
      </c>
      <c r="C612" s="3">
        <f>YEAR(SalesDataTable[[#This Row],[Order Date]])</f>
        <v>2026</v>
      </c>
      <c r="D612" s="10" t="str">
        <f>"Q"&amp;ROUNDUP(MONTH(SalesDataTable[[#This Row],[Order Date]])/3,0)</f>
        <v>Q2</v>
      </c>
      <c r="E612" s="3">
        <f>MONTH(SalesDataTable[[#This Row],[Order Date]])</f>
        <v>4</v>
      </c>
      <c r="F612" s="3" t="str">
        <f>TEXT(SalesDataTable[[#This Row],[Order Date]],"MMM")</f>
        <v>Apr</v>
      </c>
      <c r="G612" s="3" t="s">
        <v>0</v>
      </c>
      <c r="H612" s="3" t="s">
        <v>50</v>
      </c>
      <c r="I612" s="3" t="s">
        <v>2</v>
      </c>
      <c r="J612" s="3" t="s">
        <v>13</v>
      </c>
      <c r="K612" s="3" t="s">
        <v>14</v>
      </c>
      <c r="L612" s="3" t="s">
        <v>44</v>
      </c>
      <c r="M612" s="8">
        <v>2</v>
      </c>
      <c r="N612" s="5">
        <v>133.97</v>
      </c>
      <c r="O612" s="6">
        <v>0.15</v>
      </c>
      <c r="P612" s="5">
        <v>67.36</v>
      </c>
      <c r="Q612" s="5">
        <f t="shared" si="36"/>
        <v>227.749</v>
      </c>
      <c r="R612" s="5">
        <f t="shared" si="37"/>
        <v>134.72</v>
      </c>
      <c r="S612" s="5">
        <f t="shared" si="38"/>
        <v>93.028999999999996</v>
      </c>
      <c r="T612" s="7">
        <f t="shared" si="39"/>
        <v>0.40847160690057915</v>
      </c>
      <c r="U612" s="4">
        <f>YEAR(SalesDataTable[[#This Row],[Order Date]])</f>
        <v>2026</v>
      </c>
      <c r="V612" s="7" t="str">
        <f>"Q"&amp;ROUNDUP(MONTH(SalesDataTable[[#This Row],[Order Date]])/3,0)</f>
        <v>Q2</v>
      </c>
      <c r="W612" s="8">
        <f>MONTH(SalesDataTable[[#This Row],[Order Date]])</f>
        <v>4</v>
      </c>
      <c r="X612" s="7" t="str">
        <f>TEXT(SalesDataTable[[#This Row],[Order Date]],"mmm")</f>
        <v>Apr</v>
      </c>
    </row>
    <row r="613" spans="1:24" ht="15.75">
      <c r="A613" s="1">
        <v>4372</v>
      </c>
      <c r="B613" s="2">
        <v>46131</v>
      </c>
      <c r="C613" s="3">
        <f>YEAR(SalesDataTable[[#This Row],[Order Date]])</f>
        <v>2026</v>
      </c>
      <c r="D613" s="10" t="str">
        <f>"Q"&amp;ROUNDUP(MONTH(SalesDataTable[[#This Row],[Order Date]])/3,0)</f>
        <v>Q2</v>
      </c>
      <c r="E613" s="3">
        <f>MONTH(SalesDataTable[[#This Row],[Order Date]])</f>
        <v>4</v>
      </c>
      <c r="F613" s="3" t="str">
        <f>TEXT(SalesDataTable[[#This Row],[Order Date]],"MMM")</f>
        <v>Apr</v>
      </c>
      <c r="G613" s="3" t="s">
        <v>0</v>
      </c>
      <c r="H613" s="3" t="s">
        <v>50</v>
      </c>
      <c r="I613" s="3" t="s">
        <v>2</v>
      </c>
      <c r="J613" s="3" t="s">
        <v>13</v>
      </c>
      <c r="K613" s="3" t="s">
        <v>34</v>
      </c>
      <c r="L613" s="3" t="s">
        <v>42</v>
      </c>
      <c r="M613" s="8">
        <v>1</v>
      </c>
      <c r="N613" s="5">
        <v>37.11</v>
      </c>
      <c r="O613" s="6">
        <v>0.1</v>
      </c>
      <c r="P613" s="5">
        <v>14.27</v>
      </c>
      <c r="Q613" s="5">
        <f t="shared" si="36"/>
        <v>33.399000000000001</v>
      </c>
      <c r="R613" s="5">
        <f t="shared" si="37"/>
        <v>14.27</v>
      </c>
      <c r="S613" s="5">
        <f t="shared" si="38"/>
        <v>19.129000000000001</v>
      </c>
      <c r="T613" s="7">
        <f t="shared" si="39"/>
        <v>0.5727416988532591</v>
      </c>
      <c r="U613" s="4">
        <f>YEAR(SalesDataTable[[#This Row],[Order Date]])</f>
        <v>2026</v>
      </c>
      <c r="V613" s="7" t="str">
        <f>"Q"&amp;ROUNDUP(MONTH(SalesDataTable[[#This Row],[Order Date]])/3,0)</f>
        <v>Q2</v>
      </c>
      <c r="W613" s="8">
        <f>MONTH(SalesDataTable[[#This Row],[Order Date]])</f>
        <v>4</v>
      </c>
      <c r="X613" s="7" t="str">
        <f>TEXT(SalesDataTable[[#This Row],[Order Date]],"mmm")</f>
        <v>Apr</v>
      </c>
    </row>
    <row r="614" spans="1:24" ht="15.75">
      <c r="A614" s="1">
        <v>4417</v>
      </c>
      <c r="B614" s="2">
        <v>46131</v>
      </c>
      <c r="C614" s="3">
        <f>YEAR(SalesDataTable[[#This Row],[Order Date]])</f>
        <v>2026</v>
      </c>
      <c r="D614" s="10" t="str">
        <f>"Q"&amp;ROUNDUP(MONTH(SalesDataTable[[#This Row],[Order Date]])/3,0)</f>
        <v>Q2</v>
      </c>
      <c r="E614" s="3">
        <f>MONTH(SalesDataTable[[#This Row],[Order Date]])</f>
        <v>4</v>
      </c>
      <c r="F614" s="3" t="str">
        <f>TEXT(SalesDataTable[[#This Row],[Order Date]],"MMM")</f>
        <v>Apr</v>
      </c>
      <c r="G614" s="3" t="s">
        <v>20</v>
      </c>
      <c r="H614" s="3" t="s">
        <v>33</v>
      </c>
      <c r="I614" s="3" t="s">
        <v>19</v>
      </c>
      <c r="J614" s="3" t="s">
        <v>13</v>
      </c>
      <c r="K614" s="3" t="s">
        <v>23</v>
      </c>
      <c r="L614" s="3" t="s">
        <v>24</v>
      </c>
      <c r="M614" s="8">
        <v>3</v>
      </c>
      <c r="N614" s="5">
        <v>334.01</v>
      </c>
      <c r="O614" s="6">
        <v>0.15</v>
      </c>
      <c r="P614" s="5">
        <v>192.17</v>
      </c>
      <c r="Q614" s="5">
        <f t="shared" si="36"/>
        <v>851.72550000000001</v>
      </c>
      <c r="R614" s="5">
        <f t="shared" si="37"/>
        <v>576.51</v>
      </c>
      <c r="S614" s="5">
        <f t="shared" si="38"/>
        <v>275.21550000000002</v>
      </c>
      <c r="T614" s="7">
        <f t="shared" si="39"/>
        <v>0.32312699337990941</v>
      </c>
      <c r="U614" s="4">
        <f>YEAR(SalesDataTable[[#This Row],[Order Date]])</f>
        <v>2026</v>
      </c>
      <c r="V614" s="7" t="str">
        <f>"Q"&amp;ROUNDUP(MONTH(SalesDataTable[[#This Row],[Order Date]])/3,0)</f>
        <v>Q2</v>
      </c>
      <c r="W614" s="8">
        <f>MONTH(SalesDataTable[[#This Row],[Order Date]])</f>
        <v>4</v>
      </c>
      <c r="X614" s="7" t="str">
        <f>TEXT(SalesDataTable[[#This Row],[Order Date]],"mmm")</f>
        <v>Apr</v>
      </c>
    </row>
    <row r="615" spans="1:24" ht="15.75">
      <c r="A615" s="1">
        <v>1147</v>
      </c>
      <c r="B615" s="2">
        <v>46132</v>
      </c>
      <c r="C615" s="3">
        <f>YEAR(SalesDataTable[[#This Row],[Order Date]])</f>
        <v>2026</v>
      </c>
      <c r="D615" s="10" t="str">
        <f>"Q"&amp;ROUNDUP(MONTH(SalesDataTable[[#This Row],[Order Date]])/3,0)</f>
        <v>Q2</v>
      </c>
      <c r="E615" s="3">
        <f>MONTH(SalesDataTable[[#This Row],[Order Date]])</f>
        <v>4</v>
      </c>
      <c r="F615" s="3" t="str">
        <f>TEXT(SalesDataTable[[#This Row],[Order Date]],"MMM")</f>
        <v>Apr</v>
      </c>
      <c r="G615" s="3" t="s">
        <v>20</v>
      </c>
      <c r="H615" s="3" t="s">
        <v>31</v>
      </c>
      <c r="I615" s="3" t="s">
        <v>2</v>
      </c>
      <c r="J615" s="3" t="s">
        <v>13</v>
      </c>
      <c r="K615" s="3" t="s">
        <v>14</v>
      </c>
      <c r="L615" s="3" t="s">
        <v>44</v>
      </c>
      <c r="M615" s="8">
        <v>1</v>
      </c>
      <c r="N615" s="5">
        <v>131.46</v>
      </c>
      <c r="O615" s="6">
        <v>0</v>
      </c>
      <c r="P615" s="5">
        <v>67.77</v>
      </c>
      <c r="Q615" s="5">
        <f t="shared" si="36"/>
        <v>131.46</v>
      </c>
      <c r="R615" s="5">
        <f t="shared" si="37"/>
        <v>67.77</v>
      </c>
      <c r="S615" s="5">
        <f t="shared" si="38"/>
        <v>63.690000000000012</v>
      </c>
      <c r="T615" s="7">
        <f t="shared" si="39"/>
        <v>0.48448197170241902</v>
      </c>
      <c r="U615" s="4">
        <f>YEAR(SalesDataTable[[#This Row],[Order Date]])</f>
        <v>2026</v>
      </c>
      <c r="V615" s="7" t="str">
        <f>"Q"&amp;ROUNDUP(MONTH(SalesDataTable[[#This Row],[Order Date]])/3,0)</f>
        <v>Q2</v>
      </c>
      <c r="W615" s="8">
        <f>MONTH(SalesDataTable[[#This Row],[Order Date]])</f>
        <v>4</v>
      </c>
      <c r="X615" s="7" t="str">
        <f>TEXT(SalesDataTable[[#This Row],[Order Date]],"mmm")</f>
        <v>Apr</v>
      </c>
    </row>
    <row r="616" spans="1:24" ht="15.75">
      <c r="A616" s="1">
        <v>1514</v>
      </c>
      <c r="B616" s="2">
        <v>46132</v>
      </c>
      <c r="C616" s="3">
        <f>YEAR(SalesDataTable[[#This Row],[Order Date]])</f>
        <v>2026</v>
      </c>
      <c r="D616" s="10" t="str">
        <f>"Q"&amp;ROUNDUP(MONTH(SalesDataTable[[#This Row],[Order Date]])/3,0)</f>
        <v>Q2</v>
      </c>
      <c r="E616" s="3">
        <f>MONTH(SalesDataTable[[#This Row],[Order Date]])</f>
        <v>4</v>
      </c>
      <c r="F616" s="3" t="str">
        <f>TEXT(SalesDataTable[[#This Row],[Order Date]],"MMM")</f>
        <v>Apr</v>
      </c>
      <c r="G616" s="3" t="s">
        <v>11</v>
      </c>
      <c r="H616" s="3" t="s">
        <v>18</v>
      </c>
      <c r="I616" s="3" t="s">
        <v>19</v>
      </c>
      <c r="J616" s="3" t="s">
        <v>3</v>
      </c>
      <c r="K616" s="3" t="s">
        <v>9</v>
      </c>
      <c r="L616" s="3" t="s">
        <v>46</v>
      </c>
      <c r="M616" s="8">
        <v>3</v>
      </c>
      <c r="N616" s="5">
        <v>72.48</v>
      </c>
      <c r="O616" s="6">
        <v>0</v>
      </c>
      <c r="P616" s="5">
        <v>32.36</v>
      </c>
      <c r="Q616" s="5">
        <f t="shared" si="36"/>
        <v>217.44</v>
      </c>
      <c r="R616" s="5">
        <f t="shared" si="37"/>
        <v>97.08</v>
      </c>
      <c r="S616" s="5">
        <f t="shared" si="38"/>
        <v>120.36</v>
      </c>
      <c r="T616" s="7">
        <f t="shared" si="39"/>
        <v>0.55353200883002207</v>
      </c>
      <c r="U616" s="4">
        <f>YEAR(SalesDataTable[[#This Row],[Order Date]])</f>
        <v>2026</v>
      </c>
      <c r="V616" s="7" t="str">
        <f>"Q"&amp;ROUNDUP(MONTH(SalesDataTable[[#This Row],[Order Date]])/3,0)</f>
        <v>Q2</v>
      </c>
      <c r="W616" s="8">
        <f>MONTH(SalesDataTable[[#This Row],[Order Date]])</f>
        <v>4</v>
      </c>
      <c r="X616" s="7" t="str">
        <f>TEXT(SalesDataTable[[#This Row],[Order Date]],"mmm")</f>
        <v>Apr</v>
      </c>
    </row>
    <row r="617" spans="1:24" ht="15.75">
      <c r="A617" s="1">
        <v>1538</v>
      </c>
      <c r="B617" s="2">
        <v>46132</v>
      </c>
      <c r="C617" s="3">
        <f>YEAR(SalesDataTable[[#This Row],[Order Date]])</f>
        <v>2026</v>
      </c>
      <c r="D617" s="10" t="str">
        <f>"Q"&amp;ROUNDUP(MONTH(SalesDataTable[[#This Row],[Order Date]])/3,0)</f>
        <v>Q2</v>
      </c>
      <c r="E617" s="3">
        <f>MONTH(SalesDataTable[[#This Row],[Order Date]])</f>
        <v>4</v>
      </c>
      <c r="F617" s="3" t="str">
        <f>TEXT(SalesDataTable[[#This Row],[Order Date]],"MMM")</f>
        <v>Apr</v>
      </c>
      <c r="G617" s="3" t="s">
        <v>11</v>
      </c>
      <c r="H617" s="3" t="s">
        <v>12</v>
      </c>
      <c r="I617" s="3" t="s">
        <v>28</v>
      </c>
      <c r="J617" s="3" t="s">
        <v>13</v>
      </c>
      <c r="K617" s="3" t="s">
        <v>4</v>
      </c>
      <c r="L617" s="3" t="s">
        <v>5</v>
      </c>
      <c r="M617" s="8">
        <v>1</v>
      </c>
      <c r="N617" s="5">
        <v>81.98</v>
      </c>
      <c r="O617" s="6">
        <v>0</v>
      </c>
      <c r="P617" s="5">
        <v>43.15</v>
      </c>
      <c r="Q617" s="5">
        <f t="shared" si="36"/>
        <v>81.98</v>
      </c>
      <c r="R617" s="5">
        <f t="shared" si="37"/>
        <v>43.15</v>
      </c>
      <c r="S617" s="5">
        <f t="shared" si="38"/>
        <v>38.830000000000005</v>
      </c>
      <c r="T617" s="7">
        <f t="shared" si="39"/>
        <v>0.47365211027079779</v>
      </c>
      <c r="U617" s="4">
        <f>YEAR(SalesDataTable[[#This Row],[Order Date]])</f>
        <v>2026</v>
      </c>
      <c r="V617" s="7" t="str">
        <f>"Q"&amp;ROUNDUP(MONTH(SalesDataTable[[#This Row],[Order Date]])/3,0)</f>
        <v>Q2</v>
      </c>
      <c r="W617" s="8">
        <f>MONTH(SalesDataTable[[#This Row],[Order Date]])</f>
        <v>4</v>
      </c>
      <c r="X617" s="7" t="str">
        <f>TEXT(SalesDataTable[[#This Row],[Order Date]],"mmm")</f>
        <v>Apr</v>
      </c>
    </row>
    <row r="618" spans="1:24" ht="15.75">
      <c r="A618" s="1">
        <v>1679</v>
      </c>
      <c r="B618" s="2">
        <v>46132</v>
      </c>
      <c r="C618" s="3">
        <f>YEAR(SalesDataTable[[#This Row],[Order Date]])</f>
        <v>2026</v>
      </c>
      <c r="D618" s="10" t="str">
        <f>"Q"&amp;ROUNDUP(MONTH(SalesDataTable[[#This Row],[Order Date]])/3,0)</f>
        <v>Q2</v>
      </c>
      <c r="E618" s="3">
        <f>MONTH(SalesDataTable[[#This Row],[Order Date]])</f>
        <v>4</v>
      </c>
      <c r="F618" s="3" t="str">
        <f>TEXT(SalesDataTable[[#This Row],[Order Date]],"MMM")</f>
        <v>Apr</v>
      </c>
      <c r="G618" s="3" t="s">
        <v>20</v>
      </c>
      <c r="H618" s="3" t="s">
        <v>47</v>
      </c>
      <c r="I618" s="3" t="s">
        <v>28</v>
      </c>
      <c r="J618" s="3" t="s">
        <v>3</v>
      </c>
      <c r="K618" s="3" t="s">
        <v>14</v>
      </c>
      <c r="L618" s="3" t="s">
        <v>32</v>
      </c>
      <c r="M618" s="8">
        <v>1</v>
      </c>
      <c r="N618" s="5">
        <v>46.71</v>
      </c>
      <c r="O618" s="6">
        <v>0</v>
      </c>
      <c r="P618" s="5">
        <v>18.18</v>
      </c>
      <c r="Q618" s="5">
        <f t="shared" si="36"/>
        <v>46.71</v>
      </c>
      <c r="R618" s="5">
        <f t="shared" si="37"/>
        <v>18.18</v>
      </c>
      <c r="S618" s="5">
        <f t="shared" si="38"/>
        <v>28.53</v>
      </c>
      <c r="T618" s="7">
        <f t="shared" si="39"/>
        <v>0.61078998073217727</v>
      </c>
      <c r="U618" s="4">
        <f>YEAR(SalesDataTable[[#This Row],[Order Date]])</f>
        <v>2026</v>
      </c>
      <c r="V618" s="7" t="str">
        <f>"Q"&amp;ROUNDUP(MONTH(SalesDataTable[[#This Row],[Order Date]])/3,0)</f>
        <v>Q2</v>
      </c>
      <c r="W618" s="8">
        <f>MONTH(SalesDataTable[[#This Row],[Order Date]])</f>
        <v>4</v>
      </c>
      <c r="X618" s="7" t="str">
        <f>TEXT(SalesDataTable[[#This Row],[Order Date]],"mmm")</f>
        <v>Apr</v>
      </c>
    </row>
    <row r="619" spans="1:24" ht="15.75">
      <c r="A619" s="1">
        <v>1708</v>
      </c>
      <c r="B619" s="2">
        <v>46132</v>
      </c>
      <c r="C619" s="3">
        <f>YEAR(SalesDataTable[[#This Row],[Order Date]])</f>
        <v>2026</v>
      </c>
      <c r="D619" s="10" t="str">
        <f>"Q"&amp;ROUNDUP(MONTH(SalesDataTable[[#This Row],[Order Date]])/3,0)</f>
        <v>Q2</v>
      </c>
      <c r="E619" s="3">
        <f>MONTH(SalesDataTable[[#This Row],[Order Date]])</f>
        <v>4</v>
      </c>
      <c r="F619" s="3" t="str">
        <f>TEXT(SalesDataTable[[#This Row],[Order Date]],"MMM")</f>
        <v>Apr</v>
      </c>
      <c r="G619" s="3" t="s">
        <v>11</v>
      </c>
      <c r="H619" s="3" t="s">
        <v>25</v>
      </c>
      <c r="I619" s="3" t="s">
        <v>28</v>
      </c>
      <c r="J619" s="3" t="s">
        <v>13</v>
      </c>
      <c r="K619" s="3" t="s">
        <v>34</v>
      </c>
      <c r="L619" s="3" t="s">
        <v>35</v>
      </c>
      <c r="M619" s="8">
        <v>1</v>
      </c>
      <c r="N619" s="5">
        <v>41.01</v>
      </c>
      <c r="O619" s="6">
        <v>0</v>
      </c>
      <c r="P619" s="5">
        <v>14.5</v>
      </c>
      <c r="Q619" s="5">
        <f t="shared" si="36"/>
        <v>41.01</v>
      </c>
      <c r="R619" s="5">
        <f t="shared" si="37"/>
        <v>14.5</v>
      </c>
      <c r="S619" s="5">
        <f t="shared" si="38"/>
        <v>26.509999999999998</v>
      </c>
      <c r="T619" s="7">
        <f t="shared" si="39"/>
        <v>0.64642770056083876</v>
      </c>
      <c r="U619" s="4">
        <f>YEAR(SalesDataTable[[#This Row],[Order Date]])</f>
        <v>2026</v>
      </c>
      <c r="V619" s="7" t="str">
        <f>"Q"&amp;ROUNDUP(MONTH(SalesDataTable[[#This Row],[Order Date]])/3,0)</f>
        <v>Q2</v>
      </c>
      <c r="W619" s="8">
        <f>MONTH(SalesDataTable[[#This Row],[Order Date]])</f>
        <v>4</v>
      </c>
      <c r="X619" s="7" t="str">
        <f>TEXT(SalesDataTable[[#This Row],[Order Date]],"mmm")</f>
        <v>Apr</v>
      </c>
    </row>
    <row r="620" spans="1:24" ht="15.75">
      <c r="A620" s="1">
        <v>2686</v>
      </c>
      <c r="B620" s="2">
        <v>46132</v>
      </c>
      <c r="C620" s="3">
        <f>YEAR(SalesDataTable[[#This Row],[Order Date]])</f>
        <v>2026</v>
      </c>
      <c r="D620" s="10" t="str">
        <f>"Q"&amp;ROUNDUP(MONTH(SalesDataTable[[#This Row],[Order Date]])/3,0)</f>
        <v>Q2</v>
      </c>
      <c r="E620" s="3">
        <f>MONTH(SalesDataTable[[#This Row],[Order Date]])</f>
        <v>4</v>
      </c>
      <c r="F620" s="3" t="str">
        <f>TEXT(SalesDataTable[[#This Row],[Order Date]],"MMM")</f>
        <v>Apr</v>
      </c>
      <c r="G620" s="3" t="s">
        <v>6</v>
      </c>
      <c r="H620" s="3" t="s">
        <v>43</v>
      </c>
      <c r="I620" s="3" t="s">
        <v>2</v>
      </c>
      <c r="J620" s="3" t="s">
        <v>3</v>
      </c>
      <c r="K620" s="3" t="s">
        <v>9</v>
      </c>
      <c r="L620" s="3" t="s">
        <v>46</v>
      </c>
      <c r="M620" s="8">
        <v>1</v>
      </c>
      <c r="N620" s="5">
        <v>70.45</v>
      </c>
      <c r="O620" s="6">
        <v>0.05</v>
      </c>
      <c r="P620" s="5">
        <v>31.98</v>
      </c>
      <c r="Q620" s="5">
        <f t="shared" si="36"/>
        <v>66.927499999999995</v>
      </c>
      <c r="R620" s="5">
        <f t="shared" si="37"/>
        <v>31.98</v>
      </c>
      <c r="S620" s="5">
        <f t="shared" si="38"/>
        <v>34.947499999999991</v>
      </c>
      <c r="T620" s="7">
        <f t="shared" si="39"/>
        <v>0.52216951178514059</v>
      </c>
      <c r="U620" s="4">
        <f>YEAR(SalesDataTable[[#This Row],[Order Date]])</f>
        <v>2026</v>
      </c>
      <c r="V620" s="7" t="str">
        <f>"Q"&amp;ROUNDUP(MONTH(SalesDataTable[[#This Row],[Order Date]])/3,0)</f>
        <v>Q2</v>
      </c>
      <c r="W620" s="8">
        <f>MONTH(SalesDataTable[[#This Row],[Order Date]])</f>
        <v>4</v>
      </c>
      <c r="X620" s="7" t="str">
        <f>TEXT(SalesDataTable[[#This Row],[Order Date]],"mmm")</f>
        <v>Apr</v>
      </c>
    </row>
    <row r="621" spans="1:24" ht="15.75">
      <c r="A621" s="1">
        <v>3307</v>
      </c>
      <c r="B621" s="2">
        <v>46132</v>
      </c>
      <c r="C621" s="3">
        <f>YEAR(SalesDataTable[[#This Row],[Order Date]])</f>
        <v>2026</v>
      </c>
      <c r="D621" s="10" t="str">
        <f>"Q"&amp;ROUNDUP(MONTH(SalesDataTable[[#This Row],[Order Date]])/3,0)</f>
        <v>Q2</v>
      </c>
      <c r="E621" s="3">
        <f>MONTH(SalesDataTable[[#This Row],[Order Date]])</f>
        <v>4</v>
      </c>
      <c r="F621" s="3" t="str">
        <f>TEXT(SalesDataTable[[#This Row],[Order Date]],"MMM")</f>
        <v>Apr</v>
      </c>
      <c r="G621" s="3" t="s">
        <v>20</v>
      </c>
      <c r="H621" s="3" t="s">
        <v>47</v>
      </c>
      <c r="I621" s="3" t="s">
        <v>19</v>
      </c>
      <c r="J621" s="3" t="s">
        <v>16</v>
      </c>
      <c r="K621" s="3" t="s">
        <v>4</v>
      </c>
      <c r="L621" s="3" t="s">
        <v>22</v>
      </c>
      <c r="M621" s="8">
        <v>2</v>
      </c>
      <c r="N621" s="5">
        <v>51.39</v>
      </c>
      <c r="O621" s="6">
        <v>0.05</v>
      </c>
      <c r="P621" s="5">
        <v>22.28</v>
      </c>
      <c r="Q621" s="5">
        <f t="shared" si="36"/>
        <v>97.640999999999991</v>
      </c>
      <c r="R621" s="5">
        <f t="shared" si="37"/>
        <v>44.56</v>
      </c>
      <c r="S621" s="5">
        <f t="shared" si="38"/>
        <v>53.080999999999989</v>
      </c>
      <c r="T621" s="7">
        <f t="shared" si="39"/>
        <v>0.54363433393758764</v>
      </c>
      <c r="U621" s="4">
        <f>YEAR(SalesDataTable[[#This Row],[Order Date]])</f>
        <v>2026</v>
      </c>
      <c r="V621" s="7" t="str">
        <f>"Q"&amp;ROUNDUP(MONTH(SalesDataTable[[#This Row],[Order Date]])/3,0)</f>
        <v>Q2</v>
      </c>
      <c r="W621" s="8">
        <f>MONTH(SalesDataTable[[#This Row],[Order Date]])</f>
        <v>4</v>
      </c>
      <c r="X621" s="7" t="str">
        <f>TEXT(SalesDataTable[[#This Row],[Order Date]],"mmm")</f>
        <v>Apr</v>
      </c>
    </row>
    <row r="622" spans="1:24" ht="15.75">
      <c r="A622" s="1">
        <v>3772</v>
      </c>
      <c r="B622" s="2">
        <v>46132</v>
      </c>
      <c r="C622" s="3">
        <f>YEAR(SalesDataTable[[#This Row],[Order Date]])</f>
        <v>2026</v>
      </c>
      <c r="D622" s="10" t="str">
        <f>"Q"&amp;ROUNDUP(MONTH(SalesDataTable[[#This Row],[Order Date]])/3,0)</f>
        <v>Q2</v>
      </c>
      <c r="E622" s="3">
        <f>MONTH(SalesDataTable[[#This Row],[Order Date]])</f>
        <v>4</v>
      </c>
      <c r="F622" s="3" t="str">
        <f>TEXT(SalesDataTable[[#This Row],[Order Date]],"MMM")</f>
        <v>Apr</v>
      </c>
      <c r="G622" s="3" t="s">
        <v>0</v>
      </c>
      <c r="H622" s="3" t="s">
        <v>50</v>
      </c>
      <c r="I622" s="3" t="s">
        <v>19</v>
      </c>
      <c r="J622" s="3" t="s">
        <v>3</v>
      </c>
      <c r="K622" s="3" t="s">
        <v>23</v>
      </c>
      <c r="L622" s="3" t="s">
        <v>51</v>
      </c>
      <c r="M622" s="8">
        <v>2</v>
      </c>
      <c r="N622" s="5">
        <v>122.03</v>
      </c>
      <c r="O622" s="6">
        <v>0</v>
      </c>
      <c r="P622" s="5">
        <v>59.43</v>
      </c>
      <c r="Q622" s="5">
        <f t="shared" si="36"/>
        <v>244.06</v>
      </c>
      <c r="R622" s="5">
        <f t="shared" si="37"/>
        <v>118.86</v>
      </c>
      <c r="S622" s="5">
        <f t="shared" si="38"/>
        <v>125.2</v>
      </c>
      <c r="T622" s="7">
        <f t="shared" si="39"/>
        <v>0.51298860935835455</v>
      </c>
      <c r="U622" s="4">
        <f>YEAR(SalesDataTable[[#This Row],[Order Date]])</f>
        <v>2026</v>
      </c>
      <c r="V622" s="7" t="str">
        <f>"Q"&amp;ROUNDUP(MONTH(SalesDataTable[[#This Row],[Order Date]])/3,0)</f>
        <v>Q2</v>
      </c>
      <c r="W622" s="8">
        <f>MONTH(SalesDataTable[[#This Row],[Order Date]])</f>
        <v>4</v>
      </c>
      <c r="X622" s="7" t="str">
        <f>TEXT(SalesDataTable[[#This Row],[Order Date]],"mmm")</f>
        <v>Apr</v>
      </c>
    </row>
    <row r="623" spans="1:24" ht="15.75">
      <c r="A623" s="1">
        <v>3877</v>
      </c>
      <c r="B623" s="2">
        <v>46132</v>
      </c>
      <c r="C623" s="3">
        <f>YEAR(SalesDataTable[[#This Row],[Order Date]])</f>
        <v>2026</v>
      </c>
      <c r="D623" s="10" t="str">
        <f>"Q"&amp;ROUNDUP(MONTH(SalesDataTable[[#This Row],[Order Date]])/3,0)</f>
        <v>Q2</v>
      </c>
      <c r="E623" s="3">
        <f>MONTH(SalesDataTable[[#This Row],[Order Date]])</f>
        <v>4</v>
      </c>
      <c r="F623" s="3" t="str">
        <f>TEXT(SalesDataTable[[#This Row],[Order Date]],"MMM")</f>
        <v>Apr</v>
      </c>
      <c r="G623" s="3" t="s">
        <v>20</v>
      </c>
      <c r="H623" s="3" t="s">
        <v>21</v>
      </c>
      <c r="I623" s="3" t="s">
        <v>2</v>
      </c>
      <c r="J623" s="3" t="s">
        <v>13</v>
      </c>
      <c r="K623" s="3" t="s">
        <v>14</v>
      </c>
      <c r="L623" s="3" t="s">
        <v>44</v>
      </c>
      <c r="M623" s="8">
        <v>3</v>
      </c>
      <c r="N623" s="5">
        <v>132.07</v>
      </c>
      <c r="O623" s="6">
        <v>0.05</v>
      </c>
      <c r="P623" s="5">
        <v>66.41</v>
      </c>
      <c r="Q623" s="5">
        <f t="shared" si="36"/>
        <v>376.39949999999999</v>
      </c>
      <c r="R623" s="5">
        <f t="shared" si="37"/>
        <v>199.23</v>
      </c>
      <c r="S623" s="5">
        <f t="shared" si="38"/>
        <v>177.1695</v>
      </c>
      <c r="T623" s="7">
        <f t="shared" si="39"/>
        <v>0.47069536489819991</v>
      </c>
      <c r="U623" s="4">
        <f>YEAR(SalesDataTable[[#This Row],[Order Date]])</f>
        <v>2026</v>
      </c>
      <c r="V623" s="7" t="str">
        <f>"Q"&amp;ROUNDUP(MONTH(SalesDataTable[[#This Row],[Order Date]])/3,0)</f>
        <v>Q2</v>
      </c>
      <c r="W623" s="8">
        <f>MONTH(SalesDataTable[[#This Row],[Order Date]])</f>
        <v>4</v>
      </c>
      <c r="X623" s="7" t="str">
        <f>TEXT(SalesDataTable[[#This Row],[Order Date]],"mmm")</f>
        <v>Apr</v>
      </c>
    </row>
    <row r="624" spans="1:24" ht="15.75">
      <c r="A624" s="1">
        <v>4117</v>
      </c>
      <c r="B624" s="2">
        <v>46132</v>
      </c>
      <c r="C624" s="3">
        <f>YEAR(SalesDataTable[[#This Row],[Order Date]])</f>
        <v>2026</v>
      </c>
      <c r="D624" s="10" t="str">
        <f>"Q"&amp;ROUNDUP(MONTH(SalesDataTable[[#This Row],[Order Date]])/3,0)</f>
        <v>Q2</v>
      </c>
      <c r="E624" s="3">
        <f>MONTH(SalesDataTable[[#This Row],[Order Date]])</f>
        <v>4</v>
      </c>
      <c r="F624" s="3" t="str">
        <f>TEXT(SalesDataTable[[#This Row],[Order Date]],"MMM")</f>
        <v>Apr</v>
      </c>
      <c r="G624" s="3" t="s">
        <v>20</v>
      </c>
      <c r="H624" s="3" t="s">
        <v>31</v>
      </c>
      <c r="I624" s="3" t="s">
        <v>28</v>
      </c>
      <c r="J624" s="3" t="s">
        <v>3</v>
      </c>
      <c r="K624" s="3" t="s">
        <v>4</v>
      </c>
      <c r="L624" s="3" t="s">
        <v>26</v>
      </c>
      <c r="M624" s="8">
        <v>1</v>
      </c>
      <c r="N624" s="5">
        <v>41.04</v>
      </c>
      <c r="O624" s="6">
        <v>0.1</v>
      </c>
      <c r="P624" s="5">
        <v>17.02</v>
      </c>
      <c r="Q624" s="5">
        <f t="shared" si="36"/>
        <v>36.936</v>
      </c>
      <c r="R624" s="5">
        <f t="shared" si="37"/>
        <v>17.02</v>
      </c>
      <c r="S624" s="5">
        <f t="shared" si="38"/>
        <v>19.916</v>
      </c>
      <c r="T624" s="7">
        <f t="shared" si="39"/>
        <v>0.53920294563569415</v>
      </c>
      <c r="U624" s="4">
        <f>YEAR(SalesDataTable[[#This Row],[Order Date]])</f>
        <v>2026</v>
      </c>
      <c r="V624" s="7" t="str">
        <f>"Q"&amp;ROUNDUP(MONTH(SalesDataTable[[#This Row],[Order Date]])/3,0)</f>
        <v>Q2</v>
      </c>
      <c r="W624" s="8">
        <f>MONTH(SalesDataTable[[#This Row],[Order Date]])</f>
        <v>4</v>
      </c>
      <c r="X624" s="7" t="str">
        <f>TEXT(SalesDataTable[[#This Row],[Order Date]],"mmm")</f>
        <v>Apr</v>
      </c>
    </row>
    <row r="625" spans="1:24" ht="15.75">
      <c r="A625" s="1">
        <v>4562</v>
      </c>
      <c r="B625" s="2">
        <v>46132</v>
      </c>
      <c r="C625" s="3">
        <f>YEAR(SalesDataTable[[#This Row],[Order Date]])</f>
        <v>2026</v>
      </c>
      <c r="D625" s="10" t="str">
        <f>"Q"&amp;ROUNDUP(MONTH(SalesDataTable[[#This Row],[Order Date]])/3,0)</f>
        <v>Q2</v>
      </c>
      <c r="E625" s="3">
        <f>MONTH(SalesDataTable[[#This Row],[Order Date]])</f>
        <v>4</v>
      </c>
      <c r="F625" s="3" t="str">
        <f>TEXT(SalesDataTable[[#This Row],[Order Date]],"MMM")</f>
        <v>Apr</v>
      </c>
      <c r="G625" s="3" t="s">
        <v>6</v>
      </c>
      <c r="H625" s="3" t="s">
        <v>7</v>
      </c>
      <c r="I625" s="3" t="s">
        <v>19</v>
      </c>
      <c r="J625" s="3" t="s">
        <v>13</v>
      </c>
      <c r="K625" s="3" t="s">
        <v>34</v>
      </c>
      <c r="L625" s="3" t="s">
        <v>35</v>
      </c>
      <c r="M625" s="8">
        <v>2</v>
      </c>
      <c r="N625" s="5">
        <v>40.56</v>
      </c>
      <c r="O625" s="6">
        <v>0</v>
      </c>
      <c r="P625" s="5">
        <v>15.09</v>
      </c>
      <c r="Q625" s="5">
        <f t="shared" si="36"/>
        <v>81.12</v>
      </c>
      <c r="R625" s="5">
        <f t="shared" si="37"/>
        <v>30.18</v>
      </c>
      <c r="S625" s="5">
        <f t="shared" si="38"/>
        <v>50.940000000000005</v>
      </c>
      <c r="T625" s="7">
        <f t="shared" si="39"/>
        <v>0.62795857988165682</v>
      </c>
      <c r="U625" s="4">
        <f>YEAR(SalesDataTable[[#This Row],[Order Date]])</f>
        <v>2026</v>
      </c>
      <c r="V625" s="7" t="str">
        <f>"Q"&amp;ROUNDUP(MONTH(SalesDataTable[[#This Row],[Order Date]])/3,0)</f>
        <v>Q2</v>
      </c>
      <c r="W625" s="8">
        <f>MONTH(SalesDataTable[[#This Row],[Order Date]])</f>
        <v>4</v>
      </c>
      <c r="X625" s="7" t="str">
        <f>TEXT(SalesDataTable[[#This Row],[Order Date]],"mmm")</f>
        <v>Apr</v>
      </c>
    </row>
    <row r="626" spans="1:24" ht="15.75">
      <c r="A626" s="1">
        <v>4683</v>
      </c>
      <c r="B626" s="2">
        <v>46132</v>
      </c>
      <c r="C626" s="3">
        <f>YEAR(SalesDataTable[[#This Row],[Order Date]])</f>
        <v>2026</v>
      </c>
      <c r="D626" s="10" t="str">
        <f>"Q"&amp;ROUNDUP(MONTH(SalesDataTable[[#This Row],[Order Date]])/3,0)</f>
        <v>Q2</v>
      </c>
      <c r="E626" s="3">
        <f>MONTH(SalesDataTable[[#This Row],[Order Date]])</f>
        <v>4</v>
      </c>
      <c r="F626" s="3" t="str">
        <f>TEXT(SalesDataTable[[#This Row],[Order Date]],"MMM")</f>
        <v>Apr</v>
      </c>
      <c r="G626" s="3" t="s">
        <v>11</v>
      </c>
      <c r="H626" s="3" t="s">
        <v>52</v>
      </c>
      <c r="I626" s="3" t="s">
        <v>2</v>
      </c>
      <c r="J626" s="3" t="s">
        <v>16</v>
      </c>
      <c r="K626" s="3" t="s">
        <v>34</v>
      </c>
      <c r="L626" s="3" t="s">
        <v>45</v>
      </c>
      <c r="M626" s="8">
        <v>3</v>
      </c>
      <c r="N626" s="5">
        <v>51.36</v>
      </c>
      <c r="O626" s="6">
        <v>0</v>
      </c>
      <c r="P626" s="5">
        <v>22.05</v>
      </c>
      <c r="Q626" s="5">
        <f t="shared" si="36"/>
        <v>154.07999999999998</v>
      </c>
      <c r="R626" s="5">
        <f t="shared" si="37"/>
        <v>66.150000000000006</v>
      </c>
      <c r="S626" s="5">
        <f t="shared" si="38"/>
        <v>87.929999999999978</v>
      </c>
      <c r="T626" s="7">
        <f t="shared" si="39"/>
        <v>0.57067757009345788</v>
      </c>
      <c r="U626" s="4">
        <f>YEAR(SalesDataTable[[#This Row],[Order Date]])</f>
        <v>2026</v>
      </c>
      <c r="V626" s="7" t="str">
        <f>"Q"&amp;ROUNDUP(MONTH(SalesDataTable[[#This Row],[Order Date]])/3,0)</f>
        <v>Q2</v>
      </c>
      <c r="W626" s="8">
        <f>MONTH(SalesDataTable[[#This Row],[Order Date]])</f>
        <v>4</v>
      </c>
      <c r="X626" s="7" t="str">
        <f>TEXT(SalesDataTable[[#This Row],[Order Date]],"mmm")</f>
        <v>Apr</v>
      </c>
    </row>
    <row r="627" spans="1:24" ht="15.75">
      <c r="A627" s="1">
        <v>308</v>
      </c>
      <c r="B627" s="2">
        <v>46133</v>
      </c>
      <c r="C627" s="3">
        <f>YEAR(SalesDataTable[[#This Row],[Order Date]])</f>
        <v>2026</v>
      </c>
      <c r="D627" s="10" t="str">
        <f>"Q"&amp;ROUNDUP(MONTH(SalesDataTable[[#This Row],[Order Date]])/3,0)</f>
        <v>Q2</v>
      </c>
      <c r="E627" s="3">
        <f>MONTH(SalesDataTable[[#This Row],[Order Date]])</f>
        <v>4</v>
      </c>
      <c r="F627" s="3" t="str">
        <f>TEXT(SalesDataTable[[#This Row],[Order Date]],"MMM")</f>
        <v>Apr</v>
      </c>
      <c r="G627" s="3" t="s">
        <v>20</v>
      </c>
      <c r="H627" s="3" t="s">
        <v>31</v>
      </c>
      <c r="I627" s="3" t="s">
        <v>2</v>
      </c>
      <c r="J627" s="3" t="s">
        <v>3</v>
      </c>
      <c r="K627" s="3" t="s">
        <v>9</v>
      </c>
      <c r="L627" s="3" t="s">
        <v>10</v>
      </c>
      <c r="M627" s="8">
        <v>6</v>
      </c>
      <c r="N627" s="5">
        <v>93.58</v>
      </c>
      <c r="O627" s="6">
        <v>0</v>
      </c>
      <c r="P627" s="5">
        <v>46.68</v>
      </c>
      <c r="Q627" s="5">
        <f t="shared" si="36"/>
        <v>561.48</v>
      </c>
      <c r="R627" s="5">
        <f t="shared" si="37"/>
        <v>280.08</v>
      </c>
      <c r="S627" s="5">
        <f t="shared" si="38"/>
        <v>281.40000000000003</v>
      </c>
      <c r="T627" s="7">
        <f t="shared" si="39"/>
        <v>0.5011754648429152</v>
      </c>
      <c r="U627" s="4">
        <f>YEAR(SalesDataTable[[#This Row],[Order Date]])</f>
        <v>2026</v>
      </c>
      <c r="V627" s="7" t="str">
        <f>"Q"&amp;ROUNDUP(MONTH(SalesDataTable[[#This Row],[Order Date]])/3,0)</f>
        <v>Q2</v>
      </c>
      <c r="W627" s="8">
        <f>MONTH(SalesDataTable[[#This Row],[Order Date]])</f>
        <v>4</v>
      </c>
      <c r="X627" s="7" t="str">
        <f>TEXT(SalesDataTable[[#This Row],[Order Date]],"mmm")</f>
        <v>Apr</v>
      </c>
    </row>
    <row r="628" spans="1:24" ht="15.75">
      <c r="A628" s="1">
        <v>773</v>
      </c>
      <c r="B628" s="2">
        <v>46133</v>
      </c>
      <c r="C628" s="3">
        <f>YEAR(SalesDataTable[[#This Row],[Order Date]])</f>
        <v>2026</v>
      </c>
      <c r="D628" s="10" t="str">
        <f>"Q"&amp;ROUNDUP(MONTH(SalesDataTable[[#This Row],[Order Date]])/3,0)</f>
        <v>Q2</v>
      </c>
      <c r="E628" s="3">
        <f>MONTH(SalesDataTable[[#This Row],[Order Date]])</f>
        <v>4</v>
      </c>
      <c r="F628" s="3" t="str">
        <f>TEXT(SalesDataTable[[#This Row],[Order Date]],"MMM")</f>
        <v>Apr</v>
      </c>
      <c r="G628" s="3" t="s">
        <v>20</v>
      </c>
      <c r="H628" s="3" t="s">
        <v>31</v>
      </c>
      <c r="I628" s="3" t="s">
        <v>2</v>
      </c>
      <c r="J628" s="3" t="s">
        <v>16</v>
      </c>
      <c r="K628" s="3" t="s">
        <v>4</v>
      </c>
      <c r="L628" s="3" t="s">
        <v>5</v>
      </c>
      <c r="M628" s="8">
        <v>5</v>
      </c>
      <c r="N628" s="5">
        <v>80.16</v>
      </c>
      <c r="O628" s="6">
        <v>0.1</v>
      </c>
      <c r="P628" s="5">
        <v>42.5</v>
      </c>
      <c r="Q628" s="5">
        <f t="shared" si="36"/>
        <v>360.71999999999997</v>
      </c>
      <c r="R628" s="5">
        <f t="shared" si="37"/>
        <v>212.5</v>
      </c>
      <c r="S628" s="5">
        <f t="shared" si="38"/>
        <v>148.21999999999997</v>
      </c>
      <c r="T628" s="7">
        <f t="shared" si="39"/>
        <v>0.41090042137946325</v>
      </c>
      <c r="U628" s="4">
        <f>YEAR(SalesDataTable[[#This Row],[Order Date]])</f>
        <v>2026</v>
      </c>
      <c r="V628" s="7" t="str">
        <f>"Q"&amp;ROUNDUP(MONTH(SalesDataTable[[#This Row],[Order Date]])/3,0)</f>
        <v>Q2</v>
      </c>
      <c r="W628" s="8">
        <f>MONTH(SalesDataTable[[#This Row],[Order Date]])</f>
        <v>4</v>
      </c>
      <c r="X628" s="7" t="str">
        <f>TEXT(SalesDataTable[[#This Row],[Order Date]],"mmm")</f>
        <v>Apr</v>
      </c>
    </row>
    <row r="629" spans="1:24" ht="15.75">
      <c r="A629" s="1">
        <v>1303</v>
      </c>
      <c r="B629" s="2">
        <v>46133</v>
      </c>
      <c r="C629" s="3">
        <f>YEAR(SalesDataTable[[#This Row],[Order Date]])</f>
        <v>2026</v>
      </c>
      <c r="D629" s="10" t="str">
        <f>"Q"&amp;ROUNDUP(MONTH(SalesDataTable[[#This Row],[Order Date]])/3,0)</f>
        <v>Q2</v>
      </c>
      <c r="E629" s="3">
        <f>MONTH(SalesDataTable[[#This Row],[Order Date]])</f>
        <v>4</v>
      </c>
      <c r="F629" s="3" t="str">
        <f>TEXT(SalesDataTable[[#This Row],[Order Date]],"MMM")</f>
        <v>Apr</v>
      </c>
      <c r="G629" s="3" t="s">
        <v>6</v>
      </c>
      <c r="H629" s="3" t="s">
        <v>43</v>
      </c>
      <c r="I629" s="3" t="s">
        <v>2</v>
      </c>
      <c r="J629" s="3" t="s">
        <v>13</v>
      </c>
      <c r="K629" s="3" t="s">
        <v>9</v>
      </c>
      <c r="L629" s="3" t="s">
        <v>17</v>
      </c>
      <c r="M629" s="8">
        <v>1</v>
      </c>
      <c r="N629" s="5">
        <v>142.22999999999999</v>
      </c>
      <c r="O629" s="6">
        <v>0.05</v>
      </c>
      <c r="P629" s="5">
        <v>77.66</v>
      </c>
      <c r="Q629" s="5">
        <f t="shared" si="36"/>
        <v>135.11849999999998</v>
      </c>
      <c r="R629" s="5">
        <f t="shared" si="37"/>
        <v>77.66</v>
      </c>
      <c r="S629" s="5">
        <f t="shared" si="38"/>
        <v>57.458499999999987</v>
      </c>
      <c r="T629" s="7">
        <f t="shared" si="39"/>
        <v>0.42524524768999061</v>
      </c>
      <c r="U629" s="4">
        <f>YEAR(SalesDataTable[[#This Row],[Order Date]])</f>
        <v>2026</v>
      </c>
      <c r="V629" s="7" t="str">
        <f>"Q"&amp;ROUNDUP(MONTH(SalesDataTable[[#This Row],[Order Date]])/3,0)</f>
        <v>Q2</v>
      </c>
      <c r="W629" s="8">
        <f>MONTH(SalesDataTable[[#This Row],[Order Date]])</f>
        <v>4</v>
      </c>
      <c r="X629" s="7" t="str">
        <f>TEXT(SalesDataTable[[#This Row],[Order Date]],"mmm")</f>
        <v>Apr</v>
      </c>
    </row>
    <row r="630" spans="1:24" ht="15.75">
      <c r="A630" s="1">
        <v>1348</v>
      </c>
      <c r="B630" s="2">
        <v>46133</v>
      </c>
      <c r="C630" s="3">
        <f>YEAR(SalesDataTable[[#This Row],[Order Date]])</f>
        <v>2026</v>
      </c>
      <c r="D630" s="10" t="str">
        <f>"Q"&amp;ROUNDUP(MONTH(SalesDataTable[[#This Row],[Order Date]])/3,0)</f>
        <v>Q2</v>
      </c>
      <c r="E630" s="3">
        <f>MONTH(SalesDataTable[[#This Row],[Order Date]])</f>
        <v>4</v>
      </c>
      <c r="F630" s="3" t="str">
        <f>TEXT(SalesDataTable[[#This Row],[Order Date]],"MMM")</f>
        <v>Apr</v>
      </c>
      <c r="G630" s="3" t="s">
        <v>6</v>
      </c>
      <c r="H630" s="3" t="s">
        <v>49</v>
      </c>
      <c r="I630" s="3" t="s">
        <v>2</v>
      </c>
      <c r="J630" s="3" t="s">
        <v>3</v>
      </c>
      <c r="K630" s="3" t="s">
        <v>9</v>
      </c>
      <c r="L630" s="3" t="s">
        <v>46</v>
      </c>
      <c r="M630" s="8">
        <v>2</v>
      </c>
      <c r="N630" s="5">
        <v>71.77</v>
      </c>
      <c r="O630" s="6">
        <v>0</v>
      </c>
      <c r="P630" s="5">
        <v>32.450000000000003</v>
      </c>
      <c r="Q630" s="5">
        <f t="shared" si="36"/>
        <v>143.54</v>
      </c>
      <c r="R630" s="5">
        <f t="shared" si="37"/>
        <v>64.900000000000006</v>
      </c>
      <c r="S630" s="5">
        <f t="shared" si="38"/>
        <v>78.639999999999986</v>
      </c>
      <c r="T630" s="7">
        <f t="shared" si="39"/>
        <v>0.54786122335237553</v>
      </c>
      <c r="U630" s="4">
        <f>YEAR(SalesDataTable[[#This Row],[Order Date]])</f>
        <v>2026</v>
      </c>
      <c r="V630" s="7" t="str">
        <f>"Q"&amp;ROUNDUP(MONTH(SalesDataTable[[#This Row],[Order Date]])/3,0)</f>
        <v>Q2</v>
      </c>
      <c r="W630" s="8">
        <f>MONTH(SalesDataTable[[#This Row],[Order Date]])</f>
        <v>4</v>
      </c>
      <c r="X630" s="7" t="str">
        <f>TEXT(SalesDataTable[[#This Row],[Order Date]],"mmm")</f>
        <v>Apr</v>
      </c>
    </row>
    <row r="631" spans="1:24" ht="15.75">
      <c r="A631" s="1">
        <v>1496</v>
      </c>
      <c r="B631" s="2">
        <v>46133</v>
      </c>
      <c r="C631" s="3">
        <f>YEAR(SalesDataTable[[#This Row],[Order Date]])</f>
        <v>2026</v>
      </c>
      <c r="D631" s="10" t="str">
        <f>"Q"&amp;ROUNDUP(MONTH(SalesDataTable[[#This Row],[Order Date]])/3,0)</f>
        <v>Q2</v>
      </c>
      <c r="E631" s="3">
        <f>MONTH(SalesDataTable[[#This Row],[Order Date]])</f>
        <v>4</v>
      </c>
      <c r="F631" s="3" t="str">
        <f>TEXT(SalesDataTable[[#This Row],[Order Date]],"MMM")</f>
        <v>Apr</v>
      </c>
      <c r="G631" s="3" t="s">
        <v>0</v>
      </c>
      <c r="H631" s="3" t="s">
        <v>1</v>
      </c>
      <c r="I631" s="3" t="s">
        <v>28</v>
      </c>
      <c r="J631" s="3" t="s">
        <v>3</v>
      </c>
      <c r="K631" s="3" t="s">
        <v>9</v>
      </c>
      <c r="L631" s="3" t="s">
        <v>46</v>
      </c>
      <c r="M631" s="8">
        <v>1</v>
      </c>
      <c r="N631" s="5">
        <v>71.23</v>
      </c>
      <c r="O631" s="6">
        <v>0.05</v>
      </c>
      <c r="P631" s="5">
        <v>33.28</v>
      </c>
      <c r="Q631" s="5">
        <f t="shared" si="36"/>
        <v>67.668499999999995</v>
      </c>
      <c r="R631" s="5">
        <f t="shared" si="37"/>
        <v>33.28</v>
      </c>
      <c r="S631" s="5">
        <f t="shared" si="38"/>
        <v>34.388499999999993</v>
      </c>
      <c r="T631" s="7">
        <f t="shared" si="39"/>
        <v>0.50819066478494423</v>
      </c>
      <c r="U631" s="4">
        <f>YEAR(SalesDataTable[[#This Row],[Order Date]])</f>
        <v>2026</v>
      </c>
      <c r="V631" s="7" t="str">
        <f>"Q"&amp;ROUNDUP(MONTH(SalesDataTable[[#This Row],[Order Date]])/3,0)</f>
        <v>Q2</v>
      </c>
      <c r="W631" s="8">
        <f>MONTH(SalesDataTable[[#This Row],[Order Date]])</f>
        <v>4</v>
      </c>
      <c r="X631" s="7" t="str">
        <f>TEXT(SalesDataTable[[#This Row],[Order Date]],"mmm")</f>
        <v>Apr</v>
      </c>
    </row>
    <row r="632" spans="1:24" ht="15.75">
      <c r="A632" s="1">
        <v>1695</v>
      </c>
      <c r="B632" s="2">
        <v>46133</v>
      </c>
      <c r="C632" s="3">
        <f>YEAR(SalesDataTable[[#This Row],[Order Date]])</f>
        <v>2026</v>
      </c>
      <c r="D632" s="10" t="str">
        <f>"Q"&amp;ROUNDUP(MONTH(SalesDataTable[[#This Row],[Order Date]])/3,0)</f>
        <v>Q2</v>
      </c>
      <c r="E632" s="3">
        <f>MONTH(SalesDataTable[[#This Row],[Order Date]])</f>
        <v>4</v>
      </c>
      <c r="F632" s="3" t="str">
        <f>TEXT(SalesDataTable[[#This Row],[Order Date]],"MMM")</f>
        <v>Apr</v>
      </c>
      <c r="G632" s="3" t="s">
        <v>0</v>
      </c>
      <c r="H632" s="3" t="s">
        <v>1</v>
      </c>
      <c r="I632" s="3" t="s">
        <v>19</v>
      </c>
      <c r="J632" s="3" t="s">
        <v>3</v>
      </c>
      <c r="K632" s="3" t="s">
        <v>9</v>
      </c>
      <c r="L632" s="3" t="s">
        <v>46</v>
      </c>
      <c r="M632" s="8">
        <v>1</v>
      </c>
      <c r="N632" s="5">
        <v>71.239999999999995</v>
      </c>
      <c r="O632" s="6">
        <v>0.1</v>
      </c>
      <c r="P632" s="5">
        <v>33.07</v>
      </c>
      <c r="Q632" s="5">
        <f t="shared" si="36"/>
        <v>64.116</v>
      </c>
      <c r="R632" s="5">
        <f t="shared" si="37"/>
        <v>33.07</v>
      </c>
      <c r="S632" s="5">
        <f t="shared" si="38"/>
        <v>31.045999999999999</v>
      </c>
      <c r="T632" s="7">
        <f t="shared" si="39"/>
        <v>0.48421610830369954</v>
      </c>
      <c r="U632" s="4">
        <f>YEAR(SalesDataTable[[#This Row],[Order Date]])</f>
        <v>2026</v>
      </c>
      <c r="V632" s="7" t="str">
        <f>"Q"&amp;ROUNDUP(MONTH(SalesDataTable[[#This Row],[Order Date]])/3,0)</f>
        <v>Q2</v>
      </c>
      <c r="W632" s="8">
        <f>MONTH(SalesDataTable[[#This Row],[Order Date]])</f>
        <v>4</v>
      </c>
      <c r="X632" s="7" t="str">
        <f>TEXT(SalesDataTable[[#This Row],[Order Date]],"mmm")</f>
        <v>Apr</v>
      </c>
    </row>
    <row r="633" spans="1:24" ht="15.75">
      <c r="A633" s="1">
        <v>2812</v>
      </c>
      <c r="B633" s="2">
        <v>46133</v>
      </c>
      <c r="C633" s="3">
        <f>YEAR(SalesDataTable[[#This Row],[Order Date]])</f>
        <v>2026</v>
      </c>
      <c r="D633" s="10" t="str">
        <f>"Q"&amp;ROUNDUP(MONTH(SalesDataTable[[#This Row],[Order Date]])/3,0)</f>
        <v>Q2</v>
      </c>
      <c r="E633" s="3">
        <f>MONTH(SalesDataTable[[#This Row],[Order Date]])</f>
        <v>4</v>
      </c>
      <c r="F633" s="3" t="str">
        <f>TEXT(SalesDataTable[[#This Row],[Order Date]],"MMM")</f>
        <v>Apr</v>
      </c>
      <c r="G633" s="3" t="s">
        <v>6</v>
      </c>
      <c r="H633" s="3" t="s">
        <v>27</v>
      </c>
      <c r="I633" s="3" t="s">
        <v>2</v>
      </c>
      <c r="J633" s="3" t="s">
        <v>13</v>
      </c>
      <c r="K633" s="3" t="s">
        <v>4</v>
      </c>
      <c r="L633" s="3" t="s">
        <v>22</v>
      </c>
      <c r="M633" s="8">
        <v>1</v>
      </c>
      <c r="N633" s="5">
        <v>51.39</v>
      </c>
      <c r="O633" s="6">
        <v>0</v>
      </c>
      <c r="P633" s="5">
        <v>22.08</v>
      </c>
      <c r="Q633" s="5">
        <f t="shared" si="36"/>
        <v>51.39</v>
      </c>
      <c r="R633" s="5">
        <f t="shared" si="37"/>
        <v>22.08</v>
      </c>
      <c r="S633" s="5">
        <f t="shared" si="38"/>
        <v>29.310000000000002</v>
      </c>
      <c r="T633" s="7">
        <f t="shared" si="39"/>
        <v>0.57034442498540572</v>
      </c>
      <c r="U633" s="4">
        <f>YEAR(SalesDataTable[[#This Row],[Order Date]])</f>
        <v>2026</v>
      </c>
      <c r="V633" s="7" t="str">
        <f>"Q"&amp;ROUNDUP(MONTH(SalesDataTable[[#This Row],[Order Date]])/3,0)</f>
        <v>Q2</v>
      </c>
      <c r="W633" s="8">
        <f>MONTH(SalesDataTable[[#This Row],[Order Date]])</f>
        <v>4</v>
      </c>
      <c r="X633" s="7" t="str">
        <f>TEXT(SalesDataTable[[#This Row],[Order Date]],"mmm")</f>
        <v>Apr</v>
      </c>
    </row>
    <row r="634" spans="1:24" ht="15.75">
      <c r="A634" s="1">
        <v>3017</v>
      </c>
      <c r="B634" s="2">
        <v>46133</v>
      </c>
      <c r="C634" s="3">
        <f>YEAR(SalesDataTable[[#This Row],[Order Date]])</f>
        <v>2026</v>
      </c>
      <c r="D634" s="10" t="str">
        <f>"Q"&amp;ROUNDUP(MONTH(SalesDataTable[[#This Row],[Order Date]])/3,0)</f>
        <v>Q2</v>
      </c>
      <c r="E634" s="3">
        <f>MONTH(SalesDataTable[[#This Row],[Order Date]])</f>
        <v>4</v>
      </c>
      <c r="F634" s="3" t="str">
        <f>TEXT(SalesDataTable[[#This Row],[Order Date]],"MMM")</f>
        <v>Apr</v>
      </c>
      <c r="G634" s="3" t="s">
        <v>6</v>
      </c>
      <c r="H634" s="3" t="s">
        <v>43</v>
      </c>
      <c r="I634" s="3" t="s">
        <v>2</v>
      </c>
      <c r="J634" s="3" t="s">
        <v>3</v>
      </c>
      <c r="K634" s="3" t="s">
        <v>4</v>
      </c>
      <c r="L634" s="3" t="s">
        <v>30</v>
      </c>
      <c r="M634" s="8">
        <v>1</v>
      </c>
      <c r="N634" s="5">
        <v>102.64</v>
      </c>
      <c r="O634" s="6">
        <v>0</v>
      </c>
      <c r="P634" s="5">
        <v>51.86</v>
      </c>
      <c r="Q634" s="5">
        <f t="shared" si="36"/>
        <v>102.64</v>
      </c>
      <c r="R634" s="5">
        <f t="shared" si="37"/>
        <v>51.86</v>
      </c>
      <c r="S634" s="5">
        <f t="shared" si="38"/>
        <v>50.78</v>
      </c>
      <c r="T634" s="7">
        <f t="shared" si="39"/>
        <v>0.49473889321901793</v>
      </c>
      <c r="U634" s="4">
        <f>YEAR(SalesDataTable[[#This Row],[Order Date]])</f>
        <v>2026</v>
      </c>
      <c r="V634" s="7" t="str">
        <f>"Q"&amp;ROUNDUP(MONTH(SalesDataTable[[#This Row],[Order Date]])/3,0)</f>
        <v>Q2</v>
      </c>
      <c r="W634" s="8">
        <f>MONTH(SalesDataTable[[#This Row],[Order Date]])</f>
        <v>4</v>
      </c>
      <c r="X634" s="7" t="str">
        <f>TEXT(SalesDataTable[[#This Row],[Order Date]],"mmm")</f>
        <v>Apr</v>
      </c>
    </row>
    <row r="635" spans="1:24" ht="15.75">
      <c r="A635" s="1">
        <v>3719</v>
      </c>
      <c r="B635" s="2">
        <v>46133</v>
      </c>
      <c r="C635" s="3">
        <f>YEAR(SalesDataTable[[#This Row],[Order Date]])</f>
        <v>2026</v>
      </c>
      <c r="D635" s="10" t="str">
        <f>"Q"&amp;ROUNDUP(MONTH(SalesDataTable[[#This Row],[Order Date]])/3,0)</f>
        <v>Q2</v>
      </c>
      <c r="E635" s="3">
        <f>MONTH(SalesDataTable[[#This Row],[Order Date]])</f>
        <v>4</v>
      </c>
      <c r="F635" s="3" t="str">
        <f>TEXT(SalesDataTable[[#This Row],[Order Date]],"MMM")</f>
        <v>Apr</v>
      </c>
      <c r="G635" s="3" t="s">
        <v>11</v>
      </c>
      <c r="H635" s="3" t="s">
        <v>12</v>
      </c>
      <c r="I635" s="3" t="s">
        <v>2</v>
      </c>
      <c r="J635" s="3" t="s">
        <v>13</v>
      </c>
      <c r="K635" s="3" t="s">
        <v>34</v>
      </c>
      <c r="L635" s="3" t="s">
        <v>42</v>
      </c>
      <c r="M635" s="8">
        <v>2</v>
      </c>
      <c r="N635" s="5">
        <v>35.56</v>
      </c>
      <c r="O635" s="6">
        <v>0.1</v>
      </c>
      <c r="P635" s="5">
        <v>13.85</v>
      </c>
      <c r="Q635" s="5">
        <f t="shared" si="36"/>
        <v>64.00800000000001</v>
      </c>
      <c r="R635" s="5">
        <f t="shared" si="37"/>
        <v>27.7</v>
      </c>
      <c r="S635" s="5">
        <f t="shared" si="38"/>
        <v>36.308000000000007</v>
      </c>
      <c r="T635" s="7">
        <f t="shared" si="39"/>
        <v>0.56724159480064995</v>
      </c>
      <c r="U635" s="4">
        <f>YEAR(SalesDataTable[[#This Row],[Order Date]])</f>
        <v>2026</v>
      </c>
      <c r="V635" s="7" t="str">
        <f>"Q"&amp;ROUNDUP(MONTH(SalesDataTable[[#This Row],[Order Date]])/3,0)</f>
        <v>Q2</v>
      </c>
      <c r="W635" s="8">
        <f>MONTH(SalesDataTable[[#This Row],[Order Date]])</f>
        <v>4</v>
      </c>
      <c r="X635" s="7" t="str">
        <f>TEXT(SalesDataTable[[#This Row],[Order Date]],"mmm")</f>
        <v>Apr</v>
      </c>
    </row>
    <row r="636" spans="1:24" ht="15.75">
      <c r="A636" s="1">
        <v>3920</v>
      </c>
      <c r="B636" s="2">
        <v>46133</v>
      </c>
      <c r="C636" s="3">
        <f>YEAR(SalesDataTable[[#This Row],[Order Date]])</f>
        <v>2026</v>
      </c>
      <c r="D636" s="10" t="str">
        <f>"Q"&amp;ROUNDUP(MONTH(SalesDataTable[[#This Row],[Order Date]])/3,0)</f>
        <v>Q2</v>
      </c>
      <c r="E636" s="3">
        <f>MONTH(SalesDataTable[[#This Row],[Order Date]])</f>
        <v>4</v>
      </c>
      <c r="F636" s="3" t="str">
        <f>TEXT(SalesDataTable[[#This Row],[Order Date]],"MMM")</f>
        <v>Apr</v>
      </c>
      <c r="G636" s="3" t="s">
        <v>6</v>
      </c>
      <c r="H636" s="3" t="s">
        <v>41</v>
      </c>
      <c r="I636" s="3" t="s">
        <v>2</v>
      </c>
      <c r="J636" s="3" t="s">
        <v>3</v>
      </c>
      <c r="K636" s="3" t="s">
        <v>4</v>
      </c>
      <c r="L636" s="3" t="s">
        <v>30</v>
      </c>
      <c r="M636" s="8">
        <v>2</v>
      </c>
      <c r="N636" s="5">
        <v>100.39</v>
      </c>
      <c r="O636" s="6">
        <v>0</v>
      </c>
      <c r="P636" s="5">
        <v>49.05</v>
      </c>
      <c r="Q636" s="5">
        <f t="shared" si="36"/>
        <v>200.78</v>
      </c>
      <c r="R636" s="5">
        <f t="shared" si="37"/>
        <v>98.1</v>
      </c>
      <c r="S636" s="5">
        <f t="shared" si="38"/>
        <v>102.68</v>
      </c>
      <c r="T636" s="7">
        <f t="shared" si="39"/>
        <v>0.51140551847793603</v>
      </c>
      <c r="U636" s="4">
        <f>YEAR(SalesDataTable[[#This Row],[Order Date]])</f>
        <v>2026</v>
      </c>
      <c r="V636" s="7" t="str">
        <f>"Q"&amp;ROUNDUP(MONTH(SalesDataTable[[#This Row],[Order Date]])/3,0)</f>
        <v>Q2</v>
      </c>
      <c r="W636" s="8">
        <f>MONTH(SalesDataTable[[#This Row],[Order Date]])</f>
        <v>4</v>
      </c>
      <c r="X636" s="7" t="str">
        <f>TEXT(SalesDataTable[[#This Row],[Order Date]],"mmm")</f>
        <v>Apr</v>
      </c>
    </row>
    <row r="637" spans="1:24" ht="15.75">
      <c r="A637" s="1">
        <v>4654</v>
      </c>
      <c r="B637" s="2">
        <v>46133</v>
      </c>
      <c r="C637" s="3">
        <f>YEAR(SalesDataTable[[#This Row],[Order Date]])</f>
        <v>2026</v>
      </c>
      <c r="D637" s="10" t="str">
        <f>"Q"&amp;ROUNDUP(MONTH(SalesDataTable[[#This Row],[Order Date]])/3,0)</f>
        <v>Q2</v>
      </c>
      <c r="E637" s="3">
        <f>MONTH(SalesDataTable[[#This Row],[Order Date]])</f>
        <v>4</v>
      </c>
      <c r="F637" s="3" t="str">
        <f>TEXT(SalesDataTable[[#This Row],[Order Date]],"MMM")</f>
        <v>Apr</v>
      </c>
      <c r="G637" s="3" t="s">
        <v>0</v>
      </c>
      <c r="H637" s="3" t="s">
        <v>50</v>
      </c>
      <c r="I637" s="3" t="s">
        <v>19</v>
      </c>
      <c r="J637" s="3" t="s">
        <v>3</v>
      </c>
      <c r="K637" s="3" t="s">
        <v>23</v>
      </c>
      <c r="L637" s="3" t="s">
        <v>29</v>
      </c>
      <c r="M637" s="8">
        <v>2</v>
      </c>
      <c r="N637" s="5">
        <v>191.51</v>
      </c>
      <c r="O637" s="6">
        <v>0.1</v>
      </c>
      <c r="P637" s="5">
        <v>101.25</v>
      </c>
      <c r="Q637" s="5">
        <f t="shared" si="36"/>
        <v>344.71800000000002</v>
      </c>
      <c r="R637" s="5">
        <f t="shared" si="37"/>
        <v>202.5</v>
      </c>
      <c r="S637" s="5">
        <f t="shared" si="38"/>
        <v>142.21800000000002</v>
      </c>
      <c r="T637" s="7">
        <f t="shared" si="39"/>
        <v>0.41256331262075091</v>
      </c>
      <c r="U637" s="4">
        <f>YEAR(SalesDataTable[[#This Row],[Order Date]])</f>
        <v>2026</v>
      </c>
      <c r="V637" s="7" t="str">
        <f>"Q"&amp;ROUNDUP(MONTH(SalesDataTable[[#This Row],[Order Date]])/3,0)</f>
        <v>Q2</v>
      </c>
      <c r="W637" s="8">
        <f>MONTH(SalesDataTable[[#This Row],[Order Date]])</f>
        <v>4</v>
      </c>
      <c r="X637" s="7" t="str">
        <f>TEXT(SalesDataTable[[#This Row],[Order Date]],"mmm")</f>
        <v>Apr</v>
      </c>
    </row>
    <row r="638" spans="1:24" ht="15.75">
      <c r="A638" s="1">
        <v>4920</v>
      </c>
      <c r="B638" s="2">
        <v>46133</v>
      </c>
      <c r="C638" s="3">
        <f>YEAR(SalesDataTable[[#This Row],[Order Date]])</f>
        <v>2026</v>
      </c>
      <c r="D638" s="10" t="str">
        <f>"Q"&amp;ROUNDUP(MONTH(SalesDataTable[[#This Row],[Order Date]])/3,0)</f>
        <v>Q2</v>
      </c>
      <c r="E638" s="3">
        <f>MONTH(SalesDataTable[[#This Row],[Order Date]])</f>
        <v>4</v>
      </c>
      <c r="F638" s="3" t="str">
        <f>TEXT(SalesDataTable[[#This Row],[Order Date]],"MMM")</f>
        <v>Apr</v>
      </c>
      <c r="G638" s="3" t="s">
        <v>6</v>
      </c>
      <c r="H638" s="3" t="s">
        <v>43</v>
      </c>
      <c r="I638" s="3" t="s">
        <v>19</v>
      </c>
      <c r="J638" s="3" t="s">
        <v>13</v>
      </c>
      <c r="K638" s="3" t="s">
        <v>9</v>
      </c>
      <c r="L638" s="3" t="s">
        <v>17</v>
      </c>
      <c r="M638" s="8">
        <v>2</v>
      </c>
      <c r="N638" s="5">
        <v>147.30000000000001</v>
      </c>
      <c r="O638" s="6">
        <v>0</v>
      </c>
      <c r="P638" s="5">
        <v>81.2</v>
      </c>
      <c r="Q638" s="5">
        <f t="shared" si="36"/>
        <v>294.60000000000002</v>
      </c>
      <c r="R638" s="5">
        <f t="shared" si="37"/>
        <v>162.4</v>
      </c>
      <c r="S638" s="5">
        <f t="shared" si="38"/>
        <v>132.20000000000002</v>
      </c>
      <c r="T638" s="7">
        <f t="shared" si="39"/>
        <v>0.44874405974202308</v>
      </c>
      <c r="U638" s="4">
        <f>YEAR(SalesDataTable[[#This Row],[Order Date]])</f>
        <v>2026</v>
      </c>
      <c r="V638" s="7" t="str">
        <f>"Q"&amp;ROUNDUP(MONTH(SalesDataTable[[#This Row],[Order Date]])/3,0)</f>
        <v>Q2</v>
      </c>
      <c r="W638" s="8">
        <f>MONTH(SalesDataTable[[#This Row],[Order Date]])</f>
        <v>4</v>
      </c>
      <c r="X638" s="7" t="str">
        <f>TEXT(SalesDataTable[[#This Row],[Order Date]],"mmm")</f>
        <v>Apr</v>
      </c>
    </row>
    <row r="639" spans="1:24" ht="15.75">
      <c r="A639" s="1">
        <v>5191</v>
      </c>
      <c r="B639" s="2">
        <v>46133</v>
      </c>
      <c r="C639" s="3">
        <f>YEAR(SalesDataTable[[#This Row],[Order Date]])</f>
        <v>2026</v>
      </c>
      <c r="D639" s="10" t="str">
        <f>"Q"&amp;ROUNDUP(MONTH(SalesDataTable[[#This Row],[Order Date]])/3,0)</f>
        <v>Q2</v>
      </c>
      <c r="E639" s="3">
        <f>MONTH(SalesDataTable[[#This Row],[Order Date]])</f>
        <v>4</v>
      </c>
      <c r="F639" s="3" t="str">
        <f>TEXT(SalesDataTable[[#This Row],[Order Date]],"MMM")</f>
        <v>Apr</v>
      </c>
      <c r="G639" s="3" t="s">
        <v>6</v>
      </c>
      <c r="H639" s="3" t="s">
        <v>41</v>
      </c>
      <c r="I639" s="3" t="s">
        <v>19</v>
      </c>
      <c r="J639" s="3" t="s">
        <v>3</v>
      </c>
      <c r="K639" s="3" t="s">
        <v>4</v>
      </c>
      <c r="L639" s="3" t="s">
        <v>5</v>
      </c>
      <c r="M639" s="8">
        <v>1</v>
      </c>
      <c r="N639" s="5">
        <v>79.92</v>
      </c>
      <c r="O639" s="6">
        <v>0.1</v>
      </c>
      <c r="P639" s="5">
        <v>43.13</v>
      </c>
      <c r="Q639" s="5">
        <f t="shared" si="36"/>
        <v>71.927999999999997</v>
      </c>
      <c r="R639" s="5">
        <f t="shared" si="37"/>
        <v>43.13</v>
      </c>
      <c r="S639" s="5">
        <f t="shared" si="38"/>
        <v>28.797999999999995</v>
      </c>
      <c r="T639" s="7">
        <f t="shared" si="39"/>
        <v>0.40037259481703918</v>
      </c>
      <c r="U639" s="4">
        <f>YEAR(SalesDataTable[[#This Row],[Order Date]])</f>
        <v>2026</v>
      </c>
      <c r="V639" s="7" t="str">
        <f>"Q"&amp;ROUNDUP(MONTH(SalesDataTable[[#This Row],[Order Date]])/3,0)</f>
        <v>Q2</v>
      </c>
      <c r="W639" s="8">
        <f>MONTH(SalesDataTable[[#This Row],[Order Date]])</f>
        <v>4</v>
      </c>
      <c r="X639" s="7" t="str">
        <f>TEXT(SalesDataTable[[#This Row],[Order Date]],"mmm")</f>
        <v>Apr</v>
      </c>
    </row>
    <row r="640" spans="1:24" ht="15.75">
      <c r="A640" s="1">
        <v>413</v>
      </c>
      <c r="B640" s="2">
        <v>46134</v>
      </c>
      <c r="C640" s="3">
        <f>YEAR(SalesDataTable[[#This Row],[Order Date]])</f>
        <v>2026</v>
      </c>
      <c r="D640" s="10" t="str">
        <f>"Q"&amp;ROUNDUP(MONTH(SalesDataTable[[#This Row],[Order Date]])/3,0)</f>
        <v>Q2</v>
      </c>
      <c r="E640" s="3">
        <f>MONTH(SalesDataTable[[#This Row],[Order Date]])</f>
        <v>4</v>
      </c>
      <c r="F640" s="3" t="str">
        <f>TEXT(SalesDataTable[[#This Row],[Order Date]],"MMM")</f>
        <v>Apr</v>
      </c>
      <c r="G640" s="3" t="s">
        <v>6</v>
      </c>
      <c r="H640" s="3" t="s">
        <v>7</v>
      </c>
      <c r="I640" s="3" t="s">
        <v>2</v>
      </c>
      <c r="J640" s="3" t="s">
        <v>3</v>
      </c>
      <c r="K640" s="3" t="s">
        <v>23</v>
      </c>
      <c r="L640" s="3" t="s">
        <v>24</v>
      </c>
      <c r="M640" s="8">
        <v>2</v>
      </c>
      <c r="N640" s="5">
        <v>344.29</v>
      </c>
      <c r="O640" s="6">
        <v>0.1</v>
      </c>
      <c r="P640" s="5">
        <v>192.66</v>
      </c>
      <c r="Q640" s="5">
        <f t="shared" si="36"/>
        <v>619.72200000000009</v>
      </c>
      <c r="R640" s="5">
        <f t="shared" si="37"/>
        <v>385.32</v>
      </c>
      <c r="S640" s="5">
        <f t="shared" si="38"/>
        <v>234.4020000000001</v>
      </c>
      <c r="T640" s="7">
        <f t="shared" si="39"/>
        <v>0.37823733867766524</v>
      </c>
      <c r="U640" s="4">
        <f>YEAR(SalesDataTable[[#This Row],[Order Date]])</f>
        <v>2026</v>
      </c>
      <c r="V640" s="7" t="str">
        <f>"Q"&amp;ROUNDUP(MONTH(SalesDataTable[[#This Row],[Order Date]])/3,0)</f>
        <v>Q2</v>
      </c>
      <c r="W640" s="8">
        <f>MONTH(SalesDataTable[[#This Row],[Order Date]])</f>
        <v>4</v>
      </c>
      <c r="X640" s="7" t="str">
        <f>TEXT(SalesDataTable[[#This Row],[Order Date]],"mmm")</f>
        <v>Apr</v>
      </c>
    </row>
    <row r="641" spans="1:24" ht="15.75">
      <c r="A641" s="1">
        <v>1658</v>
      </c>
      <c r="B641" s="2">
        <v>46134</v>
      </c>
      <c r="C641" s="3">
        <f>YEAR(SalesDataTable[[#This Row],[Order Date]])</f>
        <v>2026</v>
      </c>
      <c r="D641" s="10" t="str">
        <f>"Q"&amp;ROUNDUP(MONTH(SalesDataTable[[#This Row],[Order Date]])/3,0)</f>
        <v>Q2</v>
      </c>
      <c r="E641" s="3">
        <f>MONTH(SalesDataTable[[#This Row],[Order Date]])</f>
        <v>4</v>
      </c>
      <c r="F641" s="3" t="str">
        <f>TEXT(SalesDataTable[[#This Row],[Order Date]],"MMM")</f>
        <v>Apr</v>
      </c>
      <c r="G641" s="3" t="s">
        <v>11</v>
      </c>
      <c r="H641" s="3" t="s">
        <v>25</v>
      </c>
      <c r="I641" s="3" t="s">
        <v>2</v>
      </c>
      <c r="J641" s="3" t="s">
        <v>3</v>
      </c>
      <c r="K641" s="3" t="s">
        <v>9</v>
      </c>
      <c r="L641" s="3" t="s">
        <v>37</v>
      </c>
      <c r="M641" s="8">
        <v>1</v>
      </c>
      <c r="N641" s="5">
        <v>151.15</v>
      </c>
      <c r="O641" s="6">
        <v>0</v>
      </c>
      <c r="P641" s="5">
        <v>77.680000000000007</v>
      </c>
      <c r="Q641" s="5">
        <f t="shared" si="36"/>
        <v>151.15</v>
      </c>
      <c r="R641" s="5">
        <f t="shared" si="37"/>
        <v>77.680000000000007</v>
      </c>
      <c r="S641" s="5">
        <f t="shared" si="38"/>
        <v>73.47</v>
      </c>
      <c r="T641" s="7">
        <f t="shared" si="39"/>
        <v>0.48607343698312933</v>
      </c>
      <c r="U641" s="4">
        <f>YEAR(SalesDataTable[[#This Row],[Order Date]])</f>
        <v>2026</v>
      </c>
      <c r="V641" s="7" t="str">
        <f>"Q"&amp;ROUNDUP(MONTH(SalesDataTable[[#This Row],[Order Date]])/3,0)</f>
        <v>Q2</v>
      </c>
      <c r="W641" s="8">
        <f>MONTH(SalesDataTable[[#This Row],[Order Date]])</f>
        <v>4</v>
      </c>
      <c r="X641" s="7" t="str">
        <f>TEXT(SalesDataTable[[#This Row],[Order Date]],"mmm")</f>
        <v>Apr</v>
      </c>
    </row>
    <row r="642" spans="1:24" ht="15.75">
      <c r="A642" s="1">
        <v>2024</v>
      </c>
      <c r="B642" s="2">
        <v>46134</v>
      </c>
      <c r="C642" s="3">
        <f>YEAR(SalesDataTable[[#This Row],[Order Date]])</f>
        <v>2026</v>
      </c>
      <c r="D642" s="10" t="str">
        <f>"Q"&amp;ROUNDUP(MONTH(SalesDataTable[[#This Row],[Order Date]])/3,0)</f>
        <v>Q2</v>
      </c>
      <c r="E642" s="3">
        <f>MONTH(SalesDataTable[[#This Row],[Order Date]])</f>
        <v>4</v>
      </c>
      <c r="F642" s="3" t="str">
        <f>TEXT(SalesDataTable[[#This Row],[Order Date]],"MMM")</f>
        <v>Apr</v>
      </c>
      <c r="G642" s="3" t="s">
        <v>6</v>
      </c>
      <c r="H642" s="3" t="s">
        <v>27</v>
      </c>
      <c r="I642" s="3" t="s">
        <v>19</v>
      </c>
      <c r="J642" s="3" t="s">
        <v>13</v>
      </c>
      <c r="K642" s="3" t="s">
        <v>23</v>
      </c>
      <c r="L642" s="3" t="s">
        <v>40</v>
      </c>
      <c r="M642" s="8">
        <v>1</v>
      </c>
      <c r="N642" s="5">
        <v>81.73</v>
      </c>
      <c r="O642" s="6">
        <v>0.05</v>
      </c>
      <c r="P642" s="5">
        <v>39.979999999999997</v>
      </c>
      <c r="Q642" s="5">
        <f t="shared" ref="Q642:Q705" si="40">M642*N642*(1-O642)</f>
        <v>77.643500000000003</v>
      </c>
      <c r="R642" s="5">
        <f t="shared" ref="R642:R705" si="41">M642*P642</f>
        <v>39.979999999999997</v>
      </c>
      <c r="S642" s="5">
        <f t="shared" ref="S642:S705" si="42">Q642-R642</f>
        <v>37.663500000000006</v>
      </c>
      <c r="T642" s="7">
        <f t="shared" ref="T642:T705" si="43">IFERROR(S642/Q642,0)</f>
        <v>0.48508246021882068</v>
      </c>
      <c r="U642" s="4">
        <f>YEAR(SalesDataTable[[#This Row],[Order Date]])</f>
        <v>2026</v>
      </c>
      <c r="V642" s="7" t="str">
        <f>"Q"&amp;ROUNDUP(MONTH(SalesDataTable[[#This Row],[Order Date]])/3,0)</f>
        <v>Q2</v>
      </c>
      <c r="W642" s="8">
        <f>MONTH(SalesDataTable[[#This Row],[Order Date]])</f>
        <v>4</v>
      </c>
      <c r="X642" s="7" t="str">
        <f>TEXT(SalesDataTable[[#This Row],[Order Date]],"mmm")</f>
        <v>Apr</v>
      </c>
    </row>
    <row r="643" spans="1:24" ht="15.75">
      <c r="A643" s="1">
        <v>3980</v>
      </c>
      <c r="B643" s="2">
        <v>46134</v>
      </c>
      <c r="C643" s="3">
        <f>YEAR(SalesDataTable[[#This Row],[Order Date]])</f>
        <v>2026</v>
      </c>
      <c r="D643" s="10" t="str">
        <f>"Q"&amp;ROUNDUP(MONTH(SalesDataTable[[#This Row],[Order Date]])/3,0)</f>
        <v>Q2</v>
      </c>
      <c r="E643" s="3">
        <f>MONTH(SalesDataTable[[#This Row],[Order Date]])</f>
        <v>4</v>
      </c>
      <c r="F643" s="3" t="str">
        <f>TEXT(SalesDataTable[[#This Row],[Order Date]],"MMM")</f>
        <v>Apr</v>
      </c>
      <c r="G643" s="3" t="s">
        <v>20</v>
      </c>
      <c r="H643" s="3" t="s">
        <v>21</v>
      </c>
      <c r="I643" s="3" t="s">
        <v>19</v>
      </c>
      <c r="J643" s="3" t="s">
        <v>13</v>
      </c>
      <c r="K643" s="3" t="s">
        <v>9</v>
      </c>
      <c r="L643" s="3" t="s">
        <v>17</v>
      </c>
      <c r="M643" s="8">
        <v>1</v>
      </c>
      <c r="N643" s="5">
        <v>142.53</v>
      </c>
      <c r="O643" s="6">
        <v>0.05</v>
      </c>
      <c r="P643" s="5">
        <v>77.77</v>
      </c>
      <c r="Q643" s="5">
        <f t="shared" si="40"/>
        <v>135.40350000000001</v>
      </c>
      <c r="R643" s="5">
        <f t="shared" si="41"/>
        <v>77.77</v>
      </c>
      <c r="S643" s="5">
        <f t="shared" si="42"/>
        <v>57.633500000000012</v>
      </c>
      <c r="T643" s="7">
        <f t="shared" si="43"/>
        <v>0.4256426163282338</v>
      </c>
      <c r="U643" s="4">
        <f>YEAR(SalesDataTable[[#This Row],[Order Date]])</f>
        <v>2026</v>
      </c>
      <c r="V643" s="7" t="str">
        <f>"Q"&amp;ROUNDUP(MONTH(SalesDataTable[[#This Row],[Order Date]])/3,0)</f>
        <v>Q2</v>
      </c>
      <c r="W643" s="8">
        <f>MONTH(SalesDataTable[[#This Row],[Order Date]])</f>
        <v>4</v>
      </c>
      <c r="X643" s="7" t="str">
        <f>TEXT(SalesDataTable[[#This Row],[Order Date]],"mmm")</f>
        <v>Apr</v>
      </c>
    </row>
    <row r="644" spans="1:24" ht="15.75">
      <c r="A644" s="1">
        <v>4239</v>
      </c>
      <c r="B644" s="2">
        <v>46134</v>
      </c>
      <c r="C644" s="3">
        <f>YEAR(SalesDataTable[[#This Row],[Order Date]])</f>
        <v>2026</v>
      </c>
      <c r="D644" s="10" t="str">
        <f>"Q"&amp;ROUNDUP(MONTH(SalesDataTable[[#This Row],[Order Date]])/3,0)</f>
        <v>Q2</v>
      </c>
      <c r="E644" s="3">
        <f>MONTH(SalesDataTable[[#This Row],[Order Date]])</f>
        <v>4</v>
      </c>
      <c r="F644" s="3" t="str">
        <f>TEXT(SalesDataTable[[#This Row],[Order Date]],"MMM")</f>
        <v>Apr</v>
      </c>
      <c r="G644" s="3" t="s">
        <v>6</v>
      </c>
      <c r="H644" s="3" t="s">
        <v>7</v>
      </c>
      <c r="I644" s="3" t="s">
        <v>2</v>
      </c>
      <c r="J644" s="3" t="s">
        <v>13</v>
      </c>
      <c r="K644" s="3" t="s">
        <v>23</v>
      </c>
      <c r="L644" s="3" t="s">
        <v>40</v>
      </c>
      <c r="M644" s="8">
        <v>2</v>
      </c>
      <c r="N644" s="5">
        <v>83.24</v>
      </c>
      <c r="O644" s="6">
        <v>0</v>
      </c>
      <c r="P644" s="5">
        <v>40.03</v>
      </c>
      <c r="Q644" s="5">
        <f t="shared" si="40"/>
        <v>166.48</v>
      </c>
      <c r="R644" s="5">
        <f t="shared" si="41"/>
        <v>80.06</v>
      </c>
      <c r="S644" s="5">
        <f t="shared" si="42"/>
        <v>86.419999999999987</v>
      </c>
      <c r="T644" s="7">
        <f t="shared" si="43"/>
        <v>0.51910139356078799</v>
      </c>
      <c r="U644" s="4">
        <f>YEAR(SalesDataTable[[#This Row],[Order Date]])</f>
        <v>2026</v>
      </c>
      <c r="V644" s="7" t="str">
        <f>"Q"&amp;ROUNDUP(MONTH(SalesDataTable[[#This Row],[Order Date]])/3,0)</f>
        <v>Q2</v>
      </c>
      <c r="W644" s="8">
        <f>MONTH(SalesDataTable[[#This Row],[Order Date]])</f>
        <v>4</v>
      </c>
      <c r="X644" s="7" t="str">
        <f>TEXT(SalesDataTable[[#This Row],[Order Date]],"mmm")</f>
        <v>Apr</v>
      </c>
    </row>
    <row r="645" spans="1:24" ht="15.75">
      <c r="A645" s="1">
        <v>4761</v>
      </c>
      <c r="B645" s="2">
        <v>46134</v>
      </c>
      <c r="C645" s="3">
        <f>YEAR(SalesDataTable[[#This Row],[Order Date]])</f>
        <v>2026</v>
      </c>
      <c r="D645" s="10" t="str">
        <f>"Q"&amp;ROUNDUP(MONTH(SalesDataTable[[#This Row],[Order Date]])/3,0)</f>
        <v>Q2</v>
      </c>
      <c r="E645" s="3">
        <f>MONTH(SalesDataTable[[#This Row],[Order Date]])</f>
        <v>4</v>
      </c>
      <c r="F645" s="3" t="str">
        <f>TEXT(SalesDataTable[[#This Row],[Order Date]],"MMM")</f>
        <v>Apr</v>
      </c>
      <c r="G645" s="3" t="s">
        <v>0</v>
      </c>
      <c r="H645" s="3" t="s">
        <v>1</v>
      </c>
      <c r="I645" s="3" t="s">
        <v>28</v>
      </c>
      <c r="J645" s="3" t="s">
        <v>13</v>
      </c>
      <c r="K645" s="3" t="s">
        <v>9</v>
      </c>
      <c r="L645" s="3" t="s">
        <v>17</v>
      </c>
      <c r="M645" s="8">
        <v>1</v>
      </c>
      <c r="N645" s="5">
        <v>141.99</v>
      </c>
      <c r="O645" s="6">
        <v>0.05</v>
      </c>
      <c r="P645" s="5">
        <v>79.7</v>
      </c>
      <c r="Q645" s="5">
        <f t="shared" si="40"/>
        <v>134.8905</v>
      </c>
      <c r="R645" s="5">
        <f t="shared" si="41"/>
        <v>79.7</v>
      </c>
      <c r="S645" s="5">
        <f t="shared" si="42"/>
        <v>55.1905</v>
      </c>
      <c r="T645" s="7">
        <f t="shared" si="43"/>
        <v>0.40915038494186023</v>
      </c>
      <c r="U645" s="4">
        <f>YEAR(SalesDataTable[[#This Row],[Order Date]])</f>
        <v>2026</v>
      </c>
      <c r="V645" s="7" t="str">
        <f>"Q"&amp;ROUNDUP(MONTH(SalesDataTable[[#This Row],[Order Date]])/3,0)</f>
        <v>Q2</v>
      </c>
      <c r="W645" s="8">
        <f>MONTH(SalesDataTable[[#This Row],[Order Date]])</f>
        <v>4</v>
      </c>
      <c r="X645" s="7" t="str">
        <f>TEXT(SalesDataTable[[#This Row],[Order Date]],"mmm")</f>
        <v>Apr</v>
      </c>
    </row>
    <row r="646" spans="1:24" ht="15.75">
      <c r="A646" s="1">
        <v>5160</v>
      </c>
      <c r="B646" s="2">
        <v>46134</v>
      </c>
      <c r="C646" s="3">
        <f>YEAR(SalesDataTable[[#This Row],[Order Date]])</f>
        <v>2026</v>
      </c>
      <c r="D646" s="10" t="str">
        <f>"Q"&amp;ROUNDUP(MONTH(SalesDataTable[[#This Row],[Order Date]])/3,0)</f>
        <v>Q2</v>
      </c>
      <c r="E646" s="3">
        <f>MONTH(SalesDataTable[[#This Row],[Order Date]])</f>
        <v>4</v>
      </c>
      <c r="F646" s="3" t="str">
        <f>TEXT(SalesDataTable[[#This Row],[Order Date]],"MMM")</f>
        <v>Apr</v>
      </c>
      <c r="G646" s="3" t="s">
        <v>6</v>
      </c>
      <c r="H646" s="3" t="s">
        <v>43</v>
      </c>
      <c r="I646" s="3" t="s">
        <v>2</v>
      </c>
      <c r="J646" s="3" t="s">
        <v>13</v>
      </c>
      <c r="K646" s="3" t="s">
        <v>34</v>
      </c>
      <c r="L646" s="3" t="s">
        <v>42</v>
      </c>
      <c r="M646" s="8">
        <v>2</v>
      </c>
      <c r="N646" s="5">
        <v>35.94</v>
      </c>
      <c r="O646" s="6">
        <v>0.05</v>
      </c>
      <c r="P646" s="5">
        <v>14.17</v>
      </c>
      <c r="Q646" s="5">
        <f t="shared" si="40"/>
        <v>68.285999999999987</v>
      </c>
      <c r="R646" s="5">
        <f t="shared" si="41"/>
        <v>28.34</v>
      </c>
      <c r="S646" s="5">
        <f t="shared" si="42"/>
        <v>39.945999999999984</v>
      </c>
      <c r="T646" s="7">
        <f t="shared" si="43"/>
        <v>0.5849808159798493</v>
      </c>
      <c r="U646" s="4">
        <f>YEAR(SalesDataTable[[#This Row],[Order Date]])</f>
        <v>2026</v>
      </c>
      <c r="V646" s="7" t="str">
        <f>"Q"&amp;ROUNDUP(MONTH(SalesDataTable[[#This Row],[Order Date]])/3,0)</f>
        <v>Q2</v>
      </c>
      <c r="W646" s="8">
        <f>MONTH(SalesDataTable[[#This Row],[Order Date]])</f>
        <v>4</v>
      </c>
      <c r="X646" s="7" t="str">
        <f>TEXT(SalesDataTable[[#This Row],[Order Date]],"mmm")</f>
        <v>Apr</v>
      </c>
    </row>
    <row r="647" spans="1:24" ht="15.75">
      <c r="A647" s="1">
        <v>2224</v>
      </c>
      <c r="B647" s="2">
        <v>46135</v>
      </c>
      <c r="C647" s="3">
        <f>YEAR(SalesDataTable[[#This Row],[Order Date]])</f>
        <v>2026</v>
      </c>
      <c r="D647" s="10" t="str">
        <f>"Q"&amp;ROUNDUP(MONTH(SalesDataTable[[#This Row],[Order Date]])/3,0)</f>
        <v>Q2</v>
      </c>
      <c r="E647" s="3">
        <f>MONTH(SalesDataTable[[#This Row],[Order Date]])</f>
        <v>4</v>
      </c>
      <c r="F647" s="3" t="str">
        <f>TEXT(SalesDataTable[[#This Row],[Order Date]],"MMM")</f>
        <v>Apr</v>
      </c>
      <c r="G647" s="3" t="s">
        <v>6</v>
      </c>
      <c r="H647" s="3" t="s">
        <v>7</v>
      </c>
      <c r="I647" s="3" t="s">
        <v>2</v>
      </c>
      <c r="J647" s="3" t="s">
        <v>13</v>
      </c>
      <c r="K647" s="3" t="s">
        <v>34</v>
      </c>
      <c r="L647" s="3" t="s">
        <v>45</v>
      </c>
      <c r="M647" s="8">
        <v>3</v>
      </c>
      <c r="N647" s="5">
        <v>49.55</v>
      </c>
      <c r="O647" s="6">
        <v>0</v>
      </c>
      <c r="P647" s="5">
        <v>22.55</v>
      </c>
      <c r="Q647" s="5">
        <f t="shared" si="40"/>
        <v>148.64999999999998</v>
      </c>
      <c r="R647" s="5">
        <f t="shared" si="41"/>
        <v>67.650000000000006</v>
      </c>
      <c r="S647" s="5">
        <f t="shared" si="42"/>
        <v>80.999999999999972</v>
      </c>
      <c r="T647" s="7">
        <f t="shared" si="43"/>
        <v>0.54490413723511588</v>
      </c>
      <c r="U647" s="4">
        <f>YEAR(SalesDataTable[[#This Row],[Order Date]])</f>
        <v>2026</v>
      </c>
      <c r="V647" s="7" t="str">
        <f>"Q"&amp;ROUNDUP(MONTH(SalesDataTable[[#This Row],[Order Date]])/3,0)</f>
        <v>Q2</v>
      </c>
      <c r="W647" s="8">
        <f>MONTH(SalesDataTable[[#This Row],[Order Date]])</f>
        <v>4</v>
      </c>
      <c r="X647" s="7" t="str">
        <f>TEXT(SalesDataTable[[#This Row],[Order Date]],"mmm")</f>
        <v>Apr</v>
      </c>
    </row>
    <row r="648" spans="1:24" ht="15.75">
      <c r="A648" s="1">
        <v>2832</v>
      </c>
      <c r="B648" s="2">
        <v>46135</v>
      </c>
      <c r="C648" s="3">
        <f>YEAR(SalesDataTable[[#This Row],[Order Date]])</f>
        <v>2026</v>
      </c>
      <c r="D648" s="10" t="str">
        <f>"Q"&amp;ROUNDUP(MONTH(SalesDataTable[[#This Row],[Order Date]])/3,0)</f>
        <v>Q2</v>
      </c>
      <c r="E648" s="3">
        <f>MONTH(SalesDataTable[[#This Row],[Order Date]])</f>
        <v>4</v>
      </c>
      <c r="F648" s="3" t="str">
        <f>TEXT(SalesDataTable[[#This Row],[Order Date]],"MMM")</f>
        <v>Apr</v>
      </c>
      <c r="G648" s="3" t="s">
        <v>20</v>
      </c>
      <c r="H648" s="3" t="s">
        <v>33</v>
      </c>
      <c r="I648" s="3" t="s">
        <v>28</v>
      </c>
      <c r="J648" s="3" t="s">
        <v>3</v>
      </c>
      <c r="K648" s="3" t="s">
        <v>34</v>
      </c>
      <c r="L648" s="3" t="s">
        <v>35</v>
      </c>
      <c r="M648" s="8">
        <v>1</v>
      </c>
      <c r="N648" s="5">
        <v>39.89</v>
      </c>
      <c r="O648" s="6">
        <v>0.05</v>
      </c>
      <c r="P648" s="5">
        <v>15.06</v>
      </c>
      <c r="Q648" s="5">
        <f t="shared" si="40"/>
        <v>37.895499999999998</v>
      </c>
      <c r="R648" s="5">
        <f t="shared" si="41"/>
        <v>15.06</v>
      </c>
      <c r="S648" s="5">
        <f t="shared" si="42"/>
        <v>22.835499999999996</v>
      </c>
      <c r="T648" s="7">
        <f t="shared" si="43"/>
        <v>0.60259133670224685</v>
      </c>
      <c r="U648" s="4">
        <f>YEAR(SalesDataTable[[#This Row],[Order Date]])</f>
        <v>2026</v>
      </c>
      <c r="V648" s="7" t="str">
        <f>"Q"&amp;ROUNDUP(MONTH(SalesDataTable[[#This Row],[Order Date]])/3,0)</f>
        <v>Q2</v>
      </c>
      <c r="W648" s="8">
        <f>MONTH(SalesDataTable[[#This Row],[Order Date]])</f>
        <v>4</v>
      </c>
      <c r="X648" s="7" t="str">
        <f>TEXT(SalesDataTable[[#This Row],[Order Date]],"mmm")</f>
        <v>Apr</v>
      </c>
    </row>
    <row r="649" spans="1:24" ht="15.75">
      <c r="A649" s="1">
        <v>3000</v>
      </c>
      <c r="B649" s="2">
        <v>46135</v>
      </c>
      <c r="C649" s="3">
        <f>YEAR(SalesDataTable[[#This Row],[Order Date]])</f>
        <v>2026</v>
      </c>
      <c r="D649" s="10" t="str">
        <f>"Q"&amp;ROUNDUP(MONTH(SalesDataTable[[#This Row],[Order Date]])/3,0)</f>
        <v>Q2</v>
      </c>
      <c r="E649" s="3">
        <f>MONTH(SalesDataTable[[#This Row],[Order Date]])</f>
        <v>4</v>
      </c>
      <c r="F649" s="3" t="str">
        <f>TEXT(SalesDataTable[[#This Row],[Order Date]],"MMM")</f>
        <v>Apr</v>
      </c>
      <c r="G649" s="3" t="s">
        <v>20</v>
      </c>
      <c r="H649" s="3" t="s">
        <v>31</v>
      </c>
      <c r="I649" s="3" t="s">
        <v>28</v>
      </c>
      <c r="J649" s="3" t="s">
        <v>13</v>
      </c>
      <c r="K649" s="3" t="s">
        <v>34</v>
      </c>
      <c r="L649" s="3" t="s">
        <v>35</v>
      </c>
      <c r="M649" s="8">
        <v>1</v>
      </c>
      <c r="N649" s="5">
        <v>40.630000000000003</v>
      </c>
      <c r="O649" s="6">
        <v>0.1</v>
      </c>
      <c r="P649" s="5">
        <v>14.67</v>
      </c>
      <c r="Q649" s="5">
        <f t="shared" si="40"/>
        <v>36.567</v>
      </c>
      <c r="R649" s="5">
        <f t="shared" si="41"/>
        <v>14.67</v>
      </c>
      <c r="S649" s="5">
        <f t="shared" si="42"/>
        <v>21.896999999999998</v>
      </c>
      <c r="T649" s="7">
        <f t="shared" si="43"/>
        <v>0.59881860694068423</v>
      </c>
      <c r="U649" s="4">
        <f>YEAR(SalesDataTable[[#This Row],[Order Date]])</f>
        <v>2026</v>
      </c>
      <c r="V649" s="7" t="str">
        <f>"Q"&amp;ROUNDUP(MONTH(SalesDataTable[[#This Row],[Order Date]])/3,0)</f>
        <v>Q2</v>
      </c>
      <c r="W649" s="8">
        <f>MONTH(SalesDataTable[[#This Row],[Order Date]])</f>
        <v>4</v>
      </c>
      <c r="X649" s="7" t="str">
        <f>TEXT(SalesDataTable[[#This Row],[Order Date]],"mmm")</f>
        <v>Apr</v>
      </c>
    </row>
    <row r="650" spans="1:24" ht="15.75">
      <c r="A650" s="1">
        <v>3206</v>
      </c>
      <c r="B650" s="2">
        <v>46135</v>
      </c>
      <c r="C650" s="3">
        <f>YEAR(SalesDataTable[[#This Row],[Order Date]])</f>
        <v>2026</v>
      </c>
      <c r="D650" s="10" t="str">
        <f>"Q"&amp;ROUNDUP(MONTH(SalesDataTable[[#This Row],[Order Date]])/3,0)</f>
        <v>Q2</v>
      </c>
      <c r="E650" s="3">
        <f>MONTH(SalesDataTable[[#This Row],[Order Date]])</f>
        <v>4</v>
      </c>
      <c r="F650" s="3" t="str">
        <f>TEXT(SalesDataTable[[#This Row],[Order Date]],"MMM")</f>
        <v>Apr</v>
      </c>
      <c r="G650" s="3" t="s">
        <v>20</v>
      </c>
      <c r="H650" s="3" t="s">
        <v>33</v>
      </c>
      <c r="I650" s="3" t="s">
        <v>28</v>
      </c>
      <c r="J650" s="3" t="s">
        <v>3</v>
      </c>
      <c r="K650" s="3" t="s">
        <v>4</v>
      </c>
      <c r="L650" s="3" t="s">
        <v>26</v>
      </c>
      <c r="M650" s="8">
        <v>4</v>
      </c>
      <c r="N650" s="5">
        <v>39.78</v>
      </c>
      <c r="O650" s="6">
        <v>0.05</v>
      </c>
      <c r="P650" s="5">
        <v>16.7</v>
      </c>
      <c r="Q650" s="5">
        <f t="shared" si="40"/>
        <v>151.16399999999999</v>
      </c>
      <c r="R650" s="5">
        <f t="shared" si="41"/>
        <v>66.8</v>
      </c>
      <c r="S650" s="5">
        <f t="shared" si="42"/>
        <v>84.36399999999999</v>
      </c>
      <c r="T650" s="7">
        <f t="shared" si="43"/>
        <v>0.55809584292556425</v>
      </c>
      <c r="U650" s="4">
        <f>YEAR(SalesDataTable[[#This Row],[Order Date]])</f>
        <v>2026</v>
      </c>
      <c r="V650" s="7" t="str">
        <f>"Q"&amp;ROUNDUP(MONTH(SalesDataTable[[#This Row],[Order Date]])/3,0)</f>
        <v>Q2</v>
      </c>
      <c r="W650" s="8">
        <f>MONTH(SalesDataTable[[#This Row],[Order Date]])</f>
        <v>4</v>
      </c>
      <c r="X650" s="7" t="str">
        <f>TEXT(SalesDataTable[[#This Row],[Order Date]],"mmm")</f>
        <v>Apr</v>
      </c>
    </row>
    <row r="651" spans="1:24" ht="15.75">
      <c r="A651" s="1">
        <v>3777</v>
      </c>
      <c r="B651" s="2">
        <v>46135</v>
      </c>
      <c r="C651" s="3">
        <f>YEAR(SalesDataTable[[#This Row],[Order Date]])</f>
        <v>2026</v>
      </c>
      <c r="D651" s="10" t="str">
        <f>"Q"&amp;ROUNDUP(MONTH(SalesDataTable[[#This Row],[Order Date]])/3,0)</f>
        <v>Q2</v>
      </c>
      <c r="E651" s="3">
        <f>MONTH(SalesDataTable[[#This Row],[Order Date]])</f>
        <v>4</v>
      </c>
      <c r="F651" s="3" t="str">
        <f>TEXT(SalesDataTable[[#This Row],[Order Date]],"MMM")</f>
        <v>Apr</v>
      </c>
      <c r="G651" s="3" t="s">
        <v>20</v>
      </c>
      <c r="H651" s="3" t="s">
        <v>21</v>
      </c>
      <c r="I651" s="3" t="s">
        <v>28</v>
      </c>
      <c r="J651" s="3" t="s">
        <v>16</v>
      </c>
      <c r="K651" s="3" t="s">
        <v>9</v>
      </c>
      <c r="L651" s="3" t="s">
        <v>10</v>
      </c>
      <c r="M651" s="8">
        <v>1</v>
      </c>
      <c r="N651" s="5">
        <v>92.74</v>
      </c>
      <c r="O651" s="6">
        <v>0</v>
      </c>
      <c r="P651" s="5">
        <v>46.1</v>
      </c>
      <c r="Q651" s="5">
        <f t="shared" si="40"/>
        <v>92.74</v>
      </c>
      <c r="R651" s="5">
        <f t="shared" si="41"/>
        <v>46.1</v>
      </c>
      <c r="S651" s="5">
        <f t="shared" si="42"/>
        <v>46.639999999999993</v>
      </c>
      <c r="T651" s="7">
        <f t="shared" si="43"/>
        <v>0.50291136510675005</v>
      </c>
      <c r="U651" s="4">
        <f>YEAR(SalesDataTable[[#This Row],[Order Date]])</f>
        <v>2026</v>
      </c>
      <c r="V651" s="7" t="str">
        <f>"Q"&amp;ROUNDUP(MONTH(SalesDataTable[[#This Row],[Order Date]])/3,0)</f>
        <v>Q2</v>
      </c>
      <c r="W651" s="8">
        <f>MONTH(SalesDataTable[[#This Row],[Order Date]])</f>
        <v>4</v>
      </c>
      <c r="X651" s="7" t="str">
        <f>TEXT(SalesDataTable[[#This Row],[Order Date]],"mmm")</f>
        <v>Apr</v>
      </c>
    </row>
    <row r="652" spans="1:24" ht="15.75">
      <c r="A652" s="1">
        <v>4980</v>
      </c>
      <c r="B652" s="2">
        <v>46135</v>
      </c>
      <c r="C652" s="3">
        <f>YEAR(SalesDataTable[[#This Row],[Order Date]])</f>
        <v>2026</v>
      </c>
      <c r="D652" s="10" t="str">
        <f>"Q"&amp;ROUNDUP(MONTH(SalesDataTable[[#This Row],[Order Date]])/3,0)</f>
        <v>Q2</v>
      </c>
      <c r="E652" s="3">
        <f>MONTH(SalesDataTable[[#This Row],[Order Date]])</f>
        <v>4</v>
      </c>
      <c r="F652" s="3" t="str">
        <f>TEXT(SalesDataTable[[#This Row],[Order Date]],"MMM")</f>
        <v>Apr</v>
      </c>
      <c r="G652" s="3" t="s">
        <v>6</v>
      </c>
      <c r="H652" s="3" t="s">
        <v>27</v>
      </c>
      <c r="I652" s="3" t="s">
        <v>19</v>
      </c>
      <c r="J652" s="3" t="s">
        <v>3</v>
      </c>
      <c r="K652" s="3" t="s">
        <v>23</v>
      </c>
      <c r="L652" s="3" t="s">
        <v>51</v>
      </c>
      <c r="M652" s="8">
        <v>2</v>
      </c>
      <c r="N652" s="5">
        <v>120.49</v>
      </c>
      <c r="O652" s="6">
        <v>0.1</v>
      </c>
      <c r="P652" s="5">
        <v>62.23</v>
      </c>
      <c r="Q652" s="5">
        <f t="shared" si="40"/>
        <v>216.88200000000001</v>
      </c>
      <c r="R652" s="5">
        <f t="shared" si="41"/>
        <v>124.46</v>
      </c>
      <c r="S652" s="5">
        <f t="shared" si="42"/>
        <v>92.422000000000011</v>
      </c>
      <c r="T652" s="7">
        <f t="shared" si="43"/>
        <v>0.42613955976060719</v>
      </c>
      <c r="U652" s="4">
        <f>YEAR(SalesDataTable[[#This Row],[Order Date]])</f>
        <v>2026</v>
      </c>
      <c r="V652" s="7" t="str">
        <f>"Q"&amp;ROUNDUP(MONTH(SalesDataTable[[#This Row],[Order Date]])/3,0)</f>
        <v>Q2</v>
      </c>
      <c r="W652" s="8">
        <f>MONTH(SalesDataTable[[#This Row],[Order Date]])</f>
        <v>4</v>
      </c>
      <c r="X652" s="7" t="str">
        <f>TEXT(SalesDataTable[[#This Row],[Order Date]],"mmm")</f>
        <v>Apr</v>
      </c>
    </row>
    <row r="653" spans="1:24" ht="15.75">
      <c r="A653" s="1">
        <v>1102</v>
      </c>
      <c r="B653" s="2">
        <v>46136</v>
      </c>
      <c r="C653" s="3">
        <f>YEAR(SalesDataTable[[#This Row],[Order Date]])</f>
        <v>2026</v>
      </c>
      <c r="D653" s="10" t="str">
        <f>"Q"&amp;ROUNDUP(MONTH(SalesDataTable[[#This Row],[Order Date]])/3,0)</f>
        <v>Q2</v>
      </c>
      <c r="E653" s="3">
        <f>MONTH(SalesDataTable[[#This Row],[Order Date]])</f>
        <v>4</v>
      </c>
      <c r="F653" s="3" t="str">
        <f>TEXT(SalesDataTable[[#This Row],[Order Date]],"MMM")</f>
        <v>Apr</v>
      </c>
      <c r="G653" s="3" t="s">
        <v>6</v>
      </c>
      <c r="H653" s="3" t="s">
        <v>27</v>
      </c>
      <c r="I653" s="3" t="s">
        <v>2</v>
      </c>
      <c r="J653" s="3" t="s">
        <v>16</v>
      </c>
      <c r="K653" s="3" t="s">
        <v>9</v>
      </c>
      <c r="L653" s="3" t="s">
        <v>46</v>
      </c>
      <c r="M653" s="8">
        <v>2</v>
      </c>
      <c r="N653" s="5">
        <v>70.53</v>
      </c>
      <c r="O653" s="6">
        <v>0</v>
      </c>
      <c r="P653" s="5">
        <v>32.229999999999997</v>
      </c>
      <c r="Q653" s="5">
        <f t="shared" si="40"/>
        <v>141.06</v>
      </c>
      <c r="R653" s="5">
        <f t="shared" si="41"/>
        <v>64.459999999999994</v>
      </c>
      <c r="S653" s="5">
        <f t="shared" si="42"/>
        <v>76.600000000000009</v>
      </c>
      <c r="T653" s="7">
        <f t="shared" si="43"/>
        <v>0.54303133418403526</v>
      </c>
      <c r="U653" s="4">
        <f>YEAR(SalesDataTable[[#This Row],[Order Date]])</f>
        <v>2026</v>
      </c>
      <c r="V653" s="7" t="str">
        <f>"Q"&amp;ROUNDUP(MONTH(SalesDataTable[[#This Row],[Order Date]])/3,0)</f>
        <v>Q2</v>
      </c>
      <c r="W653" s="8">
        <f>MONTH(SalesDataTable[[#This Row],[Order Date]])</f>
        <v>4</v>
      </c>
      <c r="X653" s="7" t="str">
        <f>TEXT(SalesDataTable[[#This Row],[Order Date]],"mmm")</f>
        <v>Apr</v>
      </c>
    </row>
    <row r="654" spans="1:24" ht="15.75">
      <c r="A654" s="1">
        <v>1333</v>
      </c>
      <c r="B654" s="2">
        <v>46136</v>
      </c>
      <c r="C654" s="3">
        <f>YEAR(SalesDataTable[[#This Row],[Order Date]])</f>
        <v>2026</v>
      </c>
      <c r="D654" s="10" t="str">
        <f>"Q"&amp;ROUNDUP(MONTH(SalesDataTable[[#This Row],[Order Date]])/3,0)</f>
        <v>Q2</v>
      </c>
      <c r="E654" s="3">
        <f>MONTH(SalesDataTable[[#This Row],[Order Date]])</f>
        <v>4</v>
      </c>
      <c r="F654" s="3" t="str">
        <f>TEXT(SalesDataTable[[#This Row],[Order Date]],"MMM")</f>
        <v>Apr</v>
      </c>
      <c r="G654" s="3" t="s">
        <v>6</v>
      </c>
      <c r="H654" s="3" t="s">
        <v>49</v>
      </c>
      <c r="I654" s="3" t="s">
        <v>2</v>
      </c>
      <c r="J654" s="3" t="s">
        <v>13</v>
      </c>
      <c r="K654" s="3" t="s">
        <v>9</v>
      </c>
      <c r="L654" s="3" t="s">
        <v>10</v>
      </c>
      <c r="M654" s="8">
        <v>1</v>
      </c>
      <c r="N654" s="5">
        <v>90.87</v>
      </c>
      <c r="O654" s="6">
        <v>0.1</v>
      </c>
      <c r="P654" s="5">
        <v>44.4</v>
      </c>
      <c r="Q654" s="5">
        <f t="shared" si="40"/>
        <v>81.783000000000001</v>
      </c>
      <c r="R654" s="5">
        <f t="shared" si="41"/>
        <v>44.4</v>
      </c>
      <c r="S654" s="5">
        <f t="shared" si="42"/>
        <v>37.383000000000003</v>
      </c>
      <c r="T654" s="7">
        <f t="shared" si="43"/>
        <v>0.45709988628443565</v>
      </c>
      <c r="U654" s="4">
        <f>YEAR(SalesDataTable[[#This Row],[Order Date]])</f>
        <v>2026</v>
      </c>
      <c r="V654" s="7" t="str">
        <f>"Q"&amp;ROUNDUP(MONTH(SalesDataTable[[#This Row],[Order Date]])/3,0)</f>
        <v>Q2</v>
      </c>
      <c r="W654" s="8">
        <f>MONTH(SalesDataTable[[#This Row],[Order Date]])</f>
        <v>4</v>
      </c>
      <c r="X654" s="7" t="str">
        <f>TEXT(SalesDataTable[[#This Row],[Order Date]],"mmm")</f>
        <v>Apr</v>
      </c>
    </row>
    <row r="655" spans="1:24" ht="15.75">
      <c r="A655" s="1">
        <v>1369</v>
      </c>
      <c r="B655" s="2">
        <v>46136</v>
      </c>
      <c r="C655" s="3">
        <f>YEAR(SalesDataTable[[#This Row],[Order Date]])</f>
        <v>2026</v>
      </c>
      <c r="D655" s="10" t="str">
        <f>"Q"&amp;ROUNDUP(MONTH(SalesDataTable[[#This Row],[Order Date]])/3,0)</f>
        <v>Q2</v>
      </c>
      <c r="E655" s="3">
        <f>MONTH(SalesDataTable[[#This Row],[Order Date]])</f>
        <v>4</v>
      </c>
      <c r="F655" s="3" t="str">
        <f>TEXT(SalesDataTable[[#This Row],[Order Date]],"MMM")</f>
        <v>Apr</v>
      </c>
      <c r="G655" s="3" t="s">
        <v>6</v>
      </c>
      <c r="H655" s="3" t="s">
        <v>49</v>
      </c>
      <c r="I655" s="3" t="s">
        <v>8</v>
      </c>
      <c r="J655" s="3" t="s">
        <v>3</v>
      </c>
      <c r="K655" s="3" t="s">
        <v>34</v>
      </c>
      <c r="L655" s="3" t="s">
        <v>38</v>
      </c>
      <c r="M655" s="8">
        <v>3</v>
      </c>
      <c r="N655" s="5">
        <v>124.31</v>
      </c>
      <c r="O655" s="6">
        <v>0.2</v>
      </c>
      <c r="P655" s="5">
        <v>67.97</v>
      </c>
      <c r="Q655" s="5">
        <f t="shared" si="40"/>
        <v>298.34399999999999</v>
      </c>
      <c r="R655" s="5">
        <f t="shared" si="41"/>
        <v>203.91</v>
      </c>
      <c r="S655" s="5">
        <f t="shared" si="42"/>
        <v>94.433999999999997</v>
      </c>
      <c r="T655" s="7">
        <f t="shared" si="43"/>
        <v>0.31652723031131846</v>
      </c>
      <c r="U655" s="4">
        <f>YEAR(SalesDataTable[[#This Row],[Order Date]])</f>
        <v>2026</v>
      </c>
      <c r="V655" s="7" t="str">
        <f>"Q"&amp;ROUNDUP(MONTH(SalesDataTable[[#This Row],[Order Date]])/3,0)</f>
        <v>Q2</v>
      </c>
      <c r="W655" s="8">
        <f>MONTH(SalesDataTable[[#This Row],[Order Date]])</f>
        <v>4</v>
      </c>
      <c r="X655" s="7" t="str">
        <f>TEXT(SalesDataTable[[#This Row],[Order Date]],"mmm")</f>
        <v>Apr</v>
      </c>
    </row>
    <row r="656" spans="1:24" ht="15.75">
      <c r="A656" s="1">
        <v>1712</v>
      </c>
      <c r="B656" s="2">
        <v>46136</v>
      </c>
      <c r="C656" s="3">
        <f>YEAR(SalesDataTable[[#This Row],[Order Date]])</f>
        <v>2026</v>
      </c>
      <c r="D656" s="10" t="str">
        <f>"Q"&amp;ROUNDUP(MONTH(SalesDataTable[[#This Row],[Order Date]])/3,0)</f>
        <v>Q2</v>
      </c>
      <c r="E656" s="3">
        <f>MONTH(SalesDataTable[[#This Row],[Order Date]])</f>
        <v>4</v>
      </c>
      <c r="F656" s="3" t="str">
        <f>TEXT(SalesDataTable[[#This Row],[Order Date]],"MMM")</f>
        <v>Apr</v>
      </c>
      <c r="G656" s="3" t="s">
        <v>6</v>
      </c>
      <c r="H656" s="3" t="s">
        <v>7</v>
      </c>
      <c r="I656" s="3" t="s">
        <v>8</v>
      </c>
      <c r="J656" s="3" t="s">
        <v>3</v>
      </c>
      <c r="K656" s="3" t="s">
        <v>4</v>
      </c>
      <c r="L656" s="3" t="s">
        <v>26</v>
      </c>
      <c r="M656" s="8">
        <v>15</v>
      </c>
      <c r="N656" s="5">
        <v>41.21</v>
      </c>
      <c r="O656" s="6">
        <v>0.15</v>
      </c>
      <c r="P656" s="5">
        <v>16.760000000000002</v>
      </c>
      <c r="Q656" s="5">
        <f t="shared" si="40"/>
        <v>525.42750000000001</v>
      </c>
      <c r="R656" s="5">
        <f t="shared" si="41"/>
        <v>251.40000000000003</v>
      </c>
      <c r="S656" s="5">
        <f t="shared" si="42"/>
        <v>274.02749999999997</v>
      </c>
      <c r="T656" s="7">
        <f t="shared" si="43"/>
        <v>0.52153246642020068</v>
      </c>
      <c r="U656" s="4">
        <f>YEAR(SalesDataTable[[#This Row],[Order Date]])</f>
        <v>2026</v>
      </c>
      <c r="V656" s="7" t="str">
        <f>"Q"&amp;ROUNDUP(MONTH(SalesDataTable[[#This Row],[Order Date]])/3,0)</f>
        <v>Q2</v>
      </c>
      <c r="W656" s="8">
        <f>MONTH(SalesDataTable[[#This Row],[Order Date]])</f>
        <v>4</v>
      </c>
      <c r="X656" s="7" t="str">
        <f>TEXT(SalesDataTable[[#This Row],[Order Date]],"mmm")</f>
        <v>Apr</v>
      </c>
    </row>
    <row r="657" spans="1:24" ht="15.75">
      <c r="A657" s="1">
        <v>2229</v>
      </c>
      <c r="B657" s="2">
        <v>46136</v>
      </c>
      <c r="C657" s="3">
        <f>YEAR(SalesDataTable[[#This Row],[Order Date]])</f>
        <v>2026</v>
      </c>
      <c r="D657" s="10" t="str">
        <f>"Q"&amp;ROUNDUP(MONTH(SalesDataTable[[#This Row],[Order Date]])/3,0)</f>
        <v>Q2</v>
      </c>
      <c r="E657" s="3">
        <f>MONTH(SalesDataTable[[#This Row],[Order Date]])</f>
        <v>4</v>
      </c>
      <c r="F657" s="3" t="str">
        <f>TEXT(SalesDataTable[[#This Row],[Order Date]],"MMM")</f>
        <v>Apr</v>
      </c>
      <c r="G657" s="3" t="s">
        <v>0</v>
      </c>
      <c r="H657" s="3" t="s">
        <v>1</v>
      </c>
      <c r="I657" s="3" t="s">
        <v>2</v>
      </c>
      <c r="J657" s="3" t="s">
        <v>13</v>
      </c>
      <c r="K657" s="3" t="s">
        <v>9</v>
      </c>
      <c r="L657" s="3" t="s">
        <v>17</v>
      </c>
      <c r="M657" s="8">
        <v>2</v>
      </c>
      <c r="N657" s="5">
        <v>145.75</v>
      </c>
      <c r="O657" s="6">
        <v>0.1</v>
      </c>
      <c r="P657" s="5">
        <v>78.900000000000006</v>
      </c>
      <c r="Q657" s="5">
        <f t="shared" si="40"/>
        <v>262.35000000000002</v>
      </c>
      <c r="R657" s="5">
        <f t="shared" si="41"/>
        <v>157.80000000000001</v>
      </c>
      <c r="S657" s="5">
        <f t="shared" si="42"/>
        <v>104.55000000000001</v>
      </c>
      <c r="T657" s="7">
        <f t="shared" si="43"/>
        <v>0.39851343624928531</v>
      </c>
      <c r="U657" s="4">
        <f>YEAR(SalesDataTable[[#This Row],[Order Date]])</f>
        <v>2026</v>
      </c>
      <c r="V657" s="7" t="str">
        <f>"Q"&amp;ROUNDUP(MONTH(SalesDataTable[[#This Row],[Order Date]])/3,0)</f>
        <v>Q2</v>
      </c>
      <c r="W657" s="8">
        <f>MONTH(SalesDataTable[[#This Row],[Order Date]])</f>
        <v>4</v>
      </c>
      <c r="X657" s="7" t="str">
        <f>TEXT(SalesDataTable[[#This Row],[Order Date]],"mmm")</f>
        <v>Apr</v>
      </c>
    </row>
    <row r="658" spans="1:24" ht="15.75">
      <c r="A658" s="1">
        <v>3458</v>
      </c>
      <c r="B658" s="2">
        <v>46136</v>
      </c>
      <c r="C658" s="3">
        <f>YEAR(SalesDataTable[[#This Row],[Order Date]])</f>
        <v>2026</v>
      </c>
      <c r="D658" s="10" t="str">
        <f>"Q"&amp;ROUNDUP(MONTH(SalesDataTable[[#This Row],[Order Date]])/3,0)</f>
        <v>Q2</v>
      </c>
      <c r="E658" s="3">
        <f>MONTH(SalesDataTable[[#This Row],[Order Date]])</f>
        <v>4</v>
      </c>
      <c r="F658" s="3" t="str">
        <f>TEXT(SalesDataTable[[#This Row],[Order Date]],"MMM")</f>
        <v>Apr</v>
      </c>
      <c r="G658" s="3" t="s">
        <v>11</v>
      </c>
      <c r="H658" s="3" t="s">
        <v>18</v>
      </c>
      <c r="I658" s="3" t="s">
        <v>2</v>
      </c>
      <c r="J658" s="3" t="s">
        <v>13</v>
      </c>
      <c r="K658" s="3" t="s">
        <v>14</v>
      </c>
      <c r="L658" s="3" t="s">
        <v>44</v>
      </c>
      <c r="M658" s="8">
        <v>1</v>
      </c>
      <c r="N658" s="5">
        <v>134.86000000000001</v>
      </c>
      <c r="O658" s="6">
        <v>0</v>
      </c>
      <c r="P658" s="5">
        <v>66.040000000000006</v>
      </c>
      <c r="Q658" s="5">
        <f t="shared" si="40"/>
        <v>134.86000000000001</v>
      </c>
      <c r="R658" s="5">
        <f t="shared" si="41"/>
        <v>66.040000000000006</v>
      </c>
      <c r="S658" s="5">
        <f t="shared" si="42"/>
        <v>68.820000000000007</v>
      </c>
      <c r="T658" s="7">
        <f t="shared" si="43"/>
        <v>0.51030698502150373</v>
      </c>
      <c r="U658" s="4">
        <f>YEAR(SalesDataTable[[#This Row],[Order Date]])</f>
        <v>2026</v>
      </c>
      <c r="V658" s="7" t="str">
        <f>"Q"&amp;ROUNDUP(MONTH(SalesDataTable[[#This Row],[Order Date]])/3,0)</f>
        <v>Q2</v>
      </c>
      <c r="W658" s="8">
        <f>MONTH(SalesDataTable[[#This Row],[Order Date]])</f>
        <v>4</v>
      </c>
      <c r="X658" s="7" t="str">
        <f>TEXT(SalesDataTable[[#This Row],[Order Date]],"mmm")</f>
        <v>Apr</v>
      </c>
    </row>
    <row r="659" spans="1:24" ht="15.75">
      <c r="A659" s="1">
        <v>4637</v>
      </c>
      <c r="B659" s="2">
        <v>46136</v>
      </c>
      <c r="C659" s="3">
        <f>YEAR(SalesDataTable[[#This Row],[Order Date]])</f>
        <v>2026</v>
      </c>
      <c r="D659" s="10" t="str">
        <f>"Q"&amp;ROUNDUP(MONTH(SalesDataTable[[#This Row],[Order Date]])/3,0)</f>
        <v>Q2</v>
      </c>
      <c r="E659" s="3">
        <f>MONTH(SalesDataTable[[#This Row],[Order Date]])</f>
        <v>4</v>
      </c>
      <c r="F659" s="3" t="str">
        <f>TEXT(SalesDataTable[[#This Row],[Order Date]],"MMM")</f>
        <v>Apr</v>
      </c>
      <c r="G659" s="3" t="s">
        <v>20</v>
      </c>
      <c r="H659" s="3" t="s">
        <v>47</v>
      </c>
      <c r="I659" s="3" t="s">
        <v>19</v>
      </c>
      <c r="J659" s="3" t="s">
        <v>13</v>
      </c>
      <c r="K659" s="3" t="s">
        <v>14</v>
      </c>
      <c r="L659" s="3" t="s">
        <v>44</v>
      </c>
      <c r="M659" s="8">
        <v>1</v>
      </c>
      <c r="N659" s="5">
        <v>136.07</v>
      </c>
      <c r="O659" s="6">
        <v>0</v>
      </c>
      <c r="P659" s="5">
        <v>65.17</v>
      </c>
      <c r="Q659" s="5">
        <f t="shared" si="40"/>
        <v>136.07</v>
      </c>
      <c r="R659" s="5">
        <f t="shared" si="41"/>
        <v>65.17</v>
      </c>
      <c r="S659" s="5">
        <f t="shared" si="42"/>
        <v>70.899999999999991</v>
      </c>
      <c r="T659" s="7">
        <f t="shared" si="43"/>
        <v>0.52105533916366575</v>
      </c>
      <c r="U659" s="4">
        <f>YEAR(SalesDataTable[[#This Row],[Order Date]])</f>
        <v>2026</v>
      </c>
      <c r="V659" s="7" t="str">
        <f>"Q"&amp;ROUNDUP(MONTH(SalesDataTable[[#This Row],[Order Date]])/3,0)</f>
        <v>Q2</v>
      </c>
      <c r="W659" s="8">
        <f>MONTH(SalesDataTable[[#This Row],[Order Date]])</f>
        <v>4</v>
      </c>
      <c r="X659" s="7" t="str">
        <f>TEXT(SalesDataTable[[#This Row],[Order Date]],"mmm")</f>
        <v>Apr</v>
      </c>
    </row>
    <row r="660" spans="1:24" ht="15.75">
      <c r="A660" s="1">
        <v>4726</v>
      </c>
      <c r="B660" s="2">
        <v>46136</v>
      </c>
      <c r="C660" s="3">
        <f>YEAR(SalesDataTable[[#This Row],[Order Date]])</f>
        <v>2026</v>
      </c>
      <c r="D660" s="10" t="str">
        <f>"Q"&amp;ROUNDUP(MONTH(SalesDataTable[[#This Row],[Order Date]])/3,0)</f>
        <v>Q2</v>
      </c>
      <c r="E660" s="3">
        <f>MONTH(SalesDataTable[[#This Row],[Order Date]])</f>
        <v>4</v>
      </c>
      <c r="F660" s="3" t="str">
        <f>TEXT(SalesDataTable[[#This Row],[Order Date]],"MMM")</f>
        <v>Apr</v>
      </c>
      <c r="G660" s="3" t="s">
        <v>0</v>
      </c>
      <c r="H660" s="3" t="s">
        <v>50</v>
      </c>
      <c r="I660" s="3" t="s">
        <v>19</v>
      </c>
      <c r="J660" s="3" t="s">
        <v>16</v>
      </c>
      <c r="K660" s="3" t="s">
        <v>14</v>
      </c>
      <c r="L660" s="3" t="s">
        <v>32</v>
      </c>
      <c r="M660" s="8">
        <v>1</v>
      </c>
      <c r="N660" s="5">
        <v>47.25</v>
      </c>
      <c r="O660" s="6">
        <v>0.1</v>
      </c>
      <c r="P660" s="5">
        <v>18.25</v>
      </c>
      <c r="Q660" s="5">
        <f t="shared" si="40"/>
        <v>42.524999999999999</v>
      </c>
      <c r="R660" s="5">
        <f t="shared" si="41"/>
        <v>18.25</v>
      </c>
      <c r="S660" s="5">
        <f t="shared" si="42"/>
        <v>24.274999999999999</v>
      </c>
      <c r="T660" s="7">
        <f t="shared" si="43"/>
        <v>0.57084068195179305</v>
      </c>
      <c r="U660" s="4">
        <f>YEAR(SalesDataTable[[#This Row],[Order Date]])</f>
        <v>2026</v>
      </c>
      <c r="V660" s="7" t="str">
        <f>"Q"&amp;ROUNDUP(MONTH(SalesDataTable[[#This Row],[Order Date]])/3,0)</f>
        <v>Q2</v>
      </c>
      <c r="W660" s="8">
        <f>MONTH(SalesDataTable[[#This Row],[Order Date]])</f>
        <v>4</v>
      </c>
      <c r="X660" s="7" t="str">
        <f>TEXT(SalesDataTable[[#This Row],[Order Date]],"mmm")</f>
        <v>Apr</v>
      </c>
    </row>
    <row r="661" spans="1:24" ht="15.75">
      <c r="A661" s="1">
        <v>4838</v>
      </c>
      <c r="B661" s="2">
        <v>46136</v>
      </c>
      <c r="C661" s="3">
        <f>YEAR(SalesDataTable[[#This Row],[Order Date]])</f>
        <v>2026</v>
      </c>
      <c r="D661" s="10" t="str">
        <f>"Q"&amp;ROUNDUP(MONTH(SalesDataTable[[#This Row],[Order Date]])/3,0)</f>
        <v>Q2</v>
      </c>
      <c r="E661" s="3">
        <f>MONTH(SalesDataTable[[#This Row],[Order Date]])</f>
        <v>4</v>
      </c>
      <c r="F661" s="3" t="str">
        <f>TEXT(SalesDataTable[[#This Row],[Order Date]],"MMM")</f>
        <v>Apr</v>
      </c>
      <c r="G661" s="3" t="s">
        <v>0</v>
      </c>
      <c r="H661" s="3" t="s">
        <v>1</v>
      </c>
      <c r="I661" s="3" t="s">
        <v>2</v>
      </c>
      <c r="J661" s="3" t="s">
        <v>16</v>
      </c>
      <c r="K661" s="3" t="s">
        <v>4</v>
      </c>
      <c r="L661" s="3" t="s">
        <v>26</v>
      </c>
      <c r="M661" s="8">
        <v>2</v>
      </c>
      <c r="N661" s="5">
        <v>41.32</v>
      </c>
      <c r="O661" s="6">
        <v>0.1</v>
      </c>
      <c r="P661" s="5">
        <v>16.66</v>
      </c>
      <c r="Q661" s="5">
        <f t="shared" si="40"/>
        <v>74.376000000000005</v>
      </c>
      <c r="R661" s="5">
        <f t="shared" si="41"/>
        <v>33.32</v>
      </c>
      <c r="S661" s="5">
        <f t="shared" si="42"/>
        <v>41.056000000000004</v>
      </c>
      <c r="T661" s="7">
        <f t="shared" si="43"/>
        <v>0.5520060234484242</v>
      </c>
      <c r="U661" s="4">
        <f>YEAR(SalesDataTable[[#This Row],[Order Date]])</f>
        <v>2026</v>
      </c>
      <c r="V661" s="7" t="str">
        <f>"Q"&amp;ROUNDUP(MONTH(SalesDataTable[[#This Row],[Order Date]])/3,0)</f>
        <v>Q2</v>
      </c>
      <c r="W661" s="8">
        <f>MONTH(SalesDataTable[[#This Row],[Order Date]])</f>
        <v>4</v>
      </c>
      <c r="X661" s="7" t="str">
        <f>TEXT(SalesDataTable[[#This Row],[Order Date]],"mmm")</f>
        <v>Apr</v>
      </c>
    </row>
    <row r="662" spans="1:24" ht="15.75">
      <c r="A662" s="1">
        <v>5075</v>
      </c>
      <c r="B662" s="2">
        <v>46136</v>
      </c>
      <c r="C662" s="3">
        <f>YEAR(SalesDataTable[[#This Row],[Order Date]])</f>
        <v>2026</v>
      </c>
      <c r="D662" s="10" t="str">
        <f>"Q"&amp;ROUNDUP(MONTH(SalesDataTable[[#This Row],[Order Date]])/3,0)</f>
        <v>Q2</v>
      </c>
      <c r="E662" s="3">
        <f>MONTH(SalesDataTable[[#This Row],[Order Date]])</f>
        <v>4</v>
      </c>
      <c r="F662" s="3" t="str">
        <f>TEXT(SalesDataTable[[#This Row],[Order Date]],"MMM")</f>
        <v>Apr</v>
      </c>
      <c r="G662" s="3" t="s">
        <v>0</v>
      </c>
      <c r="H662" s="3" t="s">
        <v>50</v>
      </c>
      <c r="I662" s="3" t="s">
        <v>28</v>
      </c>
      <c r="J662" s="3" t="s">
        <v>13</v>
      </c>
      <c r="K662" s="3" t="s">
        <v>4</v>
      </c>
      <c r="L662" s="3" t="s">
        <v>5</v>
      </c>
      <c r="M662" s="8">
        <v>2</v>
      </c>
      <c r="N662" s="5">
        <v>81.75</v>
      </c>
      <c r="O662" s="6">
        <v>0</v>
      </c>
      <c r="P662" s="5">
        <v>41.92</v>
      </c>
      <c r="Q662" s="5">
        <f t="shared" si="40"/>
        <v>163.5</v>
      </c>
      <c r="R662" s="5">
        <f t="shared" si="41"/>
        <v>83.84</v>
      </c>
      <c r="S662" s="5">
        <f t="shared" si="42"/>
        <v>79.66</v>
      </c>
      <c r="T662" s="7">
        <f t="shared" si="43"/>
        <v>0.48721712538226297</v>
      </c>
      <c r="U662" s="4">
        <f>YEAR(SalesDataTable[[#This Row],[Order Date]])</f>
        <v>2026</v>
      </c>
      <c r="V662" s="7" t="str">
        <f>"Q"&amp;ROUNDUP(MONTH(SalesDataTable[[#This Row],[Order Date]])/3,0)</f>
        <v>Q2</v>
      </c>
      <c r="W662" s="8">
        <f>MONTH(SalesDataTable[[#This Row],[Order Date]])</f>
        <v>4</v>
      </c>
      <c r="X662" s="7" t="str">
        <f>TEXT(SalesDataTable[[#This Row],[Order Date]],"mmm")</f>
        <v>Apr</v>
      </c>
    </row>
    <row r="663" spans="1:24" ht="15.75">
      <c r="A663" s="1">
        <v>149</v>
      </c>
      <c r="B663" s="2">
        <v>46137</v>
      </c>
      <c r="C663" s="3">
        <f>YEAR(SalesDataTable[[#This Row],[Order Date]])</f>
        <v>2026</v>
      </c>
      <c r="D663" s="10" t="str">
        <f>"Q"&amp;ROUNDUP(MONTH(SalesDataTable[[#This Row],[Order Date]])/3,0)</f>
        <v>Q2</v>
      </c>
      <c r="E663" s="3">
        <f>MONTH(SalesDataTable[[#This Row],[Order Date]])</f>
        <v>4</v>
      </c>
      <c r="F663" s="3" t="str">
        <f>TEXT(SalesDataTable[[#This Row],[Order Date]],"MMM")</f>
        <v>Apr</v>
      </c>
      <c r="G663" s="3" t="s">
        <v>6</v>
      </c>
      <c r="H663" s="3" t="s">
        <v>43</v>
      </c>
      <c r="I663" s="3" t="s">
        <v>2</v>
      </c>
      <c r="J663" s="3" t="s">
        <v>3</v>
      </c>
      <c r="K663" s="3" t="s">
        <v>14</v>
      </c>
      <c r="L663" s="3" t="s">
        <v>15</v>
      </c>
      <c r="M663" s="8">
        <v>1</v>
      </c>
      <c r="N663" s="5">
        <v>36.020000000000003</v>
      </c>
      <c r="O663" s="6">
        <v>0.05</v>
      </c>
      <c r="P663" s="5">
        <v>13.72</v>
      </c>
      <c r="Q663" s="5">
        <f t="shared" si="40"/>
        <v>34.219000000000001</v>
      </c>
      <c r="R663" s="5">
        <f t="shared" si="41"/>
        <v>13.72</v>
      </c>
      <c r="S663" s="5">
        <f t="shared" si="42"/>
        <v>20.499000000000002</v>
      </c>
      <c r="T663" s="7">
        <f t="shared" si="43"/>
        <v>0.59905315760250155</v>
      </c>
      <c r="U663" s="4">
        <f>YEAR(SalesDataTable[[#This Row],[Order Date]])</f>
        <v>2026</v>
      </c>
      <c r="V663" s="7" t="str">
        <f>"Q"&amp;ROUNDUP(MONTH(SalesDataTable[[#This Row],[Order Date]])/3,0)</f>
        <v>Q2</v>
      </c>
      <c r="W663" s="8">
        <f>MONTH(SalesDataTable[[#This Row],[Order Date]])</f>
        <v>4</v>
      </c>
      <c r="X663" s="7" t="str">
        <f>TEXT(SalesDataTable[[#This Row],[Order Date]],"mmm")</f>
        <v>Apr</v>
      </c>
    </row>
    <row r="664" spans="1:24" ht="15.75">
      <c r="A664" s="1">
        <v>449</v>
      </c>
      <c r="B664" s="2">
        <v>46137</v>
      </c>
      <c r="C664" s="3">
        <f>YEAR(SalesDataTable[[#This Row],[Order Date]])</f>
        <v>2026</v>
      </c>
      <c r="D664" s="10" t="str">
        <f>"Q"&amp;ROUNDUP(MONTH(SalesDataTable[[#This Row],[Order Date]])/3,0)</f>
        <v>Q2</v>
      </c>
      <c r="E664" s="3">
        <f>MONTH(SalesDataTable[[#This Row],[Order Date]])</f>
        <v>4</v>
      </c>
      <c r="F664" s="3" t="str">
        <f>TEXT(SalesDataTable[[#This Row],[Order Date]],"MMM")</f>
        <v>Apr</v>
      </c>
      <c r="G664" s="3" t="s">
        <v>11</v>
      </c>
      <c r="H664" s="3" t="s">
        <v>25</v>
      </c>
      <c r="I664" s="3" t="s">
        <v>2</v>
      </c>
      <c r="J664" s="3" t="s">
        <v>16</v>
      </c>
      <c r="K664" s="3" t="s">
        <v>14</v>
      </c>
      <c r="L664" s="3" t="s">
        <v>15</v>
      </c>
      <c r="M664" s="8">
        <v>1</v>
      </c>
      <c r="N664" s="5">
        <v>36.68</v>
      </c>
      <c r="O664" s="6">
        <v>0</v>
      </c>
      <c r="P664" s="5">
        <v>13.27</v>
      </c>
      <c r="Q664" s="5">
        <f t="shared" si="40"/>
        <v>36.68</v>
      </c>
      <c r="R664" s="5">
        <f t="shared" si="41"/>
        <v>13.27</v>
      </c>
      <c r="S664" s="5">
        <f t="shared" si="42"/>
        <v>23.41</v>
      </c>
      <c r="T664" s="7">
        <f t="shared" si="43"/>
        <v>0.63822246455834242</v>
      </c>
      <c r="U664" s="4">
        <f>YEAR(SalesDataTable[[#This Row],[Order Date]])</f>
        <v>2026</v>
      </c>
      <c r="V664" s="7" t="str">
        <f>"Q"&amp;ROUNDUP(MONTH(SalesDataTable[[#This Row],[Order Date]])/3,0)</f>
        <v>Q2</v>
      </c>
      <c r="W664" s="8">
        <f>MONTH(SalesDataTable[[#This Row],[Order Date]])</f>
        <v>4</v>
      </c>
      <c r="X664" s="7" t="str">
        <f>TEXT(SalesDataTable[[#This Row],[Order Date]],"mmm")</f>
        <v>Apr</v>
      </c>
    </row>
    <row r="665" spans="1:24" ht="15.75">
      <c r="A665" s="1">
        <v>1422</v>
      </c>
      <c r="B665" s="2">
        <v>46137</v>
      </c>
      <c r="C665" s="3">
        <f>YEAR(SalesDataTable[[#This Row],[Order Date]])</f>
        <v>2026</v>
      </c>
      <c r="D665" s="10" t="str">
        <f>"Q"&amp;ROUNDUP(MONTH(SalesDataTable[[#This Row],[Order Date]])/3,0)</f>
        <v>Q2</v>
      </c>
      <c r="E665" s="3">
        <f>MONTH(SalesDataTable[[#This Row],[Order Date]])</f>
        <v>4</v>
      </c>
      <c r="F665" s="3" t="str">
        <f>TEXT(SalesDataTable[[#This Row],[Order Date]],"MMM")</f>
        <v>Apr</v>
      </c>
      <c r="G665" s="3" t="s">
        <v>20</v>
      </c>
      <c r="H665" s="3" t="s">
        <v>33</v>
      </c>
      <c r="I665" s="3" t="s">
        <v>8</v>
      </c>
      <c r="J665" s="3" t="s">
        <v>16</v>
      </c>
      <c r="K665" s="3" t="s">
        <v>23</v>
      </c>
      <c r="L665" s="3" t="s">
        <v>24</v>
      </c>
      <c r="M665" s="8">
        <v>6</v>
      </c>
      <c r="N665" s="5">
        <v>348.16</v>
      </c>
      <c r="O665" s="6">
        <v>0.1</v>
      </c>
      <c r="P665" s="5">
        <v>198.24</v>
      </c>
      <c r="Q665" s="5">
        <f t="shared" si="40"/>
        <v>1880.0640000000001</v>
      </c>
      <c r="R665" s="5">
        <f t="shared" si="41"/>
        <v>1189.44</v>
      </c>
      <c r="S665" s="5">
        <f t="shared" si="42"/>
        <v>690.62400000000002</v>
      </c>
      <c r="T665" s="7">
        <f t="shared" si="43"/>
        <v>0.36734068627450978</v>
      </c>
      <c r="U665" s="4">
        <f>YEAR(SalesDataTable[[#This Row],[Order Date]])</f>
        <v>2026</v>
      </c>
      <c r="V665" s="7" t="str">
        <f>"Q"&amp;ROUNDUP(MONTH(SalesDataTable[[#This Row],[Order Date]])/3,0)</f>
        <v>Q2</v>
      </c>
      <c r="W665" s="8">
        <f>MONTH(SalesDataTable[[#This Row],[Order Date]])</f>
        <v>4</v>
      </c>
      <c r="X665" s="7" t="str">
        <f>TEXT(SalesDataTable[[#This Row],[Order Date]],"mmm")</f>
        <v>Apr</v>
      </c>
    </row>
    <row r="666" spans="1:24" ht="15.75">
      <c r="A666" s="1">
        <v>3248</v>
      </c>
      <c r="B666" s="2">
        <v>46137</v>
      </c>
      <c r="C666" s="3">
        <f>YEAR(SalesDataTable[[#This Row],[Order Date]])</f>
        <v>2026</v>
      </c>
      <c r="D666" s="10" t="str">
        <f>"Q"&amp;ROUNDUP(MONTH(SalesDataTable[[#This Row],[Order Date]])/3,0)</f>
        <v>Q2</v>
      </c>
      <c r="E666" s="3">
        <f>MONTH(SalesDataTable[[#This Row],[Order Date]])</f>
        <v>4</v>
      </c>
      <c r="F666" s="3" t="str">
        <f>TEXT(SalesDataTable[[#This Row],[Order Date]],"MMM")</f>
        <v>Apr</v>
      </c>
      <c r="G666" s="3" t="s">
        <v>11</v>
      </c>
      <c r="H666" s="3" t="s">
        <v>52</v>
      </c>
      <c r="I666" s="3" t="s">
        <v>2</v>
      </c>
      <c r="J666" s="3" t="s">
        <v>3</v>
      </c>
      <c r="K666" s="3" t="s">
        <v>4</v>
      </c>
      <c r="L666" s="3" t="s">
        <v>26</v>
      </c>
      <c r="M666" s="8">
        <v>2</v>
      </c>
      <c r="N666" s="5">
        <v>39.799999999999997</v>
      </c>
      <c r="O666" s="6">
        <v>0.05</v>
      </c>
      <c r="P666" s="5">
        <v>16.23</v>
      </c>
      <c r="Q666" s="5">
        <f t="shared" si="40"/>
        <v>75.61999999999999</v>
      </c>
      <c r="R666" s="5">
        <f t="shared" si="41"/>
        <v>32.46</v>
      </c>
      <c r="S666" s="5">
        <f t="shared" si="42"/>
        <v>43.159999999999989</v>
      </c>
      <c r="T666" s="7">
        <f t="shared" si="43"/>
        <v>0.57074847923829664</v>
      </c>
      <c r="U666" s="4">
        <f>YEAR(SalesDataTable[[#This Row],[Order Date]])</f>
        <v>2026</v>
      </c>
      <c r="V666" s="7" t="str">
        <f>"Q"&amp;ROUNDUP(MONTH(SalesDataTable[[#This Row],[Order Date]])/3,0)</f>
        <v>Q2</v>
      </c>
      <c r="W666" s="8">
        <f>MONTH(SalesDataTable[[#This Row],[Order Date]])</f>
        <v>4</v>
      </c>
      <c r="X666" s="7" t="str">
        <f>TEXT(SalesDataTable[[#This Row],[Order Date]],"mmm")</f>
        <v>Apr</v>
      </c>
    </row>
    <row r="667" spans="1:24" ht="15.75">
      <c r="A667" s="1">
        <v>3445</v>
      </c>
      <c r="B667" s="2">
        <v>46137</v>
      </c>
      <c r="C667" s="3">
        <f>YEAR(SalesDataTable[[#This Row],[Order Date]])</f>
        <v>2026</v>
      </c>
      <c r="D667" s="10" t="str">
        <f>"Q"&amp;ROUNDUP(MONTH(SalesDataTable[[#This Row],[Order Date]])/3,0)</f>
        <v>Q2</v>
      </c>
      <c r="E667" s="3">
        <f>MONTH(SalesDataTable[[#This Row],[Order Date]])</f>
        <v>4</v>
      </c>
      <c r="F667" s="3" t="str">
        <f>TEXT(SalesDataTable[[#This Row],[Order Date]],"MMM")</f>
        <v>Apr</v>
      </c>
      <c r="G667" s="3" t="s">
        <v>0</v>
      </c>
      <c r="H667" s="3" t="s">
        <v>50</v>
      </c>
      <c r="I667" s="3" t="s">
        <v>2</v>
      </c>
      <c r="J667" s="3" t="s">
        <v>3</v>
      </c>
      <c r="K667" s="3" t="s">
        <v>4</v>
      </c>
      <c r="L667" s="3" t="s">
        <v>26</v>
      </c>
      <c r="M667" s="8">
        <v>5</v>
      </c>
      <c r="N667" s="5">
        <v>39.369999999999997</v>
      </c>
      <c r="O667" s="6">
        <v>0.05</v>
      </c>
      <c r="P667" s="5">
        <v>16.760000000000002</v>
      </c>
      <c r="Q667" s="5">
        <f t="shared" si="40"/>
        <v>187.00749999999999</v>
      </c>
      <c r="R667" s="5">
        <f t="shared" si="41"/>
        <v>83.800000000000011</v>
      </c>
      <c r="S667" s="5">
        <f t="shared" si="42"/>
        <v>103.20749999999998</v>
      </c>
      <c r="T667" s="7">
        <f t="shared" si="43"/>
        <v>0.55188963009504954</v>
      </c>
      <c r="U667" s="4">
        <f>YEAR(SalesDataTable[[#This Row],[Order Date]])</f>
        <v>2026</v>
      </c>
      <c r="V667" s="7" t="str">
        <f>"Q"&amp;ROUNDUP(MONTH(SalesDataTable[[#This Row],[Order Date]])/3,0)</f>
        <v>Q2</v>
      </c>
      <c r="W667" s="8">
        <f>MONTH(SalesDataTable[[#This Row],[Order Date]])</f>
        <v>4</v>
      </c>
      <c r="X667" s="7" t="str">
        <f>TEXT(SalesDataTable[[#This Row],[Order Date]],"mmm")</f>
        <v>Apr</v>
      </c>
    </row>
    <row r="668" spans="1:24" ht="15.75">
      <c r="A668" s="1">
        <v>3930</v>
      </c>
      <c r="B668" s="2">
        <v>46137</v>
      </c>
      <c r="C668" s="3">
        <f>YEAR(SalesDataTable[[#This Row],[Order Date]])</f>
        <v>2026</v>
      </c>
      <c r="D668" s="10" t="str">
        <f>"Q"&amp;ROUNDUP(MONTH(SalesDataTable[[#This Row],[Order Date]])/3,0)</f>
        <v>Q2</v>
      </c>
      <c r="E668" s="3">
        <f>MONTH(SalesDataTable[[#This Row],[Order Date]])</f>
        <v>4</v>
      </c>
      <c r="F668" s="3" t="str">
        <f>TEXT(SalesDataTable[[#This Row],[Order Date]],"MMM")</f>
        <v>Apr</v>
      </c>
      <c r="G668" s="3" t="s">
        <v>6</v>
      </c>
      <c r="H668" s="3" t="s">
        <v>43</v>
      </c>
      <c r="I668" s="3" t="s">
        <v>28</v>
      </c>
      <c r="J668" s="3" t="s">
        <v>3</v>
      </c>
      <c r="K668" s="3" t="s">
        <v>34</v>
      </c>
      <c r="L668" s="3" t="s">
        <v>35</v>
      </c>
      <c r="M668" s="8">
        <v>2</v>
      </c>
      <c r="N668" s="5">
        <v>40.85</v>
      </c>
      <c r="O668" s="6">
        <v>0</v>
      </c>
      <c r="P668" s="5">
        <v>14.99</v>
      </c>
      <c r="Q668" s="5">
        <f t="shared" si="40"/>
        <v>81.7</v>
      </c>
      <c r="R668" s="5">
        <f t="shared" si="41"/>
        <v>29.98</v>
      </c>
      <c r="S668" s="5">
        <f t="shared" si="42"/>
        <v>51.72</v>
      </c>
      <c r="T668" s="7">
        <f t="shared" si="43"/>
        <v>0.633047735618115</v>
      </c>
      <c r="U668" s="4">
        <f>YEAR(SalesDataTable[[#This Row],[Order Date]])</f>
        <v>2026</v>
      </c>
      <c r="V668" s="7" t="str">
        <f>"Q"&amp;ROUNDUP(MONTH(SalesDataTable[[#This Row],[Order Date]])/3,0)</f>
        <v>Q2</v>
      </c>
      <c r="W668" s="8">
        <f>MONTH(SalesDataTable[[#This Row],[Order Date]])</f>
        <v>4</v>
      </c>
      <c r="X668" s="7" t="str">
        <f>TEXT(SalesDataTable[[#This Row],[Order Date]],"mmm")</f>
        <v>Apr</v>
      </c>
    </row>
    <row r="669" spans="1:24" ht="15.75">
      <c r="A669" s="1">
        <v>3969</v>
      </c>
      <c r="B669" s="2">
        <v>46137</v>
      </c>
      <c r="C669" s="3">
        <f>YEAR(SalesDataTable[[#This Row],[Order Date]])</f>
        <v>2026</v>
      </c>
      <c r="D669" s="10" t="str">
        <f>"Q"&amp;ROUNDUP(MONTH(SalesDataTable[[#This Row],[Order Date]])/3,0)</f>
        <v>Q2</v>
      </c>
      <c r="E669" s="3">
        <f>MONTH(SalesDataTable[[#This Row],[Order Date]])</f>
        <v>4</v>
      </c>
      <c r="F669" s="3" t="str">
        <f>TEXT(SalesDataTable[[#This Row],[Order Date]],"MMM")</f>
        <v>Apr</v>
      </c>
      <c r="G669" s="3" t="s">
        <v>20</v>
      </c>
      <c r="H669" s="3" t="s">
        <v>33</v>
      </c>
      <c r="I669" s="3" t="s">
        <v>28</v>
      </c>
      <c r="J669" s="3" t="s">
        <v>3</v>
      </c>
      <c r="K669" s="3" t="s">
        <v>9</v>
      </c>
      <c r="L669" s="3" t="s">
        <v>10</v>
      </c>
      <c r="M669" s="8">
        <v>1</v>
      </c>
      <c r="N669" s="5">
        <v>92.91</v>
      </c>
      <c r="O669" s="6">
        <v>0.05</v>
      </c>
      <c r="P669" s="5">
        <v>46</v>
      </c>
      <c r="Q669" s="5">
        <f t="shared" si="40"/>
        <v>88.264499999999998</v>
      </c>
      <c r="R669" s="5">
        <f t="shared" si="41"/>
        <v>46</v>
      </c>
      <c r="S669" s="5">
        <f t="shared" si="42"/>
        <v>42.264499999999998</v>
      </c>
      <c r="T669" s="7">
        <f t="shared" si="43"/>
        <v>0.4788391709010984</v>
      </c>
      <c r="U669" s="4">
        <f>YEAR(SalesDataTable[[#This Row],[Order Date]])</f>
        <v>2026</v>
      </c>
      <c r="V669" s="7" t="str">
        <f>"Q"&amp;ROUNDUP(MONTH(SalesDataTable[[#This Row],[Order Date]])/3,0)</f>
        <v>Q2</v>
      </c>
      <c r="W669" s="8">
        <f>MONTH(SalesDataTable[[#This Row],[Order Date]])</f>
        <v>4</v>
      </c>
      <c r="X669" s="7" t="str">
        <f>TEXT(SalesDataTable[[#This Row],[Order Date]],"mmm")</f>
        <v>Apr</v>
      </c>
    </row>
    <row r="670" spans="1:24" ht="15.75">
      <c r="A670" s="1">
        <v>4190</v>
      </c>
      <c r="B670" s="2">
        <v>46137</v>
      </c>
      <c r="C670" s="3">
        <f>YEAR(SalesDataTable[[#This Row],[Order Date]])</f>
        <v>2026</v>
      </c>
      <c r="D670" s="10" t="str">
        <f>"Q"&amp;ROUNDUP(MONTH(SalesDataTable[[#This Row],[Order Date]])/3,0)</f>
        <v>Q2</v>
      </c>
      <c r="E670" s="3">
        <f>MONTH(SalesDataTable[[#This Row],[Order Date]])</f>
        <v>4</v>
      </c>
      <c r="F670" s="3" t="str">
        <f>TEXT(SalesDataTable[[#This Row],[Order Date]],"MMM")</f>
        <v>Apr</v>
      </c>
      <c r="G670" s="3" t="s">
        <v>20</v>
      </c>
      <c r="H670" s="3" t="s">
        <v>47</v>
      </c>
      <c r="I670" s="3" t="s">
        <v>2</v>
      </c>
      <c r="J670" s="3" t="s">
        <v>13</v>
      </c>
      <c r="K670" s="3" t="s">
        <v>9</v>
      </c>
      <c r="L670" s="3" t="s">
        <v>37</v>
      </c>
      <c r="M670" s="8">
        <v>1</v>
      </c>
      <c r="N670" s="5">
        <v>152.01</v>
      </c>
      <c r="O670" s="6">
        <v>0</v>
      </c>
      <c r="P670" s="5">
        <v>80.33</v>
      </c>
      <c r="Q670" s="5">
        <f t="shared" si="40"/>
        <v>152.01</v>
      </c>
      <c r="R670" s="5">
        <f t="shared" si="41"/>
        <v>80.33</v>
      </c>
      <c r="S670" s="5">
        <f t="shared" si="42"/>
        <v>71.679999999999993</v>
      </c>
      <c r="T670" s="7">
        <f t="shared" si="43"/>
        <v>0.47154792447865268</v>
      </c>
      <c r="U670" s="4">
        <f>YEAR(SalesDataTable[[#This Row],[Order Date]])</f>
        <v>2026</v>
      </c>
      <c r="V670" s="7" t="str">
        <f>"Q"&amp;ROUNDUP(MONTH(SalesDataTable[[#This Row],[Order Date]])/3,0)</f>
        <v>Q2</v>
      </c>
      <c r="W670" s="8">
        <f>MONTH(SalesDataTable[[#This Row],[Order Date]])</f>
        <v>4</v>
      </c>
      <c r="X670" s="7" t="str">
        <f>TEXT(SalesDataTable[[#This Row],[Order Date]],"mmm")</f>
        <v>Apr</v>
      </c>
    </row>
    <row r="671" spans="1:24" ht="15.75">
      <c r="A671" s="1">
        <v>4442</v>
      </c>
      <c r="B671" s="2">
        <v>46137</v>
      </c>
      <c r="C671" s="3">
        <f>YEAR(SalesDataTable[[#This Row],[Order Date]])</f>
        <v>2026</v>
      </c>
      <c r="D671" s="10" t="str">
        <f>"Q"&amp;ROUNDUP(MONTH(SalesDataTable[[#This Row],[Order Date]])/3,0)</f>
        <v>Q2</v>
      </c>
      <c r="E671" s="3">
        <f>MONTH(SalesDataTable[[#This Row],[Order Date]])</f>
        <v>4</v>
      </c>
      <c r="F671" s="3" t="str">
        <f>TEXT(SalesDataTable[[#This Row],[Order Date]],"MMM")</f>
        <v>Apr</v>
      </c>
      <c r="G671" s="3" t="s">
        <v>6</v>
      </c>
      <c r="H671" s="3" t="s">
        <v>27</v>
      </c>
      <c r="I671" s="3" t="s">
        <v>28</v>
      </c>
      <c r="J671" s="3" t="s">
        <v>13</v>
      </c>
      <c r="K671" s="3" t="s">
        <v>14</v>
      </c>
      <c r="L671" s="3" t="s">
        <v>15</v>
      </c>
      <c r="M671" s="8">
        <v>1</v>
      </c>
      <c r="N671" s="5">
        <v>36.65</v>
      </c>
      <c r="O671" s="6">
        <v>0</v>
      </c>
      <c r="P671" s="5">
        <v>13.28</v>
      </c>
      <c r="Q671" s="5">
        <f t="shared" si="40"/>
        <v>36.65</v>
      </c>
      <c r="R671" s="5">
        <f t="shared" si="41"/>
        <v>13.28</v>
      </c>
      <c r="S671" s="5">
        <f t="shared" si="42"/>
        <v>23.369999999999997</v>
      </c>
      <c r="T671" s="7">
        <f t="shared" si="43"/>
        <v>0.63765347885402446</v>
      </c>
      <c r="U671" s="4">
        <f>YEAR(SalesDataTable[[#This Row],[Order Date]])</f>
        <v>2026</v>
      </c>
      <c r="V671" s="7" t="str">
        <f>"Q"&amp;ROUNDUP(MONTH(SalesDataTable[[#This Row],[Order Date]])/3,0)</f>
        <v>Q2</v>
      </c>
      <c r="W671" s="8">
        <f>MONTH(SalesDataTable[[#This Row],[Order Date]])</f>
        <v>4</v>
      </c>
      <c r="X671" s="7" t="str">
        <f>TEXT(SalesDataTable[[#This Row],[Order Date]],"mmm")</f>
        <v>Apr</v>
      </c>
    </row>
    <row r="672" spans="1:24" ht="15.75">
      <c r="A672" s="1">
        <v>228</v>
      </c>
      <c r="B672" s="2">
        <v>46138</v>
      </c>
      <c r="C672" s="3">
        <f>YEAR(SalesDataTable[[#This Row],[Order Date]])</f>
        <v>2026</v>
      </c>
      <c r="D672" s="10" t="str">
        <f>"Q"&amp;ROUNDUP(MONTH(SalesDataTable[[#This Row],[Order Date]])/3,0)</f>
        <v>Q2</v>
      </c>
      <c r="E672" s="3">
        <f>MONTH(SalesDataTable[[#This Row],[Order Date]])</f>
        <v>4</v>
      </c>
      <c r="F672" s="3" t="str">
        <f>TEXT(SalesDataTable[[#This Row],[Order Date]],"MMM")</f>
        <v>Apr</v>
      </c>
      <c r="G672" s="3" t="s">
        <v>20</v>
      </c>
      <c r="H672" s="3" t="s">
        <v>33</v>
      </c>
      <c r="I672" s="3" t="s">
        <v>2</v>
      </c>
      <c r="J672" s="3" t="s">
        <v>3</v>
      </c>
      <c r="K672" s="3" t="s">
        <v>23</v>
      </c>
      <c r="L672" s="3" t="s">
        <v>40</v>
      </c>
      <c r="M672" s="8">
        <v>5</v>
      </c>
      <c r="N672" s="5">
        <v>80.819999999999993</v>
      </c>
      <c r="O672" s="6">
        <v>0</v>
      </c>
      <c r="P672" s="5">
        <v>40.47</v>
      </c>
      <c r="Q672" s="5">
        <f t="shared" si="40"/>
        <v>404.09999999999997</v>
      </c>
      <c r="R672" s="5">
        <f t="shared" si="41"/>
        <v>202.35</v>
      </c>
      <c r="S672" s="5">
        <f t="shared" si="42"/>
        <v>201.74999999999997</v>
      </c>
      <c r="T672" s="7">
        <f t="shared" si="43"/>
        <v>0.49925760950259834</v>
      </c>
      <c r="U672" s="4">
        <f>YEAR(SalesDataTable[[#This Row],[Order Date]])</f>
        <v>2026</v>
      </c>
      <c r="V672" s="7" t="str">
        <f>"Q"&amp;ROUNDUP(MONTH(SalesDataTable[[#This Row],[Order Date]])/3,0)</f>
        <v>Q2</v>
      </c>
      <c r="W672" s="8">
        <f>MONTH(SalesDataTable[[#This Row],[Order Date]])</f>
        <v>4</v>
      </c>
      <c r="X672" s="7" t="str">
        <f>TEXT(SalesDataTable[[#This Row],[Order Date]],"mmm")</f>
        <v>Apr</v>
      </c>
    </row>
    <row r="673" spans="1:24" ht="15.75">
      <c r="A673" s="1">
        <v>2101</v>
      </c>
      <c r="B673" s="2">
        <v>46138</v>
      </c>
      <c r="C673" s="3">
        <f>YEAR(SalesDataTable[[#This Row],[Order Date]])</f>
        <v>2026</v>
      </c>
      <c r="D673" s="10" t="str">
        <f>"Q"&amp;ROUNDUP(MONTH(SalesDataTable[[#This Row],[Order Date]])/3,0)</f>
        <v>Q2</v>
      </c>
      <c r="E673" s="3">
        <f>MONTH(SalesDataTable[[#This Row],[Order Date]])</f>
        <v>4</v>
      </c>
      <c r="F673" s="3" t="str">
        <f>TEXT(SalesDataTable[[#This Row],[Order Date]],"MMM")</f>
        <v>Apr</v>
      </c>
      <c r="G673" s="3" t="s">
        <v>20</v>
      </c>
      <c r="H673" s="3" t="s">
        <v>21</v>
      </c>
      <c r="I673" s="3" t="s">
        <v>2</v>
      </c>
      <c r="J673" s="3" t="s">
        <v>13</v>
      </c>
      <c r="K673" s="3" t="s">
        <v>9</v>
      </c>
      <c r="L673" s="3" t="s">
        <v>17</v>
      </c>
      <c r="M673" s="8">
        <v>4</v>
      </c>
      <c r="N673" s="5">
        <v>144.69999999999999</v>
      </c>
      <c r="O673" s="6">
        <v>0</v>
      </c>
      <c r="P673" s="5">
        <v>79.41</v>
      </c>
      <c r="Q673" s="5">
        <f t="shared" si="40"/>
        <v>578.79999999999995</v>
      </c>
      <c r="R673" s="5">
        <f t="shared" si="41"/>
        <v>317.64</v>
      </c>
      <c r="S673" s="5">
        <f t="shared" si="42"/>
        <v>261.15999999999997</v>
      </c>
      <c r="T673" s="7">
        <f t="shared" si="43"/>
        <v>0.45120939875604699</v>
      </c>
      <c r="U673" s="4">
        <f>YEAR(SalesDataTable[[#This Row],[Order Date]])</f>
        <v>2026</v>
      </c>
      <c r="V673" s="7" t="str">
        <f>"Q"&amp;ROUNDUP(MONTH(SalesDataTable[[#This Row],[Order Date]])/3,0)</f>
        <v>Q2</v>
      </c>
      <c r="W673" s="8">
        <f>MONTH(SalesDataTable[[#This Row],[Order Date]])</f>
        <v>4</v>
      </c>
      <c r="X673" s="7" t="str">
        <f>TEXT(SalesDataTable[[#This Row],[Order Date]],"mmm")</f>
        <v>Apr</v>
      </c>
    </row>
    <row r="674" spans="1:24" ht="15.75">
      <c r="A674" s="1">
        <v>2590</v>
      </c>
      <c r="B674" s="2">
        <v>46138</v>
      </c>
      <c r="C674" s="3">
        <f>YEAR(SalesDataTable[[#This Row],[Order Date]])</f>
        <v>2026</v>
      </c>
      <c r="D674" s="10" t="str">
        <f>"Q"&amp;ROUNDUP(MONTH(SalesDataTable[[#This Row],[Order Date]])/3,0)</f>
        <v>Q2</v>
      </c>
      <c r="E674" s="3">
        <f>MONTH(SalesDataTable[[#This Row],[Order Date]])</f>
        <v>4</v>
      </c>
      <c r="F674" s="3" t="str">
        <f>TEXT(SalesDataTable[[#This Row],[Order Date]],"MMM")</f>
        <v>Apr</v>
      </c>
      <c r="G674" s="3" t="s">
        <v>6</v>
      </c>
      <c r="H674" s="3" t="s">
        <v>27</v>
      </c>
      <c r="I674" s="3" t="s">
        <v>19</v>
      </c>
      <c r="J674" s="3" t="s">
        <v>13</v>
      </c>
      <c r="K674" s="3" t="s">
        <v>34</v>
      </c>
      <c r="L674" s="3" t="s">
        <v>42</v>
      </c>
      <c r="M674" s="8">
        <v>2</v>
      </c>
      <c r="N674" s="5">
        <v>36.51</v>
      </c>
      <c r="O674" s="6">
        <v>0.1</v>
      </c>
      <c r="P674" s="5">
        <v>14.18</v>
      </c>
      <c r="Q674" s="5">
        <f t="shared" si="40"/>
        <v>65.718000000000004</v>
      </c>
      <c r="R674" s="5">
        <f t="shared" si="41"/>
        <v>28.36</v>
      </c>
      <c r="S674" s="5">
        <f t="shared" si="42"/>
        <v>37.358000000000004</v>
      </c>
      <c r="T674" s="7">
        <f t="shared" si="43"/>
        <v>0.56845917404668433</v>
      </c>
      <c r="U674" s="4">
        <f>YEAR(SalesDataTable[[#This Row],[Order Date]])</f>
        <v>2026</v>
      </c>
      <c r="V674" s="7" t="str">
        <f>"Q"&amp;ROUNDUP(MONTH(SalesDataTable[[#This Row],[Order Date]])/3,0)</f>
        <v>Q2</v>
      </c>
      <c r="W674" s="8">
        <f>MONTH(SalesDataTable[[#This Row],[Order Date]])</f>
        <v>4</v>
      </c>
      <c r="X674" s="7" t="str">
        <f>TEXT(SalesDataTable[[#This Row],[Order Date]],"mmm")</f>
        <v>Apr</v>
      </c>
    </row>
    <row r="675" spans="1:24" ht="15.75">
      <c r="A675" s="1">
        <v>2957</v>
      </c>
      <c r="B675" s="2">
        <v>46138</v>
      </c>
      <c r="C675" s="3">
        <f>YEAR(SalesDataTable[[#This Row],[Order Date]])</f>
        <v>2026</v>
      </c>
      <c r="D675" s="10" t="str">
        <f>"Q"&amp;ROUNDUP(MONTH(SalesDataTable[[#This Row],[Order Date]])/3,0)</f>
        <v>Q2</v>
      </c>
      <c r="E675" s="3">
        <f>MONTH(SalesDataTable[[#This Row],[Order Date]])</f>
        <v>4</v>
      </c>
      <c r="F675" s="3" t="str">
        <f>TEXT(SalesDataTable[[#This Row],[Order Date]],"MMM")</f>
        <v>Apr</v>
      </c>
      <c r="G675" s="3" t="s">
        <v>20</v>
      </c>
      <c r="H675" s="3" t="s">
        <v>31</v>
      </c>
      <c r="I675" s="3" t="s">
        <v>28</v>
      </c>
      <c r="J675" s="3" t="s">
        <v>13</v>
      </c>
      <c r="K675" s="3" t="s">
        <v>14</v>
      </c>
      <c r="L675" s="3" t="s">
        <v>15</v>
      </c>
      <c r="M675" s="8">
        <v>3</v>
      </c>
      <c r="N675" s="5">
        <v>36.58</v>
      </c>
      <c r="O675" s="6">
        <v>0.05</v>
      </c>
      <c r="P675" s="5">
        <v>13.71</v>
      </c>
      <c r="Q675" s="5">
        <f t="shared" si="40"/>
        <v>104.25299999999999</v>
      </c>
      <c r="R675" s="5">
        <f t="shared" si="41"/>
        <v>41.13</v>
      </c>
      <c r="S675" s="5">
        <f t="shared" si="42"/>
        <v>63.122999999999983</v>
      </c>
      <c r="T675" s="7">
        <f t="shared" si="43"/>
        <v>0.60547897902218628</v>
      </c>
      <c r="U675" s="4">
        <f>YEAR(SalesDataTable[[#This Row],[Order Date]])</f>
        <v>2026</v>
      </c>
      <c r="V675" s="7" t="str">
        <f>"Q"&amp;ROUNDUP(MONTH(SalesDataTable[[#This Row],[Order Date]])/3,0)</f>
        <v>Q2</v>
      </c>
      <c r="W675" s="8">
        <f>MONTH(SalesDataTable[[#This Row],[Order Date]])</f>
        <v>4</v>
      </c>
      <c r="X675" s="7" t="str">
        <f>TEXT(SalesDataTable[[#This Row],[Order Date]],"mmm")</f>
        <v>Apr</v>
      </c>
    </row>
    <row r="676" spans="1:24" ht="15.75">
      <c r="A676" s="1">
        <v>4270</v>
      </c>
      <c r="B676" s="2">
        <v>46138</v>
      </c>
      <c r="C676" s="3">
        <f>YEAR(SalesDataTable[[#This Row],[Order Date]])</f>
        <v>2026</v>
      </c>
      <c r="D676" s="10" t="str">
        <f>"Q"&amp;ROUNDUP(MONTH(SalesDataTable[[#This Row],[Order Date]])/3,0)</f>
        <v>Q2</v>
      </c>
      <c r="E676" s="3">
        <f>MONTH(SalesDataTable[[#This Row],[Order Date]])</f>
        <v>4</v>
      </c>
      <c r="F676" s="3" t="str">
        <f>TEXT(SalesDataTable[[#This Row],[Order Date]],"MMM")</f>
        <v>Apr</v>
      </c>
      <c r="G676" s="3" t="s">
        <v>20</v>
      </c>
      <c r="H676" s="3" t="s">
        <v>31</v>
      </c>
      <c r="I676" s="3" t="s">
        <v>19</v>
      </c>
      <c r="J676" s="3" t="s">
        <v>16</v>
      </c>
      <c r="K676" s="3" t="s">
        <v>23</v>
      </c>
      <c r="L676" s="3" t="s">
        <v>29</v>
      </c>
      <c r="M676" s="8">
        <v>2</v>
      </c>
      <c r="N676" s="5">
        <v>191.59</v>
      </c>
      <c r="O676" s="6">
        <v>0</v>
      </c>
      <c r="P676" s="5">
        <v>102.52</v>
      </c>
      <c r="Q676" s="5">
        <f t="shared" si="40"/>
        <v>383.18</v>
      </c>
      <c r="R676" s="5">
        <f t="shared" si="41"/>
        <v>205.04</v>
      </c>
      <c r="S676" s="5">
        <f t="shared" si="42"/>
        <v>178.14000000000001</v>
      </c>
      <c r="T676" s="7">
        <f t="shared" si="43"/>
        <v>0.46489900307949272</v>
      </c>
      <c r="U676" s="4">
        <f>YEAR(SalesDataTable[[#This Row],[Order Date]])</f>
        <v>2026</v>
      </c>
      <c r="V676" s="7" t="str">
        <f>"Q"&amp;ROUNDUP(MONTH(SalesDataTable[[#This Row],[Order Date]])/3,0)</f>
        <v>Q2</v>
      </c>
      <c r="W676" s="8">
        <f>MONTH(SalesDataTable[[#This Row],[Order Date]])</f>
        <v>4</v>
      </c>
      <c r="X676" s="7" t="str">
        <f>TEXT(SalesDataTable[[#This Row],[Order Date]],"mmm")</f>
        <v>Apr</v>
      </c>
    </row>
    <row r="677" spans="1:24" ht="15.75">
      <c r="A677" s="1">
        <v>4324</v>
      </c>
      <c r="B677" s="2">
        <v>46138</v>
      </c>
      <c r="C677" s="3">
        <f>YEAR(SalesDataTable[[#This Row],[Order Date]])</f>
        <v>2026</v>
      </c>
      <c r="D677" s="10" t="str">
        <f>"Q"&amp;ROUNDUP(MONTH(SalesDataTable[[#This Row],[Order Date]])/3,0)</f>
        <v>Q2</v>
      </c>
      <c r="E677" s="3">
        <f>MONTH(SalesDataTable[[#This Row],[Order Date]])</f>
        <v>4</v>
      </c>
      <c r="F677" s="3" t="str">
        <f>TEXT(SalesDataTable[[#This Row],[Order Date]],"MMM")</f>
        <v>Apr</v>
      </c>
      <c r="G677" s="3" t="s">
        <v>20</v>
      </c>
      <c r="H677" s="3" t="s">
        <v>33</v>
      </c>
      <c r="I677" s="3" t="s">
        <v>8</v>
      </c>
      <c r="J677" s="3" t="s">
        <v>16</v>
      </c>
      <c r="K677" s="3" t="s">
        <v>23</v>
      </c>
      <c r="L677" s="3" t="s">
        <v>24</v>
      </c>
      <c r="M677" s="8">
        <v>6</v>
      </c>
      <c r="N677" s="5">
        <v>337.24</v>
      </c>
      <c r="O677" s="6">
        <v>0.05</v>
      </c>
      <c r="P677" s="5">
        <v>198.63</v>
      </c>
      <c r="Q677" s="5">
        <f t="shared" si="40"/>
        <v>1922.268</v>
      </c>
      <c r="R677" s="5">
        <f t="shared" si="41"/>
        <v>1191.78</v>
      </c>
      <c r="S677" s="5">
        <f t="shared" si="42"/>
        <v>730.48800000000006</v>
      </c>
      <c r="T677" s="7">
        <f t="shared" si="43"/>
        <v>0.38001360892445801</v>
      </c>
      <c r="U677" s="4">
        <f>YEAR(SalesDataTable[[#This Row],[Order Date]])</f>
        <v>2026</v>
      </c>
      <c r="V677" s="7" t="str">
        <f>"Q"&amp;ROUNDUP(MONTH(SalesDataTable[[#This Row],[Order Date]])/3,0)</f>
        <v>Q2</v>
      </c>
      <c r="W677" s="8">
        <f>MONTH(SalesDataTable[[#This Row],[Order Date]])</f>
        <v>4</v>
      </c>
      <c r="X677" s="7" t="str">
        <f>TEXT(SalesDataTable[[#This Row],[Order Date]],"mmm")</f>
        <v>Apr</v>
      </c>
    </row>
    <row r="678" spans="1:24" ht="15.75">
      <c r="A678" s="1">
        <v>5010</v>
      </c>
      <c r="B678" s="2">
        <v>46138</v>
      </c>
      <c r="C678" s="3">
        <f>YEAR(SalesDataTable[[#This Row],[Order Date]])</f>
        <v>2026</v>
      </c>
      <c r="D678" s="10" t="str">
        <f>"Q"&amp;ROUNDUP(MONTH(SalesDataTable[[#This Row],[Order Date]])/3,0)</f>
        <v>Q2</v>
      </c>
      <c r="E678" s="3">
        <f>MONTH(SalesDataTable[[#This Row],[Order Date]])</f>
        <v>4</v>
      </c>
      <c r="F678" s="3" t="str">
        <f>TEXT(SalesDataTable[[#This Row],[Order Date]],"MMM")</f>
        <v>Apr</v>
      </c>
      <c r="G678" s="3" t="s">
        <v>20</v>
      </c>
      <c r="H678" s="3" t="s">
        <v>31</v>
      </c>
      <c r="I678" s="3" t="s">
        <v>8</v>
      </c>
      <c r="J678" s="3" t="s">
        <v>16</v>
      </c>
      <c r="K678" s="3" t="s">
        <v>14</v>
      </c>
      <c r="L678" s="3" t="s">
        <v>32</v>
      </c>
      <c r="M678" s="8">
        <v>3</v>
      </c>
      <c r="N678" s="5">
        <v>46.2</v>
      </c>
      <c r="O678" s="6">
        <v>0.1</v>
      </c>
      <c r="P678" s="5">
        <v>18.149999999999999</v>
      </c>
      <c r="Q678" s="5">
        <f t="shared" si="40"/>
        <v>124.74000000000002</v>
      </c>
      <c r="R678" s="5">
        <f t="shared" si="41"/>
        <v>54.449999999999996</v>
      </c>
      <c r="S678" s="5">
        <f t="shared" si="42"/>
        <v>70.29000000000002</v>
      </c>
      <c r="T678" s="7">
        <f t="shared" si="43"/>
        <v>0.5634920634920636</v>
      </c>
      <c r="U678" s="4">
        <f>YEAR(SalesDataTable[[#This Row],[Order Date]])</f>
        <v>2026</v>
      </c>
      <c r="V678" s="7" t="str">
        <f>"Q"&amp;ROUNDUP(MONTH(SalesDataTable[[#This Row],[Order Date]])/3,0)</f>
        <v>Q2</v>
      </c>
      <c r="W678" s="8">
        <f>MONTH(SalesDataTable[[#This Row],[Order Date]])</f>
        <v>4</v>
      </c>
      <c r="X678" s="7" t="str">
        <f>TEXT(SalesDataTable[[#This Row],[Order Date]],"mmm")</f>
        <v>Apr</v>
      </c>
    </row>
    <row r="679" spans="1:24" ht="15.75">
      <c r="A679" s="1">
        <v>5092</v>
      </c>
      <c r="B679" s="2">
        <v>46138</v>
      </c>
      <c r="C679" s="3">
        <f>YEAR(SalesDataTable[[#This Row],[Order Date]])</f>
        <v>2026</v>
      </c>
      <c r="D679" s="10" t="str">
        <f>"Q"&amp;ROUNDUP(MONTH(SalesDataTable[[#This Row],[Order Date]])/3,0)</f>
        <v>Q2</v>
      </c>
      <c r="E679" s="3">
        <f>MONTH(SalesDataTable[[#This Row],[Order Date]])</f>
        <v>4</v>
      </c>
      <c r="F679" s="3" t="str">
        <f>TEXT(SalesDataTable[[#This Row],[Order Date]],"MMM")</f>
        <v>Apr</v>
      </c>
      <c r="G679" s="3" t="s">
        <v>6</v>
      </c>
      <c r="H679" s="3" t="s">
        <v>7</v>
      </c>
      <c r="I679" s="3" t="s">
        <v>28</v>
      </c>
      <c r="J679" s="3" t="s">
        <v>16</v>
      </c>
      <c r="K679" s="3" t="s">
        <v>34</v>
      </c>
      <c r="L679" s="3" t="s">
        <v>45</v>
      </c>
      <c r="M679" s="8">
        <v>4</v>
      </c>
      <c r="N679" s="5">
        <v>50.84</v>
      </c>
      <c r="O679" s="6">
        <v>0.05</v>
      </c>
      <c r="P679" s="5">
        <v>22.63</v>
      </c>
      <c r="Q679" s="5">
        <f t="shared" si="40"/>
        <v>193.19200000000001</v>
      </c>
      <c r="R679" s="5">
        <f t="shared" si="41"/>
        <v>90.52</v>
      </c>
      <c r="S679" s="5">
        <f t="shared" si="42"/>
        <v>102.67200000000001</v>
      </c>
      <c r="T679" s="7">
        <f t="shared" si="43"/>
        <v>0.53145057766367143</v>
      </c>
      <c r="U679" s="4">
        <f>YEAR(SalesDataTable[[#This Row],[Order Date]])</f>
        <v>2026</v>
      </c>
      <c r="V679" s="7" t="str">
        <f>"Q"&amp;ROUNDUP(MONTH(SalesDataTable[[#This Row],[Order Date]])/3,0)</f>
        <v>Q2</v>
      </c>
      <c r="W679" s="8">
        <f>MONTH(SalesDataTable[[#This Row],[Order Date]])</f>
        <v>4</v>
      </c>
      <c r="X679" s="7" t="str">
        <f>TEXT(SalesDataTable[[#This Row],[Order Date]],"mmm")</f>
        <v>Apr</v>
      </c>
    </row>
    <row r="680" spans="1:24" ht="15.75">
      <c r="A680" s="1">
        <v>1061</v>
      </c>
      <c r="B680" s="2">
        <v>46139</v>
      </c>
      <c r="C680" s="3">
        <f>YEAR(SalesDataTable[[#This Row],[Order Date]])</f>
        <v>2026</v>
      </c>
      <c r="D680" s="10" t="str">
        <f>"Q"&amp;ROUNDUP(MONTH(SalesDataTable[[#This Row],[Order Date]])/3,0)</f>
        <v>Q2</v>
      </c>
      <c r="E680" s="3">
        <f>MONTH(SalesDataTable[[#This Row],[Order Date]])</f>
        <v>4</v>
      </c>
      <c r="F680" s="3" t="str">
        <f>TEXT(SalesDataTable[[#This Row],[Order Date]],"MMM")</f>
        <v>Apr</v>
      </c>
      <c r="G680" s="3" t="s">
        <v>20</v>
      </c>
      <c r="H680" s="3" t="s">
        <v>47</v>
      </c>
      <c r="I680" s="3" t="s">
        <v>2</v>
      </c>
      <c r="J680" s="3" t="s">
        <v>3</v>
      </c>
      <c r="K680" s="3" t="s">
        <v>14</v>
      </c>
      <c r="L680" s="3" t="s">
        <v>48</v>
      </c>
      <c r="M680" s="8">
        <v>1</v>
      </c>
      <c r="N680" s="5">
        <v>166.5</v>
      </c>
      <c r="O680" s="6">
        <v>0</v>
      </c>
      <c r="P680" s="5">
        <v>85.55</v>
      </c>
      <c r="Q680" s="5">
        <f t="shared" si="40"/>
        <v>166.5</v>
      </c>
      <c r="R680" s="5">
        <f t="shared" si="41"/>
        <v>85.55</v>
      </c>
      <c r="S680" s="5">
        <f t="shared" si="42"/>
        <v>80.95</v>
      </c>
      <c r="T680" s="7">
        <f t="shared" si="43"/>
        <v>0.4861861861861862</v>
      </c>
      <c r="U680" s="4">
        <f>YEAR(SalesDataTable[[#This Row],[Order Date]])</f>
        <v>2026</v>
      </c>
      <c r="V680" s="7" t="str">
        <f>"Q"&amp;ROUNDUP(MONTH(SalesDataTable[[#This Row],[Order Date]])/3,0)</f>
        <v>Q2</v>
      </c>
      <c r="W680" s="8">
        <f>MONTH(SalesDataTable[[#This Row],[Order Date]])</f>
        <v>4</v>
      </c>
      <c r="X680" s="7" t="str">
        <f>TEXT(SalesDataTable[[#This Row],[Order Date]],"mmm")</f>
        <v>Apr</v>
      </c>
    </row>
    <row r="681" spans="1:24" ht="15.75">
      <c r="A681" s="1">
        <v>1099</v>
      </c>
      <c r="B681" s="2">
        <v>46139</v>
      </c>
      <c r="C681" s="3">
        <f>YEAR(SalesDataTable[[#This Row],[Order Date]])</f>
        <v>2026</v>
      </c>
      <c r="D681" s="10" t="str">
        <f>"Q"&amp;ROUNDUP(MONTH(SalesDataTable[[#This Row],[Order Date]])/3,0)</f>
        <v>Q2</v>
      </c>
      <c r="E681" s="3">
        <f>MONTH(SalesDataTable[[#This Row],[Order Date]])</f>
        <v>4</v>
      </c>
      <c r="F681" s="3" t="str">
        <f>TEXT(SalesDataTable[[#This Row],[Order Date]],"MMM")</f>
        <v>Apr</v>
      </c>
      <c r="G681" s="3" t="s">
        <v>20</v>
      </c>
      <c r="H681" s="3" t="s">
        <v>21</v>
      </c>
      <c r="I681" s="3" t="s">
        <v>28</v>
      </c>
      <c r="J681" s="3" t="s">
        <v>13</v>
      </c>
      <c r="K681" s="3" t="s">
        <v>9</v>
      </c>
      <c r="L681" s="3" t="s">
        <v>46</v>
      </c>
      <c r="M681" s="8">
        <v>1</v>
      </c>
      <c r="N681" s="5">
        <v>70.2</v>
      </c>
      <c r="O681" s="6">
        <v>0</v>
      </c>
      <c r="P681" s="5">
        <v>32.06</v>
      </c>
      <c r="Q681" s="5">
        <f t="shared" si="40"/>
        <v>70.2</v>
      </c>
      <c r="R681" s="5">
        <f t="shared" si="41"/>
        <v>32.06</v>
      </c>
      <c r="S681" s="5">
        <f t="shared" si="42"/>
        <v>38.14</v>
      </c>
      <c r="T681" s="7">
        <f t="shared" si="43"/>
        <v>0.5433048433048433</v>
      </c>
      <c r="U681" s="4">
        <f>YEAR(SalesDataTable[[#This Row],[Order Date]])</f>
        <v>2026</v>
      </c>
      <c r="V681" s="7" t="str">
        <f>"Q"&amp;ROUNDUP(MONTH(SalesDataTable[[#This Row],[Order Date]])/3,0)</f>
        <v>Q2</v>
      </c>
      <c r="W681" s="8">
        <f>MONTH(SalesDataTable[[#This Row],[Order Date]])</f>
        <v>4</v>
      </c>
      <c r="X681" s="7" t="str">
        <f>TEXT(SalesDataTable[[#This Row],[Order Date]],"mmm")</f>
        <v>Apr</v>
      </c>
    </row>
    <row r="682" spans="1:24" ht="15.75">
      <c r="A682" s="1">
        <v>3500</v>
      </c>
      <c r="B682" s="2">
        <v>46139</v>
      </c>
      <c r="C682" s="3">
        <f>YEAR(SalesDataTable[[#This Row],[Order Date]])</f>
        <v>2026</v>
      </c>
      <c r="D682" s="10" t="str">
        <f>"Q"&amp;ROUNDUP(MONTH(SalesDataTable[[#This Row],[Order Date]])/3,0)</f>
        <v>Q2</v>
      </c>
      <c r="E682" s="3">
        <f>MONTH(SalesDataTable[[#This Row],[Order Date]])</f>
        <v>4</v>
      </c>
      <c r="F682" s="3" t="str">
        <f>TEXT(SalesDataTable[[#This Row],[Order Date]],"MMM")</f>
        <v>Apr</v>
      </c>
      <c r="G682" s="3" t="s">
        <v>6</v>
      </c>
      <c r="H682" s="3" t="s">
        <v>43</v>
      </c>
      <c r="I682" s="3" t="s">
        <v>2</v>
      </c>
      <c r="J682" s="3" t="s">
        <v>13</v>
      </c>
      <c r="K682" s="3" t="s">
        <v>34</v>
      </c>
      <c r="L682" s="3" t="s">
        <v>45</v>
      </c>
      <c r="M682" s="8">
        <v>4</v>
      </c>
      <c r="N682" s="5">
        <v>50.67</v>
      </c>
      <c r="O682" s="6">
        <v>0</v>
      </c>
      <c r="P682" s="5">
        <v>22.62</v>
      </c>
      <c r="Q682" s="5">
        <f t="shared" si="40"/>
        <v>202.68</v>
      </c>
      <c r="R682" s="5">
        <f t="shared" si="41"/>
        <v>90.48</v>
      </c>
      <c r="S682" s="5">
        <f t="shared" si="42"/>
        <v>112.2</v>
      </c>
      <c r="T682" s="7">
        <f t="shared" si="43"/>
        <v>0.55358200118413259</v>
      </c>
      <c r="U682" s="4">
        <f>YEAR(SalesDataTable[[#This Row],[Order Date]])</f>
        <v>2026</v>
      </c>
      <c r="V682" s="7" t="str">
        <f>"Q"&amp;ROUNDUP(MONTH(SalesDataTable[[#This Row],[Order Date]])/3,0)</f>
        <v>Q2</v>
      </c>
      <c r="W682" s="8">
        <f>MONTH(SalesDataTable[[#This Row],[Order Date]])</f>
        <v>4</v>
      </c>
      <c r="X682" s="7" t="str">
        <f>TEXT(SalesDataTable[[#This Row],[Order Date]],"mmm")</f>
        <v>Apr</v>
      </c>
    </row>
    <row r="683" spans="1:24" ht="15.75">
      <c r="A683" s="1">
        <v>3856</v>
      </c>
      <c r="B683" s="2">
        <v>46139</v>
      </c>
      <c r="C683" s="3">
        <f>YEAR(SalesDataTable[[#This Row],[Order Date]])</f>
        <v>2026</v>
      </c>
      <c r="D683" s="10" t="str">
        <f>"Q"&amp;ROUNDUP(MONTH(SalesDataTable[[#This Row],[Order Date]])/3,0)</f>
        <v>Q2</v>
      </c>
      <c r="E683" s="3">
        <f>MONTH(SalesDataTable[[#This Row],[Order Date]])</f>
        <v>4</v>
      </c>
      <c r="F683" s="3" t="str">
        <f>TEXT(SalesDataTable[[#This Row],[Order Date]],"MMM")</f>
        <v>Apr</v>
      </c>
      <c r="G683" s="3" t="s">
        <v>6</v>
      </c>
      <c r="H683" s="3" t="s">
        <v>41</v>
      </c>
      <c r="I683" s="3" t="s">
        <v>19</v>
      </c>
      <c r="J683" s="3" t="s">
        <v>13</v>
      </c>
      <c r="K683" s="3" t="s">
        <v>14</v>
      </c>
      <c r="L683" s="3" t="s">
        <v>48</v>
      </c>
      <c r="M683" s="8">
        <v>3</v>
      </c>
      <c r="N683" s="5">
        <v>161.05000000000001</v>
      </c>
      <c r="O683" s="6">
        <v>0.05</v>
      </c>
      <c r="P683" s="5">
        <v>87.43</v>
      </c>
      <c r="Q683" s="5">
        <f t="shared" si="40"/>
        <v>458.99250000000001</v>
      </c>
      <c r="R683" s="5">
        <f t="shared" si="41"/>
        <v>262.29000000000002</v>
      </c>
      <c r="S683" s="5">
        <f t="shared" si="42"/>
        <v>196.70249999999999</v>
      </c>
      <c r="T683" s="7">
        <f t="shared" si="43"/>
        <v>0.4285527541299694</v>
      </c>
      <c r="U683" s="4">
        <f>YEAR(SalesDataTable[[#This Row],[Order Date]])</f>
        <v>2026</v>
      </c>
      <c r="V683" s="7" t="str">
        <f>"Q"&amp;ROUNDUP(MONTH(SalesDataTable[[#This Row],[Order Date]])/3,0)</f>
        <v>Q2</v>
      </c>
      <c r="W683" s="8">
        <f>MONTH(SalesDataTable[[#This Row],[Order Date]])</f>
        <v>4</v>
      </c>
      <c r="X683" s="7" t="str">
        <f>TEXT(SalesDataTable[[#This Row],[Order Date]],"mmm")</f>
        <v>Apr</v>
      </c>
    </row>
    <row r="684" spans="1:24" ht="15.75">
      <c r="A684" s="1">
        <v>4044</v>
      </c>
      <c r="B684" s="2">
        <v>46139</v>
      </c>
      <c r="C684" s="3">
        <f>YEAR(SalesDataTable[[#This Row],[Order Date]])</f>
        <v>2026</v>
      </c>
      <c r="D684" s="10" t="str">
        <f>"Q"&amp;ROUNDUP(MONTH(SalesDataTable[[#This Row],[Order Date]])/3,0)</f>
        <v>Q2</v>
      </c>
      <c r="E684" s="3">
        <f>MONTH(SalesDataTable[[#This Row],[Order Date]])</f>
        <v>4</v>
      </c>
      <c r="F684" s="3" t="str">
        <f>TEXT(SalesDataTable[[#This Row],[Order Date]],"MMM")</f>
        <v>Apr</v>
      </c>
      <c r="G684" s="3" t="s">
        <v>6</v>
      </c>
      <c r="H684" s="3" t="s">
        <v>27</v>
      </c>
      <c r="I684" s="3" t="s">
        <v>8</v>
      </c>
      <c r="J684" s="3" t="s">
        <v>13</v>
      </c>
      <c r="K684" s="3" t="s">
        <v>34</v>
      </c>
      <c r="L684" s="3" t="s">
        <v>38</v>
      </c>
      <c r="M684" s="8">
        <v>10</v>
      </c>
      <c r="N684" s="5">
        <v>124.59</v>
      </c>
      <c r="O684" s="6">
        <v>0.15</v>
      </c>
      <c r="P684" s="5">
        <v>67.14</v>
      </c>
      <c r="Q684" s="5">
        <f t="shared" si="40"/>
        <v>1059.0150000000001</v>
      </c>
      <c r="R684" s="5">
        <f t="shared" si="41"/>
        <v>671.4</v>
      </c>
      <c r="S684" s="5">
        <f t="shared" si="42"/>
        <v>387.61500000000012</v>
      </c>
      <c r="T684" s="7">
        <f t="shared" si="43"/>
        <v>0.36601464568490538</v>
      </c>
      <c r="U684" s="4">
        <f>YEAR(SalesDataTable[[#This Row],[Order Date]])</f>
        <v>2026</v>
      </c>
      <c r="V684" s="7" t="str">
        <f>"Q"&amp;ROUNDUP(MONTH(SalesDataTable[[#This Row],[Order Date]])/3,0)</f>
        <v>Q2</v>
      </c>
      <c r="W684" s="8">
        <f>MONTH(SalesDataTable[[#This Row],[Order Date]])</f>
        <v>4</v>
      </c>
      <c r="X684" s="7" t="str">
        <f>TEXT(SalesDataTable[[#This Row],[Order Date]],"mmm")</f>
        <v>Apr</v>
      </c>
    </row>
    <row r="685" spans="1:24" ht="15.75">
      <c r="A685" s="1">
        <v>4235</v>
      </c>
      <c r="B685" s="2">
        <v>46139</v>
      </c>
      <c r="C685" s="3">
        <f>YEAR(SalesDataTable[[#This Row],[Order Date]])</f>
        <v>2026</v>
      </c>
      <c r="D685" s="10" t="str">
        <f>"Q"&amp;ROUNDUP(MONTH(SalesDataTable[[#This Row],[Order Date]])/3,0)</f>
        <v>Q2</v>
      </c>
      <c r="E685" s="3">
        <f>MONTH(SalesDataTable[[#This Row],[Order Date]])</f>
        <v>4</v>
      </c>
      <c r="F685" s="3" t="str">
        <f>TEXT(SalesDataTable[[#This Row],[Order Date]],"MMM")</f>
        <v>Apr</v>
      </c>
      <c r="G685" s="3" t="s">
        <v>11</v>
      </c>
      <c r="H685" s="3" t="s">
        <v>52</v>
      </c>
      <c r="I685" s="3" t="s">
        <v>2</v>
      </c>
      <c r="J685" s="3" t="s">
        <v>16</v>
      </c>
      <c r="K685" s="3" t="s">
        <v>34</v>
      </c>
      <c r="L685" s="3" t="s">
        <v>45</v>
      </c>
      <c r="M685" s="8">
        <v>1</v>
      </c>
      <c r="N685" s="5">
        <v>50.18</v>
      </c>
      <c r="O685" s="6">
        <v>0</v>
      </c>
      <c r="P685" s="5">
        <v>22.05</v>
      </c>
      <c r="Q685" s="5">
        <f t="shared" si="40"/>
        <v>50.18</v>
      </c>
      <c r="R685" s="5">
        <f t="shared" si="41"/>
        <v>22.05</v>
      </c>
      <c r="S685" s="5">
        <f t="shared" si="42"/>
        <v>28.13</v>
      </c>
      <c r="T685" s="7">
        <f t="shared" si="43"/>
        <v>0.56058190514149064</v>
      </c>
      <c r="U685" s="4">
        <f>YEAR(SalesDataTable[[#This Row],[Order Date]])</f>
        <v>2026</v>
      </c>
      <c r="V685" s="7" t="str">
        <f>"Q"&amp;ROUNDUP(MONTH(SalesDataTable[[#This Row],[Order Date]])/3,0)</f>
        <v>Q2</v>
      </c>
      <c r="W685" s="8">
        <f>MONTH(SalesDataTable[[#This Row],[Order Date]])</f>
        <v>4</v>
      </c>
      <c r="X685" s="7" t="str">
        <f>TEXT(SalesDataTable[[#This Row],[Order Date]],"mmm")</f>
        <v>Apr</v>
      </c>
    </row>
    <row r="686" spans="1:24" ht="15.75">
      <c r="A686" s="1">
        <v>122</v>
      </c>
      <c r="B686" s="2">
        <v>46140</v>
      </c>
      <c r="C686" s="3">
        <f>YEAR(SalesDataTable[[#This Row],[Order Date]])</f>
        <v>2026</v>
      </c>
      <c r="D686" s="10" t="str">
        <f>"Q"&amp;ROUNDUP(MONTH(SalesDataTable[[#This Row],[Order Date]])/3,0)</f>
        <v>Q2</v>
      </c>
      <c r="E686" s="3">
        <f>MONTH(SalesDataTable[[#This Row],[Order Date]])</f>
        <v>4</v>
      </c>
      <c r="F686" s="3" t="str">
        <f>TEXT(SalesDataTable[[#This Row],[Order Date]],"MMM")</f>
        <v>Apr</v>
      </c>
      <c r="G686" s="3" t="s">
        <v>6</v>
      </c>
      <c r="H686" s="3" t="s">
        <v>41</v>
      </c>
      <c r="I686" s="3" t="s">
        <v>2</v>
      </c>
      <c r="J686" s="3" t="s">
        <v>13</v>
      </c>
      <c r="K686" s="3" t="s">
        <v>23</v>
      </c>
      <c r="L686" s="3" t="s">
        <v>40</v>
      </c>
      <c r="M686" s="8">
        <v>1</v>
      </c>
      <c r="N686" s="5">
        <v>83.38</v>
      </c>
      <c r="O686" s="6">
        <v>0</v>
      </c>
      <c r="P686" s="5">
        <v>38.979999999999997</v>
      </c>
      <c r="Q686" s="5">
        <f t="shared" si="40"/>
        <v>83.38</v>
      </c>
      <c r="R686" s="5">
        <f t="shared" si="41"/>
        <v>38.979999999999997</v>
      </c>
      <c r="S686" s="5">
        <f t="shared" si="42"/>
        <v>44.4</v>
      </c>
      <c r="T686" s="7">
        <f t="shared" si="43"/>
        <v>0.53250179899256422</v>
      </c>
      <c r="U686" s="4">
        <f>YEAR(SalesDataTable[[#This Row],[Order Date]])</f>
        <v>2026</v>
      </c>
      <c r="V686" s="7" t="str">
        <f>"Q"&amp;ROUNDUP(MONTH(SalesDataTable[[#This Row],[Order Date]])/3,0)</f>
        <v>Q2</v>
      </c>
      <c r="W686" s="8">
        <f>MONTH(SalesDataTable[[#This Row],[Order Date]])</f>
        <v>4</v>
      </c>
      <c r="X686" s="7" t="str">
        <f>TEXT(SalesDataTable[[#This Row],[Order Date]],"mmm")</f>
        <v>Apr</v>
      </c>
    </row>
    <row r="687" spans="1:24" ht="15.75">
      <c r="A687" s="1">
        <v>239</v>
      </c>
      <c r="B687" s="2">
        <v>46140</v>
      </c>
      <c r="C687" s="3">
        <f>YEAR(SalesDataTable[[#This Row],[Order Date]])</f>
        <v>2026</v>
      </c>
      <c r="D687" s="10" t="str">
        <f>"Q"&amp;ROUNDUP(MONTH(SalesDataTable[[#This Row],[Order Date]])/3,0)</f>
        <v>Q2</v>
      </c>
      <c r="E687" s="3">
        <f>MONTH(SalesDataTable[[#This Row],[Order Date]])</f>
        <v>4</v>
      </c>
      <c r="F687" s="3" t="str">
        <f>TEXT(SalesDataTable[[#This Row],[Order Date]],"MMM")</f>
        <v>Apr</v>
      </c>
      <c r="G687" s="3" t="s">
        <v>20</v>
      </c>
      <c r="H687" s="3" t="s">
        <v>31</v>
      </c>
      <c r="I687" s="3" t="s">
        <v>2</v>
      </c>
      <c r="J687" s="3" t="s">
        <v>3</v>
      </c>
      <c r="K687" s="3" t="s">
        <v>14</v>
      </c>
      <c r="L687" s="3" t="s">
        <v>15</v>
      </c>
      <c r="M687" s="8">
        <v>1</v>
      </c>
      <c r="N687" s="5">
        <v>35.549999999999997</v>
      </c>
      <c r="O687" s="6">
        <v>0.05</v>
      </c>
      <c r="P687" s="5">
        <v>13.25</v>
      </c>
      <c r="Q687" s="5">
        <f t="shared" si="40"/>
        <v>33.772499999999994</v>
      </c>
      <c r="R687" s="5">
        <f t="shared" si="41"/>
        <v>13.25</v>
      </c>
      <c r="S687" s="5">
        <f t="shared" si="42"/>
        <v>20.522499999999994</v>
      </c>
      <c r="T687" s="7">
        <f t="shared" si="43"/>
        <v>0.60766896143311855</v>
      </c>
      <c r="U687" s="4">
        <f>YEAR(SalesDataTable[[#This Row],[Order Date]])</f>
        <v>2026</v>
      </c>
      <c r="V687" s="7" t="str">
        <f>"Q"&amp;ROUNDUP(MONTH(SalesDataTable[[#This Row],[Order Date]])/3,0)</f>
        <v>Q2</v>
      </c>
      <c r="W687" s="8">
        <f>MONTH(SalesDataTable[[#This Row],[Order Date]])</f>
        <v>4</v>
      </c>
      <c r="X687" s="7" t="str">
        <f>TEXT(SalesDataTable[[#This Row],[Order Date]],"mmm")</f>
        <v>Apr</v>
      </c>
    </row>
    <row r="688" spans="1:24" ht="15.75">
      <c r="A688" s="1">
        <v>356</v>
      </c>
      <c r="B688" s="2">
        <v>46140</v>
      </c>
      <c r="C688" s="3">
        <f>YEAR(SalesDataTable[[#This Row],[Order Date]])</f>
        <v>2026</v>
      </c>
      <c r="D688" s="10" t="str">
        <f>"Q"&amp;ROUNDUP(MONTH(SalesDataTable[[#This Row],[Order Date]])/3,0)</f>
        <v>Q2</v>
      </c>
      <c r="E688" s="3">
        <f>MONTH(SalesDataTable[[#This Row],[Order Date]])</f>
        <v>4</v>
      </c>
      <c r="F688" s="3" t="str">
        <f>TEXT(SalesDataTable[[#This Row],[Order Date]],"MMM")</f>
        <v>Apr</v>
      </c>
      <c r="G688" s="3" t="s">
        <v>20</v>
      </c>
      <c r="H688" s="3" t="s">
        <v>33</v>
      </c>
      <c r="I688" s="3" t="s">
        <v>19</v>
      </c>
      <c r="J688" s="3" t="s">
        <v>13</v>
      </c>
      <c r="K688" s="3" t="s">
        <v>9</v>
      </c>
      <c r="L688" s="3" t="s">
        <v>37</v>
      </c>
      <c r="M688" s="8">
        <v>1</v>
      </c>
      <c r="N688" s="5">
        <v>154.36000000000001</v>
      </c>
      <c r="O688" s="6">
        <v>0</v>
      </c>
      <c r="P688" s="5">
        <v>77.760000000000005</v>
      </c>
      <c r="Q688" s="5">
        <f t="shared" si="40"/>
        <v>154.36000000000001</v>
      </c>
      <c r="R688" s="5">
        <f t="shared" si="41"/>
        <v>77.760000000000005</v>
      </c>
      <c r="S688" s="5">
        <f t="shared" si="42"/>
        <v>76.600000000000009</v>
      </c>
      <c r="T688" s="7">
        <f t="shared" si="43"/>
        <v>0.49624254988338951</v>
      </c>
      <c r="U688" s="4">
        <f>YEAR(SalesDataTable[[#This Row],[Order Date]])</f>
        <v>2026</v>
      </c>
      <c r="V688" s="7" t="str">
        <f>"Q"&amp;ROUNDUP(MONTH(SalesDataTable[[#This Row],[Order Date]])/3,0)</f>
        <v>Q2</v>
      </c>
      <c r="W688" s="8">
        <f>MONTH(SalesDataTable[[#This Row],[Order Date]])</f>
        <v>4</v>
      </c>
      <c r="X688" s="7" t="str">
        <f>TEXT(SalesDataTable[[#This Row],[Order Date]],"mmm")</f>
        <v>Apr</v>
      </c>
    </row>
    <row r="689" spans="1:24" ht="15.75">
      <c r="A689" s="1">
        <v>785</v>
      </c>
      <c r="B689" s="2">
        <v>46140</v>
      </c>
      <c r="C689" s="3">
        <f>YEAR(SalesDataTable[[#This Row],[Order Date]])</f>
        <v>2026</v>
      </c>
      <c r="D689" s="10" t="str">
        <f>"Q"&amp;ROUNDUP(MONTH(SalesDataTable[[#This Row],[Order Date]])/3,0)</f>
        <v>Q2</v>
      </c>
      <c r="E689" s="3">
        <f>MONTH(SalesDataTable[[#This Row],[Order Date]])</f>
        <v>4</v>
      </c>
      <c r="F689" s="3" t="str">
        <f>TEXT(SalesDataTable[[#This Row],[Order Date]],"MMM")</f>
        <v>Apr</v>
      </c>
      <c r="G689" s="3" t="s">
        <v>0</v>
      </c>
      <c r="H689" s="3" t="s">
        <v>36</v>
      </c>
      <c r="I689" s="3" t="s">
        <v>28</v>
      </c>
      <c r="J689" s="3" t="s">
        <v>13</v>
      </c>
      <c r="K689" s="3" t="s">
        <v>9</v>
      </c>
      <c r="L689" s="3" t="s">
        <v>37</v>
      </c>
      <c r="M689" s="8">
        <v>1</v>
      </c>
      <c r="N689" s="5">
        <v>155.68</v>
      </c>
      <c r="O689" s="6">
        <v>0</v>
      </c>
      <c r="P689" s="5">
        <v>77.97</v>
      </c>
      <c r="Q689" s="5">
        <f t="shared" si="40"/>
        <v>155.68</v>
      </c>
      <c r="R689" s="5">
        <f t="shared" si="41"/>
        <v>77.97</v>
      </c>
      <c r="S689" s="5">
        <f t="shared" si="42"/>
        <v>77.710000000000008</v>
      </c>
      <c r="T689" s="7">
        <f t="shared" si="43"/>
        <v>0.49916495375128472</v>
      </c>
      <c r="U689" s="4">
        <f>YEAR(SalesDataTable[[#This Row],[Order Date]])</f>
        <v>2026</v>
      </c>
      <c r="V689" s="7" t="str">
        <f>"Q"&amp;ROUNDUP(MONTH(SalesDataTable[[#This Row],[Order Date]])/3,0)</f>
        <v>Q2</v>
      </c>
      <c r="W689" s="8">
        <f>MONTH(SalesDataTable[[#This Row],[Order Date]])</f>
        <v>4</v>
      </c>
      <c r="X689" s="7" t="str">
        <f>TEXT(SalesDataTable[[#This Row],[Order Date]],"mmm")</f>
        <v>Apr</v>
      </c>
    </row>
    <row r="690" spans="1:24" ht="15.75">
      <c r="A690" s="1">
        <v>2325</v>
      </c>
      <c r="B690" s="2">
        <v>46140</v>
      </c>
      <c r="C690" s="3">
        <f>YEAR(SalesDataTable[[#This Row],[Order Date]])</f>
        <v>2026</v>
      </c>
      <c r="D690" s="10" t="str">
        <f>"Q"&amp;ROUNDUP(MONTH(SalesDataTable[[#This Row],[Order Date]])/3,0)</f>
        <v>Q2</v>
      </c>
      <c r="E690" s="3">
        <f>MONTH(SalesDataTable[[#This Row],[Order Date]])</f>
        <v>4</v>
      </c>
      <c r="F690" s="3" t="str">
        <f>TEXT(SalesDataTable[[#This Row],[Order Date]],"MMM")</f>
        <v>Apr</v>
      </c>
      <c r="G690" s="3" t="s">
        <v>0</v>
      </c>
      <c r="H690" s="3" t="s">
        <v>1</v>
      </c>
      <c r="I690" s="3" t="s">
        <v>2</v>
      </c>
      <c r="J690" s="3" t="s">
        <v>3</v>
      </c>
      <c r="K690" s="3" t="s">
        <v>34</v>
      </c>
      <c r="L690" s="3" t="s">
        <v>35</v>
      </c>
      <c r="M690" s="8">
        <v>1</v>
      </c>
      <c r="N690" s="5">
        <v>40.950000000000003</v>
      </c>
      <c r="O690" s="6">
        <v>0.15</v>
      </c>
      <c r="P690" s="5">
        <v>14.89</v>
      </c>
      <c r="Q690" s="5">
        <f t="shared" si="40"/>
        <v>34.807500000000005</v>
      </c>
      <c r="R690" s="5">
        <f t="shared" si="41"/>
        <v>14.89</v>
      </c>
      <c r="S690" s="5">
        <f t="shared" si="42"/>
        <v>19.917500000000004</v>
      </c>
      <c r="T690" s="7">
        <f t="shared" si="43"/>
        <v>0.57221863104216053</v>
      </c>
      <c r="U690" s="4">
        <f>YEAR(SalesDataTable[[#This Row],[Order Date]])</f>
        <v>2026</v>
      </c>
      <c r="V690" s="7" t="str">
        <f>"Q"&amp;ROUNDUP(MONTH(SalesDataTable[[#This Row],[Order Date]])/3,0)</f>
        <v>Q2</v>
      </c>
      <c r="W690" s="8">
        <f>MONTH(SalesDataTable[[#This Row],[Order Date]])</f>
        <v>4</v>
      </c>
      <c r="X690" s="7" t="str">
        <f>TEXT(SalesDataTable[[#This Row],[Order Date]],"mmm")</f>
        <v>Apr</v>
      </c>
    </row>
    <row r="691" spans="1:24" ht="15.75">
      <c r="A691" s="1">
        <v>2566</v>
      </c>
      <c r="B691" s="2">
        <v>46140</v>
      </c>
      <c r="C691" s="3">
        <f>YEAR(SalesDataTable[[#This Row],[Order Date]])</f>
        <v>2026</v>
      </c>
      <c r="D691" s="10" t="str">
        <f>"Q"&amp;ROUNDUP(MONTH(SalesDataTable[[#This Row],[Order Date]])/3,0)</f>
        <v>Q2</v>
      </c>
      <c r="E691" s="3">
        <f>MONTH(SalesDataTable[[#This Row],[Order Date]])</f>
        <v>4</v>
      </c>
      <c r="F691" s="3" t="str">
        <f>TEXT(SalesDataTable[[#This Row],[Order Date]],"MMM")</f>
        <v>Apr</v>
      </c>
      <c r="G691" s="3" t="s">
        <v>20</v>
      </c>
      <c r="H691" s="3" t="s">
        <v>47</v>
      </c>
      <c r="I691" s="3" t="s">
        <v>28</v>
      </c>
      <c r="J691" s="3" t="s">
        <v>3</v>
      </c>
      <c r="K691" s="3" t="s">
        <v>14</v>
      </c>
      <c r="L691" s="3" t="s">
        <v>32</v>
      </c>
      <c r="M691" s="8">
        <v>3</v>
      </c>
      <c r="N691" s="5">
        <v>47.28</v>
      </c>
      <c r="O691" s="6">
        <v>0.05</v>
      </c>
      <c r="P691" s="5">
        <v>18.52</v>
      </c>
      <c r="Q691" s="5">
        <f t="shared" si="40"/>
        <v>134.74799999999999</v>
      </c>
      <c r="R691" s="5">
        <f t="shared" si="41"/>
        <v>55.56</v>
      </c>
      <c r="S691" s="5">
        <f t="shared" si="42"/>
        <v>79.187999999999988</v>
      </c>
      <c r="T691" s="7">
        <f t="shared" si="43"/>
        <v>0.58767477068305274</v>
      </c>
      <c r="U691" s="4">
        <f>YEAR(SalesDataTable[[#This Row],[Order Date]])</f>
        <v>2026</v>
      </c>
      <c r="V691" s="7" t="str">
        <f>"Q"&amp;ROUNDUP(MONTH(SalesDataTable[[#This Row],[Order Date]])/3,0)</f>
        <v>Q2</v>
      </c>
      <c r="W691" s="8">
        <f>MONTH(SalesDataTable[[#This Row],[Order Date]])</f>
        <v>4</v>
      </c>
      <c r="X691" s="7" t="str">
        <f>TEXT(SalesDataTable[[#This Row],[Order Date]],"mmm")</f>
        <v>Apr</v>
      </c>
    </row>
    <row r="692" spans="1:24" ht="15.75">
      <c r="A692" s="1">
        <v>3105</v>
      </c>
      <c r="B692" s="2">
        <v>46140</v>
      </c>
      <c r="C692" s="3">
        <f>YEAR(SalesDataTable[[#This Row],[Order Date]])</f>
        <v>2026</v>
      </c>
      <c r="D692" s="10" t="str">
        <f>"Q"&amp;ROUNDUP(MONTH(SalesDataTable[[#This Row],[Order Date]])/3,0)</f>
        <v>Q2</v>
      </c>
      <c r="E692" s="3">
        <f>MONTH(SalesDataTable[[#This Row],[Order Date]])</f>
        <v>4</v>
      </c>
      <c r="F692" s="3" t="str">
        <f>TEXT(SalesDataTable[[#This Row],[Order Date]],"MMM")</f>
        <v>Apr</v>
      </c>
      <c r="G692" s="3" t="s">
        <v>20</v>
      </c>
      <c r="H692" s="3" t="s">
        <v>31</v>
      </c>
      <c r="I692" s="3" t="s">
        <v>2</v>
      </c>
      <c r="J692" s="3" t="s">
        <v>3</v>
      </c>
      <c r="K692" s="3" t="s">
        <v>34</v>
      </c>
      <c r="L692" s="3" t="s">
        <v>45</v>
      </c>
      <c r="M692" s="8">
        <v>4</v>
      </c>
      <c r="N692" s="5">
        <v>51.57</v>
      </c>
      <c r="O692" s="6">
        <v>0.1</v>
      </c>
      <c r="P692" s="5">
        <v>22.58</v>
      </c>
      <c r="Q692" s="5">
        <f t="shared" si="40"/>
        <v>185.65200000000002</v>
      </c>
      <c r="R692" s="5">
        <f t="shared" si="41"/>
        <v>90.32</v>
      </c>
      <c r="S692" s="5">
        <f t="shared" si="42"/>
        <v>95.332000000000022</v>
      </c>
      <c r="T692" s="7">
        <f t="shared" si="43"/>
        <v>0.51349837330058401</v>
      </c>
      <c r="U692" s="4">
        <f>YEAR(SalesDataTable[[#This Row],[Order Date]])</f>
        <v>2026</v>
      </c>
      <c r="V692" s="7" t="str">
        <f>"Q"&amp;ROUNDUP(MONTH(SalesDataTable[[#This Row],[Order Date]])/3,0)</f>
        <v>Q2</v>
      </c>
      <c r="W692" s="8">
        <f>MONTH(SalesDataTable[[#This Row],[Order Date]])</f>
        <v>4</v>
      </c>
      <c r="X692" s="7" t="str">
        <f>TEXT(SalesDataTable[[#This Row],[Order Date]],"mmm")</f>
        <v>Apr</v>
      </c>
    </row>
    <row r="693" spans="1:24" ht="15.75">
      <c r="A693" s="1">
        <v>3167</v>
      </c>
      <c r="B693" s="2">
        <v>46140</v>
      </c>
      <c r="C693" s="3">
        <f>YEAR(SalesDataTable[[#This Row],[Order Date]])</f>
        <v>2026</v>
      </c>
      <c r="D693" s="10" t="str">
        <f>"Q"&amp;ROUNDUP(MONTH(SalesDataTable[[#This Row],[Order Date]])/3,0)</f>
        <v>Q2</v>
      </c>
      <c r="E693" s="3">
        <f>MONTH(SalesDataTable[[#This Row],[Order Date]])</f>
        <v>4</v>
      </c>
      <c r="F693" s="3" t="str">
        <f>TEXT(SalesDataTable[[#This Row],[Order Date]],"MMM")</f>
        <v>Apr</v>
      </c>
      <c r="G693" s="3" t="s">
        <v>20</v>
      </c>
      <c r="H693" s="3" t="s">
        <v>33</v>
      </c>
      <c r="I693" s="3" t="s">
        <v>2</v>
      </c>
      <c r="J693" s="3" t="s">
        <v>16</v>
      </c>
      <c r="K693" s="3" t="s">
        <v>4</v>
      </c>
      <c r="L693" s="3" t="s">
        <v>22</v>
      </c>
      <c r="M693" s="8">
        <v>1</v>
      </c>
      <c r="N693" s="5">
        <v>51.61</v>
      </c>
      <c r="O693" s="6">
        <v>0</v>
      </c>
      <c r="P693" s="5">
        <v>23</v>
      </c>
      <c r="Q693" s="5">
        <f t="shared" si="40"/>
        <v>51.61</v>
      </c>
      <c r="R693" s="5">
        <f t="shared" si="41"/>
        <v>23</v>
      </c>
      <c r="S693" s="5">
        <f t="shared" si="42"/>
        <v>28.61</v>
      </c>
      <c r="T693" s="7">
        <f t="shared" si="43"/>
        <v>0.55434993218368533</v>
      </c>
      <c r="U693" s="4">
        <f>YEAR(SalesDataTable[[#This Row],[Order Date]])</f>
        <v>2026</v>
      </c>
      <c r="V693" s="7" t="str">
        <f>"Q"&amp;ROUNDUP(MONTH(SalesDataTable[[#This Row],[Order Date]])/3,0)</f>
        <v>Q2</v>
      </c>
      <c r="W693" s="8">
        <f>MONTH(SalesDataTable[[#This Row],[Order Date]])</f>
        <v>4</v>
      </c>
      <c r="X693" s="7" t="str">
        <f>TEXT(SalesDataTable[[#This Row],[Order Date]],"mmm")</f>
        <v>Apr</v>
      </c>
    </row>
    <row r="694" spans="1:24" ht="15.75">
      <c r="A694" s="1">
        <v>4396</v>
      </c>
      <c r="B694" s="2">
        <v>46140</v>
      </c>
      <c r="C694" s="3">
        <f>YEAR(SalesDataTable[[#This Row],[Order Date]])</f>
        <v>2026</v>
      </c>
      <c r="D694" s="10" t="str">
        <f>"Q"&amp;ROUNDUP(MONTH(SalesDataTable[[#This Row],[Order Date]])/3,0)</f>
        <v>Q2</v>
      </c>
      <c r="E694" s="3">
        <f>MONTH(SalesDataTable[[#This Row],[Order Date]])</f>
        <v>4</v>
      </c>
      <c r="F694" s="3" t="str">
        <f>TEXT(SalesDataTable[[#This Row],[Order Date]],"MMM")</f>
        <v>Apr</v>
      </c>
      <c r="G694" s="3" t="s">
        <v>0</v>
      </c>
      <c r="H694" s="3" t="s">
        <v>50</v>
      </c>
      <c r="I694" s="3" t="s">
        <v>19</v>
      </c>
      <c r="J694" s="3" t="s">
        <v>3</v>
      </c>
      <c r="K694" s="3" t="s">
        <v>34</v>
      </c>
      <c r="L694" s="3" t="s">
        <v>45</v>
      </c>
      <c r="M694" s="8">
        <v>1</v>
      </c>
      <c r="N694" s="5">
        <v>50.56</v>
      </c>
      <c r="O694" s="6">
        <v>0.05</v>
      </c>
      <c r="P694" s="5">
        <v>22.06</v>
      </c>
      <c r="Q694" s="5">
        <f t="shared" si="40"/>
        <v>48.031999999999996</v>
      </c>
      <c r="R694" s="5">
        <f t="shared" si="41"/>
        <v>22.06</v>
      </c>
      <c r="S694" s="5">
        <f t="shared" si="42"/>
        <v>25.971999999999998</v>
      </c>
      <c r="T694" s="7">
        <f t="shared" si="43"/>
        <v>0.54072285143237842</v>
      </c>
      <c r="U694" s="4">
        <f>YEAR(SalesDataTable[[#This Row],[Order Date]])</f>
        <v>2026</v>
      </c>
      <c r="V694" s="7" t="str">
        <f>"Q"&amp;ROUNDUP(MONTH(SalesDataTable[[#This Row],[Order Date]])/3,0)</f>
        <v>Q2</v>
      </c>
      <c r="W694" s="8">
        <f>MONTH(SalesDataTable[[#This Row],[Order Date]])</f>
        <v>4</v>
      </c>
      <c r="X694" s="7" t="str">
        <f>TEXT(SalesDataTable[[#This Row],[Order Date]],"mmm")</f>
        <v>Apr</v>
      </c>
    </row>
    <row r="695" spans="1:24" ht="15.75">
      <c r="A695" s="1">
        <v>4475</v>
      </c>
      <c r="B695" s="2">
        <v>46140</v>
      </c>
      <c r="C695" s="3">
        <f>YEAR(SalesDataTable[[#This Row],[Order Date]])</f>
        <v>2026</v>
      </c>
      <c r="D695" s="10" t="str">
        <f>"Q"&amp;ROUNDUP(MONTH(SalesDataTable[[#This Row],[Order Date]])/3,0)</f>
        <v>Q2</v>
      </c>
      <c r="E695" s="3">
        <f>MONTH(SalesDataTable[[#This Row],[Order Date]])</f>
        <v>4</v>
      </c>
      <c r="F695" s="3" t="str">
        <f>TEXT(SalesDataTable[[#This Row],[Order Date]],"MMM")</f>
        <v>Apr</v>
      </c>
      <c r="G695" s="3" t="s">
        <v>11</v>
      </c>
      <c r="H695" s="3" t="s">
        <v>25</v>
      </c>
      <c r="I695" s="3" t="s">
        <v>28</v>
      </c>
      <c r="J695" s="3" t="s">
        <v>16</v>
      </c>
      <c r="K695" s="3" t="s">
        <v>14</v>
      </c>
      <c r="L695" s="3" t="s">
        <v>48</v>
      </c>
      <c r="M695" s="8">
        <v>2</v>
      </c>
      <c r="N695" s="5">
        <v>165.74</v>
      </c>
      <c r="O695" s="6">
        <v>0</v>
      </c>
      <c r="P695" s="5">
        <v>87.73</v>
      </c>
      <c r="Q695" s="5">
        <f t="shared" si="40"/>
        <v>331.48</v>
      </c>
      <c r="R695" s="5">
        <f t="shared" si="41"/>
        <v>175.46</v>
      </c>
      <c r="S695" s="5">
        <f t="shared" si="42"/>
        <v>156.02000000000001</v>
      </c>
      <c r="T695" s="7">
        <f t="shared" si="43"/>
        <v>0.47067696391939184</v>
      </c>
      <c r="U695" s="4">
        <f>YEAR(SalesDataTable[[#This Row],[Order Date]])</f>
        <v>2026</v>
      </c>
      <c r="V695" s="7" t="str">
        <f>"Q"&amp;ROUNDUP(MONTH(SalesDataTable[[#This Row],[Order Date]])/3,0)</f>
        <v>Q2</v>
      </c>
      <c r="W695" s="8">
        <f>MONTH(SalesDataTable[[#This Row],[Order Date]])</f>
        <v>4</v>
      </c>
      <c r="X695" s="7" t="str">
        <f>TEXT(SalesDataTable[[#This Row],[Order Date]],"mmm")</f>
        <v>Apr</v>
      </c>
    </row>
    <row r="696" spans="1:24" ht="15.75">
      <c r="A696" s="1">
        <v>4482</v>
      </c>
      <c r="B696" s="2">
        <v>46140</v>
      </c>
      <c r="C696" s="3">
        <f>YEAR(SalesDataTable[[#This Row],[Order Date]])</f>
        <v>2026</v>
      </c>
      <c r="D696" s="10" t="str">
        <f>"Q"&amp;ROUNDUP(MONTH(SalesDataTable[[#This Row],[Order Date]])/3,0)</f>
        <v>Q2</v>
      </c>
      <c r="E696" s="3">
        <f>MONTH(SalesDataTable[[#This Row],[Order Date]])</f>
        <v>4</v>
      </c>
      <c r="F696" s="3" t="str">
        <f>TEXT(SalesDataTable[[#This Row],[Order Date]],"MMM")</f>
        <v>Apr</v>
      </c>
      <c r="G696" s="3" t="s">
        <v>11</v>
      </c>
      <c r="H696" s="3" t="s">
        <v>12</v>
      </c>
      <c r="I696" s="3" t="s">
        <v>2</v>
      </c>
      <c r="J696" s="3" t="s">
        <v>16</v>
      </c>
      <c r="K696" s="3" t="s">
        <v>34</v>
      </c>
      <c r="L696" s="3" t="s">
        <v>42</v>
      </c>
      <c r="M696" s="8">
        <v>3</v>
      </c>
      <c r="N696" s="5">
        <v>36.770000000000003</v>
      </c>
      <c r="O696" s="6">
        <v>0</v>
      </c>
      <c r="P696" s="5">
        <v>13.63</v>
      </c>
      <c r="Q696" s="5">
        <f t="shared" si="40"/>
        <v>110.31</v>
      </c>
      <c r="R696" s="5">
        <f t="shared" si="41"/>
        <v>40.89</v>
      </c>
      <c r="S696" s="5">
        <f t="shared" si="42"/>
        <v>69.42</v>
      </c>
      <c r="T696" s="7">
        <f t="shared" si="43"/>
        <v>0.62931737829752521</v>
      </c>
      <c r="U696" s="4">
        <f>YEAR(SalesDataTable[[#This Row],[Order Date]])</f>
        <v>2026</v>
      </c>
      <c r="V696" s="7" t="str">
        <f>"Q"&amp;ROUNDUP(MONTH(SalesDataTable[[#This Row],[Order Date]])/3,0)</f>
        <v>Q2</v>
      </c>
      <c r="W696" s="8">
        <f>MONTH(SalesDataTable[[#This Row],[Order Date]])</f>
        <v>4</v>
      </c>
      <c r="X696" s="7" t="str">
        <f>TEXT(SalesDataTable[[#This Row],[Order Date]],"mmm")</f>
        <v>Apr</v>
      </c>
    </row>
    <row r="697" spans="1:24" ht="15.75">
      <c r="A697" s="1">
        <v>5022</v>
      </c>
      <c r="B697" s="2">
        <v>46140</v>
      </c>
      <c r="C697" s="3">
        <f>YEAR(SalesDataTable[[#This Row],[Order Date]])</f>
        <v>2026</v>
      </c>
      <c r="D697" s="10" t="str">
        <f>"Q"&amp;ROUNDUP(MONTH(SalesDataTable[[#This Row],[Order Date]])/3,0)</f>
        <v>Q2</v>
      </c>
      <c r="E697" s="3">
        <f>MONTH(SalesDataTable[[#This Row],[Order Date]])</f>
        <v>4</v>
      </c>
      <c r="F697" s="3" t="str">
        <f>TEXT(SalesDataTable[[#This Row],[Order Date]],"MMM")</f>
        <v>Apr</v>
      </c>
      <c r="G697" s="3" t="s">
        <v>20</v>
      </c>
      <c r="H697" s="3" t="s">
        <v>31</v>
      </c>
      <c r="I697" s="3" t="s">
        <v>2</v>
      </c>
      <c r="J697" s="3" t="s">
        <v>16</v>
      </c>
      <c r="K697" s="3" t="s">
        <v>23</v>
      </c>
      <c r="L697" s="3" t="s">
        <v>29</v>
      </c>
      <c r="M697" s="8">
        <v>2</v>
      </c>
      <c r="N697" s="5">
        <v>196.37</v>
      </c>
      <c r="O697" s="6">
        <v>0</v>
      </c>
      <c r="P697" s="5">
        <v>101.73</v>
      </c>
      <c r="Q697" s="5">
        <f t="shared" si="40"/>
        <v>392.74</v>
      </c>
      <c r="R697" s="5">
        <f t="shared" si="41"/>
        <v>203.46</v>
      </c>
      <c r="S697" s="5">
        <f t="shared" si="42"/>
        <v>189.28</v>
      </c>
      <c r="T697" s="7">
        <f t="shared" si="43"/>
        <v>0.48194734429902736</v>
      </c>
      <c r="U697" s="4">
        <f>YEAR(SalesDataTable[[#This Row],[Order Date]])</f>
        <v>2026</v>
      </c>
      <c r="V697" s="7" t="str">
        <f>"Q"&amp;ROUNDUP(MONTH(SalesDataTable[[#This Row],[Order Date]])/3,0)</f>
        <v>Q2</v>
      </c>
      <c r="W697" s="8">
        <f>MONTH(SalesDataTable[[#This Row],[Order Date]])</f>
        <v>4</v>
      </c>
      <c r="X697" s="7" t="str">
        <f>TEXT(SalesDataTable[[#This Row],[Order Date]],"mmm")</f>
        <v>Apr</v>
      </c>
    </row>
    <row r="698" spans="1:24" ht="15.75">
      <c r="A698" s="1">
        <v>1304</v>
      </c>
      <c r="B698" s="2">
        <v>46141</v>
      </c>
      <c r="C698" s="3">
        <f>YEAR(SalesDataTable[[#This Row],[Order Date]])</f>
        <v>2026</v>
      </c>
      <c r="D698" s="10" t="str">
        <f>"Q"&amp;ROUNDUP(MONTH(SalesDataTable[[#This Row],[Order Date]])/3,0)</f>
        <v>Q2</v>
      </c>
      <c r="E698" s="3">
        <f>MONTH(SalesDataTable[[#This Row],[Order Date]])</f>
        <v>4</v>
      </c>
      <c r="F698" s="3" t="str">
        <f>TEXT(SalesDataTable[[#This Row],[Order Date]],"MMM")</f>
        <v>Apr</v>
      </c>
      <c r="G698" s="3" t="s">
        <v>0</v>
      </c>
      <c r="H698" s="3" t="s">
        <v>1</v>
      </c>
      <c r="I698" s="3" t="s">
        <v>28</v>
      </c>
      <c r="J698" s="3" t="s">
        <v>3</v>
      </c>
      <c r="K698" s="3" t="s">
        <v>14</v>
      </c>
      <c r="L698" s="3" t="s">
        <v>15</v>
      </c>
      <c r="M698" s="8">
        <v>2</v>
      </c>
      <c r="N698" s="5">
        <v>35.33</v>
      </c>
      <c r="O698" s="6">
        <v>0</v>
      </c>
      <c r="P698" s="5">
        <v>13.69</v>
      </c>
      <c r="Q698" s="5">
        <f t="shared" si="40"/>
        <v>70.66</v>
      </c>
      <c r="R698" s="5">
        <f t="shared" si="41"/>
        <v>27.38</v>
      </c>
      <c r="S698" s="5">
        <f t="shared" si="42"/>
        <v>43.28</v>
      </c>
      <c r="T698" s="7">
        <f t="shared" si="43"/>
        <v>0.61251061420888764</v>
      </c>
      <c r="U698" s="4">
        <f>YEAR(SalesDataTable[[#This Row],[Order Date]])</f>
        <v>2026</v>
      </c>
      <c r="V698" s="7" t="str">
        <f>"Q"&amp;ROUNDUP(MONTH(SalesDataTable[[#This Row],[Order Date]])/3,0)</f>
        <v>Q2</v>
      </c>
      <c r="W698" s="8">
        <f>MONTH(SalesDataTable[[#This Row],[Order Date]])</f>
        <v>4</v>
      </c>
      <c r="X698" s="7" t="str">
        <f>TEXT(SalesDataTable[[#This Row],[Order Date]],"mmm")</f>
        <v>Apr</v>
      </c>
    </row>
    <row r="699" spans="1:24" ht="15.75">
      <c r="A699" s="1">
        <v>3008</v>
      </c>
      <c r="B699" s="2">
        <v>46141</v>
      </c>
      <c r="C699" s="3">
        <f>YEAR(SalesDataTable[[#This Row],[Order Date]])</f>
        <v>2026</v>
      </c>
      <c r="D699" s="10" t="str">
        <f>"Q"&amp;ROUNDUP(MONTH(SalesDataTable[[#This Row],[Order Date]])/3,0)</f>
        <v>Q2</v>
      </c>
      <c r="E699" s="3">
        <f>MONTH(SalesDataTable[[#This Row],[Order Date]])</f>
        <v>4</v>
      </c>
      <c r="F699" s="3" t="str">
        <f>TEXT(SalesDataTable[[#This Row],[Order Date]],"MMM")</f>
        <v>Apr</v>
      </c>
      <c r="G699" s="3" t="s">
        <v>11</v>
      </c>
      <c r="H699" s="3" t="s">
        <v>12</v>
      </c>
      <c r="I699" s="3" t="s">
        <v>8</v>
      </c>
      <c r="J699" s="3" t="s">
        <v>16</v>
      </c>
      <c r="K699" s="3" t="s">
        <v>14</v>
      </c>
      <c r="L699" s="3" t="s">
        <v>32</v>
      </c>
      <c r="M699" s="8">
        <v>4</v>
      </c>
      <c r="N699" s="5">
        <v>46.43</v>
      </c>
      <c r="O699" s="6">
        <v>0.1</v>
      </c>
      <c r="P699" s="5">
        <v>18.04</v>
      </c>
      <c r="Q699" s="5">
        <f t="shared" si="40"/>
        <v>167.148</v>
      </c>
      <c r="R699" s="5">
        <f t="shared" si="41"/>
        <v>72.16</v>
      </c>
      <c r="S699" s="5">
        <f t="shared" si="42"/>
        <v>94.988</v>
      </c>
      <c r="T699" s="7">
        <f t="shared" si="43"/>
        <v>0.56828678775695796</v>
      </c>
      <c r="U699" s="4">
        <f>YEAR(SalesDataTable[[#This Row],[Order Date]])</f>
        <v>2026</v>
      </c>
      <c r="V699" s="7" t="str">
        <f>"Q"&amp;ROUNDUP(MONTH(SalesDataTable[[#This Row],[Order Date]])/3,0)</f>
        <v>Q2</v>
      </c>
      <c r="W699" s="8">
        <f>MONTH(SalesDataTable[[#This Row],[Order Date]])</f>
        <v>4</v>
      </c>
      <c r="X699" s="7" t="str">
        <f>TEXT(SalesDataTable[[#This Row],[Order Date]],"mmm")</f>
        <v>Apr</v>
      </c>
    </row>
    <row r="700" spans="1:24" ht="15.75">
      <c r="A700" s="1">
        <v>4140</v>
      </c>
      <c r="B700" s="2">
        <v>46141</v>
      </c>
      <c r="C700" s="3">
        <f>YEAR(SalesDataTable[[#This Row],[Order Date]])</f>
        <v>2026</v>
      </c>
      <c r="D700" s="10" t="str">
        <f>"Q"&amp;ROUNDUP(MONTH(SalesDataTable[[#This Row],[Order Date]])/3,0)</f>
        <v>Q2</v>
      </c>
      <c r="E700" s="3">
        <f>MONTH(SalesDataTable[[#This Row],[Order Date]])</f>
        <v>4</v>
      </c>
      <c r="F700" s="3" t="str">
        <f>TEXT(SalesDataTable[[#This Row],[Order Date]],"MMM")</f>
        <v>Apr</v>
      </c>
      <c r="G700" s="3" t="s">
        <v>20</v>
      </c>
      <c r="H700" s="3" t="s">
        <v>31</v>
      </c>
      <c r="I700" s="3" t="s">
        <v>28</v>
      </c>
      <c r="J700" s="3" t="s">
        <v>13</v>
      </c>
      <c r="K700" s="3" t="s">
        <v>34</v>
      </c>
      <c r="L700" s="3" t="s">
        <v>38</v>
      </c>
      <c r="M700" s="8">
        <v>1</v>
      </c>
      <c r="N700" s="5">
        <v>125.25</v>
      </c>
      <c r="O700" s="6">
        <v>0</v>
      </c>
      <c r="P700" s="5">
        <v>70.88</v>
      </c>
      <c r="Q700" s="5">
        <f t="shared" si="40"/>
        <v>125.25</v>
      </c>
      <c r="R700" s="5">
        <f t="shared" si="41"/>
        <v>70.88</v>
      </c>
      <c r="S700" s="5">
        <f t="shared" si="42"/>
        <v>54.370000000000005</v>
      </c>
      <c r="T700" s="7">
        <f t="shared" si="43"/>
        <v>0.43409181636726552</v>
      </c>
      <c r="U700" s="4">
        <f>YEAR(SalesDataTable[[#This Row],[Order Date]])</f>
        <v>2026</v>
      </c>
      <c r="V700" s="7" t="str">
        <f>"Q"&amp;ROUNDUP(MONTH(SalesDataTable[[#This Row],[Order Date]])/3,0)</f>
        <v>Q2</v>
      </c>
      <c r="W700" s="8">
        <f>MONTH(SalesDataTable[[#This Row],[Order Date]])</f>
        <v>4</v>
      </c>
      <c r="X700" s="7" t="str">
        <f>TEXT(SalesDataTable[[#This Row],[Order Date]],"mmm")</f>
        <v>Apr</v>
      </c>
    </row>
    <row r="701" spans="1:24" ht="15.75">
      <c r="A701" s="1">
        <v>4151</v>
      </c>
      <c r="B701" s="2">
        <v>46141</v>
      </c>
      <c r="C701" s="3">
        <f>YEAR(SalesDataTable[[#This Row],[Order Date]])</f>
        <v>2026</v>
      </c>
      <c r="D701" s="10" t="str">
        <f>"Q"&amp;ROUNDUP(MONTH(SalesDataTable[[#This Row],[Order Date]])/3,0)</f>
        <v>Q2</v>
      </c>
      <c r="E701" s="3">
        <f>MONTH(SalesDataTable[[#This Row],[Order Date]])</f>
        <v>4</v>
      </c>
      <c r="F701" s="3" t="str">
        <f>TEXT(SalesDataTable[[#This Row],[Order Date]],"MMM")</f>
        <v>Apr</v>
      </c>
      <c r="G701" s="3" t="s">
        <v>6</v>
      </c>
      <c r="H701" s="3" t="s">
        <v>49</v>
      </c>
      <c r="I701" s="3" t="s">
        <v>2</v>
      </c>
      <c r="J701" s="3" t="s">
        <v>3</v>
      </c>
      <c r="K701" s="3" t="s">
        <v>23</v>
      </c>
      <c r="L701" s="3" t="s">
        <v>24</v>
      </c>
      <c r="M701" s="8">
        <v>1</v>
      </c>
      <c r="N701" s="5">
        <v>341.98</v>
      </c>
      <c r="O701" s="6">
        <v>0</v>
      </c>
      <c r="P701" s="5">
        <v>192.43</v>
      </c>
      <c r="Q701" s="5">
        <f t="shared" si="40"/>
        <v>341.98</v>
      </c>
      <c r="R701" s="5">
        <f t="shared" si="41"/>
        <v>192.43</v>
      </c>
      <c r="S701" s="5">
        <f t="shared" si="42"/>
        <v>149.55000000000001</v>
      </c>
      <c r="T701" s="7">
        <f t="shared" si="43"/>
        <v>0.43730627522077314</v>
      </c>
      <c r="U701" s="4">
        <f>YEAR(SalesDataTable[[#This Row],[Order Date]])</f>
        <v>2026</v>
      </c>
      <c r="V701" s="7" t="str">
        <f>"Q"&amp;ROUNDUP(MONTH(SalesDataTable[[#This Row],[Order Date]])/3,0)</f>
        <v>Q2</v>
      </c>
      <c r="W701" s="8">
        <f>MONTH(SalesDataTable[[#This Row],[Order Date]])</f>
        <v>4</v>
      </c>
      <c r="X701" s="7" t="str">
        <f>TEXT(SalesDataTable[[#This Row],[Order Date]],"mmm")</f>
        <v>Apr</v>
      </c>
    </row>
    <row r="702" spans="1:24" ht="15.75">
      <c r="A702" s="1">
        <v>4650</v>
      </c>
      <c r="B702" s="2">
        <v>46141</v>
      </c>
      <c r="C702" s="3">
        <f>YEAR(SalesDataTable[[#This Row],[Order Date]])</f>
        <v>2026</v>
      </c>
      <c r="D702" s="10" t="str">
        <f>"Q"&amp;ROUNDUP(MONTH(SalesDataTable[[#This Row],[Order Date]])/3,0)</f>
        <v>Q2</v>
      </c>
      <c r="E702" s="3">
        <f>MONTH(SalesDataTable[[#This Row],[Order Date]])</f>
        <v>4</v>
      </c>
      <c r="F702" s="3" t="str">
        <f>TEXT(SalesDataTable[[#This Row],[Order Date]],"MMM")</f>
        <v>Apr</v>
      </c>
      <c r="G702" s="3" t="s">
        <v>6</v>
      </c>
      <c r="H702" s="3" t="s">
        <v>27</v>
      </c>
      <c r="I702" s="3" t="s">
        <v>28</v>
      </c>
      <c r="J702" s="3" t="s">
        <v>16</v>
      </c>
      <c r="K702" s="3" t="s">
        <v>34</v>
      </c>
      <c r="L702" s="3" t="s">
        <v>35</v>
      </c>
      <c r="M702" s="8">
        <v>1</v>
      </c>
      <c r="N702" s="5">
        <v>40.04</v>
      </c>
      <c r="O702" s="6">
        <v>0</v>
      </c>
      <c r="P702" s="5">
        <v>14.72</v>
      </c>
      <c r="Q702" s="5">
        <f t="shared" si="40"/>
        <v>40.04</v>
      </c>
      <c r="R702" s="5">
        <f t="shared" si="41"/>
        <v>14.72</v>
      </c>
      <c r="S702" s="5">
        <f t="shared" si="42"/>
        <v>25.32</v>
      </c>
      <c r="T702" s="7">
        <f t="shared" si="43"/>
        <v>0.63236763236763238</v>
      </c>
      <c r="U702" s="4">
        <f>YEAR(SalesDataTable[[#This Row],[Order Date]])</f>
        <v>2026</v>
      </c>
      <c r="V702" s="7" t="str">
        <f>"Q"&amp;ROUNDUP(MONTH(SalesDataTable[[#This Row],[Order Date]])/3,0)</f>
        <v>Q2</v>
      </c>
      <c r="W702" s="8">
        <f>MONTH(SalesDataTable[[#This Row],[Order Date]])</f>
        <v>4</v>
      </c>
      <c r="X702" s="7" t="str">
        <f>TEXT(SalesDataTable[[#This Row],[Order Date]],"mmm")</f>
        <v>Apr</v>
      </c>
    </row>
    <row r="703" spans="1:24" ht="15.75">
      <c r="A703" s="1">
        <v>4897</v>
      </c>
      <c r="B703" s="2">
        <v>46141</v>
      </c>
      <c r="C703" s="3">
        <f>YEAR(SalesDataTable[[#This Row],[Order Date]])</f>
        <v>2026</v>
      </c>
      <c r="D703" s="10" t="str">
        <f>"Q"&amp;ROUNDUP(MONTH(SalesDataTable[[#This Row],[Order Date]])/3,0)</f>
        <v>Q2</v>
      </c>
      <c r="E703" s="3">
        <f>MONTH(SalesDataTable[[#This Row],[Order Date]])</f>
        <v>4</v>
      </c>
      <c r="F703" s="3" t="str">
        <f>TEXT(SalesDataTable[[#This Row],[Order Date]],"MMM")</f>
        <v>Apr</v>
      </c>
      <c r="G703" s="3" t="s">
        <v>20</v>
      </c>
      <c r="H703" s="3" t="s">
        <v>47</v>
      </c>
      <c r="I703" s="3" t="s">
        <v>2</v>
      </c>
      <c r="J703" s="3" t="s">
        <v>3</v>
      </c>
      <c r="K703" s="3" t="s">
        <v>4</v>
      </c>
      <c r="L703" s="3" t="s">
        <v>26</v>
      </c>
      <c r="M703" s="8">
        <v>3</v>
      </c>
      <c r="N703" s="5">
        <v>40.47</v>
      </c>
      <c r="O703" s="6">
        <v>0.05</v>
      </c>
      <c r="P703" s="5">
        <v>17.14</v>
      </c>
      <c r="Q703" s="5">
        <f t="shared" si="40"/>
        <v>115.33949999999999</v>
      </c>
      <c r="R703" s="5">
        <f t="shared" si="41"/>
        <v>51.42</v>
      </c>
      <c r="S703" s="5">
        <f t="shared" si="42"/>
        <v>63.919499999999985</v>
      </c>
      <c r="T703" s="7">
        <f t="shared" si="43"/>
        <v>0.5541856866034619</v>
      </c>
      <c r="U703" s="4">
        <f>YEAR(SalesDataTable[[#This Row],[Order Date]])</f>
        <v>2026</v>
      </c>
      <c r="V703" s="7" t="str">
        <f>"Q"&amp;ROUNDUP(MONTH(SalesDataTable[[#This Row],[Order Date]])/3,0)</f>
        <v>Q2</v>
      </c>
      <c r="W703" s="8">
        <f>MONTH(SalesDataTable[[#This Row],[Order Date]])</f>
        <v>4</v>
      </c>
      <c r="X703" s="7" t="str">
        <f>TEXT(SalesDataTable[[#This Row],[Order Date]],"mmm")</f>
        <v>Apr</v>
      </c>
    </row>
    <row r="704" spans="1:24" ht="15.75">
      <c r="A704" s="1">
        <v>792</v>
      </c>
      <c r="B704" s="2">
        <v>46142</v>
      </c>
      <c r="C704" s="3">
        <f>YEAR(SalesDataTable[[#This Row],[Order Date]])</f>
        <v>2026</v>
      </c>
      <c r="D704" s="10" t="str">
        <f>"Q"&amp;ROUNDUP(MONTH(SalesDataTable[[#This Row],[Order Date]])/3,0)</f>
        <v>Q2</v>
      </c>
      <c r="E704" s="3">
        <f>MONTH(SalesDataTable[[#This Row],[Order Date]])</f>
        <v>4</v>
      </c>
      <c r="F704" s="3" t="str">
        <f>TEXT(SalesDataTable[[#This Row],[Order Date]],"MMM")</f>
        <v>Apr</v>
      </c>
      <c r="G704" s="3" t="s">
        <v>20</v>
      </c>
      <c r="H704" s="3" t="s">
        <v>33</v>
      </c>
      <c r="I704" s="3" t="s">
        <v>8</v>
      </c>
      <c r="J704" s="3" t="s">
        <v>3</v>
      </c>
      <c r="K704" s="3" t="s">
        <v>23</v>
      </c>
      <c r="L704" s="3" t="s">
        <v>40</v>
      </c>
      <c r="M704" s="8">
        <v>6</v>
      </c>
      <c r="N704" s="5">
        <v>83.7</v>
      </c>
      <c r="O704" s="6">
        <v>0.2</v>
      </c>
      <c r="P704" s="5">
        <v>38.58</v>
      </c>
      <c r="Q704" s="5">
        <f t="shared" si="40"/>
        <v>401.76000000000005</v>
      </c>
      <c r="R704" s="5">
        <f t="shared" si="41"/>
        <v>231.48</v>
      </c>
      <c r="S704" s="5">
        <f t="shared" si="42"/>
        <v>170.28000000000006</v>
      </c>
      <c r="T704" s="7">
        <f t="shared" si="43"/>
        <v>0.42383512544802876</v>
      </c>
      <c r="U704" s="4">
        <f>YEAR(SalesDataTable[[#This Row],[Order Date]])</f>
        <v>2026</v>
      </c>
      <c r="V704" s="7" t="str">
        <f>"Q"&amp;ROUNDUP(MONTH(SalesDataTable[[#This Row],[Order Date]])/3,0)</f>
        <v>Q2</v>
      </c>
      <c r="W704" s="8">
        <f>MONTH(SalesDataTable[[#This Row],[Order Date]])</f>
        <v>4</v>
      </c>
      <c r="X704" s="7" t="str">
        <f>TEXT(SalesDataTable[[#This Row],[Order Date]],"mmm")</f>
        <v>Apr</v>
      </c>
    </row>
    <row r="705" spans="1:24" ht="15.75">
      <c r="A705" s="1">
        <v>1796</v>
      </c>
      <c r="B705" s="2">
        <v>46142</v>
      </c>
      <c r="C705" s="3">
        <f>YEAR(SalesDataTable[[#This Row],[Order Date]])</f>
        <v>2026</v>
      </c>
      <c r="D705" s="10" t="str">
        <f>"Q"&amp;ROUNDUP(MONTH(SalesDataTable[[#This Row],[Order Date]])/3,0)</f>
        <v>Q2</v>
      </c>
      <c r="E705" s="3">
        <f>MONTH(SalesDataTable[[#This Row],[Order Date]])</f>
        <v>4</v>
      </c>
      <c r="F705" s="3" t="str">
        <f>TEXT(SalesDataTable[[#This Row],[Order Date]],"MMM")</f>
        <v>Apr</v>
      </c>
      <c r="G705" s="3" t="s">
        <v>0</v>
      </c>
      <c r="H705" s="3" t="s">
        <v>50</v>
      </c>
      <c r="I705" s="3" t="s">
        <v>2</v>
      </c>
      <c r="J705" s="3" t="s">
        <v>3</v>
      </c>
      <c r="K705" s="3" t="s">
        <v>23</v>
      </c>
      <c r="L705" s="3" t="s">
        <v>40</v>
      </c>
      <c r="M705" s="8">
        <v>4</v>
      </c>
      <c r="N705" s="5">
        <v>83.27</v>
      </c>
      <c r="O705" s="6">
        <v>0</v>
      </c>
      <c r="P705" s="5">
        <v>39.979999999999997</v>
      </c>
      <c r="Q705" s="5">
        <f t="shared" si="40"/>
        <v>333.08</v>
      </c>
      <c r="R705" s="5">
        <f t="shared" si="41"/>
        <v>159.91999999999999</v>
      </c>
      <c r="S705" s="5">
        <f t="shared" si="42"/>
        <v>173.16</v>
      </c>
      <c r="T705" s="7">
        <f t="shared" si="43"/>
        <v>0.51987510507986068</v>
      </c>
      <c r="U705" s="4">
        <f>YEAR(SalesDataTable[[#This Row],[Order Date]])</f>
        <v>2026</v>
      </c>
      <c r="V705" s="7" t="str">
        <f>"Q"&amp;ROUNDUP(MONTH(SalesDataTable[[#This Row],[Order Date]])/3,0)</f>
        <v>Q2</v>
      </c>
      <c r="W705" s="8">
        <f>MONTH(SalesDataTable[[#This Row],[Order Date]])</f>
        <v>4</v>
      </c>
      <c r="X705" s="7" t="str">
        <f>TEXT(SalesDataTable[[#This Row],[Order Date]],"mmm")</f>
        <v>Apr</v>
      </c>
    </row>
    <row r="706" spans="1:24" ht="15.75">
      <c r="A706" s="1">
        <v>3222</v>
      </c>
      <c r="B706" s="2">
        <v>46142</v>
      </c>
      <c r="C706" s="3">
        <f>YEAR(SalesDataTable[[#This Row],[Order Date]])</f>
        <v>2026</v>
      </c>
      <c r="D706" s="10" t="str">
        <f>"Q"&amp;ROUNDUP(MONTH(SalesDataTable[[#This Row],[Order Date]])/3,0)</f>
        <v>Q2</v>
      </c>
      <c r="E706" s="3">
        <f>MONTH(SalesDataTable[[#This Row],[Order Date]])</f>
        <v>4</v>
      </c>
      <c r="F706" s="3" t="str">
        <f>TEXT(SalesDataTable[[#This Row],[Order Date]],"MMM")</f>
        <v>Apr</v>
      </c>
      <c r="G706" s="3" t="s">
        <v>11</v>
      </c>
      <c r="H706" s="3" t="s">
        <v>52</v>
      </c>
      <c r="I706" s="3" t="s">
        <v>8</v>
      </c>
      <c r="J706" s="3" t="s">
        <v>16</v>
      </c>
      <c r="K706" s="3" t="s">
        <v>23</v>
      </c>
      <c r="L706" s="3" t="s">
        <v>51</v>
      </c>
      <c r="M706" s="8">
        <v>3</v>
      </c>
      <c r="N706" s="5">
        <v>126.03</v>
      </c>
      <c r="O706" s="6">
        <v>0.1</v>
      </c>
      <c r="P706" s="5">
        <v>61.75</v>
      </c>
      <c r="Q706" s="5">
        <f t="shared" ref="Q706:Q769" si="44">M706*N706*(1-O706)</f>
        <v>340.28100000000006</v>
      </c>
      <c r="R706" s="5">
        <f t="shared" ref="R706:R769" si="45">M706*P706</f>
        <v>185.25</v>
      </c>
      <c r="S706" s="5">
        <f t="shared" ref="S706:S769" si="46">Q706-R706</f>
        <v>155.03100000000006</v>
      </c>
      <c r="T706" s="7">
        <f t="shared" ref="T706:T769" si="47">IFERROR(S706/Q706,0)</f>
        <v>0.45559699189787273</v>
      </c>
      <c r="U706" s="4">
        <f>YEAR(SalesDataTable[[#This Row],[Order Date]])</f>
        <v>2026</v>
      </c>
      <c r="V706" s="7" t="str">
        <f>"Q"&amp;ROUNDUP(MONTH(SalesDataTable[[#This Row],[Order Date]])/3,0)</f>
        <v>Q2</v>
      </c>
      <c r="W706" s="8">
        <f>MONTH(SalesDataTable[[#This Row],[Order Date]])</f>
        <v>4</v>
      </c>
      <c r="X706" s="7" t="str">
        <f>TEXT(SalesDataTable[[#This Row],[Order Date]],"mmm")</f>
        <v>Apr</v>
      </c>
    </row>
    <row r="707" spans="1:24" ht="15.75">
      <c r="A707" s="1">
        <v>3237</v>
      </c>
      <c r="B707" s="2">
        <v>46142</v>
      </c>
      <c r="C707" s="3">
        <f>YEAR(SalesDataTable[[#This Row],[Order Date]])</f>
        <v>2026</v>
      </c>
      <c r="D707" s="10" t="str">
        <f>"Q"&amp;ROUNDUP(MONTH(SalesDataTable[[#This Row],[Order Date]])/3,0)</f>
        <v>Q2</v>
      </c>
      <c r="E707" s="3">
        <f>MONTH(SalesDataTable[[#This Row],[Order Date]])</f>
        <v>4</v>
      </c>
      <c r="F707" s="3" t="str">
        <f>TEXT(SalesDataTable[[#This Row],[Order Date]],"MMM")</f>
        <v>Apr</v>
      </c>
      <c r="G707" s="3" t="s">
        <v>6</v>
      </c>
      <c r="H707" s="3" t="s">
        <v>49</v>
      </c>
      <c r="I707" s="3" t="s">
        <v>2</v>
      </c>
      <c r="J707" s="3" t="s">
        <v>13</v>
      </c>
      <c r="K707" s="3" t="s">
        <v>23</v>
      </c>
      <c r="L707" s="3" t="s">
        <v>51</v>
      </c>
      <c r="M707" s="8">
        <v>1</v>
      </c>
      <c r="N707" s="5">
        <v>122.86</v>
      </c>
      <c r="O707" s="6">
        <v>0.05</v>
      </c>
      <c r="P707" s="5">
        <v>59.22</v>
      </c>
      <c r="Q707" s="5">
        <f t="shared" si="44"/>
        <v>116.717</v>
      </c>
      <c r="R707" s="5">
        <f t="shared" si="45"/>
        <v>59.22</v>
      </c>
      <c r="S707" s="5">
        <f t="shared" si="46"/>
        <v>57.497</v>
      </c>
      <c r="T707" s="7">
        <f t="shared" si="47"/>
        <v>0.49261889870370212</v>
      </c>
      <c r="U707" s="4">
        <f>YEAR(SalesDataTable[[#This Row],[Order Date]])</f>
        <v>2026</v>
      </c>
      <c r="V707" s="7" t="str">
        <f>"Q"&amp;ROUNDUP(MONTH(SalesDataTable[[#This Row],[Order Date]])/3,0)</f>
        <v>Q2</v>
      </c>
      <c r="W707" s="8">
        <f>MONTH(SalesDataTable[[#This Row],[Order Date]])</f>
        <v>4</v>
      </c>
      <c r="X707" s="7" t="str">
        <f>TEXT(SalesDataTable[[#This Row],[Order Date]],"mmm")</f>
        <v>Apr</v>
      </c>
    </row>
    <row r="708" spans="1:24" ht="15.75">
      <c r="A708" s="1">
        <v>3695</v>
      </c>
      <c r="B708" s="2">
        <v>46142</v>
      </c>
      <c r="C708" s="3">
        <f>YEAR(SalesDataTable[[#This Row],[Order Date]])</f>
        <v>2026</v>
      </c>
      <c r="D708" s="10" t="str">
        <f>"Q"&amp;ROUNDUP(MONTH(SalesDataTable[[#This Row],[Order Date]])/3,0)</f>
        <v>Q2</v>
      </c>
      <c r="E708" s="3">
        <f>MONTH(SalesDataTable[[#This Row],[Order Date]])</f>
        <v>4</v>
      </c>
      <c r="F708" s="3" t="str">
        <f>TEXT(SalesDataTable[[#This Row],[Order Date]],"MMM")</f>
        <v>Apr</v>
      </c>
      <c r="G708" s="3" t="s">
        <v>11</v>
      </c>
      <c r="H708" s="3" t="s">
        <v>12</v>
      </c>
      <c r="I708" s="3" t="s">
        <v>2</v>
      </c>
      <c r="J708" s="3" t="s">
        <v>13</v>
      </c>
      <c r="K708" s="3" t="s">
        <v>4</v>
      </c>
      <c r="L708" s="3" t="s">
        <v>26</v>
      </c>
      <c r="M708" s="8">
        <v>1</v>
      </c>
      <c r="N708" s="5">
        <v>39.44</v>
      </c>
      <c r="O708" s="6">
        <v>0.1</v>
      </c>
      <c r="P708" s="5">
        <v>16.63</v>
      </c>
      <c r="Q708" s="5">
        <f t="shared" si="44"/>
        <v>35.496000000000002</v>
      </c>
      <c r="R708" s="5">
        <f t="shared" si="45"/>
        <v>16.63</v>
      </c>
      <c r="S708" s="5">
        <f t="shared" si="46"/>
        <v>18.866000000000003</v>
      </c>
      <c r="T708" s="7">
        <f t="shared" si="47"/>
        <v>0.53149650664863657</v>
      </c>
      <c r="U708" s="4">
        <f>YEAR(SalesDataTable[[#This Row],[Order Date]])</f>
        <v>2026</v>
      </c>
      <c r="V708" s="7" t="str">
        <f>"Q"&amp;ROUNDUP(MONTH(SalesDataTable[[#This Row],[Order Date]])/3,0)</f>
        <v>Q2</v>
      </c>
      <c r="W708" s="8">
        <f>MONTH(SalesDataTable[[#This Row],[Order Date]])</f>
        <v>4</v>
      </c>
      <c r="X708" s="7" t="str">
        <f>TEXT(SalesDataTable[[#This Row],[Order Date]],"mmm")</f>
        <v>Apr</v>
      </c>
    </row>
    <row r="709" spans="1:24" ht="15.75">
      <c r="A709" s="1">
        <v>5148</v>
      </c>
      <c r="B709" s="2">
        <v>46142</v>
      </c>
      <c r="C709" s="3">
        <f>YEAR(SalesDataTable[[#This Row],[Order Date]])</f>
        <v>2026</v>
      </c>
      <c r="D709" s="10" t="str">
        <f>"Q"&amp;ROUNDUP(MONTH(SalesDataTable[[#This Row],[Order Date]])/3,0)</f>
        <v>Q2</v>
      </c>
      <c r="E709" s="3">
        <f>MONTH(SalesDataTable[[#This Row],[Order Date]])</f>
        <v>4</v>
      </c>
      <c r="F709" s="3" t="str">
        <f>TEXT(SalesDataTable[[#This Row],[Order Date]],"MMM")</f>
        <v>Apr</v>
      </c>
      <c r="G709" s="3" t="s">
        <v>11</v>
      </c>
      <c r="H709" s="3" t="s">
        <v>39</v>
      </c>
      <c r="I709" s="3" t="s">
        <v>2</v>
      </c>
      <c r="J709" s="3" t="s">
        <v>3</v>
      </c>
      <c r="K709" s="3" t="s">
        <v>14</v>
      </c>
      <c r="L709" s="3" t="s">
        <v>44</v>
      </c>
      <c r="M709" s="8">
        <v>1</v>
      </c>
      <c r="N709" s="5">
        <v>130.34</v>
      </c>
      <c r="O709" s="6">
        <v>0.1</v>
      </c>
      <c r="P709" s="5">
        <v>66.680000000000007</v>
      </c>
      <c r="Q709" s="5">
        <f t="shared" si="44"/>
        <v>117.30600000000001</v>
      </c>
      <c r="R709" s="5">
        <f t="shared" si="45"/>
        <v>66.680000000000007</v>
      </c>
      <c r="S709" s="5">
        <f t="shared" si="46"/>
        <v>50.626000000000005</v>
      </c>
      <c r="T709" s="7">
        <f t="shared" si="47"/>
        <v>0.43157212759790631</v>
      </c>
      <c r="U709" s="4">
        <f>YEAR(SalesDataTable[[#This Row],[Order Date]])</f>
        <v>2026</v>
      </c>
      <c r="V709" s="7" t="str">
        <f>"Q"&amp;ROUNDUP(MONTH(SalesDataTable[[#This Row],[Order Date]])/3,0)</f>
        <v>Q2</v>
      </c>
      <c r="W709" s="8">
        <f>MONTH(SalesDataTable[[#This Row],[Order Date]])</f>
        <v>4</v>
      </c>
      <c r="X709" s="7" t="str">
        <f>TEXT(SalesDataTable[[#This Row],[Order Date]],"mmm")</f>
        <v>Apr</v>
      </c>
    </row>
    <row r="710" spans="1:24" ht="15.75">
      <c r="A710" s="1">
        <v>534</v>
      </c>
      <c r="B710" s="2">
        <v>46143</v>
      </c>
      <c r="C710" s="3">
        <f>YEAR(SalesDataTable[[#This Row],[Order Date]])</f>
        <v>2026</v>
      </c>
      <c r="D710" s="10" t="str">
        <f>"Q"&amp;ROUNDUP(MONTH(SalesDataTable[[#This Row],[Order Date]])/3,0)</f>
        <v>Q2</v>
      </c>
      <c r="E710" s="3">
        <f>MONTH(SalesDataTable[[#This Row],[Order Date]])</f>
        <v>5</v>
      </c>
      <c r="F710" s="3" t="str">
        <f>TEXT(SalesDataTable[[#This Row],[Order Date]],"MMM")</f>
        <v>May</v>
      </c>
      <c r="G710" s="3" t="s">
        <v>6</v>
      </c>
      <c r="H710" s="3" t="s">
        <v>43</v>
      </c>
      <c r="I710" s="3" t="s">
        <v>2</v>
      </c>
      <c r="J710" s="3" t="s">
        <v>16</v>
      </c>
      <c r="K710" s="3" t="s">
        <v>9</v>
      </c>
      <c r="L710" s="3" t="s">
        <v>37</v>
      </c>
      <c r="M710" s="8">
        <v>1</v>
      </c>
      <c r="N710" s="5">
        <v>154.86000000000001</v>
      </c>
      <c r="O710" s="6">
        <v>0</v>
      </c>
      <c r="P710" s="5">
        <v>78.37</v>
      </c>
      <c r="Q710" s="5">
        <f t="shared" si="44"/>
        <v>154.86000000000001</v>
      </c>
      <c r="R710" s="5">
        <f t="shared" si="45"/>
        <v>78.37</v>
      </c>
      <c r="S710" s="5">
        <f t="shared" si="46"/>
        <v>76.490000000000009</v>
      </c>
      <c r="T710" s="7">
        <f t="shared" si="47"/>
        <v>0.49393000129148912</v>
      </c>
      <c r="U710" s="4">
        <f>YEAR(SalesDataTable[[#This Row],[Order Date]])</f>
        <v>2026</v>
      </c>
      <c r="V710" s="7" t="str">
        <f>"Q"&amp;ROUNDUP(MONTH(SalesDataTable[[#This Row],[Order Date]])/3,0)</f>
        <v>Q2</v>
      </c>
      <c r="W710" s="8">
        <f>MONTH(SalesDataTable[[#This Row],[Order Date]])</f>
        <v>5</v>
      </c>
      <c r="X710" s="7" t="str">
        <f>TEXT(SalesDataTable[[#This Row],[Order Date]],"mmm")</f>
        <v>May</v>
      </c>
    </row>
    <row r="711" spans="1:24" ht="15.75">
      <c r="A711" s="1">
        <v>551</v>
      </c>
      <c r="B711" s="2">
        <v>46143</v>
      </c>
      <c r="C711" s="3">
        <f>YEAR(SalesDataTable[[#This Row],[Order Date]])</f>
        <v>2026</v>
      </c>
      <c r="D711" s="10" t="str">
        <f>"Q"&amp;ROUNDUP(MONTH(SalesDataTable[[#This Row],[Order Date]])/3,0)</f>
        <v>Q2</v>
      </c>
      <c r="E711" s="3">
        <f>MONTH(SalesDataTable[[#This Row],[Order Date]])</f>
        <v>5</v>
      </c>
      <c r="F711" s="3" t="str">
        <f>TEXT(SalesDataTable[[#This Row],[Order Date]],"MMM")</f>
        <v>May</v>
      </c>
      <c r="G711" s="3" t="s">
        <v>20</v>
      </c>
      <c r="H711" s="3" t="s">
        <v>33</v>
      </c>
      <c r="I711" s="3" t="s">
        <v>19</v>
      </c>
      <c r="J711" s="3" t="s">
        <v>3</v>
      </c>
      <c r="K711" s="3" t="s">
        <v>4</v>
      </c>
      <c r="L711" s="3" t="s">
        <v>30</v>
      </c>
      <c r="M711" s="8">
        <v>4</v>
      </c>
      <c r="N711" s="5">
        <v>103.64</v>
      </c>
      <c r="O711" s="6">
        <v>0</v>
      </c>
      <c r="P711" s="5">
        <v>50.59</v>
      </c>
      <c r="Q711" s="5">
        <f t="shared" si="44"/>
        <v>414.56</v>
      </c>
      <c r="R711" s="5">
        <f t="shared" si="45"/>
        <v>202.36</v>
      </c>
      <c r="S711" s="5">
        <f t="shared" si="46"/>
        <v>212.2</v>
      </c>
      <c r="T711" s="7">
        <f t="shared" si="47"/>
        <v>0.51186800463141646</v>
      </c>
      <c r="U711" s="4">
        <f>YEAR(SalesDataTable[[#This Row],[Order Date]])</f>
        <v>2026</v>
      </c>
      <c r="V711" s="7" t="str">
        <f>"Q"&amp;ROUNDUP(MONTH(SalesDataTable[[#This Row],[Order Date]])/3,0)</f>
        <v>Q2</v>
      </c>
      <c r="W711" s="8">
        <f>MONTH(SalesDataTable[[#This Row],[Order Date]])</f>
        <v>5</v>
      </c>
      <c r="X711" s="7" t="str">
        <f>TEXT(SalesDataTable[[#This Row],[Order Date]],"mmm")</f>
        <v>May</v>
      </c>
    </row>
    <row r="712" spans="1:24" ht="15.75">
      <c r="A712" s="1">
        <v>2110</v>
      </c>
      <c r="B712" s="2">
        <v>46143</v>
      </c>
      <c r="C712" s="3">
        <f>YEAR(SalesDataTable[[#This Row],[Order Date]])</f>
        <v>2026</v>
      </c>
      <c r="D712" s="10" t="str">
        <f>"Q"&amp;ROUNDUP(MONTH(SalesDataTable[[#This Row],[Order Date]])/3,0)</f>
        <v>Q2</v>
      </c>
      <c r="E712" s="3">
        <f>MONTH(SalesDataTable[[#This Row],[Order Date]])</f>
        <v>5</v>
      </c>
      <c r="F712" s="3" t="str">
        <f>TEXT(SalesDataTable[[#This Row],[Order Date]],"MMM")</f>
        <v>May</v>
      </c>
      <c r="G712" s="3" t="s">
        <v>0</v>
      </c>
      <c r="H712" s="3" t="s">
        <v>50</v>
      </c>
      <c r="I712" s="3" t="s">
        <v>2</v>
      </c>
      <c r="J712" s="3" t="s">
        <v>3</v>
      </c>
      <c r="K712" s="3" t="s">
        <v>14</v>
      </c>
      <c r="L712" s="3" t="s">
        <v>48</v>
      </c>
      <c r="M712" s="8">
        <v>1</v>
      </c>
      <c r="N712" s="5">
        <v>164.49</v>
      </c>
      <c r="O712" s="6">
        <v>0.05</v>
      </c>
      <c r="P712" s="5">
        <v>87.81</v>
      </c>
      <c r="Q712" s="5">
        <f t="shared" si="44"/>
        <v>156.2655</v>
      </c>
      <c r="R712" s="5">
        <f t="shared" si="45"/>
        <v>87.81</v>
      </c>
      <c r="S712" s="5">
        <f t="shared" si="46"/>
        <v>68.455500000000001</v>
      </c>
      <c r="T712" s="7">
        <f t="shared" si="47"/>
        <v>0.43807174328306631</v>
      </c>
      <c r="U712" s="4">
        <f>YEAR(SalesDataTable[[#This Row],[Order Date]])</f>
        <v>2026</v>
      </c>
      <c r="V712" s="7" t="str">
        <f>"Q"&amp;ROUNDUP(MONTH(SalesDataTable[[#This Row],[Order Date]])/3,0)</f>
        <v>Q2</v>
      </c>
      <c r="W712" s="8">
        <f>MONTH(SalesDataTable[[#This Row],[Order Date]])</f>
        <v>5</v>
      </c>
      <c r="X712" s="7" t="str">
        <f>TEXT(SalesDataTable[[#This Row],[Order Date]],"mmm")</f>
        <v>May</v>
      </c>
    </row>
    <row r="713" spans="1:24" ht="15.75">
      <c r="A713" s="1">
        <v>2217</v>
      </c>
      <c r="B713" s="2">
        <v>46143</v>
      </c>
      <c r="C713" s="3">
        <f>YEAR(SalesDataTable[[#This Row],[Order Date]])</f>
        <v>2026</v>
      </c>
      <c r="D713" s="10" t="str">
        <f>"Q"&amp;ROUNDUP(MONTH(SalesDataTable[[#This Row],[Order Date]])/3,0)</f>
        <v>Q2</v>
      </c>
      <c r="E713" s="3">
        <f>MONTH(SalesDataTable[[#This Row],[Order Date]])</f>
        <v>5</v>
      </c>
      <c r="F713" s="3" t="str">
        <f>TEXT(SalesDataTable[[#This Row],[Order Date]],"MMM")</f>
        <v>May</v>
      </c>
      <c r="G713" s="3" t="s">
        <v>20</v>
      </c>
      <c r="H713" s="3" t="s">
        <v>33</v>
      </c>
      <c r="I713" s="3" t="s">
        <v>8</v>
      </c>
      <c r="J713" s="3" t="s">
        <v>3</v>
      </c>
      <c r="K713" s="3" t="s">
        <v>14</v>
      </c>
      <c r="L713" s="3" t="s">
        <v>48</v>
      </c>
      <c r="M713" s="8">
        <v>3</v>
      </c>
      <c r="N713" s="5">
        <v>163.44999999999999</v>
      </c>
      <c r="O713" s="6">
        <v>0.05</v>
      </c>
      <c r="P713" s="5">
        <v>87.54</v>
      </c>
      <c r="Q713" s="5">
        <f t="shared" si="44"/>
        <v>465.83249999999992</v>
      </c>
      <c r="R713" s="5">
        <f t="shared" si="45"/>
        <v>262.62</v>
      </c>
      <c r="S713" s="5">
        <f t="shared" si="46"/>
        <v>203.21249999999992</v>
      </c>
      <c r="T713" s="7">
        <f t="shared" si="47"/>
        <v>0.4362351274331438</v>
      </c>
      <c r="U713" s="4">
        <f>YEAR(SalesDataTable[[#This Row],[Order Date]])</f>
        <v>2026</v>
      </c>
      <c r="V713" s="7" t="str">
        <f>"Q"&amp;ROUNDUP(MONTH(SalesDataTable[[#This Row],[Order Date]])/3,0)</f>
        <v>Q2</v>
      </c>
      <c r="W713" s="8">
        <f>MONTH(SalesDataTable[[#This Row],[Order Date]])</f>
        <v>5</v>
      </c>
      <c r="X713" s="7" t="str">
        <f>TEXT(SalesDataTable[[#This Row],[Order Date]],"mmm")</f>
        <v>May</v>
      </c>
    </row>
    <row r="714" spans="1:24" ht="15.75">
      <c r="A714" s="1">
        <v>2544</v>
      </c>
      <c r="B714" s="2">
        <v>46143</v>
      </c>
      <c r="C714" s="3">
        <f>YEAR(SalesDataTable[[#This Row],[Order Date]])</f>
        <v>2026</v>
      </c>
      <c r="D714" s="10" t="str">
        <f>"Q"&amp;ROUNDUP(MONTH(SalesDataTable[[#This Row],[Order Date]])/3,0)</f>
        <v>Q2</v>
      </c>
      <c r="E714" s="3">
        <f>MONTH(SalesDataTable[[#This Row],[Order Date]])</f>
        <v>5</v>
      </c>
      <c r="F714" s="3" t="str">
        <f>TEXT(SalesDataTable[[#This Row],[Order Date]],"MMM")</f>
        <v>May</v>
      </c>
      <c r="G714" s="3" t="s">
        <v>20</v>
      </c>
      <c r="H714" s="3" t="s">
        <v>21</v>
      </c>
      <c r="I714" s="3" t="s">
        <v>2</v>
      </c>
      <c r="J714" s="3" t="s">
        <v>3</v>
      </c>
      <c r="K714" s="3" t="s">
        <v>9</v>
      </c>
      <c r="L714" s="3" t="s">
        <v>46</v>
      </c>
      <c r="M714" s="8">
        <v>1</v>
      </c>
      <c r="N714" s="5">
        <v>71.87</v>
      </c>
      <c r="O714" s="6">
        <v>0.05</v>
      </c>
      <c r="P714" s="5">
        <v>31.97</v>
      </c>
      <c r="Q714" s="5">
        <f t="shared" si="44"/>
        <v>68.276499999999999</v>
      </c>
      <c r="R714" s="5">
        <f t="shared" si="45"/>
        <v>31.97</v>
      </c>
      <c r="S714" s="5">
        <f t="shared" si="46"/>
        <v>36.3065</v>
      </c>
      <c r="T714" s="7">
        <f t="shared" si="47"/>
        <v>0.53175690025118449</v>
      </c>
      <c r="U714" s="4">
        <f>YEAR(SalesDataTable[[#This Row],[Order Date]])</f>
        <v>2026</v>
      </c>
      <c r="V714" s="7" t="str">
        <f>"Q"&amp;ROUNDUP(MONTH(SalesDataTable[[#This Row],[Order Date]])/3,0)</f>
        <v>Q2</v>
      </c>
      <c r="W714" s="8">
        <f>MONTH(SalesDataTable[[#This Row],[Order Date]])</f>
        <v>5</v>
      </c>
      <c r="X714" s="7" t="str">
        <f>TEXT(SalesDataTable[[#This Row],[Order Date]],"mmm")</f>
        <v>May</v>
      </c>
    </row>
    <row r="715" spans="1:24" ht="15.75">
      <c r="A715" s="1">
        <v>3678</v>
      </c>
      <c r="B715" s="2">
        <v>46143</v>
      </c>
      <c r="C715" s="3">
        <f>YEAR(SalesDataTable[[#This Row],[Order Date]])</f>
        <v>2026</v>
      </c>
      <c r="D715" s="10" t="str">
        <f>"Q"&amp;ROUNDUP(MONTH(SalesDataTable[[#This Row],[Order Date]])/3,0)</f>
        <v>Q2</v>
      </c>
      <c r="E715" s="3">
        <f>MONTH(SalesDataTable[[#This Row],[Order Date]])</f>
        <v>5</v>
      </c>
      <c r="F715" s="3" t="str">
        <f>TEXT(SalesDataTable[[#This Row],[Order Date]],"MMM")</f>
        <v>May</v>
      </c>
      <c r="G715" s="3" t="s">
        <v>6</v>
      </c>
      <c r="H715" s="3" t="s">
        <v>49</v>
      </c>
      <c r="I715" s="3" t="s">
        <v>28</v>
      </c>
      <c r="J715" s="3" t="s">
        <v>3</v>
      </c>
      <c r="K715" s="3" t="s">
        <v>23</v>
      </c>
      <c r="L715" s="3" t="s">
        <v>29</v>
      </c>
      <c r="M715" s="8">
        <v>2</v>
      </c>
      <c r="N715" s="5">
        <v>194.97</v>
      </c>
      <c r="O715" s="6">
        <v>0</v>
      </c>
      <c r="P715" s="5">
        <v>101.14</v>
      </c>
      <c r="Q715" s="5">
        <f t="shared" si="44"/>
        <v>389.94</v>
      </c>
      <c r="R715" s="5">
        <f t="shared" si="45"/>
        <v>202.28</v>
      </c>
      <c r="S715" s="5">
        <f t="shared" si="46"/>
        <v>187.66</v>
      </c>
      <c r="T715" s="7">
        <f t="shared" si="47"/>
        <v>0.48125352618351541</v>
      </c>
      <c r="U715" s="4">
        <f>YEAR(SalesDataTable[[#This Row],[Order Date]])</f>
        <v>2026</v>
      </c>
      <c r="V715" s="7" t="str">
        <f>"Q"&amp;ROUNDUP(MONTH(SalesDataTable[[#This Row],[Order Date]])/3,0)</f>
        <v>Q2</v>
      </c>
      <c r="W715" s="8">
        <f>MONTH(SalesDataTable[[#This Row],[Order Date]])</f>
        <v>5</v>
      </c>
      <c r="X715" s="7" t="str">
        <f>TEXT(SalesDataTable[[#This Row],[Order Date]],"mmm")</f>
        <v>May</v>
      </c>
    </row>
    <row r="716" spans="1:24" ht="15.75">
      <c r="A716" s="1">
        <v>3726</v>
      </c>
      <c r="B716" s="2">
        <v>46143</v>
      </c>
      <c r="C716" s="3">
        <f>YEAR(SalesDataTable[[#This Row],[Order Date]])</f>
        <v>2026</v>
      </c>
      <c r="D716" s="10" t="str">
        <f>"Q"&amp;ROUNDUP(MONTH(SalesDataTable[[#This Row],[Order Date]])/3,0)</f>
        <v>Q2</v>
      </c>
      <c r="E716" s="3">
        <f>MONTH(SalesDataTable[[#This Row],[Order Date]])</f>
        <v>5</v>
      </c>
      <c r="F716" s="3" t="str">
        <f>TEXT(SalesDataTable[[#This Row],[Order Date]],"MMM")</f>
        <v>May</v>
      </c>
      <c r="G716" s="3" t="s">
        <v>20</v>
      </c>
      <c r="H716" s="3" t="s">
        <v>33</v>
      </c>
      <c r="I716" s="3" t="s">
        <v>28</v>
      </c>
      <c r="J716" s="3" t="s">
        <v>3</v>
      </c>
      <c r="K716" s="3" t="s">
        <v>4</v>
      </c>
      <c r="L716" s="3" t="s">
        <v>22</v>
      </c>
      <c r="M716" s="8">
        <v>2</v>
      </c>
      <c r="N716" s="5">
        <v>49.53</v>
      </c>
      <c r="O716" s="6">
        <v>0</v>
      </c>
      <c r="P716" s="5">
        <v>22.91</v>
      </c>
      <c r="Q716" s="5">
        <f t="shared" si="44"/>
        <v>99.06</v>
      </c>
      <c r="R716" s="5">
        <f t="shared" si="45"/>
        <v>45.82</v>
      </c>
      <c r="S716" s="5">
        <f t="shared" si="46"/>
        <v>53.24</v>
      </c>
      <c r="T716" s="7">
        <f t="shared" si="47"/>
        <v>0.53745204926307288</v>
      </c>
      <c r="U716" s="4">
        <f>YEAR(SalesDataTable[[#This Row],[Order Date]])</f>
        <v>2026</v>
      </c>
      <c r="V716" s="7" t="str">
        <f>"Q"&amp;ROUNDUP(MONTH(SalesDataTable[[#This Row],[Order Date]])/3,0)</f>
        <v>Q2</v>
      </c>
      <c r="W716" s="8">
        <f>MONTH(SalesDataTable[[#This Row],[Order Date]])</f>
        <v>5</v>
      </c>
      <c r="X716" s="7" t="str">
        <f>TEXT(SalesDataTable[[#This Row],[Order Date]],"mmm")</f>
        <v>May</v>
      </c>
    </row>
    <row r="717" spans="1:24" ht="15.75">
      <c r="A717" s="1">
        <v>3897</v>
      </c>
      <c r="B717" s="2">
        <v>46143</v>
      </c>
      <c r="C717" s="3">
        <f>YEAR(SalesDataTable[[#This Row],[Order Date]])</f>
        <v>2026</v>
      </c>
      <c r="D717" s="10" t="str">
        <f>"Q"&amp;ROUNDUP(MONTH(SalesDataTable[[#This Row],[Order Date]])/3,0)</f>
        <v>Q2</v>
      </c>
      <c r="E717" s="3">
        <f>MONTH(SalesDataTable[[#This Row],[Order Date]])</f>
        <v>5</v>
      </c>
      <c r="F717" s="3" t="str">
        <f>TEXT(SalesDataTable[[#This Row],[Order Date]],"MMM")</f>
        <v>May</v>
      </c>
      <c r="G717" s="3" t="s">
        <v>20</v>
      </c>
      <c r="H717" s="3" t="s">
        <v>33</v>
      </c>
      <c r="I717" s="3" t="s">
        <v>8</v>
      </c>
      <c r="J717" s="3" t="s">
        <v>16</v>
      </c>
      <c r="K717" s="3" t="s">
        <v>34</v>
      </c>
      <c r="L717" s="3" t="s">
        <v>42</v>
      </c>
      <c r="M717" s="8">
        <v>4</v>
      </c>
      <c r="N717" s="5">
        <v>35.619999999999997</v>
      </c>
      <c r="O717" s="6">
        <v>0.15</v>
      </c>
      <c r="P717" s="5">
        <v>13.76</v>
      </c>
      <c r="Q717" s="5">
        <f t="shared" si="44"/>
        <v>121.10799999999999</v>
      </c>
      <c r="R717" s="5">
        <f t="shared" si="45"/>
        <v>55.04</v>
      </c>
      <c r="S717" s="5">
        <f t="shared" si="46"/>
        <v>66.067999999999984</v>
      </c>
      <c r="T717" s="7">
        <f t="shared" si="47"/>
        <v>0.54552960993493405</v>
      </c>
      <c r="U717" s="4">
        <f>YEAR(SalesDataTable[[#This Row],[Order Date]])</f>
        <v>2026</v>
      </c>
      <c r="V717" s="7" t="str">
        <f>"Q"&amp;ROUNDUP(MONTH(SalesDataTable[[#This Row],[Order Date]])/3,0)</f>
        <v>Q2</v>
      </c>
      <c r="W717" s="8">
        <f>MONTH(SalesDataTable[[#This Row],[Order Date]])</f>
        <v>5</v>
      </c>
      <c r="X717" s="7" t="str">
        <f>TEXT(SalesDataTable[[#This Row],[Order Date]],"mmm")</f>
        <v>May</v>
      </c>
    </row>
    <row r="718" spans="1:24" ht="15.75">
      <c r="A718" s="1">
        <v>1262</v>
      </c>
      <c r="B718" s="2">
        <v>46144</v>
      </c>
      <c r="C718" s="3">
        <f>YEAR(SalesDataTable[[#This Row],[Order Date]])</f>
        <v>2026</v>
      </c>
      <c r="D718" s="10" t="str">
        <f>"Q"&amp;ROUNDUP(MONTH(SalesDataTable[[#This Row],[Order Date]])/3,0)</f>
        <v>Q2</v>
      </c>
      <c r="E718" s="3">
        <f>MONTH(SalesDataTable[[#This Row],[Order Date]])</f>
        <v>5</v>
      </c>
      <c r="F718" s="3" t="str">
        <f>TEXT(SalesDataTable[[#This Row],[Order Date]],"MMM")</f>
        <v>May</v>
      </c>
      <c r="G718" s="3" t="s">
        <v>20</v>
      </c>
      <c r="H718" s="3" t="s">
        <v>31</v>
      </c>
      <c r="I718" s="3" t="s">
        <v>19</v>
      </c>
      <c r="J718" s="3" t="s">
        <v>3</v>
      </c>
      <c r="K718" s="3" t="s">
        <v>14</v>
      </c>
      <c r="L718" s="3" t="s">
        <v>32</v>
      </c>
      <c r="M718" s="8">
        <v>2</v>
      </c>
      <c r="N718" s="5">
        <v>45.47</v>
      </c>
      <c r="O718" s="6">
        <v>0</v>
      </c>
      <c r="P718" s="5">
        <v>18.37</v>
      </c>
      <c r="Q718" s="5">
        <f t="shared" si="44"/>
        <v>90.94</v>
      </c>
      <c r="R718" s="5">
        <f t="shared" si="45"/>
        <v>36.74</v>
      </c>
      <c r="S718" s="5">
        <f t="shared" si="46"/>
        <v>54.199999999999996</v>
      </c>
      <c r="T718" s="7">
        <f t="shared" si="47"/>
        <v>0.59599736089729494</v>
      </c>
      <c r="U718" s="4">
        <f>YEAR(SalesDataTable[[#This Row],[Order Date]])</f>
        <v>2026</v>
      </c>
      <c r="V718" s="7" t="str">
        <f>"Q"&amp;ROUNDUP(MONTH(SalesDataTable[[#This Row],[Order Date]])/3,0)</f>
        <v>Q2</v>
      </c>
      <c r="W718" s="8">
        <f>MONTH(SalesDataTable[[#This Row],[Order Date]])</f>
        <v>5</v>
      </c>
      <c r="X718" s="7" t="str">
        <f>TEXT(SalesDataTable[[#This Row],[Order Date]],"mmm")</f>
        <v>May</v>
      </c>
    </row>
    <row r="719" spans="1:24" ht="15.75">
      <c r="A719" s="1">
        <v>2657</v>
      </c>
      <c r="B719" s="2">
        <v>46144</v>
      </c>
      <c r="C719" s="3">
        <f>YEAR(SalesDataTable[[#This Row],[Order Date]])</f>
        <v>2026</v>
      </c>
      <c r="D719" s="10" t="str">
        <f>"Q"&amp;ROUNDUP(MONTH(SalesDataTable[[#This Row],[Order Date]])/3,0)</f>
        <v>Q2</v>
      </c>
      <c r="E719" s="3">
        <f>MONTH(SalesDataTable[[#This Row],[Order Date]])</f>
        <v>5</v>
      </c>
      <c r="F719" s="3" t="str">
        <f>TEXT(SalesDataTable[[#This Row],[Order Date]],"MMM")</f>
        <v>May</v>
      </c>
      <c r="G719" s="3" t="s">
        <v>0</v>
      </c>
      <c r="H719" s="3" t="s">
        <v>1</v>
      </c>
      <c r="I719" s="3" t="s">
        <v>19</v>
      </c>
      <c r="J719" s="3" t="s">
        <v>13</v>
      </c>
      <c r="K719" s="3" t="s">
        <v>9</v>
      </c>
      <c r="L719" s="3" t="s">
        <v>17</v>
      </c>
      <c r="M719" s="8">
        <v>1</v>
      </c>
      <c r="N719" s="5">
        <v>145.68</v>
      </c>
      <c r="O719" s="6">
        <v>0</v>
      </c>
      <c r="P719" s="5">
        <v>77.8</v>
      </c>
      <c r="Q719" s="5">
        <f t="shared" si="44"/>
        <v>145.68</v>
      </c>
      <c r="R719" s="5">
        <f t="shared" si="45"/>
        <v>77.8</v>
      </c>
      <c r="S719" s="5">
        <f t="shared" si="46"/>
        <v>67.88000000000001</v>
      </c>
      <c r="T719" s="7">
        <f t="shared" si="47"/>
        <v>0.46595277320153766</v>
      </c>
      <c r="U719" s="4">
        <f>YEAR(SalesDataTable[[#This Row],[Order Date]])</f>
        <v>2026</v>
      </c>
      <c r="V719" s="7" t="str">
        <f>"Q"&amp;ROUNDUP(MONTH(SalesDataTable[[#This Row],[Order Date]])/3,0)</f>
        <v>Q2</v>
      </c>
      <c r="W719" s="8">
        <f>MONTH(SalesDataTable[[#This Row],[Order Date]])</f>
        <v>5</v>
      </c>
      <c r="X719" s="7" t="str">
        <f>TEXT(SalesDataTable[[#This Row],[Order Date]],"mmm")</f>
        <v>May</v>
      </c>
    </row>
    <row r="720" spans="1:24" ht="15.75">
      <c r="A720" s="1">
        <v>3238</v>
      </c>
      <c r="B720" s="2">
        <v>46144</v>
      </c>
      <c r="C720" s="3">
        <f>YEAR(SalesDataTable[[#This Row],[Order Date]])</f>
        <v>2026</v>
      </c>
      <c r="D720" s="10" t="str">
        <f>"Q"&amp;ROUNDUP(MONTH(SalesDataTable[[#This Row],[Order Date]])/3,0)</f>
        <v>Q2</v>
      </c>
      <c r="E720" s="3">
        <f>MONTH(SalesDataTable[[#This Row],[Order Date]])</f>
        <v>5</v>
      </c>
      <c r="F720" s="3" t="str">
        <f>TEXT(SalesDataTable[[#This Row],[Order Date]],"MMM")</f>
        <v>May</v>
      </c>
      <c r="G720" s="3" t="s">
        <v>20</v>
      </c>
      <c r="H720" s="3" t="s">
        <v>33</v>
      </c>
      <c r="I720" s="3" t="s">
        <v>28</v>
      </c>
      <c r="J720" s="3" t="s">
        <v>3</v>
      </c>
      <c r="K720" s="3" t="s">
        <v>23</v>
      </c>
      <c r="L720" s="3" t="s">
        <v>40</v>
      </c>
      <c r="M720" s="8">
        <v>2</v>
      </c>
      <c r="N720" s="5">
        <v>82.65</v>
      </c>
      <c r="O720" s="6">
        <v>0.05</v>
      </c>
      <c r="P720" s="5">
        <v>40.46</v>
      </c>
      <c r="Q720" s="5">
        <f t="shared" si="44"/>
        <v>157.035</v>
      </c>
      <c r="R720" s="5">
        <f t="shared" si="45"/>
        <v>80.92</v>
      </c>
      <c r="S720" s="5">
        <f t="shared" si="46"/>
        <v>76.114999999999995</v>
      </c>
      <c r="T720" s="7">
        <f t="shared" si="47"/>
        <v>0.48470086286496639</v>
      </c>
      <c r="U720" s="4">
        <f>YEAR(SalesDataTable[[#This Row],[Order Date]])</f>
        <v>2026</v>
      </c>
      <c r="V720" s="7" t="str">
        <f>"Q"&amp;ROUNDUP(MONTH(SalesDataTable[[#This Row],[Order Date]])/3,0)</f>
        <v>Q2</v>
      </c>
      <c r="W720" s="8">
        <f>MONTH(SalesDataTable[[#This Row],[Order Date]])</f>
        <v>5</v>
      </c>
      <c r="X720" s="7" t="str">
        <f>TEXT(SalesDataTable[[#This Row],[Order Date]],"mmm")</f>
        <v>May</v>
      </c>
    </row>
    <row r="721" spans="1:24" ht="15.75">
      <c r="A721" s="1">
        <v>3607</v>
      </c>
      <c r="B721" s="2">
        <v>46144</v>
      </c>
      <c r="C721" s="3">
        <f>YEAR(SalesDataTable[[#This Row],[Order Date]])</f>
        <v>2026</v>
      </c>
      <c r="D721" s="10" t="str">
        <f>"Q"&amp;ROUNDUP(MONTH(SalesDataTable[[#This Row],[Order Date]])/3,0)</f>
        <v>Q2</v>
      </c>
      <c r="E721" s="3">
        <f>MONTH(SalesDataTable[[#This Row],[Order Date]])</f>
        <v>5</v>
      </c>
      <c r="F721" s="3" t="str">
        <f>TEXT(SalesDataTable[[#This Row],[Order Date]],"MMM")</f>
        <v>May</v>
      </c>
      <c r="G721" s="3" t="s">
        <v>6</v>
      </c>
      <c r="H721" s="3" t="s">
        <v>27</v>
      </c>
      <c r="I721" s="3" t="s">
        <v>2</v>
      </c>
      <c r="J721" s="3" t="s">
        <v>16</v>
      </c>
      <c r="K721" s="3" t="s">
        <v>14</v>
      </c>
      <c r="L721" s="3" t="s">
        <v>15</v>
      </c>
      <c r="M721" s="8">
        <v>1</v>
      </c>
      <c r="N721" s="5">
        <v>36.270000000000003</v>
      </c>
      <c r="O721" s="6">
        <v>0</v>
      </c>
      <c r="P721" s="5">
        <v>13.8</v>
      </c>
      <c r="Q721" s="5">
        <f t="shared" si="44"/>
        <v>36.270000000000003</v>
      </c>
      <c r="R721" s="5">
        <f t="shared" si="45"/>
        <v>13.8</v>
      </c>
      <c r="S721" s="5">
        <f t="shared" si="46"/>
        <v>22.470000000000002</v>
      </c>
      <c r="T721" s="7">
        <f t="shared" si="47"/>
        <v>0.61952026468155497</v>
      </c>
      <c r="U721" s="4">
        <f>YEAR(SalesDataTable[[#This Row],[Order Date]])</f>
        <v>2026</v>
      </c>
      <c r="V721" s="7" t="str">
        <f>"Q"&amp;ROUNDUP(MONTH(SalesDataTable[[#This Row],[Order Date]])/3,0)</f>
        <v>Q2</v>
      </c>
      <c r="W721" s="8">
        <f>MONTH(SalesDataTable[[#This Row],[Order Date]])</f>
        <v>5</v>
      </c>
      <c r="X721" s="7" t="str">
        <f>TEXT(SalesDataTable[[#This Row],[Order Date]],"mmm")</f>
        <v>May</v>
      </c>
    </row>
    <row r="722" spans="1:24" ht="15.75">
      <c r="A722" s="1">
        <v>5070</v>
      </c>
      <c r="B722" s="2">
        <v>46144</v>
      </c>
      <c r="C722" s="3">
        <f>YEAR(SalesDataTable[[#This Row],[Order Date]])</f>
        <v>2026</v>
      </c>
      <c r="D722" s="10" t="str">
        <f>"Q"&amp;ROUNDUP(MONTH(SalesDataTable[[#This Row],[Order Date]])/3,0)</f>
        <v>Q2</v>
      </c>
      <c r="E722" s="3">
        <f>MONTH(SalesDataTable[[#This Row],[Order Date]])</f>
        <v>5</v>
      </c>
      <c r="F722" s="3" t="str">
        <f>TEXT(SalesDataTable[[#This Row],[Order Date]],"MMM")</f>
        <v>May</v>
      </c>
      <c r="G722" s="3" t="s">
        <v>11</v>
      </c>
      <c r="H722" s="3" t="s">
        <v>52</v>
      </c>
      <c r="I722" s="3" t="s">
        <v>19</v>
      </c>
      <c r="J722" s="3" t="s">
        <v>13</v>
      </c>
      <c r="K722" s="3" t="s">
        <v>23</v>
      </c>
      <c r="L722" s="3" t="s">
        <v>40</v>
      </c>
      <c r="M722" s="8">
        <v>1</v>
      </c>
      <c r="N722" s="5">
        <v>80.819999999999993</v>
      </c>
      <c r="O722" s="6">
        <v>0</v>
      </c>
      <c r="P722" s="5">
        <v>39.950000000000003</v>
      </c>
      <c r="Q722" s="5">
        <f t="shared" si="44"/>
        <v>80.819999999999993</v>
      </c>
      <c r="R722" s="5">
        <f t="shared" si="45"/>
        <v>39.950000000000003</v>
      </c>
      <c r="S722" s="5">
        <f t="shared" si="46"/>
        <v>40.86999999999999</v>
      </c>
      <c r="T722" s="7">
        <f t="shared" si="47"/>
        <v>0.50569166048007907</v>
      </c>
      <c r="U722" s="4">
        <f>YEAR(SalesDataTable[[#This Row],[Order Date]])</f>
        <v>2026</v>
      </c>
      <c r="V722" s="7" t="str">
        <f>"Q"&amp;ROUNDUP(MONTH(SalesDataTable[[#This Row],[Order Date]])/3,0)</f>
        <v>Q2</v>
      </c>
      <c r="W722" s="8">
        <f>MONTH(SalesDataTable[[#This Row],[Order Date]])</f>
        <v>5</v>
      </c>
      <c r="X722" s="7" t="str">
        <f>TEXT(SalesDataTable[[#This Row],[Order Date]],"mmm")</f>
        <v>May</v>
      </c>
    </row>
    <row r="723" spans="1:24" ht="15.75">
      <c r="A723" s="1">
        <v>5171</v>
      </c>
      <c r="B723" s="2">
        <v>46144</v>
      </c>
      <c r="C723" s="3">
        <f>YEAR(SalesDataTable[[#This Row],[Order Date]])</f>
        <v>2026</v>
      </c>
      <c r="D723" s="10" t="str">
        <f>"Q"&amp;ROUNDUP(MONTH(SalesDataTable[[#This Row],[Order Date]])/3,0)</f>
        <v>Q2</v>
      </c>
      <c r="E723" s="3">
        <f>MONTH(SalesDataTable[[#This Row],[Order Date]])</f>
        <v>5</v>
      </c>
      <c r="F723" s="3" t="str">
        <f>TEXT(SalesDataTable[[#This Row],[Order Date]],"MMM")</f>
        <v>May</v>
      </c>
      <c r="G723" s="3" t="s">
        <v>6</v>
      </c>
      <c r="H723" s="3" t="s">
        <v>7</v>
      </c>
      <c r="I723" s="3" t="s">
        <v>19</v>
      </c>
      <c r="J723" s="3" t="s">
        <v>13</v>
      </c>
      <c r="K723" s="3" t="s">
        <v>9</v>
      </c>
      <c r="L723" s="3" t="s">
        <v>37</v>
      </c>
      <c r="M723" s="8">
        <v>2</v>
      </c>
      <c r="N723" s="5">
        <v>157.84</v>
      </c>
      <c r="O723" s="6">
        <v>0.1</v>
      </c>
      <c r="P723" s="5">
        <v>79.28</v>
      </c>
      <c r="Q723" s="5">
        <f t="shared" si="44"/>
        <v>284.11200000000002</v>
      </c>
      <c r="R723" s="5">
        <f t="shared" si="45"/>
        <v>158.56</v>
      </c>
      <c r="S723" s="5">
        <f t="shared" si="46"/>
        <v>125.55200000000002</v>
      </c>
      <c r="T723" s="7">
        <f t="shared" si="47"/>
        <v>0.44191023258433298</v>
      </c>
      <c r="U723" s="4">
        <f>YEAR(SalesDataTable[[#This Row],[Order Date]])</f>
        <v>2026</v>
      </c>
      <c r="V723" s="7" t="str">
        <f>"Q"&amp;ROUNDUP(MONTH(SalesDataTable[[#This Row],[Order Date]])/3,0)</f>
        <v>Q2</v>
      </c>
      <c r="W723" s="8">
        <f>MONTH(SalesDataTable[[#This Row],[Order Date]])</f>
        <v>5</v>
      </c>
      <c r="X723" s="7" t="str">
        <f>TEXT(SalesDataTable[[#This Row],[Order Date]],"mmm")</f>
        <v>May</v>
      </c>
    </row>
    <row r="724" spans="1:24" ht="15.75">
      <c r="A724" s="1">
        <v>617</v>
      </c>
      <c r="B724" s="2">
        <v>46145</v>
      </c>
      <c r="C724" s="3">
        <f>YEAR(SalesDataTable[[#This Row],[Order Date]])</f>
        <v>2026</v>
      </c>
      <c r="D724" s="10" t="str">
        <f>"Q"&amp;ROUNDUP(MONTH(SalesDataTable[[#This Row],[Order Date]])/3,0)</f>
        <v>Q2</v>
      </c>
      <c r="E724" s="3">
        <f>MONTH(SalesDataTable[[#This Row],[Order Date]])</f>
        <v>5</v>
      </c>
      <c r="F724" s="3" t="str">
        <f>TEXT(SalesDataTable[[#This Row],[Order Date]],"MMM")</f>
        <v>May</v>
      </c>
      <c r="G724" s="3" t="s">
        <v>6</v>
      </c>
      <c r="H724" s="3" t="s">
        <v>49</v>
      </c>
      <c r="I724" s="3" t="s">
        <v>28</v>
      </c>
      <c r="J724" s="3" t="s">
        <v>3</v>
      </c>
      <c r="K724" s="3" t="s">
        <v>34</v>
      </c>
      <c r="L724" s="3" t="s">
        <v>42</v>
      </c>
      <c r="M724" s="8">
        <v>4</v>
      </c>
      <c r="N724" s="5">
        <v>36.909999999999997</v>
      </c>
      <c r="O724" s="6">
        <v>0.1</v>
      </c>
      <c r="P724" s="5">
        <v>13.85</v>
      </c>
      <c r="Q724" s="5">
        <f t="shared" si="44"/>
        <v>132.876</v>
      </c>
      <c r="R724" s="5">
        <f t="shared" si="45"/>
        <v>55.4</v>
      </c>
      <c r="S724" s="5">
        <f t="shared" si="46"/>
        <v>77.475999999999999</v>
      </c>
      <c r="T724" s="7">
        <f t="shared" si="47"/>
        <v>0.58306992985941775</v>
      </c>
      <c r="U724" s="4">
        <f>YEAR(SalesDataTable[[#This Row],[Order Date]])</f>
        <v>2026</v>
      </c>
      <c r="V724" s="7" t="str">
        <f>"Q"&amp;ROUNDUP(MONTH(SalesDataTable[[#This Row],[Order Date]])/3,0)</f>
        <v>Q2</v>
      </c>
      <c r="W724" s="8">
        <f>MONTH(SalesDataTable[[#This Row],[Order Date]])</f>
        <v>5</v>
      </c>
      <c r="X724" s="7" t="str">
        <f>TEXT(SalesDataTable[[#This Row],[Order Date]],"mmm")</f>
        <v>May</v>
      </c>
    </row>
    <row r="725" spans="1:24" ht="15.75">
      <c r="A725" s="1">
        <v>849</v>
      </c>
      <c r="B725" s="2">
        <v>46145</v>
      </c>
      <c r="C725" s="3">
        <f>YEAR(SalesDataTable[[#This Row],[Order Date]])</f>
        <v>2026</v>
      </c>
      <c r="D725" s="10" t="str">
        <f>"Q"&amp;ROUNDUP(MONTH(SalesDataTable[[#This Row],[Order Date]])/3,0)</f>
        <v>Q2</v>
      </c>
      <c r="E725" s="3">
        <f>MONTH(SalesDataTable[[#This Row],[Order Date]])</f>
        <v>5</v>
      </c>
      <c r="F725" s="3" t="str">
        <f>TEXT(SalesDataTable[[#This Row],[Order Date]],"MMM")</f>
        <v>May</v>
      </c>
      <c r="G725" s="3" t="s">
        <v>6</v>
      </c>
      <c r="H725" s="3" t="s">
        <v>49</v>
      </c>
      <c r="I725" s="3" t="s">
        <v>8</v>
      </c>
      <c r="J725" s="3" t="s">
        <v>16</v>
      </c>
      <c r="K725" s="3" t="s">
        <v>23</v>
      </c>
      <c r="L725" s="3" t="s">
        <v>29</v>
      </c>
      <c r="M725" s="8">
        <v>3</v>
      </c>
      <c r="N725" s="5">
        <v>193.18</v>
      </c>
      <c r="O725" s="6">
        <v>0.1</v>
      </c>
      <c r="P725" s="5">
        <v>102.31</v>
      </c>
      <c r="Q725" s="5">
        <f t="shared" si="44"/>
        <v>521.58600000000001</v>
      </c>
      <c r="R725" s="5">
        <f t="shared" si="45"/>
        <v>306.93</v>
      </c>
      <c r="S725" s="5">
        <f t="shared" si="46"/>
        <v>214.65600000000001</v>
      </c>
      <c r="T725" s="7">
        <f t="shared" si="47"/>
        <v>0.41154478839539405</v>
      </c>
      <c r="U725" s="4">
        <f>YEAR(SalesDataTable[[#This Row],[Order Date]])</f>
        <v>2026</v>
      </c>
      <c r="V725" s="7" t="str">
        <f>"Q"&amp;ROUNDUP(MONTH(SalesDataTable[[#This Row],[Order Date]])/3,0)</f>
        <v>Q2</v>
      </c>
      <c r="W725" s="8">
        <f>MONTH(SalesDataTable[[#This Row],[Order Date]])</f>
        <v>5</v>
      </c>
      <c r="X725" s="7" t="str">
        <f>TEXT(SalesDataTable[[#This Row],[Order Date]],"mmm")</f>
        <v>May</v>
      </c>
    </row>
    <row r="726" spans="1:24" ht="15.75">
      <c r="A726" s="1">
        <v>956</v>
      </c>
      <c r="B726" s="2">
        <v>46145</v>
      </c>
      <c r="C726" s="3">
        <f>YEAR(SalesDataTable[[#This Row],[Order Date]])</f>
        <v>2026</v>
      </c>
      <c r="D726" s="10" t="str">
        <f>"Q"&amp;ROUNDUP(MONTH(SalesDataTable[[#This Row],[Order Date]])/3,0)</f>
        <v>Q2</v>
      </c>
      <c r="E726" s="3">
        <f>MONTH(SalesDataTable[[#This Row],[Order Date]])</f>
        <v>5</v>
      </c>
      <c r="F726" s="3" t="str">
        <f>TEXT(SalesDataTable[[#This Row],[Order Date]],"MMM")</f>
        <v>May</v>
      </c>
      <c r="G726" s="3" t="s">
        <v>0</v>
      </c>
      <c r="H726" s="3" t="s">
        <v>50</v>
      </c>
      <c r="I726" s="3" t="s">
        <v>2</v>
      </c>
      <c r="J726" s="3" t="s">
        <v>16</v>
      </c>
      <c r="K726" s="3" t="s">
        <v>9</v>
      </c>
      <c r="L726" s="3" t="s">
        <v>37</v>
      </c>
      <c r="M726" s="8">
        <v>1</v>
      </c>
      <c r="N726" s="5">
        <v>157.59</v>
      </c>
      <c r="O726" s="6">
        <v>0.05</v>
      </c>
      <c r="P726" s="5">
        <v>77.599999999999994</v>
      </c>
      <c r="Q726" s="5">
        <f t="shared" si="44"/>
        <v>149.7105</v>
      </c>
      <c r="R726" s="5">
        <f t="shared" si="45"/>
        <v>77.599999999999994</v>
      </c>
      <c r="S726" s="5">
        <f t="shared" si="46"/>
        <v>72.110500000000002</v>
      </c>
      <c r="T726" s="7">
        <f t="shared" si="47"/>
        <v>0.48166628259206939</v>
      </c>
      <c r="U726" s="4">
        <f>YEAR(SalesDataTable[[#This Row],[Order Date]])</f>
        <v>2026</v>
      </c>
      <c r="V726" s="7" t="str">
        <f>"Q"&amp;ROUNDUP(MONTH(SalesDataTable[[#This Row],[Order Date]])/3,0)</f>
        <v>Q2</v>
      </c>
      <c r="W726" s="8">
        <f>MONTH(SalesDataTable[[#This Row],[Order Date]])</f>
        <v>5</v>
      </c>
      <c r="X726" s="7" t="str">
        <f>TEXT(SalesDataTable[[#This Row],[Order Date]],"mmm")</f>
        <v>May</v>
      </c>
    </row>
    <row r="727" spans="1:24" ht="15.75">
      <c r="A727" s="1">
        <v>1896</v>
      </c>
      <c r="B727" s="2">
        <v>46145</v>
      </c>
      <c r="C727" s="3">
        <f>YEAR(SalesDataTable[[#This Row],[Order Date]])</f>
        <v>2026</v>
      </c>
      <c r="D727" s="10" t="str">
        <f>"Q"&amp;ROUNDUP(MONTH(SalesDataTable[[#This Row],[Order Date]])/3,0)</f>
        <v>Q2</v>
      </c>
      <c r="E727" s="3">
        <f>MONTH(SalesDataTable[[#This Row],[Order Date]])</f>
        <v>5</v>
      </c>
      <c r="F727" s="3" t="str">
        <f>TEXT(SalesDataTable[[#This Row],[Order Date]],"MMM")</f>
        <v>May</v>
      </c>
      <c r="G727" s="3" t="s">
        <v>6</v>
      </c>
      <c r="H727" s="3" t="s">
        <v>43</v>
      </c>
      <c r="I727" s="3" t="s">
        <v>28</v>
      </c>
      <c r="J727" s="3" t="s">
        <v>13</v>
      </c>
      <c r="K727" s="3" t="s">
        <v>34</v>
      </c>
      <c r="L727" s="3" t="s">
        <v>45</v>
      </c>
      <c r="M727" s="8">
        <v>2</v>
      </c>
      <c r="N727" s="5">
        <v>49.97</v>
      </c>
      <c r="O727" s="6">
        <v>0</v>
      </c>
      <c r="P727" s="5">
        <v>22.63</v>
      </c>
      <c r="Q727" s="5">
        <f t="shared" si="44"/>
        <v>99.94</v>
      </c>
      <c r="R727" s="5">
        <f t="shared" si="45"/>
        <v>45.26</v>
      </c>
      <c r="S727" s="5">
        <f t="shared" si="46"/>
        <v>54.68</v>
      </c>
      <c r="T727" s="7">
        <f t="shared" si="47"/>
        <v>0.54712827696617972</v>
      </c>
      <c r="U727" s="4">
        <f>YEAR(SalesDataTable[[#This Row],[Order Date]])</f>
        <v>2026</v>
      </c>
      <c r="V727" s="7" t="str">
        <f>"Q"&amp;ROUNDUP(MONTH(SalesDataTable[[#This Row],[Order Date]])/3,0)</f>
        <v>Q2</v>
      </c>
      <c r="W727" s="8">
        <f>MONTH(SalesDataTable[[#This Row],[Order Date]])</f>
        <v>5</v>
      </c>
      <c r="X727" s="7" t="str">
        <f>TEXT(SalesDataTable[[#This Row],[Order Date]],"mmm")</f>
        <v>May</v>
      </c>
    </row>
    <row r="728" spans="1:24" ht="15.75">
      <c r="A728" s="1">
        <v>2317</v>
      </c>
      <c r="B728" s="2">
        <v>46145</v>
      </c>
      <c r="C728" s="3">
        <f>YEAR(SalesDataTable[[#This Row],[Order Date]])</f>
        <v>2026</v>
      </c>
      <c r="D728" s="10" t="str">
        <f>"Q"&amp;ROUNDUP(MONTH(SalesDataTable[[#This Row],[Order Date]])/3,0)</f>
        <v>Q2</v>
      </c>
      <c r="E728" s="3">
        <f>MONTH(SalesDataTable[[#This Row],[Order Date]])</f>
        <v>5</v>
      </c>
      <c r="F728" s="3" t="str">
        <f>TEXT(SalesDataTable[[#This Row],[Order Date]],"MMM")</f>
        <v>May</v>
      </c>
      <c r="G728" s="3" t="s">
        <v>0</v>
      </c>
      <c r="H728" s="3" t="s">
        <v>50</v>
      </c>
      <c r="I728" s="3" t="s">
        <v>8</v>
      </c>
      <c r="J728" s="3" t="s">
        <v>16</v>
      </c>
      <c r="K728" s="3" t="s">
        <v>9</v>
      </c>
      <c r="L728" s="3" t="s">
        <v>37</v>
      </c>
      <c r="M728" s="8">
        <v>5</v>
      </c>
      <c r="N728" s="5">
        <v>155.54</v>
      </c>
      <c r="O728" s="6">
        <v>0.1</v>
      </c>
      <c r="P728" s="5">
        <v>78.02</v>
      </c>
      <c r="Q728" s="5">
        <f t="shared" si="44"/>
        <v>699.93</v>
      </c>
      <c r="R728" s="5">
        <f t="shared" si="45"/>
        <v>390.09999999999997</v>
      </c>
      <c r="S728" s="5">
        <f t="shared" si="46"/>
        <v>309.83</v>
      </c>
      <c r="T728" s="7">
        <f t="shared" si="47"/>
        <v>0.44265855156944267</v>
      </c>
      <c r="U728" s="4">
        <f>YEAR(SalesDataTable[[#This Row],[Order Date]])</f>
        <v>2026</v>
      </c>
      <c r="V728" s="7" t="str">
        <f>"Q"&amp;ROUNDUP(MONTH(SalesDataTable[[#This Row],[Order Date]])/3,0)</f>
        <v>Q2</v>
      </c>
      <c r="W728" s="8">
        <f>MONTH(SalesDataTable[[#This Row],[Order Date]])</f>
        <v>5</v>
      </c>
      <c r="X728" s="7" t="str">
        <f>TEXT(SalesDataTable[[#This Row],[Order Date]],"mmm")</f>
        <v>May</v>
      </c>
    </row>
    <row r="729" spans="1:24" ht="15.75">
      <c r="A729" s="1">
        <v>2542</v>
      </c>
      <c r="B729" s="2">
        <v>46145</v>
      </c>
      <c r="C729" s="3">
        <f>YEAR(SalesDataTable[[#This Row],[Order Date]])</f>
        <v>2026</v>
      </c>
      <c r="D729" s="10" t="str">
        <f>"Q"&amp;ROUNDUP(MONTH(SalesDataTable[[#This Row],[Order Date]])/3,0)</f>
        <v>Q2</v>
      </c>
      <c r="E729" s="3">
        <f>MONTH(SalesDataTable[[#This Row],[Order Date]])</f>
        <v>5</v>
      </c>
      <c r="F729" s="3" t="str">
        <f>TEXT(SalesDataTable[[#This Row],[Order Date]],"MMM")</f>
        <v>May</v>
      </c>
      <c r="G729" s="3" t="s">
        <v>20</v>
      </c>
      <c r="H729" s="3" t="s">
        <v>33</v>
      </c>
      <c r="I729" s="3" t="s">
        <v>19</v>
      </c>
      <c r="J729" s="3" t="s">
        <v>13</v>
      </c>
      <c r="K729" s="3" t="s">
        <v>14</v>
      </c>
      <c r="L729" s="3" t="s">
        <v>44</v>
      </c>
      <c r="M729" s="8">
        <v>1</v>
      </c>
      <c r="N729" s="5">
        <v>131.13</v>
      </c>
      <c r="O729" s="6">
        <v>0.05</v>
      </c>
      <c r="P729" s="5">
        <v>67.010000000000005</v>
      </c>
      <c r="Q729" s="5">
        <f t="shared" si="44"/>
        <v>124.5735</v>
      </c>
      <c r="R729" s="5">
        <f t="shared" si="45"/>
        <v>67.010000000000005</v>
      </c>
      <c r="S729" s="5">
        <f t="shared" si="46"/>
        <v>57.563499999999991</v>
      </c>
      <c r="T729" s="7">
        <f t="shared" si="47"/>
        <v>0.46208463276700096</v>
      </c>
      <c r="U729" s="4">
        <f>YEAR(SalesDataTable[[#This Row],[Order Date]])</f>
        <v>2026</v>
      </c>
      <c r="V729" s="7" t="str">
        <f>"Q"&amp;ROUNDUP(MONTH(SalesDataTable[[#This Row],[Order Date]])/3,0)</f>
        <v>Q2</v>
      </c>
      <c r="W729" s="8">
        <f>MONTH(SalesDataTable[[#This Row],[Order Date]])</f>
        <v>5</v>
      </c>
      <c r="X729" s="7" t="str">
        <f>TEXT(SalesDataTable[[#This Row],[Order Date]],"mmm")</f>
        <v>May</v>
      </c>
    </row>
    <row r="730" spans="1:24" ht="15.75">
      <c r="A730" s="1">
        <v>4535</v>
      </c>
      <c r="B730" s="2">
        <v>46145</v>
      </c>
      <c r="C730" s="3">
        <f>YEAR(SalesDataTable[[#This Row],[Order Date]])</f>
        <v>2026</v>
      </c>
      <c r="D730" s="10" t="str">
        <f>"Q"&amp;ROUNDUP(MONTH(SalesDataTable[[#This Row],[Order Date]])/3,0)</f>
        <v>Q2</v>
      </c>
      <c r="E730" s="3">
        <f>MONTH(SalesDataTable[[#This Row],[Order Date]])</f>
        <v>5</v>
      </c>
      <c r="F730" s="3" t="str">
        <f>TEXT(SalesDataTable[[#This Row],[Order Date]],"MMM")</f>
        <v>May</v>
      </c>
      <c r="G730" s="3" t="s">
        <v>11</v>
      </c>
      <c r="H730" s="3" t="s">
        <v>25</v>
      </c>
      <c r="I730" s="3" t="s">
        <v>2</v>
      </c>
      <c r="J730" s="3" t="s">
        <v>13</v>
      </c>
      <c r="K730" s="3" t="s">
        <v>14</v>
      </c>
      <c r="L730" s="3" t="s">
        <v>15</v>
      </c>
      <c r="M730" s="8">
        <v>1</v>
      </c>
      <c r="N730" s="5">
        <v>36.82</v>
      </c>
      <c r="O730" s="6">
        <v>0.1</v>
      </c>
      <c r="P730" s="5">
        <v>13.4</v>
      </c>
      <c r="Q730" s="5">
        <f t="shared" si="44"/>
        <v>33.137999999999998</v>
      </c>
      <c r="R730" s="5">
        <f t="shared" si="45"/>
        <v>13.4</v>
      </c>
      <c r="S730" s="5">
        <f t="shared" si="46"/>
        <v>19.738</v>
      </c>
      <c r="T730" s="7">
        <f t="shared" si="47"/>
        <v>0.5956303941094816</v>
      </c>
      <c r="U730" s="4">
        <f>YEAR(SalesDataTable[[#This Row],[Order Date]])</f>
        <v>2026</v>
      </c>
      <c r="V730" s="7" t="str">
        <f>"Q"&amp;ROUNDUP(MONTH(SalesDataTable[[#This Row],[Order Date]])/3,0)</f>
        <v>Q2</v>
      </c>
      <c r="W730" s="8">
        <f>MONTH(SalesDataTable[[#This Row],[Order Date]])</f>
        <v>5</v>
      </c>
      <c r="X730" s="7" t="str">
        <f>TEXT(SalesDataTable[[#This Row],[Order Date]],"mmm")</f>
        <v>May</v>
      </c>
    </row>
    <row r="731" spans="1:24" ht="15.75">
      <c r="A731" s="1">
        <v>4988</v>
      </c>
      <c r="B731" s="2">
        <v>46145</v>
      </c>
      <c r="C731" s="3">
        <f>YEAR(SalesDataTable[[#This Row],[Order Date]])</f>
        <v>2026</v>
      </c>
      <c r="D731" s="10" t="str">
        <f>"Q"&amp;ROUNDUP(MONTH(SalesDataTable[[#This Row],[Order Date]])/3,0)</f>
        <v>Q2</v>
      </c>
      <c r="E731" s="3">
        <f>MONTH(SalesDataTable[[#This Row],[Order Date]])</f>
        <v>5</v>
      </c>
      <c r="F731" s="3" t="str">
        <f>TEXT(SalesDataTable[[#This Row],[Order Date]],"MMM")</f>
        <v>May</v>
      </c>
      <c r="G731" s="3" t="s">
        <v>11</v>
      </c>
      <c r="H731" s="3" t="s">
        <v>39</v>
      </c>
      <c r="I731" s="3" t="s">
        <v>19</v>
      </c>
      <c r="J731" s="3" t="s">
        <v>13</v>
      </c>
      <c r="K731" s="3" t="s">
        <v>34</v>
      </c>
      <c r="L731" s="3" t="s">
        <v>38</v>
      </c>
      <c r="M731" s="8">
        <v>1</v>
      </c>
      <c r="N731" s="5">
        <v>122.28</v>
      </c>
      <c r="O731" s="6">
        <v>0</v>
      </c>
      <c r="P731" s="5">
        <v>67.28</v>
      </c>
      <c r="Q731" s="5">
        <f t="shared" si="44"/>
        <v>122.28</v>
      </c>
      <c r="R731" s="5">
        <f t="shared" si="45"/>
        <v>67.28</v>
      </c>
      <c r="S731" s="5">
        <f t="shared" si="46"/>
        <v>55</v>
      </c>
      <c r="T731" s="7">
        <f t="shared" si="47"/>
        <v>0.44978737324174028</v>
      </c>
      <c r="U731" s="4">
        <f>YEAR(SalesDataTable[[#This Row],[Order Date]])</f>
        <v>2026</v>
      </c>
      <c r="V731" s="7" t="str">
        <f>"Q"&amp;ROUNDUP(MONTH(SalesDataTable[[#This Row],[Order Date]])/3,0)</f>
        <v>Q2</v>
      </c>
      <c r="W731" s="8">
        <f>MONTH(SalesDataTable[[#This Row],[Order Date]])</f>
        <v>5</v>
      </c>
      <c r="X731" s="7" t="str">
        <f>TEXT(SalesDataTable[[#This Row],[Order Date]],"mmm")</f>
        <v>May</v>
      </c>
    </row>
    <row r="732" spans="1:24" ht="15.75">
      <c r="A732" s="1">
        <v>253</v>
      </c>
      <c r="B732" s="2">
        <v>46146</v>
      </c>
      <c r="C732" s="3">
        <f>YEAR(SalesDataTable[[#This Row],[Order Date]])</f>
        <v>2026</v>
      </c>
      <c r="D732" s="10" t="str">
        <f>"Q"&amp;ROUNDUP(MONTH(SalesDataTable[[#This Row],[Order Date]])/3,0)</f>
        <v>Q2</v>
      </c>
      <c r="E732" s="3">
        <f>MONTH(SalesDataTable[[#This Row],[Order Date]])</f>
        <v>5</v>
      </c>
      <c r="F732" s="3" t="str">
        <f>TEXT(SalesDataTable[[#This Row],[Order Date]],"MMM")</f>
        <v>May</v>
      </c>
      <c r="G732" s="3" t="s">
        <v>11</v>
      </c>
      <c r="H732" s="3" t="s">
        <v>39</v>
      </c>
      <c r="I732" s="3" t="s">
        <v>19</v>
      </c>
      <c r="J732" s="3" t="s">
        <v>16</v>
      </c>
      <c r="K732" s="3" t="s">
        <v>9</v>
      </c>
      <c r="L732" s="3" t="s">
        <v>10</v>
      </c>
      <c r="M732" s="8">
        <v>1</v>
      </c>
      <c r="N732" s="5">
        <v>90.92</v>
      </c>
      <c r="O732" s="6">
        <v>0.15</v>
      </c>
      <c r="P732" s="5">
        <v>44.93</v>
      </c>
      <c r="Q732" s="5">
        <f t="shared" si="44"/>
        <v>77.281999999999996</v>
      </c>
      <c r="R732" s="5">
        <f t="shared" si="45"/>
        <v>44.93</v>
      </c>
      <c r="S732" s="5">
        <f t="shared" si="46"/>
        <v>32.351999999999997</v>
      </c>
      <c r="T732" s="7">
        <f t="shared" si="47"/>
        <v>0.41862270645169636</v>
      </c>
      <c r="U732" s="4">
        <f>YEAR(SalesDataTable[[#This Row],[Order Date]])</f>
        <v>2026</v>
      </c>
      <c r="V732" s="7" t="str">
        <f>"Q"&amp;ROUNDUP(MONTH(SalesDataTable[[#This Row],[Order Date]])/3,0)</f>
        <v>Q2</v>
      </c>
      <c r="W732" s="8">
        <f>MONTH(SalesDataTable[[#This Row],[Order Date]])</f>
        <v>5</v>
      </c>
      <c r="X732" s="7" t="str">
        <f>TEXT(SalesDataTable[[#This Row],[Order Date]],"mmm")</f>
        <v>May</v>
      </c>
    </row>
    <row r="733" spans="1:24" ht="15.75">
      <c r="A733" s="1">
        <v>1743</v>
      </c>
      <c r="B733" s="2">
        <v>46146</v>
      </c>
      <c r="C733" s="3">
        <f>YEAR(SalesDataTable[[#This Row],[Order Date]])</f>
        <v>2026</v>
      </c>
      <c r="D733" s="10" t="str">
        <f>"Q"&amp;ROUNDUP(MONTH(SalesDataTable[[#This Row],[Order Date]])/3,0)</f>
        <v>Q2</v>
      </c>
      <c r="E733" s="3">
        <f>MONTH(SalesDataTable[[#This Row],[Order Date]])</f>
        <v>5</v>
      </c>
      <c r="F733" s="3" t="str">
        <f>TEXT(SalesDataTable[[#This Row],[Order Date]],"MMM")</f>
        <v>May</v>
      </c>
      <c r="G733" s="3" t="s">
        <v>6</v>
      </c>
      <c r="H733" s="3" t="s">
        <v>43</v>
      </c>
      <c r="I733" s="3" t="s">
        <v>2</v>
      </c>
      <c r="J733" s="3" t="s">
        <v>13</v>
      </c>
      <c r="K733" s="3" t="s">
        <v>34</v>
      </c>
      <c r="L733" s="3" t="s">
        <v>45</v>
      </c>
      <c r="M733" s="8">
        <v>1</v>
      </c>
      <c r="N733" s="5">
        <v>51.02</v>
      </c>
      <c r="O733" s="6">
        <v>0</v>
      </c>
      <c r="P733" s="5">
        <v>21.83</v>
      </c>
      <c r="Q733" s="5">
        <f t="shared" si="44"/>
        <v>51.02</v>
      </c>
      <c r="R733" s="5">
        <f t="shared" si="45"/>
        <v>21.83</v>
      </c>
      <c r="S733" s="5">
        <f t="shared" si="46"/>
        <v>29.190000000000005</v>
      </c>
      <c r="T733" s="7">
        <f t="shared" si="47"/>
        <v>0.5721285770286163</v>
      </c>
      <c r="U733" s="4">
        <f>YEAR(SalesDataTable[[#This Row],[Order Date]])</f>
        <v>2026</v>
      </c>
      <c r="V733" s="7" t="str">
        <f>"Q"&amp;ROUNDUP(MONTH(SalesDataTable[[#This Row],[Order Date]])/3,0)</f>
        <v>Q2</v>
      </c>
      <c r="W733" s="8">
        <f>MONTH(SalesDataTable[[#This Row],[Order Date]])</f>
        <v>5</v>
      </c>
      <c r="X733" s="7" t="str">
        <f>TEXT(SalesDataTable[[#This Row],[Order Date]],"mmm")</f>
        <v>May</v>
      </c>
    </row>
    <row r="734" spans="1:24" ht="15.75">
      <c r="A734" s="1">
        <v>1801</v>
      </c>
      <c r="B734" s="2">
        <v>46146</v>
      </c>
      <c r="C734" s="3">
        <f>YEAR(SalesDataTable[[#This Row],[Order Date]])</f>
        <v>2026</v>
      </c>
      <c r="D734" s="10" t="str">
        <f>"Q"&amp;ROUNDUP(MONTH(SalesDataTable[[#This Row],[Order Date]])/3,0)</f>
        <v>Q2</v>
      </c>
      <c r="E734" s="3">
        <f>MONTH(SalesDataTable[[#This Row],[Order Date]])</f>
        <v>5</v>
      </c>
      <c r="F734" s="3" t="str">
        <f>TEXT(SalesDataTable[[#This Row],[Order Date]],"MMM")</f>
        <v>May</v>
      </c>
      <c r="G734" s="3" t="s">
        <v>11</v>
      </c>
      <c r="H734" s="3" t="s">
        <v>12</v>
      </c>
      <c r="I734" s="3" t="s">
        <v>2</v>
      </c>
      <c r="J734" s="3" t="s">
        <v>16</v>
      </c>
      <c r="K734" s="3" t="s">
        <v>14</v>
      </c>
      <c r="L734" s="3" t="s">
        <v>15</v>
      </c>
      <c r="M734" s="8">
        <v>2</v>
      </c>
      <c r="N734" s="5">
        <v>36.299999999999997</v>
      </c>
      <c r="O734" s="6">
        <v>0.05</v>
      </c>
      <c r="P734" s="5">
        <v>13.9</v>
      </c>
      <c r="Q734" s="5">
        <f t="shared" si="44"/>
        <v>68.969999999999985</v>
      </c>
      <c r="R734" s="5">
        <f t="shared" si="45"/>
        <v>27.8</v>
      </c>
      <c r="S734" s="5">
        <f t="shared" si="46"/>
        <v>41.169999999999987</v>
      </c>
      <c r="T734" s="7">
        <f t="shared" si="47"/>
        <v>0.59692619979701311</v>
      </c>
      <c r="U734" s="4">
        <f>YEAR(SalesDataTable[[#This Row],[Order Date]])</f>
        <v>2026</v>
      </c>
      <c r="V734" s="7" t="str">
        <f>"Q"&amp;ROUNDUP(MONTH(SalesDataTable[[#This Row],[Order Date]])/3,0)</f>
        <v>Q2</v>
      </c>
      <c r="W734" s="8">
        <f>MONTH(SalesDataTable[[#This Row],[Order Date]])</f>
        <v>5</v>
      </c>
      <c r="X734" s="7" t="str">
        <f>TEXT(SalesDataTable[[#This Row],[Order Date]],"mmm")</f>
        <v>May</v>
      </c>
    </row>
    <row r="735" spans="1:24" ht="15.75">
      <c r="A735" s="1">
        <v>2511</v>
      </c>
      <c r="B735" s="2">
        <v>46146</v>
      </c>
      <c r="C735" s="3">
        <f>YEAR(SalesDataTable[[#This Row],[Order Date]])</f>
        <v>2026</v>
      </c>
      <c r="D735" s="10" t="str">
        <f>"Q"&amp;ROUNDUP(MONTH(SalesDataTable[[#This Row],[Order Date]])/3,0)</f>
        <v>Q2</v>
      </c>
      <c r="E735" s="3">
        <f>MONTH(SalesDataTable[[#This Row],[Order Date]])</f>
        <v>5</v>
      </c>
      <c r="F735" s="3" t="str">
        <f>TEXT(SalesDataTable[[#This Row],[Order Date]],"MMM")</f>
        <v>May</v>
      </c>
      <c r="G735" s="3" t="s">
        <v>11</v>
      </c>
      <c r="H735" s="3" t="s">
        <v>39</v>
      </c>
      <c r="I735" s="3" t="s">
        <v>8</v>
      </c>
      <c r="J735" s="3" t="s">
        <v>16</v>
      </c>
      <c r="K735" s="3" t="s">
        <v>23</v>
      </c>
      <c r="L735" s="3" t="s">
        <v>29</v>
      </c>
      <c r="M735" s="8">
        <v>8</v>
      </c>
      <c r="N735" s="5">
        <v>195.03</v>
      </c>
      <c r="O735" s="6">
        <v>0.15</v>
      </c>
      <c r="P735" s="5">
        <v>101.13</v>
      </c>
      <c r="Q735" s="5">
        <f t="shared" si="44"/>
        <v>1326.204</v>
      </c>
      <c r="R735" s="5">
        <f t="shared" si="45"/>
        <v>809.04</v>
      </c>
      <c r="S735" s="5">
        <f t="shared" si="46"/>
        <v>517.16399999999999</v>
      </c>
      <c r="T735" s="7">
        <f t="shared" si="47"/>
        <v>0.38995810599274322</v>
      </c>
      <c r="U735" s="4">
        <f>YEAR(SalesDataTable[[#This Row],[Order Date]])</f>
        <v>2026</v>
      </c>
      <c r="V735" s="7" t="str">
        <f>"Q"&amp;ROUNDUP(MONTH(SalesDataTable[[#This Row],[Order Date]])/3,0)</f>
        <v>Q2</v>
      </c>
      <c r="W735" s="8">
        <f>MONTH(SalesDataTable[[#This Row],[Order Date]])</f>
        <v>5</v>
      </c>
      <c r="X735" s="7" t="str">
        <f>TEXT(SalesDataTable[[#This Row],[Order Date]],"mmm")</f>
        <v>May</v>
      </c>
    </row>
    <row r="736" spans="1:24" ht="15.75">
      <c r="A736" s="1">
        <v>3186</v>
      </c>
      <c r="B736" s="2">
        <v>46146</v>
      </c>
      <c r="C736" s="3">
        <f>YEAR(SalesDataTable[[#This Row],[Order Date]])</f>
        <v>2026</v>
      </c>
      <c r="D736" s="10" t="str">
        <f>"Q"&amp;ROUNDUP(MONTH(SalesDataTable[[#This Row],[Order Date]])/3,0)</f>
        <v>Q2</v>
      </c>
      <c r="E736" s="3">
        <f>MONTH(SalesDataTable[[#This Row],[Order Date]])</f>
        <v>5</v>
      </c>
      <c r="F736" s="3" t="str">
        <f>TEXT(SalesDataTable[[#This Row],[Order Date]],"MMM")</f>
        <v>May</v>
      </c>
      <c r="G736" s="3" t="s">
        <v>6</v>
      </c>
      <c r="H736" s="3" t="s">
        <v>27</v>
      </c>
      <c r="I736" s="3" t="s">
        <v>2</v>
      </c>
      <c r="J736" s="3" t="s">
        <v>13</v>
      </c>
      <c r="K736" s="3" t="s">
        <v>9</v>
      </c>
      <c r="L736" s="3" t="s">
        <v>17</v>
      </c>
      <c r="M736" s="8">
        <v>1</v>
      </c>
      <c r="N736" s="5">
        <v>143.66</v>
      </c>
      <c r="O736" s="6">
        <v>0.1</v>
      </c>
      <c r="P736" s="5">
        <v>79.25</v>
      </c>
      <c r="Q736" s="5">
        <f t="shared" si="44"/>
        <v>129.29400000000001</v>
      </c>
      <c r="R736" s="5">
        <f t="shared" si="45"/>
        <v>79.25</v>
      </c>
      <c r="S736" s="5">
        <f t="shared" si="46"/>
        <v>50.044000000000011</v>
      </c>
      <c r="T736" s="7">
        <f t="shared" si="47"/>
        <v>0.38705585719368268</v>
      </c>
      <c r="U736" s="4">
        <f>YEAR(SalesDataTable[[#This Row],[Order Date]])</f>
        <v>2026</v>
      </c>
      <c r="V736" s="7" t="str">
        <f>"Q"&amp;ROUNDUP(MONTH(SalesDataTable[[#This Row],[Order Date]])/3,0)</f>
        <v>Q2</v>
      </c>
      <c r="W736" s="8">
        <f>MONTH(SalesDataTable[[#This Row],[Order Date]])</f>
        <v>5</v>
      </c>
      <c r="X736" s="7" t="str">
        <f>TEXT(SalesDataTable[[#This Row],[Order Date]],"mmm")</f>
        <v>May</v>
      </c>
    </row>
    <row r="737" spans="1:24" ht="15.75">
      <c r="A737" s="1">
        <v>3378</v>
      </c>
      <c r="B737" s="2">
        <v>46146</v>
      </c>
      <c r="C737" s="3">
        <f>YEAR(SalesDataTable[[#This Row],[Order Date]])</f>
        <v>2026</v>
      </c>
      <c r="D737" s="10" t="str">
        <f>"Q"&amp;ROUNDUP(MONTH(SalesDataTable[[#This Row],[Order Date]])/3,0)</f>
        <v>Q2</v>
      </c>
      <c r="E737" s="3">
        <f>MONTH(SalesDataTable[[#This Row],[Order Date]])</f>
        <v>5</v>
      </c>
      <c r="F737" s="3" t="str">
        <f>TEXT(SalesDataTable[[#This Row],[Order Date]],"MMM")</f>
        <v>May</v>
      </c>
      <c r="G737" s="3" t="s">
        <v>0</v>
      </c>
      <c r="H737" s="3" t="s">
        <v>1</v>
      </c>
      <c r="I737" s="3" t="s">
        <v>8</v>
      </c>
      <c r="J737" s="3" t="s">
        <v>16</v>
      </c>
      <c r="K737" s="3" t="s">
        <v>34</v>
      </c>
      <c r="L737" s="3" t="s">
        <v>38</v>
      </c>
      <c r="M737" s="8">
        <v>3</v>
      </c>
      <c r="N737" s="5">
        <v>120.28</v>
      </c>
      <c r="O737" s="6">
        <v>0.2</v>
      </c>
      <c r="P737" s="5">
        <v>69.23</v>
      </c>
      <c r="Q737" s="5">
        <f t="shared" si="44"/>
        <v>288.67200000000003</v>
      </c>
      <c r="R737" s="5">
        <f t="shared" si="45"/>
        <v>207.69</v>
      </c>
      <c r="S737" s="5">
        <f t="shared" si="46"/>
        <v>80.982000000000028</v>
      </c>
      <c r="T737" s="7">
        <f t="shared" si="47"/>
        <v>0.28053292317924849</v>
      </c>
      <c r="U737" s="4">
        <f>YEAR(SalesDataTable[[#This Row],[Order Date]])</f>
        <v>2026</v>
      </c>
      <c r="V737" s="7" t="str">
        <f>"Q"&amp;ROUNDUP(MONTH(SalesDataTable[[#This Row],[Order Date]])/3,0)</f>
        <v>Q2</v>
      </c>
      <c r="W737" s="8">
        <f>MONTH(SalesDataTable[[#This Row],[Order Date]])</f>
        <v>5</v>
      </c>
      <c r="X737" s="7" t="str">
        <f>TEXT(SalesDataTable[[#This Row],[Order Date]],"mmm")</f>
        <v>May</v>
      </c>
    </row>
    <row r="738" spans="1:24" ht="15.75">
      <c r="A738" s="1">
        <v>4255</v>
      </c>
      <c r="B738" s="2">
        <v>46146</v>
      </c>
      <c r="C738" s="3">
        <f>YEAR(SalesDataTable[[#This Row],[Order Date]])</f>
        <v>2026</v>
      </c>
      <c r="D738" s="10" t="str">
        <f>"Q"&amp;ROUNDUP(MONTH(SalesDataTable[[#This Row],[Order Date]])/3,0)</f>
        <v>Q2</v>
      </c>
      <c r="E738" s="3">
        <f>MONTH(SalesDataTable[[#This Row],[Order Date]])</f>
        <v>5</v>
      </c>
      <c r="F738" s="3" t="str">
        <f>TEXT(SalesDataTable[[#This Row],[Order Date]],"MMM")</f>
        <v>May</v>
      </c>
      <c r="G738" s="3" t="s">
        <v>20</v>
      </c>
      <c r="H738" s="3" t="s">
        <v>31</v>
      </c>
      <c r="I738" s="3" t="s">
        <v>28</v>
      </c>
      <c r="J738" s="3" t="s">
        <v>3</v>
      </c>
      <c r="K738" s="3" t="s">
        <v>14</v>
      </c>
      <c r="L738" s="3" t="s">
        <v>15</v>
      </c>
      <c r="M738" s="8">
        <v>6</v>
      </c>
      <c r="N738" s="5">
        <v>36.04</v>
      </c>
      <c r="O738" s="6">
        <v>0</v>
      </c>
      <c r="P738" s="5">
        <v>13.38</v>
      </c>
      <c r="Q738" s="5">
        <f t="shared" si="44"/>
        <v>216.24</v>
      </c>
      <c r="R738" s="5">
        <f t="shared" si="45"/>
        <v>80.28</v>
      </c>
      <c r="S738" s="5">
        <f t="shared" si="46"/>
        <v>135.96</v>
      </c>
      <c r="T738" s="7">
        <f t="shared" si="47"/>
        <v>0.62874583795782468</v>
      </c>
      <c r="U738" s="4">
        <f>YEAR(SalesDataTable[[#This Row],[Order Date]])</f>
        <v>2026</v>
      </c>
      <c r="V738" s="7" t="str">
        <f>"Q"&amp;ROUNDUP(MONTH(SalesDataTable[[#This Row],[Order Date]])/3,0)</f>
        <v>Q2</v>
      </c>
      <c r="W738" s="8">
        <f>MONTH(SalesDataTable[[#This Row],[Order Date]])</f>
        <v>5</v>
      </c>
      <c r="X738" s="7" t="str">
        <f>TEXT(SalesDataTable[[#This Row],[Order Date]],"mmm")</f>
        <v>May</v>
      </c>
    </row>
    <row r="739" spans="1:24" ht="15.75">
      <c r="A739" s="1">
        <v>4587</v>
      </c>
      <c r="B739" s="2">
        <v>46146</v>
      </c>
      <c r="C739" s="3">
        <f>YEAR(SalesDataTable[[#This Row],[Order Date]])</f>
        <v>2026</v>
      </c>
      <c r="D739" s="10" t="str">
        <f>"Q"&amp;ROUNDUP(MONTH(SalesDataTable[[#This Row],[Order Date]])/3,0)</f>
        <v>Q2</v>
      </c>
      <c r="E739" s="3">
        <f>MONTH(SalesDataTable[[#This Row],[Order Date]])</f>
        <v>5</v>
      </c>
      <c r="F739" s="3" t="str">
        <f>TEXT(SalesDataTable[[#This Row],[Order Date]],"MMM")</f>
        <v>May</v>
      </c>
      <c r="G739" s="3" t="s">
        <v>11</v>
      </c>
      <c r="H739" s="3" t="s">
        <v>12</v>
      </c>
      <c r="I739" s="3" t="s">
        <v>28</v>
      </c>
      <c r="J739" s="3" t="s">
        <v>3</v>
      </c>
      <c r="K739" s="3" t="s">
        <v>9</v>
      </c>
      <c r="L739" s="3" t="s">
        <v>10</v>
      </c>
      <c r="M739" s="8">
        <v>2</v>
      </c>
      <c r="N739" s="5">
        <v>91.72</v>
      </c>
      <c r="O739" s="6">
        <v>0</v>
      </c>
      <c r="P739" s="5">
        <v>45.67</v>
      </c>
      <c r="Q739" s="5">
        <f t="shared" si="44"/>
        <v>183.44</v>
      </c>
      <c r="R739" s="5">
        <f t="shared" si="45"/>
        <v>91.34</v>
      </c>
      <c r="S739" s="5">
        <f t="shared" si="46"/>
        <v>92.1</v>
      </c>
      <c r="T739" s="7">
        <f t="shared" si="47"/>
        <v>0.50207152202354988</v>
      </c>
      <c r="U739" s="4">
        <f>YEAR(SalesDataTable[[#This Row],[Order Date]])</f>
        <v>2026</v>
      </c>
      <c r="V739" s="7" t="str">
        <f>"Q"&amp;ROUNDUP(MONTH(SalesDataTable[[#This Row],[Order Date]])/3,0)</f>
        <v>Q2</v>
      </c>
      <c r="W739" s="8">
        <f>MONTH(SalesDataTable[[#This Row],[Order Date]])</f>
        <v>5</v>
      </c>
      <c r="X739" s="7" t="str">
        <f>TEXT(SalesDataTable[[#This Row],[Order Date]],"mmm")</f>
        <v>May</v>
      </c>
    </row>
    <row r="740" spans="1:24" ht="15.75">
      <c r="A740" s="1">
        <v>830</v>
      </c>
      <c r="B740" s="2">
        <v>46147</v>
      </c>
      <c r="C740" s="3">
        <f>YEAR(SalesDataTable[[#This Row],[Order Date]])</f>
        <v>2026</v>
      </c>
      <c r="D740" s="10" t="str">
        <f>"Q"&amp;ROUNDUP(MONTH(SalesDataTable[[#This Row],[Order Date]])/3,0)</f>
        <v>Q2</v>
      </c>
      <c r="E740" s="3">
        <f>MONTH(SalesDataTable[[#This Row],[Order Date]])</f>
        <v>5</v>
      </c>
      <c r="F740" s="3" t="str">
        <f>TEXT(SalesDataTable[[#This Row],[Order Date]],"MMM")</f>
        <v>May</v>
      </c>
      <c r="G740" s="3" t="s">
        <v>20</v>
      </c>
      <c r="H740" s="3" t="s">
        <v>33</v>
      </c>
      <c r="I740" s="3" t="s">
        <v>2</v>
      </c>
      <c r="J740" s="3" t="s">
        <v>16</v>
      </c>
      <c r="K740" s="3" t="s">
        <v>4</v>
      </c>
      <c r="L740" s="3" t="s">
        <v>22</v>
      </c>
      <c r="M740" s="8">
        <v>2</v>
      </c>
      <c r="N740" s="5">
        <v>50.4</v>
      </c>
      <c r="O740" s="6">
        <v>0</v>
      </c>
      <c r="P740" s="5">
        <v>22.21</v>
      </c>
      <c r="Q740" s="5">
        <f t="shared" si="44"/>
        <v>100.8</v>
      </c>
      <c r="R740" s="5">
        <f t="shared" si="45"/>
        <v>44.42</v>
      </c>
      <c r="S740" s="5">
        <f t="shared" si="46"/>
        <v>56.379999999999995</v>
      </c>
      <c r="T740" s="7">
        <f t="shared" si="47"/>
        <v>0.55932539682539684</v>
      </c>
      <c r="U740" s="4">
        <f>YEAR(SalesDataTable[[#This Row],[Order Date]])</f>
        <v>2026</v>
      </c>
      <c r="V740" s="7" t="str">
        <f>"Q"&amp;ROUNDUP(MONTH(SalesDataTable[[#This Row],[Order Date]])/3,0)</f>
        <v>Q2</v>
      </c>
      <c r="W740" s="8">
        <f>MONTH(SalesDataTable[[#This Row],[Order Date]])</f>
        <v>5</v>
      </c>
      <c r="X740" s="7" t="str">
        <f>TEXT(SalesDataTable[[#This Row],[Order Date]],"mmm")</f>
        <v>May</v>
      </c>
    </row>
    <row r="741" spans="1:24" ht="15.75">
      <c r="A741" s="1">
        <v>4320</v>
      </c>
      <c r="B741" s="2">
        <v>46147</v>
      </c>
      <c r="C741" s="3">
        <f>YEAR(SalesDataTable[[#This Row],[Order Date]])</f>
        <v>2026</v>
      </c>
      <c r="D741" s="10" t="str">
        <f>"Q"&amp;ROUNDUP(MONTH(SalesDataTable[[#This Row],[Order Date]])/3,0)</f>
        <v>Q2</v>
      </c>
      <c r="E741" s="3">
        <f>MONTH(SalesDataTable[[#This Row],[Order Date]])</f>
        <v>5</v>
      </c>
      <c r="F741" s="3" t="str">
        <f>TEXT(SalesDataTable[[#This Row],[Order Date]],"MMM")</f>
        <v>May</v>
      </c>
      <c r="G741" s="3" t="s">
        <v>6</v>
      </c>
      <c r="H741" s="3" t="s">
        <v>27</v>
      </c>
      <c r="I741" s="3" t="s">
        <v>2</v>
      </c>
      <c r="J741" s="3" t="s">
        <v>3</v>
      </c>
      <c r="K741" s="3" t="s">
        <v>14</v>
      </c>
      <c r="L741" s="3" t="s">
        <v>48</v>
      </c>
      <c r="M741" s="8">
        <v>2</v>
      </c>
      <c r="N741" s="5">
        <v>165.17</v>
      </c>
      <c r="O741" s="6">
        <v>0</v>
      </c>
      <c r="P741" s="5">
        <v>87.78</v>
      </c>
      <c r="Q741" s="5">
        <f t="shared" si="44"/>
        <v>330.34</v>
      </c>
      <c r="R741" s="5">
        <f t="shared" si="45"/>
        <v>175.56</v>
      </c>
      <c r="S741" s="5">
        <f t="shared" si="46"/>
        <v>154.77999999999997</v>
      </c>
      <c r="T741" s="7">
        <f t="shared" si="47"/>
        <v>0.46854755706242052</v>
      </c>
      <c r="U741" s="4">
        <f>YEAR(SalesDataTable[[#This Row],[Order Date]])</f>
        <v>2026</v>
      </c>
      <c r="V741" s="7" t="str">
        <f>"Q"&amp;ROUNDUP(MONTH(SalesDataTable[[#This Row],[Order Date]])/3,0)</f>
        <v>Q2</v>
      </c>
      <c r="W741" s="8">
        <f>MONTH(SalesDataTable[[#This Row],[Order Date]])</f>
        <v>5</v>
      </c>
      <c r="X741" s="7" t="str">
        <f>TEXT(SalesDataTable[[#This Row],[Order Date]],"mmm")</f>
        <v>May</v>
      </c>
    </row>
    <row r="742" spans="1:24" ht="15.75">
      <c r="A742" s="1">
        <v>4386</v>
      </c>
      <c r="B742" s="2">
        <v>46147</v>
      </c>
      <c r="C742" s="3">
        <f>YEAR(SalesDataTable[[#This Row],[Order Date]])</f>
        <v>2026</v>
      </c>
      <c r="D742" s="10" t="str">
        <f>"Q"&amp;ROUNDUP(MONTH(SalesDataTable[[#This Row],[Order Date]])/3,0)</f>
        <v>Q2</v>
      </c>
      <c r="E742" s="3">
        <f>MONTH(SalesDataTable[[#This Row],[Order Date]])</f>
        <v>5</v>
      </c>
      <c r="F742" s="3" t="str">
        <f>TEXT(SalesDataTable[[#This Row],[Order Date]],"MMM")</f>
        <v>May</v>
      </c>
      <c r="G742" s="3" t="s">
        <v>0</v>
      </c>
      <c r="H742" s="3" t="s">
        <v>50</v>
      </c>
      <c r="I742" s="3" t="s">
        <v>2</v>
      </c>
      <c r="J742" s="3" t="s">
        <v>3</v>
      </c>
      <c r="K742" s="3" t="s">
        <v>9</v>
      </c>
      <c r="L742" s="3" t="s">
        <v>46</v>
      </c>
      <c r="M742" s="8">
        <v>1</v>
      </c>
      <c r="N742" s="5">
        <v>69.819999999999993</v>
      </c>
      <c r="O742" s="6">
        <v>0.05</v>
      </c>
      <c r="P742" s="5">
        <v>33.29</v>
      </c>
      <c r="Q742" s="5">
        <f t="shared" si="44"/>
        <v>66.328999999999994</v>
      </c>
      <c r="R742" s="5">
        <f t="shared" si="45"/>
        <v>33.29</v>
      </c>
      <c r="S742" s="5">
        <f t="shared" si="46"/>
        <v>33.038999999999994</v>
      </c>
      <c r="T742" s="7">
        <f t="shared" si="47"/>
        <v>0.49810791659756665</v>
      </c>
      <c r="U742" s="4">
        <f>YEAR(SalesDataTable[[#This Row],[Order Date]])</f>
        <v>2026</v>
      </c>
      <c r="V742" s="7" t="str">
        <f>"Q"&amp;ROUNDUP(MONTH(SalesDataTable[[#This Row],[Order Date]])/3,0)</f>
        <v>Q2</v>
      </c>
      <c r="W742" s="8">
        <f>MONTH(SalesDataTable[[#This Row],[Order Date]])</f>
        <v>5</v>
      </c>
      <c r="X742" s="7" t="str">
        <f>TEXT(SalesDataTable[[#This Row],[Order Date]],"mmm")</f>
        <v>May</v>
      </c>
    </row>
    <row r="743" spans="1:24" ht="15.75">
      <c r="A743" s="1">
        <v>4602</v>
      </c>
      <c r="B743" s="2">
        <v>46147</v>
      </c>
      <c r="C743" s="3">
        <f>YEAR(SalesDataTable[[#This Row],[Order Date]])</f>
        <v>2026</v>
      </c>
      <c r="D743" s="10" t="str">
        <f>"Q"&amp;ROUNDUP(MONTH(SalesDataTable[[#This Row],[Order Date]])/3,0)</f>
        <v>Q2</v>
      </c>
      <c r="E743" s="3">
        <f>MONTH(SalesDataTable[[#This Row],[Order Date]])</f>
        <v>5</v>
      </c>
      <c r="F743" s="3" t="str">
        <f>TEXT(SalesDataTable[[#This Row],[Order Date]],"MMM")</f>
        <v>May</v>
      </c>
      <c r="G743" s="3" t="s">
        <v>6</v>
      </c>
      <c r="H743" s="3" t="s">
        <v>43</v>
      </c>
      <c r="I743" s="3" t="s">
        <v>28</v>
      </c>
      <c r="J743" s="3" t="s">
        <v>13</v>
      </c>
      <c r="K743" s="3" t="s">
        <v>14</v>
      </c>
      <c r="L743" s="3" t="s">
        <v>44</v>
      </c>
      <c r="M743" s="8">
        <v>2</v>
      </c>
      <c r="N743" s="5">
        <v>131.36000000000001</v>
      </c>
      <c r="O743" s="6">
        <v>0.1</v>
      </c>
      <c r="P743" s="5">
        <v>65.3</v>
      </c>
      <c r="Q743" s="5">
        <f t="shared" si="44"/>
        <v>236.44800000000004</v>
      </c>
      <c r="R743" s="5">
        <f t="shared" si="45"/>
        <v>130.6</v>
      </c>
      <c r="S743" s="5">
        <f t="shared" si="46"/>
        <v>105.84800000000004</v>
      </c>
      <c r="T743" s="7">
        <f t="shared" si="47"/>
        <v>0.4476586818243336</v>
      </c>
      <c r="U743" s="4">
        <f>YEAR(SalesDataTable[[#This Row],[Order Date]])</f>
        <v>2026</v>
      </c>
      <c r="V743" s="7" t="str">
        <f>"Q"&amp;ROUNDUP(MONTH(SalesDataTable[[#This Row],[Order Date]])/3,0)</f>
        <v>Q2</v>
      </c>
      <c r="W743" s="8">
        <f>MONTH(SalesDataTable[[#This Row],[Order Date]])</f>
        <v>5</v>
      </c>
      <c r="X743" s="7" t="str">
        <f>TEXT(SalesDataTable[[#This Row],[Order Date]],"mmm")</f>
        <v>May</v>
      </c>
    </row>
    <row r="744" spans="1:24" ht="15.75">
      <c r="A744" s="1">
        <v>5190</v>
      </c>
      <c r="B744" s="2">
        <v>46147</v>
      </c>
      <c r="C744" s="3">
        <f>YEAR(SalesDataTable[[#This Row],[Order Date]])</f>
        <v>2026</v>
      </c>
      <c r="D744" s="10" t="str">
        <f>"Q"&amp;ROUNDUP(MONTH(SalesDataTable[[#This Row],[Order Date]])/3,0)</f>
        <v>Q2</v>
      </c>
      <c r="E744" s="3">
        <f>MONTH(SalesDataTable[[#This Row],[Order Date]])</f>
        <v>5</v>
      </c>
      <c r="F744" s="3" t="str">
        <f>TEXT(SalesDataTable[[#This Row],[Order Date]],"MMM")</f>
        <v>May</v>
      </c>
      <c r="G744" s="3" t="s">
        <v>20</v>
      </c>
      <c r="H744" s="3" t="s">
        <v>33</v>
      </c>
      <c r="I744" s="3" t="s">
        <v>8</v>
      </c>
      <c r="J744" s="3" t="s">
        <v>3</v>
      </c>
      <c r="K744" s="3" t="s">
        <v>9</v>
      </c>
      <c r="L744" s="3" t="s">
        <v>10</v>
      </c>
      <c r="M744" s="8">
        <v>15</v>
      </c>
      <c r="N744" s="5">
        <v>93.65</v>
      </c>
      <c r="O744" s="6">
        <v>0.1</v>
      </c>
      <c r="P744" s="5">
        <v>44.89</v>
      </c>
      <c r="Q744" s="5">
        <f t="shared" si="44"/>
        <v>1264.2750000000001</v>
      </c>
      <c r="R744" s="5">
        <f t="shared" si="45"/>
        <v>673.35</v>
      </c>
      <c r="S744" s="5">
        <f t="shared" si="46"/>
        <v>590.92500000000007</v>
      </c>
      <c r="T744" s="7">
        <f t="shared" si="47"/>
        <v>0.46740226612089936</v>
      </c>
      <c r="U744" s="4">
        <f>YEAR(SalesDataTable[[#This Row],[Order Date]])</f>
        <v>2026</v>
      </c>
      <c r="V744" s="7" t="str">
        <f>"Q"&amp;ROUNDUP(MONTH(SalesDataTable[[#This Row],[Order Date]])/3,0)</f>
        <v>Q2</v>
      </c>
      <c r="W744" s="8">
        <f>MONTH(SalesDataTable[[#This Row],[Order Date]])</f>
        <v>5</v>
      </c>
      <c r="X744" s="7" t="str">
        <f>TEXT(SalesDataTable[[#This Row],[Order Date]],"mmm")</f>
        <v>May</v>
      </c>
    </row>
    <row r="745" spans="1:24" ht="15.75">
      <c r="A745" s="1">
        <v>393</v>
      </c>
      <c r="B745" s="2">
        <v>46148</v>
      </c>
      <c r="C745" s="3">
        <f>YEAR(SalesDataTable[[#This Row],[Order Date]])</f>
        <v>2026</v>
      </c>
      <c r="D745" s="10" t="str">
        <f>"Q"&amp;ROUNDUP(MONTH(SalesDataTable[[#This Row],[Order Date]])/3,0)</f>
        <v>Q2</v>
      </c>
      <c r="E745" s="3">
        <f>MONTH(SalesDataTable[[#This Row],[Order Date]])</f>
        <v>5</v>
      </c>
      <c r="F745" s="3" t="str">
        <f>TEXT(SalesDataTable[[#This Row],[Order Date]],"MMM")</f>
        <v>May</v>
      </c>
      <c r="G745" s="3" t="s">
        <v>6</v>
      </c>
      <c r="H745" s="3" t="s">
        <v>43</v>
      </c>
      <c r="I745" s="3" t="s">
        <v>28</v>
      </c>
      <c r="J745" s="3" t="s">
        <v>13</v>
      </c>
      <c r="K745" s="3" t="s">
        <v>23</v>
      </c>
      <c r="L745" s="3" t="s">
        <v>29</v>
      </c>
      <c r="M745" s="8">
        <v>3</v>
      </c>
      <c r="N745" s="5">
        <v>199.93</v>
      </c>
      <c r="O745" s="6">
        <v>0</v>
      </c>
      <c r="P745" s="5">
        <v>104.86</v>
      </c>
      <c r="Q745" s="5">
        <f t="shared" si="44"/>
        <v>599.79</v>
      </c>
      <c r="R745" s="5">
        <f t="shared" si="45"/>
        <v>314.58</v>
      </c>
      <c r="S745" s="5">
        <f t="shared" si="46"/>
        <v>285.20999999999998</v>
      </c>
      <c r="T745" s="7">
        <f t="shared" si="47"/>
        <v>0.47551643075076278</v>
      </c>
      <c r="U745" s="4">
        <f>YEAR(SalesDataTable[[#This Row],[Order Date]])</f>
        <v>2026</v>
      </c>
      <c r="V745" s="7" t="str">
        <f>"Q"&amp;ROUNDUP(MONTH(SalesDataTable[[#This Row],[Order Date]])/3,0)</f>
        <v>Q2</v>
      </c>
      <c r="W745" s="8">
        <f>MONTH(SalesDataTable[[#This Row],[Order Date]])</f>
        <v>5</v>
      </c>
      <c r="X745" s="7" t="str">
        <f>TEXT(SalesDataTable[[#This Row],[Order Date]],"mmm")</f>
        <v>May</v>
      </c>
    </row>
    <row r="746" spans="1:24" ht="15.75">
      <c r="A746" s="1">
        <v>812</v>
      </c>
      <c r="B746" s="2">
        <v>46148</v>
      </c>
      <c r="C746" s="3">
        <f>YEAR(SalesDataTable[[#This Row],[Order Date]])</f>
        <v>2026</v>
      </c>
      <c r="D746" s="10" t="str">
        <f>"Q"&amp;ROUNDUP(MONTH(SalesDataTable[[#This Row],[Order Date]])/3,0)</f>
        <v>Q2</v>
      </c>
      <c r="E746" s="3">
        <f>MONTH(SalesDataTable[[#This Row],[Order Date]])</f>
        <v>5</v>
      </c>
      <c r="F746" s="3" t="str">
        <f>TEXT(SalesDataTable[[#This Row],[Order Date]],"MMM")</f>
        <v>May</v>
      </c>
      <c r="G746" s="3" t="s">
        <v>0</v>
      </c>
      <c r="H746" s="3" t="s">
        <v>1</v>
      </c>
      <c r="I746" s="3" t="s">
        <v>2</v>
      </c>
      <c r="J746" s="3" t="s">
        <v>13</v>
      </c>
      <c r="K746" s="3" t="s">
        <v>9</v>
      </c>
      <c r="L746" s="3" t="s">
        <v>46</v>
      </c>
      <c r="M746" s="8">
        <v>5</v>
      </c>
      <c r="N746" s="5">
        <v>70.150000000000006</v>
      </c>
      <c r="O746" s="6">
        <v>0</v>
      </c>
      <c r="P746" s="5">
        <v>32.700000000000003</v>
      </c>
      <c r="Q746" s="5">
        <f t="shared" si="44"/>
        <v>350.75</v>
      </c>
      <c r="R746" s="5">
        <f t="shared" si="45"/>
        <v>163.5</v>
      </c>
      <c r="S746" s="5">
        <f t="shared" si="46"/>
        <v>187.25</v>
      </c>
      <c r="T746" s="7">
        <f t="shared" si="47"/>
        <v>0.53385602280826805</v>
      </c>
      <c r="U746" s="4">
        <f>YEAR(SalesDataTable[[#This Row],[Order Date]])</f>
        <v>2026</v>
      </c>
      <c r="V746" s="7" t="str">
        <f>"Q"&amp;ROUNDUP(MONTH(SalesDataTable[[#This Row],[Order Date]])/3,0)</f>
        <v>Q2</v>
      </c>
      <c r="W746" s="8">
        <f>MONTH(SalesDataTable[[#This Row],[Order Date]])</f>
        <v>5</v>
      </c>
      <c r="X746" s="7" t="str">
        <f>TEXT(SalesDataTable[[#This Row],[Order Date]],"mmm")</f>
        <v>May</v>
      </c>
    </row>
    <row r="747" spans="1:24" ht="15.75">
      <c r="A747" s="1">
        <v>1297</v>
      </c>
      <c r="B747" s="2">
        <v>46148</v>
      </c>
      <c r="C747" s="3">
        <f>YEAR(SalesDataTable[[#This Row],[Order Date]])</f>
        <v>2026</v>
      </c>
      <c r="D747" s="10" t="str">
        <f>"Q"&amp;ROUNDUP(MONTH(SalesDataTable[[#This Row],[Order Date]])/3,0)</f>
        <v>Q2</v>
      </c>
      <c r="E747" s="3">
        <f>MONTH(SalesDataTable[[#This Row],[Order Date]])</f>
        <v>5</v>
      </c>
      <c r="F747" s="3" t="str">
        <f>TEXT(SalesDataTable[[#This Row],[Order Date]],"MMM")</f>
        <v>May</v>
      </c>
      <c r="G747" s="3" t="s">
        <v>11</v>
      </c>
      <c r="H747" s="3" t="s">
        <v>12</v>
      </c>
      <c r="I747" s="3" t="s">
        <v>19</v>
      </c>
      <c r="J747" s="3" t="s">
        <v>13</v>
      </c>
      <c r="K747" s="3" t="s">
        <v>34</v>
      </c>
      <c r="L747" s="3" t="s">
        <v>42</v>
      </c>
      <c r="M747" s="8">
        <v>2</v>
      </c>
      <c r="N747" s="5">
        <v>35.86</v>
      </c>
      <c r="O747" s="6">
        <v>0</v>
      </c>
      <c r="P747" s="5">
        <v>13.9</v>
      </c>
      <c r="Q747" s="5">
        <f t="shared" si="44"/>
        <v>71.72</v>
      </c>
      <c r="R747" s="5">
        <f t="shared" si="45"/>
        <v>27.8</v>
      </c>
      <c r="S747" s="5">
        <f t="shared" si="46"/>
        <v>43.92</v>
      </c>
      <c r="T747" s="7">
        <f t="shared" si="47"/>
        <v>0.61238148354712774</v>
      </c>
      <c r="U747" s="4">
        <f>YEAR(SalesDataTable[[#This Row],[Order Date]])</f>
        <v>2026</v>
      </c>
      <c r="V747" s="7" t="str">
        <f>"Q"&amp;ROUNDUP(MONTH(SalesDataTable[[#This Row],[Order Date]])/3,0)</f>
        <v>Q2</v>
      </c>
      <c r="W747" s="8">
        <f>MONTH(SalesDataTable[[#This Row],[Order Date]])</f>
        <v>5</v>
      </c>
      <c r="X747" s="7" t="str">
        <f>TEXT(SalesDataTable[[#This Row],[Order Date]],"mmm")</f>
        <v>May</v>
      </c>
    </row>
    <row r="748" spans="1:24" ht="15.75">
      <c r="A748" s="1">
        <v>1574</v>
      </c>
      <c r="B748" s="2">
        <v>46148</v>
      </c>
      <c r="C748" s="3">
        <f>YEAR(SalesDataTable[[#This Row],[Order Date]])</f>
        <v>2026</v>
      </c>
      <c r="D748" s="10" t="str">
        <f>"Q"&amp;ROUNDUP(MONTH(SalesDataTable[[#This Row],[Order Date]])/3,0)</f>
        <v>Q2</v>
      </c>
      <c r="E748" s="3">
        <f>MONTH(SalesDataTable[[#This Row],[Order Date]])</f>
        <v>5</v>
      </c>
      <c r="F748" s="3" t="str">
        <f>TEXT(SalesDataTable[[#This Row],[Order Date]],"MMM")</f>
        <v>May</v>
      </c>
      <c r="G748" s="3" t="s">
        <v>6</v>
      </c>
      <c r="H748" s="3" t="s">
        <v>27</v>
      </c>
      <c r="I748" s="3" t="s">
        <v>2</v>
      </c>
      <c r="J748" s="3" t="s">
        <v>3</v>
      </c>
      <c r="K748" s="3" t="s">
        <v>9</v>
      </c>
      <c r="L748" s="3" t="s">
        <v>10</v>
      </c>
      <c r="M748" s="8">
        <v>1</v>
      </c>
      <c r="N748" s="5">
        <v>92.27</v>
      </c>
      <c r="O748" s="6">
        <v>0</v>
      </c>
      <c r="P748" s="5">
        <v>46.5</v>
      </c>
      <c r="Q748" s="5">
        <f t="shared" si="44"/>
        <v>92.27</v>
      </c>
      <c r="R748" s="5">
        <f t="shared" si="45"/>
        <v>46.5</v>
      </c>
      <c r="S748" s="5">
        <f t="shared" si="46"/>
        <v>45.769999999999996</v>
      </c>
      <c r="T748" s="7">
        <f t="shared" si="47"/>
        <v>0.49604421805570603</v>
      </c>
      <c r="U748" s="4">
        <f>YEAR(SalesDataTable[[#This Row],[Order Date]])</f>
        <v>2026</v>
      </c>
      <c r="V748" s="7" t="str">
        <f>"Q"&amp;ROUNDUP(MONTH(SalesDataTable[[#This Row],[Order Date]])/3,0)</f>
        <v>Q2</v>
      </c>
      <c r="W748" s="8">
        <f>MONTH(SalesDataTable[[#This Row],[Order Date]])</f>
        <v>5</v>
      </c>
      <c r="X748" s="7" t="str">
        <f>TEXT(SalesDataTable[[#This Row],[Order Date]],"mmm")</f>
        <v>May</v>
      </c>
    </row>
    <row r="749" spans="1:24" ht="15.75">
      <c r="A749" s="1">
        <v>3060</v>
      </c>
      <c r="B749" s="2">
        <v>46148</v>
      </c>
      <c r="C749" s="3">
        <f>YEAR(SalesDataTable[[#This Row],[Order Date]])</f>
        <v>2026</v>
      </c>
      <c r="D749" s="10" t="str">
        <f>"Q"&amp;ROUNDUP(MONTH(SalesDataTable[[#This Row],[Order Date]])/3,0)</f>
        <v>Q2</v>
      </c>
      <c r="E749" s="3">
        <f>MONTH(SalesDataTable[[#This Row],[Order Date]])</f>
        <v>5</v>
      </c>
      <c r="F749" s="3" t="str">
        <f>TEXT(SalesDataTable[[#This Row],[Order Date]],"MMM")</f>
        <v>May</v>
      </c>
      <c r="G749" s="3" t="s">
        <v>6</v>
      </c>
      <c r="H749" s="3" t="s">
        <v>27</v>
      </c>
      <c r="I749" s="3" t="s">
        <v>8</v>
      </c>
      <c r="J749" s="3" t="s">
        <v>16</v>
      </c>
      <c r="K749" s="3" t="s">
        <v>9</v>
      </c>
      <c r="L749" s="3" t="s">
        <v>37</v>
      </c>
      <c r="M749" s="8">
        <v>6</v>
      </c>
      <c r="N749" s="5">
        <v>157.31</v>
      </c>
      <c r="O749" s="6">
        <v>0.15</v>
      </c>
      <c r="P749" s="5">
        <v>80.34</v>
      </c>
      <c r="Q749" s="5">
        <f t="shared" si="44"/>
        <v>802.28099999999995</v>
      </c>
      <c r="R749" s="5">
        <f t="shared" si="45"/>
        <v>482.04</v>
      </c>
      <c r="S749" s="5">
        <f t="shared" si="46"/>
        <v>320.24099999999993</v>
      </c>
      <c r="T749" s="7">
        <f t="shared" si="47"/>
        <v>0.3991631361081715</v>
      </c>
      <c r="U749" s="4">
        <f>YEAR(SalesDataTable[[#This Row],[Order Date]])</f>
        <v>2026</v>
      </c>
      <c r="V749" s="7" t="str">
        <f>"Q"&amp;ROUNDUP(MONTH(SalesDataTable[[#This Row],[Order Date]])/3,0)</f>
        <v>Q2</v>
      </c>
      <c r="W749" s="8">
        <f>MONTH(SalesDataTable[[#This Row],[Order Date]])</f>
        <v>5</v>
      </c>
      <c r="X749" s="7" t="str">
        <f>TEXT(SalesDataTable[[#This Row],[Order Date]],"mmm")</f>
        <v>May</v>
      </c>
    </row>
    <row r="750" spans="1:24" ht="15.75">
      <c r="A750" s="1">
        <v>3490</v>
      </c>
      <c r="B750" s="2">
        <v>46148</v>
      </c>
      <c r="C750" s="3">
        <f>YEAR(SalesDataTable[[#This Row],[Order Date]])</f>
        <v>2026</v>
      </c>
      <c r="D750" s="10" t="str">
        <f>"Q"&amp;ROUNDUP(MONTH(SalesDataTable[[#This Row],[Order Date]])/3,0)</f>
        <v>Q2</v>
      </c>
      <c r="E750" s="3">
        <f>MONTH(SalesDataTable[[#This Row],[Order Date]])</f>
        <v>5</v>
      </c>
      <c r="F750" s="3" t="str">
        <f>TEXT(SalesDataTable[[#This Row],[Order Date]],"MMM")</f>
        <v>May</v>
      </c>
      <c r="G750" s="3" t="s">
        <v>6</v>
      </c>
      <c r="H750" s="3" t="s">
        <v>41</v>
      </c>
      <c r="I750" s="3" t="s">
        <v>2</v>
      </c>
      <c r="J750" s="3" t="s">
        <v>13</v>
      </c>
      <c r="K750" s="3" t="s">
        <v>14</v>
      </c>
      <c r="L750" s="3" t="s">
        <v>32</v>
      </c>
      <c r="M750" s="8">
        <v>2</v>
      </c>
      <c r="N750" s="5">
        <v>46.18</v>
      </c>
      <c r="O750" s="6">
        <v>0.05</v>
      </c>
      <c r="P750" s="5">
        <v>17.899999999999999</v>
      </c>
      <c r="Q750" s="5">
        <f t="shared" si="44"/>
        <v>87.74199999999999</v>
      </c>
      <c r="R750" s="5">
        <f t="shared" si="45"/>
        <v>35.799999999999997</v>
      </c>
      <c r="S750" s="5">
        <f t="shared" si="46"/>
        <v>51.941999999999993</v>
      </c>
      <c r="T750" s="7">
        <f t="shared" si="47"/>
        <v>0.59198559412823959</v>
      </c>
      <c r="U750" s="4">
        <f>YEAR(SalesDataTable[[#This Row],[Order Date]])</f>
        <v>2026</v>
      </c>
      <c r="V750" s="7" t="str">
        <f>"Q"&amp;ROUNDUP(MONTH(SalesDataTable[[#This Row],[Order Date]])/3,0)</f>
        <v>Q2</v>
      </c>
      <c r="W750" s="8">
        <f>MONTH(SalesDataTable[[#This Row],[Order Date]])</f>
        <v>5</v>
      </c>
      <c r="X750" s="7" t="str">
        <f>TEXT(SalesDataTable[[#This Row],[Order Date]],"mmm")</f>
        <v>May</v>
      </c>
    </row>
    <row r="751" spans="1:24" ht="15.75">
      <c r="A751" s="1">
        <v>3654</v>
      </c>
      <c r="B751" s="2">
        <v>46148</v>
      </c>
      <c r="C751" s="3">
        <f>YEAR(SalesDataTable[[#This Row],[Order Date]])</f>
        <v>2026</v>
      </c>
      <c r="D751" s="10" t="str">
        <f>"Q"&amp;ROUNDUP(MONTH(SalesDataTable[[#This Row],[Order Date]])/3,0)</f>
        <v>Q2</v>
      </c>
      <c r="E751" s="3">
        <f>MONTH(SalesDataTable[[#This Row],[Order Date]])</f>
        <v>5</v>
      </c>
      <c r="F751" s="3" t="str">
        <f>TEXT(SalesDataTable[[#This Row],[Order Date]],"MMM")</f>
        <v>May</v>
      </c>
      <c r="G751" s="3" t="s">
        <v>11</v>
      </c>
      <c r="H751" s="3" t="s">
        <v>39</v>
      </c>
      <c r="I751" s="3" t="s">
        <v>2</v>
      </c>
      <c r="J751" s="3" t="s">
        <v>16</v>
      </c>
      <c r="K751" s="3" t="s">
        <v>4</v>
      </c>
      <c r="L751" s="3" t="s">
        <v>22</v>
      </c>
      <c r="M751" s="8">
        <v>1</v>
      </c>
      <c r="N751" s="5">
        <v>51.44</v>
      </c>
      <c r="O751" s="6">
        <v>0.1</v>
      </c>
      <c r="P751" s="5">
        <v>22.88</v>
      </c>
      <c r="Q751" s="5">
        <f t="shared" si="44"/>
        <v>46.295999999999999</v>
      </c>
      <c r="R751" s="5">
        <f t="shared" si="45"/>
        <v>22.88</v>
      </c>
      <c r="S751" s="5">
        <f t="shared" si="46"/>
        <v>23.416</v>
      </c>
      <c r="T751" s="7">
        <f t="shared" si="47"/>
        <v>0.50578883704855715</v>
      </c>
      <c r="U751" s="4">
        <f>YEAR(SalesDataTable[[#This Row],[Order Date]])</f>
        <v>2026</v>
      </c>
      <c r="V751" s="7" t="str">
        <f>"Q"&amp;ROUNDUP(MONTH(SalesDataTable[[#This Row],[Order Date]])/3,0)</f>
        <v>Q2</v>
      </c>
      <c r="W751" s="8">
        <f>MONTH(SalesDataTable[[#This Row],[Order Date]])</f>
        <v>5</v>
      </c>
      <c r="X751" s="7" t="str">
        <f>TEXT(SalesDataTable[[#This Row],[Order Date]],"mmm")</f>
        <v>May</v>
      </c>
    </row>
    <row r="752" spans="1:24" ht="15.75">
      <c r="A752" s="1">
        <v>4209</v>
      </c>
      <c r="B752" s="2">
        <v>46148</v>
      </c>
      <c r="C752" s="3">
        <f>YEAR(SalesDataTable[[#This Row],[Order Date]])</f>
        <v>2026</v>
      </c>
      <c r="D752" s="10" t="str">
        <f>"Q"&amp;ROUNDUP(MONTH(SalesDataTable[[#This Row],[Order Date]])/3,0)</f>
        <v>Q2</v>
      </c>
      <c r="E752" s="3">
        <f>MONTH(SalesDataTable[[#This Row],[Order Date]])</f>
        <v>5</v>
      </c>
      <c r="F752" s="3" t="str">
        <f>TEXT(SalesDataTable[[#This Row],[Order Date]],"MMM")</f>
        <v>May</v>
      </c>
      <c r="G752" s="3" t="s">
        <v>6</v>
      </c>
      <c r="H752" s="3" t="s">
        <v>7</v>
      </c>
      <c r="I752" s="3" t="s">
        <v>2</v>
      </c>
      <c r="J752" s="3" t="s">
        <v>13</v>
      </c>
      <c r="K752" s="3" t="s">
        <v>34</v>
      </c>
      <c r="L752" s="3" t="s">
        <v>45</v>
      </c>
      <c r="M752" s="8">
        <v>2</v>
      </c>
      <c r="N752" s="5">
        <v>50.97</v>
      </c>
      <c r="O752" s="6">
        <v>0.05</v>
      </c>
      <c r="P752" s="5">
        <v>21.67</v>
      </c>
      <c r="Q752" s="5">
        <f t="shared" si="44"/>
        <v>96.842999999999989</v>
      </c>
      <c r="R752" s="5">
        <f t="shared" si="45"/>
        <v>43.34</v>
      </c>
      <c r="S752" s="5">
        <f t="shared" si="46"/>
        <v>53.502999999999986</v>
      </c>
      <c r="T752" s="7">
        <f t="shared" si="47"/>
        <v>0.55247152607829153</v>
      </c>
      <c r="U752" s="4">
        <f>YEAR(SalesDataTable[[#This Row],[Order Date]])</f>
        <v>2026</v>
      </c>
      <c r="V752" s="7" t="str">
        <f>"Q"&amp;ROUNDUP(MONTH(SalesDataTable[[#This Row],[Order Date]])/3,0)</f>
        <v>Q2</v>
      </c>
      <c r="W752" s="8">
        <f>MONTH(SalesDataTable[[#This Row],[Order Date]])</f>
        <v>5</v>
      </c>
      <c r="X752" s="7" t="str">
        <f>TEXT(SalesDataTable[[#This Row],[Order Date]],"mmm")</f>
        <v>May</v>
      </c>
    </row>
    <row r="753" spans="1:24" ht="15.75">
      <c r="A753" s="1">
        <v>4227</v>
      </c>
      <c r="B753" s="2">
        <v>46148</v>
      </c>
      <c r="C753" s="3">
        <f>YEAR(SalesDataTable[[#This Row],[Order Date]])</f>
        <v>2026</v>
      </c>
      <c r="D753" s="10" t="str">
        <f>"Q"&amp;ROUNDUP(MONTH(SalesDataTable[[#This Row],[Order Date]])/3,0)</f>
        <v>Q2</v>
      </c>
      <c r="E753" s="3">
        <f>MONTH(SalesDataTable[[#This Row],[Order Date]])</f>
        <v>5</v>
      </c>
      <c r="F753" s="3" t="str">
        <f>TEXT(SalesDataTable[[#This Row],[Order Date]],"MMM")</f>
        <v>May</v>
      </c>
      <c r="G753" s="3" t="s">
        <v>6</v>
      </c>
      <c r="H753" s="3" t="s">
        <v>7</v>
      </c>
      <c r="I753" s="3" t="s">
        <v>2</v>
      </c>
      <c r="J753" s="3" t="s">
        <v>13</v>
      </c>
      <c r="K753" s="3" t="s">
        <v>4</v>
      </c>
      <c r="L753" s="3" t="s">
        <v>26</v>
      </c>
      <c r="M753" s="8">
        <v>2</v>
      </c>
      <c r="N753" s="5">
        <v>40.549999999999997</v>
      </c>
      <c r="O753" s="6">
        <v>0</v>
      </c>
      <c r="P753" s="5">
        <v>16.52</v>
      </c>
      <c r="Q753" s="5">
        <f t="shared" si="44"/>
        <v>81.099999999999994</v>
      </c>
      <c r="R753" s="5">
        <f t="shared" si="45"/>
        <v>33.04</v>
      </c>
      <c r="S753" s="5">
        <f t="shared" si="46"/>
        <v>48.059999999999995</v>
      </c>
      <c r="T753" s="7">
        <f t="shared" si="47"/>
        <v>0.59260172626387175</v>
      </c>
      <c r="U753" s="4">
        <f>YEAR(SalesDataTable[[#This Row],[Order Date]])</f>
        <v>2026</v>
      </c>
      <c r="V753" s="7" t="str">
        <f>"Q"&amp;ROUNDUP(MONTH(SalesDataTable[[#This Row],[Order Date]])/3,0)</f>
        <v>Q2</v>
      </c>
      <c r="W753" s="8">
        <f>MONTH(SalesDataTable[[#This Row],[Order Date]])</f>
        <v>5</v>
      </c>
      <c r="X753" s="7" t="str">
        <f>TEXT(SalesDataTable[[#This Row],[Order Date]],"mmm")</f>
        <v>May</v>
      </c>
    </row>
    <row r="754" spans="1:24" ht="15.75">
      <c r="A754" s="1">
        <v>4247</v>
      </c>
      <c r="B754" s="2">
        <v>46148</v>
      </c>
      <c r="C754" s="3">
        <f>YEAR(SalesDataTable[[#This Row],[Order Date]])</f>
        <v>2026</v>
      </c>
      <c r="D754" s="10" t="str">
        <f>"Q"&amp;ROUNDUP(MONTH(SalesDataTable[[#This Row],[Order Date]])/3,0)</f>
        <v>Q2</v>
      </c>
      <c r="E754" s="3">
        <f>MONTH(SalesDataTable[[#This Row],[Order Date]])</f>
        <v>5</v>
      </c>
      <c r="F754" s="3" t="str">
        <f>TEXT(SalesDataTable[[#This Row],[Order Date]],"MMM")</f>
        <v>May</v>
      </c>
      <c r="G754" s="3" t="s">
        <v>11</v>
      </c>
      <c r="H754" s="3" t="s">
        <v>52</v>
      </c>
      <c r="I754" s="3" t="s">
        <v>2</v>
      </c>
      <c r="J754" s="3" t="s">
        <v>13</v>
      </c>
      <c r="K754" s="3" t="s">
        <v>4</v>
      </c>
      <c r="L754" s="3" t="s">
        <v>22</v>
      </c>
      <c r="M754" s="8">
        <v>2</v>
      </c>
      <c r="N754" s="5">
        <v>51.3</v>
      </c>
      <c r="O754" s="6">
        <v>0</v>
      </c>
      <c r="P754" s="5">
        <v>23.12</v>
      </c>
      <c r="Q754" s="5">
        <f t="shared" si="44"/>
        <v>102.6</v>
      </c>
      <c r="R754" s="5">
        <f t="shared" si="45"/>
        <v>46.24</v>
      </c>
      <c r="S754" s="5">
        <f t="shared" si="46"/>
        <v>56.359999999999992</v>
      </c>
      <c r="T754" s="7">
        <f t="shared" si="47"/>
        <v>0.54931773879142298</v>
      </c>
      <c r="U754" s="4">
        <f>YEAR(SalesDataTable[[#This Row],[Order Date]])</f>
        <v>2026</v>
      </c>
      <c r="V754" s="7" t="str">
        <f>"Q"&amp;ROUNDUP(MONTH(SalesDataTable[[#This Row],[Order Date]])/3,0)</f>
        <v>Q2</v>
      </c>
      <c r="W754" s="8">
        <f>MONTH(SalesDataTable[[#This Row],[Order Date]])</f>
        <v>5</v>
      </c>
      <c r="X754" s="7" t="str">
        <f>TEXT(SalesDataTable[[#This Row],[Order Date]],"mmm")</f>
        <v>May</v>
      </c>
    </row>
    <row r="755" spans="1:24" ht="15.75">
      <c r="A755" s="1">
        <v>5196</v>
      </c>
      <c r="B755" s="2">
        <v>46148</v>
      </c>
      <c r="C755" s="3">
        <f>YEAR(SalesDataTable[[#This Row],[Order Date]])</f>
        <v>2026</v>
      </c>
      <c r="D755" s="10" t="str">
        <f>"Q"&amp;ROUNDUP(MONTH(SalesDataTable[[#This Row],[Order Date]])/3,0)</f>
        <v>Q2</v>
      </c>
      <c r="E755" s="3">
        <f>MONTH(SalesDataTable[[#This Row],[Order Date]])</f>
        <v>5</v>
      </c>
      <c r="F755" s="3" t="str">
        <f>TEXT(SalesDataTable[[#This Row],[Order Date]],"MMM")</f>
        <v>May</v>
      </c>
      <c r="G755" s="3" t="s">
        <v>20</v>
      </c>
      <c r="H755" s="3" t="s">
        <v>33</v>
      </c>
      <c r="I755" s="3" t="s">
        <v>2</v>
      </c>
      <c r="J755" s="3" t="s">
        <v>13</v>
      </c>
      <c r="K755" s="3" t="s">
        <v>23</v>
      </c>
      <c r="L755" s="3" t="s">
        <v>40</v>
      </c>
      <c r="M755" s="8">
        <v>3</v>
      </c>
      <c r="N755" s="5">
        <v>82.56</v>
      </c>
      <c r="O755" s="6">
        <v>0</v>
      </c>
      <c r="P755" s="5">
        <v>39.99</v>
      </c>
      <c r="Q755" s="5">
        <f t="shared" si="44"/>
        <v>247.68</v>
      </c>
      <c r="R755" s="5">
        <f t="shared" si="45"/>
        <v>119.97</v>
      </c>
      <c r="S755" s="5">
        <f t="shared" si="46"/>
        <v>127.71000000000001</v>
      </c>
      <c r="T755" s="7">
        <f t="shared" si="47"/>
        <v>0.515625</v>
      </c>
      <c r="U755" s="4">
        <f>YEAR(SalesDataTable[[#This Row],[Order Date]])</f>
        <v>2026</v>
      </c>
      <c r="V755" s="7" t="str">
        <f>"Q"&amp;ROUNDUP(MONTH(SalesDataTable[[#This Row],[Order Date]])/3,0)</f>
        <v>Q2</v>
      </c>
      <c r="W755" s="8">
        <f>MONTH(SalesDataTable[[#This Row],[Order Date]])</f>
        <v>5</v>
      </c>
      <c r="X755" s="7" t="str">
        <f>TEXT(SalesDataTable[[#This Row],[Order Date]],"mmm")</f>
        <v>May</v>
      </c>
    </row>
    <row r="756" spans="1:24" ht="15.75">
      <c r="A756" s="1">
        <v>400</v>
      </c>
      <c r="B756" s="2">
        <v>46149</v>
      </c>
      <c r="C756" s="3">
        <f>YEAR(SalesDataTable[[#This Row],[Order Date]])</f>
        <v>2026</v>
      </c>
      <c r="D756" s="10" t="str">
        <f>"Q"&amp;ROUNDUP(MONTH(SalesDataTable[[#This Row],[Order Date]])/3,0)</f>
        <v>Q2</v>
      </c>
      <c r="E756" s="3">
        <f>MONTH(SalesDataTable[[#This Row],[Order Date]])</f>
        <v>5</v>
      </c>
      <c r="F756" s="3" t="str">
        <f>TEXT(SalesDataTable[[#This Row],[Order Date]],"MMM")</f>
        <v>May</v>
      </c>
      <c r="G756" s="3" t="s">
        <v>6</v>
      </c>
      <c r="H756" s="3" t="s">
        <v>43</v>
      </c>
      <c r="I756" s="3" t="s">
        <v>8</v>
      </c>
      <c r="J756" s="3" t="s">
        <v>16</v>
      </c>
      <c r="K756" s="3" t="s">
        <v>9</v>
      </c>
      <c r="L756" s="3" t="s">
        <v>10</v>
      </c>
      <c r="M756" s="8">
        <v>6</v>
      </c>
      <c r="N756" s="5">
        <v>92.66</v>
      </c>
      <c r="O756" s="6">
        <v>0.15</v>
      </c>
      <c r="P756" s="5">
        <v>44.71</v>
      </c>
      <c r="Q756" s="5">
        <f t="shared" si="44"/>
        <v>472.56600000000003</v>
      </c>
      <c r="R756" s="5">
        <f t="shared" si="45"/>
        <v>268.26</v>
      </c>
      <c r="S756" s="5">
        <f t="shared" si="46"/>
        <v>204.30600000000004</v>
      </c>
      <c r="T756" s="7">
        <f t="shared" si="47"/>
        <v>0.43233326138571126</v>
      </c>
      <c r="U756" s="4">
        <f>YEAR(SalesDataTable[[#This Row],[Order Date]])</f>
        <v>2026</v>
      </c>
      <c r="V756" s="7" t="str">
        <f>"Q"&amp;ROUNDUP(MONTH(SalesDataTable[[#This Row],[Order Date]])/3,0)</f>
        <v>Q2</v>
      </c>
      <c r="W756" s="8">
        <f>MONTH(SalesDataTable[[#This Row],[Order Date]])</f>
        <v>5</v>
      </c>
      <c r="X756" s="7" t="str">
        <f>TEXT(SalesDataTable[[#This Row],[Order Date]],"mmm")</f>
        <v>May</v>
      </c>
    </row>
    <row r="757" spans="1:24" ht="15.75">
      <c r="A757" s="1">
        <v>829</v>
      </c>
      <c r="B757" s="2">
        <v>46149</v>
      </c>
      <c r="C757" s="3">
        <f>YEAR(SalesDataTable[[#This Row],[Order Date]])</f>
        <v>2026</v>
      </c>
      <c r="D757" s="10" t="str">
        <f>"Q"&amp;ROUNDUP(MONTH(SalesDataTable[[#This Row],[Order Date]])/3,0)</f>
        <v>Q2</v>
      </c>
      <c r="E757" s="3">
        <f>MONTH(SalesDataTable[[#This Row],[Order Date]])</f>
        <v>5</v>
      </c>
      <c r="F757" s="3" t="str">
        <f>TEXT(SalesDataTable[[#This Row],[Order Date]],"MMM")</f>
        <v>May</v>
      </c>
      <c r="G757" s="3" t="s">
        <v>11</v>
      </c>
      <c r="H757" s="3" t="s">
        <v>52</v>
      </c>
      <c r="I757" s="3" t="s">
        <v>28</v>
      </c>
      <c r="J757" s="3" t="s">
        <v>13</v>
      </c>
      <c r="K757" s="3" t="s">
        <v>34</v>
      </c>
      <c r="L757" s="3" t="s">
        <v>35</v>
      </c>
      <c r="M757" s="8">
        <v>1</v>
      </c>
      <c r="N757" s="5">
        <v>39.42</v>
      </c>
      <c r="O757" s="6">
        <v>0</v>
      </c>
      <c r="P757" s="5">
        <v>14.86</v>
      </c>
      <c r="Q757" s="5">
        <f t="shared" si="44"/>
        <v>39.42</v>
      </c>
      <c r="R757" s="5">
        <f t="shared" si="45"/>
        <v>14.86</v>
      </c>
      <c r="S757" s="5">
        <f t="shared" si="46"/>
        <v>24.560000000000002</v>
      </c>
      <c r="T757" s="7">
        <f t="shared" si="47"/>
        <v>0.62303399289700667</v>
      </c>
      <c r="U757" s="4">
        <f>YEAR(SalesDataTable[[#This Row],[Order Date]])</f>
        <v>2026</v>
      </c>
      <c r="V757" s="7" t="str">
        <f>"Q"&amp;ROUNDUP(MONTH(SalesDataTable[[#This Row],[Order Date]])/3,0)</f>
        <v>Q2</v>
      </c>
      <c r="W757" s="8">
        <f>MONTH(SalesDataTable[[#This Row],[Order Date]])</f>
        <v>5</v>
      </c>
      <c r="X757" s="7" t="str">
        <f>TEXT(SalesDataTable[[#This Row],[Order Date]],"mmm")</f>
        <v>May</v>
      </c>
    </row>
    <row r="758" spans="1:24" ht="15.75">
      <c r="A758" s="1">
        <v>1236</v>
      </c>
      <c r="B758" s="2">
        <v>46149</v>
      </c>
      <c r="C758" s="3">
        <f>YEAR(SalesDataTable[[#This Row],[Order Date]])</f>
        <v>2026</v>
      </c>
      <c r="D758" s="10" t="str">
        <f>"Q"&amp;ROUNDUP(MONTH(SalesDataTable[[#This Row],[Order Date]])/3,0)</f>
        <v>Q2</v>
      </c>
      <c r="E758" s="3">
        <f>MONTH(SalesDataTable[[#This Row],[Order Date]])</f>
        <v>5</v>
      </c>
      <c r="F758" s="3" t="str">
        <f>TEXT(SalesDataTable[[#This Row],[Order Date]],"MMM")</f>
        <v>May</v>
      </c>
      <c r="G758" s="3" t="s">
        <v>0</v>
      </c>
      <c r="H758" s="3" t="s">
        <v>36</v>
      </c>
      <c r="I758" s="3" t="s">
        <v>19</v>
      </c>
      <c r="J758" s="3" t="s">
        <v>3</v>
      </c>
      <c r="K758" s="3" t="s">
        <v>34</v>
      </c>
      <c r="L758" s="3" t="s">
        <v>38</v>
      </c>
      <c r="M758" s="8">
        <v>2</v>
      </c>
      <c r="N758" s="5">
        <v>124.25</v>
      </c>
      <c r="O758" s="6">
        <v>0</v>
      </c>
      <c r="P758" s="5">
        <v>69.510000000000005</v>
      </c>
      <c r="Q758" s="5">
        <f t="shared" si="44"/>
        <v>248.5</v>
      </c>
      <c r="R758" s="5">
        <f t="shared" si="45"/>
        <v>139.02000000000001</v>
      </c>
      <c r="S758" s="5">
        <f t="shared" si="46"/>
        <v>109.47999999999999</v>
      </c>
      <c r="T758" s="7">
        <f t="shared" si="47"/>
        <v>0.44056338028169012</v>
      </c>
      <c r="U758" s="4">
        <f>YEAR(SalesDataTable[[#This Row],[Order Date]])</f>
        <v>2026</v>
      </c>
      <c r="V758" s="7" t="str">
        <f>"Q"&amp;ROUNDUP(MONTH(SalesDataTable[[#This Row],[Order Date]])/3,0)</f>
        <v>Q2</v>
      </c>
      <c r="W758" s="8">
        <f>MONTH(SalesDataTable[[#This Row],[Order Date]])</f>
        <v>5</v>
      </c>
      <c r="X758" s="7" t="str">
        <f>TEXT(SalesDataTable[[#This Row],[Order Date]],"mmm")</f>
        <v>May</v>
      </c>
    </row>
    <row r="759" spans="1:24" ht="15.75">
      <c r="A759" s="1">
        <v>1364</v>
      </c>
      <c r="B759" s="2">
        <v>46149</v>
      </c>
      <c r="C759" s="3">
        <f>YEAR(SalesDataTable[[#This Row],[Order Date]])</f>
        <v>2026</v>
      </c>
      <c r="D759" s="10" t="str">
        <f>"Q"&amp;ROUNDUP(MONTH(SalesDataTable[[#This Row],[Order Date]])/3,0)</f>
        <v>Q2</v>
      </c>
      <c r="E759" s="3">
        <f>MONTH(SalesDataTable[[#This Row],[Order Date]])</f>
        <v>5</v>
      </c>
      <c r="F759" s="3" t="str">
        <f>TEXT(SalesDataTable[[#This Row],[Order Date]],"MMM")</f>
        <v>May</v>
      </c>
      <c r="G759" s="3" t="s">
        <v>6</v>
      </c>
      <c r="H759" s="3" t="s">
        <v>49</v>
      </c>
      <c r="I759" s="3" t="s">
        <v>2</v>
      </c>
      <c r="J759" s="3" t="s">
        <v>13</v>
      </c>
      <c r="K759" s="3" t="s">
        <v>9</v>
      </c>
      <c r="L759" s="3" t="s">
        <v>37</v>
      </c>
      <c r="M759" s="8">
        <v>2</v>
      </c>
      <c r="N759" s="5">
        <v>156.43</v>
      </c>
      <c r="O759" s="6">
        <v>0</v>
      </c>
      <c r="P759" s="5">
        <v>78.569999999999993</v>
      </c>
      <c r="Q759" s="5">
        <f t="shared" si="44"/>
        <v>312.86</v>
      </c>
      <c r="R759" s="5">
        <f t="shared" si="45"/>
        <v>157.13999999999999</v>
      </c>
      <c r="S759" s="5">
        <f t="shared" si="46"/>
        <v>155.72000000000003</v>
      </c>
      <c r="T759" s="7">
        <f t="shared" si="47"/>
        <v>0.49773061433228927</v>
      </c>
      <c r="U759" s="4">
        <f>YEAR(SalesDataTable[[#This Row],[Order Date]])</f>
        <v>2026</v>
      </c>
      <c r="V759" s="7" t="str">
        <f>"Q"&amp;ROUNDUP(MONTH(SalesDataTable[[#This Row],[Order Date]])/3,0)</f>
        <v>Q2</v>
      </c>
      <c r="W759" s="8">
        <f>MONTH(SalesDataTable[[#This Row],[Order Date]])</f>
        <v>5</v>
      </c>
      <c r="X759" s="7" t="str">
        <f>TEXT(SalesDataTable[[#This Row],[Order Date]],"mmm")</f>
        <v>May</v>
      </c>
    </row>
    <row r="760" spans="1:24" ht="15.75">
      <c r="A760" s="1">
        <v>2105</v>
      </c>
      <c r="B760" s="2">
        <v>46149</v>
      </c>
      <c r="C760" s="3">
        <f>YEAR(SalesDataTable[[#This Row],[Order Date]])</f>
        <v>2026</v>
      </c>
      <c r="D760" s="10" t="str">
        <f>"Q"&amp;ROUNDUP(MONTH(SalesDataTable[[#This Row],[Order Date]])/3,0)</f>
        <v>Q2</v>
      </c>
      <c r="E760" s="3">
        <f>MONTH(SalesDataTable[[#This Row],[Order Date]])</f>
        <v>5</v>
      </c>
      <c r="F760" s="3" t="str">
        <f>TEXT(SalesDataTable[[#This Row],[Order Date]],"MMM")</f>
        <v>May</v>
      </c>
      <c r="G760" s="3" t="s">
        <v>6</v>
      </c>
      <c r="H760" s="3" t="s">
        <v>49</v>
      </c>
      <c r="I760" s="3" t="s">
        <v>19</v>
      </c>
      <c r="J760" s="3" t="s">
        <v>13</v>
      </c>
      <c r="K760" s="3" t="s">
        <v>23</v>
      </c>
      <c r="L760" s="3" t="s">
        <v>40</v>
      </c>
      <c r="M760" s="8">
        <v>1</v>
      </c>
      <c r="N760" s="5">
        <v>80.3</v>
      </c>
      <c r="O760" s="6">
        <v>0</v>
      </c>
      <c r="P760" s="5">
        <v>40.020000000000003</v>
      </c>
      <c r="Q760" s="5">
        <f t="shared" si="44"/>
        <v>80.3</v>
      </c>
      <c r="R760" s="5">
        <f t="shared" si="45"/>
        <v>40.020000000000003</v>
      </c>
      <c r="S760" s="5">
        <f t="shared" si="46"/>
        <v>40.279999999999994</v>
      </c>
      <c r="T760" s="7">
        <f t="shared" si="47"/>
        <v>0.50161892901618921</v>
      </c>
      <c r="U760" s="4">
        <f>YEAR(SalesDataTable[[#This Row],[Order Date]])</f>
        <v>2026</v>
      </c>
      <c r="V760" s="7" t="str">
        <f>"Q"&amp;ROUNDUP(MONTH(SalesDataTable[[#This Row],[Order Date]])/3,0)</f>
        <v>Q2</v>
      </c>
      <c r="W760" s="8">
        <f>MONTH(SalesDataTable[[#This Row],[Order Date]])</f>
        <v>5</v>
      </c>
      <c r="X760" s="7" t="str">
        <f>TEXT(SalesDataTable[[#This Row],[Order Date]],"mmm")</f>
        <v>May</v>
      </c>
    </row>
    <row r="761" spans="1:24" ht="15.75">
      <c r="A761" s="1">
        <v>4706</v>
      </c>
      <c r="B761" s="2">
        <v>46149</v>
      </c>
      <c r="C761" s="3">
        <f>YEAR(SalesDataTable[[#This Row],[Order Date]])</f>
        <v>2026</v>
      </c>
      <c r="D761" s="10" t="str">
        <f>"Q"&amp;ROUNDUP(MONTH(SalesDataTable[[#This Row],[Order Date]])/3,0)</f>
        <v>Q2</v>
      </c>
      <c r="E761" s="3">
        <f>MONTH(SalesDataTable[[#This Row],[Order Date]])</f>
        <v>5</v>
      </c>
      <c r="F761" s="3" t="str">
        <f>TEXT(SalesDataTable[[#This Row],[Order Date]],"MMM")</f>
        <v>May</v>
      </c>
      <c r="G761" s="3" t="s">
        <v>20</v>
      </c>
      <c r="H761" s="3" t="s">
        <v>47</v>
      </c>
      <c r="I761" s="3" t="s">
        <v>19</v>
      </c>
      <c r="J761" s="3" t="s">
        <v>13</v>
      </c>
      <c r="K761" s="3" t="s">
        <v>23</v>
      </c>
      <c r="L761" s="3" t="s">
        <v>40</v>
      </c>
      <c r="M761" s="8">
        <v>1</v>
      </c>
      <c r="N761" s="5">
        <v>79.89</v>
      </c>
      <c r="O761" s="6">
        <v>0</v>
      </c>
      <c r="P761" s="5">
        <v>39.549999999999997</v>
      </c>
      <c r="Q761" s="5">
        <f t="shared" si="44"/>
        <v>79.89</v>
      </c>
      <c r="R761" s="5">
        <f t="shared" si="45"/>
        <v>39.549999999999997</v>
      </c>
      <c r="S761" s="5">
        <f t="shared" si="46"/>
        <v>40.340000000000003</v>
      </c>
      <c r="T761" s="7">
        <f t="shared" si="47"/>
        <v>0.50494429841031419</v>
      </c>
      <c r="U761" s="4">
        <f>YEAR(SalesDataTable[[#This Row],[Order Date]])</f>
        <v>2026</v>
      </c>
      <c r="V761" s="7" t="str">
        <f>"Q"&amp;ROUNDUP(MONTH(SalesDataTable[[#This Row],[Order Date]])/3,0)</f>
        <v>Q2</v>
      </c>
      <c r="W761" s="8">
        <f>MONTH(SalesDataTable[[#This Row],[Order Date]])</f>
        <v>5</v>
      </c>
      <c r="X761" s="7" t="str">
        <f>TEXT(SalesDataTable[[#This Row],[Order Date]],"mmm")</f>
        <v>May</v>
      </c>
    </row>
    <row r="762" spans="1:24" ht="15.75">
      <c r="A762" s="1">
        <v>68</v>
      </c>
      <c r="B762" s="2">
        <v>46150</v>
      </c>
      <c r="C762" s="3">
        <f>YEAR(SalesDataTable[[#This Row],[Order Date]])</f>
        <v>2026</v>
      </c>
      <c r="D762" s="10" t="str">
        <f>"Q"&amp;ROUNDUP(MONTH(SalesDataTable[[#This Row],[Order Date]])/3,0)</f>
        <v>Q2</v>
      </c>
      <c r="E762" s="3">
        <f>MONTH(SalesDataTable[[#This Row],[Order Date]])</f>
        <v>5</v>
      </c>
      <c r="F762" s="3" t="str">
        <f>TEXT(SalesDataTable[[#This Row],[Order Date]],"MMM")</f>
        <v>May</v>
      </c>
      <c r="G762" s="3" t="s">
        <v>20</v>
      </c>
      <c r="H762" s="3" t="s">
        <v>31</v>
      </c>
      <c r="I762" s="3" t="s">
        <v>19</v>
      </c>
      <c r="J762" s="3" t="s">
        <v>13</v>
      </c>
      <c r="K762" s="3" t="s">
        <v>34</v>
      </c>
      <c r="L762" s="3" t="s">
        <v>35</v>
      </c>
      <c r="M762" s="8">
        <v>1</v>
      </c>
      <c r="N762" s="5">
        <v>39.5</v>
      </c>
      <c r="O762" s="6">
        <v>0</v>
      </c>
      <c r="P762" s="5">
        <v>14.68</v>
      </c>
      <c r="Q762" s="5">
        <f t="shared" si="44"/>
        <v>39.5</v>
      </c>
      <c r="R762" s="5">
        <f t="shared" si="45"/>
        <v>14.68</v>
      </c>
      <c r="S762" s="5">
        <f t="shared" si="46"/>
        <v>24.82</v>
      </c>
      <c r="T762" s="7">
        <f t="shared" si="47"/>
        <v>0.62835443037974681</v>
      </c>
      <c r="U762" s="4">
        <f>YEAR(SalesDataTable[[#This Row],[Order Date]])</f>
        <v>2026</v>
      </c>
      <c r="V762" s="7" t="str">
        <f>"Q"&amp;ROUNDUP(MONTH(SalesDataTable[[#This Row],[Order Date]])/3,0)</f>
        <v>Q2</v>
      </c>
      <c r="W762" s="8">
        <f>MONTH(SalesDataTable[[#This Row],[Order Date]])</f>
        <v>5</v>
      </c>
      <c r="X762" s="7" t="str">
        <f>TEXT(SalesDataTable[[#This Row],[Order Date]],"mmm")</f>
        <v>May</v>
      </c>
    </row>
    <row r="763" spans="1:24" ht="15.75">
      <c r="A763" s="1">
        <v>1352</v>
      </c>
      <c r="B763" s="2">
        <v>46150</v>
      </c>
      <c r="C763" s="3">
        <f>YEAR(SalesDataTable[[#This Row],[Order Date]])</f>
        <v>2026</v>
      </c>
      <c r="D763" s="10" t="str">
        <f>"Q"&amp;ROUNDUP(MONTH(SalesDataTable[[#This Row],[Order Date]])/3,0)</f>
        <v>Q2</v>
      </c>
      <c r="E763" s="3">
        <f>MONTH(SalesDataTable[[#This Row],[Order Date]])</f>
        <v>5</v>
      </c>
      <c r="F763" s="3" t="str">
        <f>TEXT(SalesDataTable[[#This Row],[Order Date]],"MMM")</f>
        <v>May</v>
      </c>
      <c r="G763" s="3" t="s">
        <v>20</v>
      </c>
      <c r="H763" s="3" t="s">
        <v>31</v>
      </c>
      <c r="I763" s="3" t="s">
        <v>2</v>
      </c>
      <c r="J763" s="3" t="s">
        <v>3</v>
      </c>
      <c r="K763" s="3" t="s">
        <v>4</v>
      </c>
      <c r="L763" s="3" t="s">
        <v>5</v>
      </c>
      <c r="M763" s="8">
        <v>1</v>
      </c>
      <c r="N763" s="5">
        <v>80.7</v>
      </c>
      <c r="O763" s="6">
        <v>0</v>
      </c>
      <c r="P763" s="5">
        <v>41.88</v>
      </c>
      <c r="Q763" s="5">
        <f t="shared" si="44"/>
        <v>80.7</v>
      </c>
      <c r="R763" s="5">
        <f t="shared" si="45"/>
        <v>41.88</v>
      </c>
      <c r="S763" s="5">
        <f t="shared" si="46"/>
        <v>38.82</v>
      </c>
      <c r="T763" s="7">
        <f t="shared" si="47"/>
        <v>0.48104089219330853</v>
      </c>
      <c r="U763" s="4">
        <f>YEAR(SalesDataTable[[#This Row],[Order Date]])</f>
        <v>2026</v>
      </c>
      <c r="V763" s="7" t="str">
        <f>"Q"&amp;ROUNDUP(MONTH(SalesDataTable[[#This Row],[Order Date]])/3,0)</f>
        <v>Q2</v>
      </c>
      <c r="W763" s="8">
        <f>MONTH(SalesDataTable[[#This Row],[Order Date]])</f>
        <v>5</v>
      </c>
      <c r="X763" s="7" t="str">
        <f>TEXT(SalesDataTable[[#This Row],[Order Date]],"mmm")</f>
        <v>May</v>
      </c>
    </row>
    <row r="764" spans="1:24" ht="15.75">
      <c r="A764" s="1">
        <v>2526</v>
      </c>
      <c r="B764" s="2">
        <v>46150</v>
      </c>
      <c r="C764" s="3">
        <f>YEAR(SalesDataTable[[#This Row],[Order Date]])</f>
        <v>2026</v>
      </c>
      <c r="D764" s="10" t="str">
        <f>"Q"&amp;ROUNDUP(MONTH(SalesDataTable[[#This Row],[Order Date]])/3,0)</f>
        <v>Q2</v>
      </c>
      <c r="E764" s="3">
        <f>MONTH(SalesDataTable[[#This Row],[Order Date]])</f>
        <v>5</v>
      </c>
      <c r="F764" s="3" t="str">
        <f>TEXT(SalesDataTable[[#This Row],[Order Date]],"MMM")</f>
        <v>May</v>
      </c>
      <c r="G764" s="3" t="s">
        <v>6</v>
      </c>
      <c r="H764" s="3" t="s">
        <v>49</v>
      </c>
      <c r="I764" s="3" t="s">
        <v>2</v>
      </c>
      <c r="J764" s="3" t="s">
        <v>13</v>
      </c>
      <c r="K764" s="3" t="s">
        <v>23</v>
      </c>
      <c r="L764" s="3" t="s">
        <v>40</v>
      </c>
      <c r="M764" s="8">
        <v>1</v>
      </c>
      <c r="N764" s="5">
        <v>80.86</v>
      </c>
      <c r="O764" s="6">
        <v>0</v>
      </c>
      <c r="P764" s="5">
        <v>38.44</v>
      </c>
      <c r="Q764" s="5">
        <f t="shared" si="44"/>
        <v>80.86</v>
      </c>
      <c r="R764" s="5">
        <f t="shared" si="45"/>
        <v>38.44</v>
      </c>
      <c r="S764" s="5">
        <f t="shared" si="46"/>
        <v>42.42</v>
      </c>
      <c r="T764" s="7">
        <f t="shared" si="47"/>
        <v>0.52461043779371752</v>
      </c>
      <c r="U764" s="4">
        <f>YEAR(SalesDataTable[[#This Row],[Order Date]])</f>
        <v>2026</v>
      </c>
      <c r="V764" s="7" t="str">
        <f>"Q"&amp;ROUNDUP(MONTH(SalesDataTable[[#This Row],[Order Date]])/3,0)</f>
        <v>Q2</v>
      </c>
      <c r="W764" s="8">
        <f>MONTH(SalesDataTable[[#This Row],[Order Date]])</f>
        <v>5</v>
      </c>
      <c r="X764" s="7" t="str">
        <f>TEXT(SalesDataTable[[#This Row],[Order Date]],"mmm")</f>
        <v>May</v>
      </c>
    </row>
    <row r="765" spans="1:24" ht="15.75">
      <c r="A765" s="1">
        <v>3298</v>
      </c>
      <c r="B765" s="2">
        <v>46150</v>
      </c>
      <c r="C765" s="3">
        <f>YEAR(SalesDataTable[[#This Row],[Order Date]])</f>
        <v>2026</v>
      </c>
      <c r="D765" s="10" t="str">
        <f>"Q"&amp;ROUNDUP(MONTH(SalesDataTable[[#This Row],[Order Date]])/3,0)</f>
        <v>Q2</v>
      </c>
      <c r="E765" s="3">
        <f>MONTH(SalesDataTable[[#This Row],[Order Date]])</f>
        <v>5</v>
      </c>
      <c r="F765" s="3" t="str">
        <f>TEXT(SalesDataTable[[#This Row],[Order Date]],"MMM")</f>
        <v>May</v>
      </c>
      <c r="G765" s="3" t="s">
        <v>6</v>
      </c>
      <c r="H765" s="3" t="s">
        <v>49</v>
      </c>
      <c r="I765" s="3" t="s">
        <v>28</v>
      </c>
      <c r="J765" s="3" t="s">
        <v>13</v>
      </c>
      <c r="K765" s="3" t="s">
        <v>23</v>
      </c>
      <c r="L765" s="3" t="s">
        <v>24</v>
      </c>
      <c r="M765" s="8">
        <v>2</v>
      </c>
      <c r="N765" s="5">
        <v>337.7</v>
      </c>
      <c r="O765" s="6">
        <v>0.1</v>
      </c>
      <c r="P765" s="5">
        <v>192.16</v>
      </c>
      <c r="Q765" s="5">
        <f t="shared" si="44"/>
        <v>607.86</v>
      </c>
      <c r="R765" s="5">
        <f t="shared" si="45"/>
        <v>384.32</v>
      </c>
      <c r="S765" s="5">
        <f t="shared" si="46"/>
        <v>223.54000000000002</v>
      </c>
      <c r="T765" s="7">
        <f t="shared" si="47"/>
        <v>0.36774915276543946</v>
      </c>
      <c r="U765" s="4">
        <f>YEAR(SalesDataTable[[#This Row],[Order Date]])</f>
        <v>2026</v>
      </c>
      <c r="V765" s="7" t="str">
        <f>"Q"&amp;ROUNDUP(MONTH(SalesDataTable[[#This Row],[Order Date]])/3,0)</f>
        <v>Q2</v>
      </c>
      <c r="W765" s="8">
        <f>MONTH(SalesDataTable[[#This Row],[Order Date]])</f>
        <v>5</v>
      </c>
      <c r="X765" s="7" t="str">
        <f>TEXT(SalesDataTable[[#This Row],[Order Date]],"mmm")</f>
        <v>May</v>
      </c>
    </row>
    <row r="766" spans="1:24" ht="15.75">
      <c r="A766" s="1">
        <v>3510</v>
      </c>
      <c r="B766" s="2">
        <v>46150</v>
      </c>
      <c r="C766" s="3">
        <f>YEAR(SalesDataTable[[#This Row],[Order Date]])</f>
        <v>2026</v>
      </c>
      <c r="D766" s="10" t="str">
        <f>"Q"&amp;ROUNDUP(MONTH(SalesDataTable[[#This Row],[Order Date]])/3,0)</f>
        <v>Q2</v>
      </c>
      <c r="E766" s="3">
        <f>MONTH(SalesDataTable[[#This Row],[Order Date]])</f>
        <v>5</v>
      </c>
      <c r="F766" s="3" t="str">
        <f>TEXT(SalesDataTable[[#This Row],[Order Date]],"MMM")</f>
        <v>May</v>
      </c>
      <c r="G766" s="3" t="s">
        <v>11</v>
      </c>
      <c r="H766" s="3" t="s">
        <v>12</v>
      </c>
      <c r="I766" s="3" t="s">
        <v>2</v>
      </c>
      <c r="J766" s="3" t="s">
        <v>3</v>
      </c>
      <c r="K766" s="3" t="s">
        <v>23</v>
      </c>
      <c r="L766" s="3" t="s">
        <v>51</v>
      </c>
      <c r="M766" s="8">
        <v>4</v>
      </c>
      <c r="N766" s="5">
        <v>121.81</v>
      </c>
      <c r="O766" s="6">
        <v>0</v>
      </c>
      <c r="P766" s="5">
        <v>58.95</v>
      </c>
      <c r="Q766" s="5">
        <f t="shared" si="44"/>
        <v>487.24</v>
      </c>
      <c r="R766" s="5">
        <f t="shared" si="45"/>
        <v>235.8</v>
      </c>
      <c r="S766" s="5">
        <f t="shared" si="46"/>
        <v>251.44</v>
      </c>
      <c r="T766" s="7">
        <f t="shared" si="47"/>
        <v>0.5160495854199163</v>
      </c>
      <c r="U766" s="4">
        <f>YEAR(SalesDataTable[[#This Row],[Order Date]])</f>
        <v>2026</v>
      </c>
      <c r="V766" s="7" t="str">
        <f>"Q"&amp;ROUNDUP(MONTH(SalesDataTable[[#This Row],[Order Date]])/3,0)</f>
        <v>Q2</v>
      </c>
      <c r="W766" s="8">
        <f>MONTH(SalesDataTable[[#This Row],[Order Date]])</f>
        <v>5</v>
      </c>
      <c r="X766" s="7" t="str">
        <f>TEXT(SalesDataTable[[#This Row],[Order Date]],"mmm")</f>
        <v>May</v>
      </c>
    </row>
    <row r="767" spans="1:24" ht="15.75">
      <c r="A767" s="1">
        <v>3638</v>
      </c>
      <c r="B767" s="2">
        <v>46150</v>
      </c>
      <c r="C767" s="3">
        <f>YEAR(SalesDataTable[[#This Row],[Order Date]])</f>
        <v>2026</v>
      </c>
      <c r="D767" s="10" t="str">
        <f>"Q"&amp;ROUNDUP(MONTH(SalesDataTable[[#This Row],[Order Date]])/3,0)</f>
        <v>Q2</v>
      </c>
      <c r="E767" s="3">
        <f>MONTH(SalesDataTable[[#This Row],[Order Date]])</f>
        <v>5</v>
      </c>
      <c r="F767" s="3" t="str">
        <f>TEXT(SalesDataTable[[#This Row],[Order Date]],"MMM")</f>
        <v>May</v>
      </c>
      <c r="G767" s="3" t="s">
        <v>20</v>
      </c>
      <c r="H767" s="3" t="s">
        <v>31</v>
      </c>
      <c r="I767" s="3" t="s">
        <v>8</v>
      </c>
      <c r="J767" s="3" t="s">
        <v>16</v>
      </c>
      <c r="K767" s="3" t="s">
        <v>14</v>
      </c>
      <c r="L767" s="3" t="s">
        <v>48</v>
      </c>
      <c r="M767" s="8">
        <v>10</v>
      </c>
      <c r="N767" s="5">
        <v>168.55</v>
      </c>
      <c r="O767" s="6">
        <v>0.1</v>
      </c>
      <c r="P767" s="5">
        <v>88.85</v>
      </c>
      <c r="Q767" s="5">
        <f t="shared" si="44"/>
        <v>1516.95</v>
      </c>
      <c r="R767" s="5">
        <f t="shared" si="45"/>
        <v>888.5</v>
      </c>
      <c r="S767" s="5">
        <f t="shared" si="46"/>
        <v>628.45000000000005</v>
      </c>
      <c r="T767" s="7">
        <f t="shared" si="47"/>
        <v>0.41428524341606515</v>
      </c>
      <c r="U767" s="4">
        <f>YEAR(SalesDataTable[[#This Row],[Order Date]])</f>
        <v>2026</v>
      </c>
      <c r="V767" s="7" t="str">
        <f>"Q"&amp;ROUNDUP(MONTH(SalesDataTable[[#This Row],[Order Date]])/3,0)</f>
        <v>Q2</v>
      </c>
      <c r="W767" s="8">
        <f>MONTH(SalesDataTable[[#This Row],[Order Date]])</f>
        <v>5</v>
      </c>
      <c r="X767" s="7" t="str">
        <f>TEXT(SalesDataTable[[#This Row],[Order Date]],"mmm")</f>
        <v>May</v>
      </c>
    </row>
    <row r="768" spans="1:24" ht="15.75">
      <c r="A768" s="1">
        <v>3754</v>
      </c>
      <c r="B768" s="2">
        <v>46150</v>
      </c>
      <c r="C768" s="3">
        <f>YEAR(SalesDataTable[[#This Row],[Order Date]])</f>
        <v>2026</v>
      </c>
      <c r="D768" s="10" t="str">
        <f>"Q"&amp;ROUNDUP(MONTH(SalesDataTable[[#This Row],[Order Date]])/3,0)</f>
        <v>Q2</v>
      </c>
      <c r="E768" s="3">
        <f>MONTH(SalesDataTable[[#This Row],[Order Date]])</f>
        <v>5</v>
      </c>
      <c r="F768" s="3" t="str">
        <f>TEXT(SalesDataTable[[#This Row],[Order Date]],"MMM")</f>
        <v>May</v>
      </c>
      <c r="G768" s="3" t="s">
        <v>6</v>
      </c>
      <c r="H768" s="3" t="s">
        <v>43</v>
      </c>
      <c r="I768" s="3" t="s">
        <v>2</v>
      </c>
      <c r="J768" s="3" t="s">
        <v>3</v>
      </c>
      <c r="K768" s="3" t="s">
        <v>4</v>
      </c>
      <c r="L768" s="3" t="s">
        <v>26</v>
      </c>
      <c r="M768" s="8">
        <v>1</v>
      </c>
      <c r="N768" s="5">
        <v>39.42</v>
      </c>
      <c r="O768" s="6">
        <v>0.05</v>
      </c>
      <c r="P768" s="5">
        <v>16.77</v>
      </c>
      <c r="Q768" s="5">
        <f t="shared" si="44"/>
        <v>37.448999999999998</v>
      </c>
      <c r="R768" s="5">
        <f t="shared" si="45"/>
        <v>16.77</v>
      </c>
      <c r="S768" s="5">
        <f t="shared" si="46"/>
        <v>20.678999999999998</v>
      </c>
      <c r="T768" s="7">
        <f t="shared" si="47"/>
        <v>0.55219097973243614</v>
      </c>
      <c r="U768" s="4">
        <f>YEAR(SalesDataTable[[#This Row],[Order Date]])</f>
        <v>2026</v>
      </c>
      <c r="V768" s="7" t="str">
        <f>"Q"&amp;ROUNDUP(MONTH(SalesDataTable[[#This Row],[Order Date]])/3,0)</f>
        <v>Q2</v>
      </c>
      <c r="W768" s="8">
        <f>MONTH(SalesDataTable[[#This Row],[Order Date]])</f>
        <v>5</v>
      </c>
      <c r="X768" s="7" t="str">
        <f>TEXT(SalesDataTable[[#This Row],[Order Date]],"mmm")</f>
        <v>May</v>
      </c>
    </row>
    <row r="769" spans="1:24" ht="15.75">
      <c r="A769" s="1">
        <v>4029</v>
      </c>
      <c r="B769" s="2">
        <v>46150</v>
      </c>
      <c r="C769" s="3">
        <f>YEAR(SalesDataTable[[#This Row],[Order Date]])</f>
        <v>2026</v>
      </c>
      <c r="D769" s="10" t="str">
        <f>"Q"&amp;ROUNDUP(MONTH(SalesDataTable[[#This Row],[Order Date]])/3,0)</f>
        <v>Q2</v>
      </c>
      <c r="E769" s="3">
        <f>MONTH(SalesDataTable[[#This Row],[Order Date]])</f>
        <v>5</v>
      </c>
      <c r="F769" s="3" t="str">
        <f>TEXT(SalesDataTable[[#This Row],[Order Date]],"MMM")</f>
        <v>May</v>
      </c>
      <c r="G769" s="3" t="s">
        <v>20</v>
      </c>
      <c r="H769" s="3" t="s">
        <v>47</v>
      </c>
      <c r="I769" s="3" t="s">
        <v>19</v>
      </c>
      <c r="J769" s="3" t="s">
        <v>13</v>
      </c>
      <c r="K769" s="3" t="s">
        <v>14</v>
      </c>
      <c r="L769" s="3" t="s">
        <v>48</v>
      </c>
      <c r="M769" s="8">
        <v>1</v>
      </c>
      <c r="N769" s="5">
        <v>161.36000000000001</v>
      </c>
      <c r="O769" s="6">
        <v>0</v>
      </c>
      <c r="P769" s="5">
        <v>87</v>
      </c>
      <c r="Q769" s="5">
        <f t="shared" si="44"/>
        <v>161.36000000000001</v>
      </c>
      <c r="R769" s="5">
        <f t="shared" si="45"/>
        <v>87</v>
      </c>
      <c r="S769" s="5">
        <f t="shared" si="46"/>
        <v>74.360000000000014</v>
      </c>
      <c r="T769" s="7">
        <f t="shared" si="47"/>
        <v>0.46083292017848293</v>
      </c>
      <c r="U769" s="4">
        <f>YEAR(SalesDataTable[[#This Row],[Order Date]])</f>
        <v>2026</v>
      </c>
      <c r="V769" s="7" t="str">
        <f>"Q"&amp;ROUNDUP(MONTH(SalesDataTable[[#This Row],[Order Date]])/3,0)</f>
        <v>Q2</v>
      </c>
      <c r="W769" s="8">
        <f>MONTH(SalesDataTable[[#This Row],[Order Date]])</f>
        <v>5</v>
      </c>
      <c r="X769" s="7" t="str">
        <f>TEXT(SalesDataTable[[#This Row],[Order Date]],"mmm")</f>
        <v>May</v>
      </c>
    </row>
    <row r="770" spans="1:24" ht="15.75">
      <c r="A770" s="1">
        <v>4651</v>
      </c>
      <c r="B770" s="2">
        <v>46150</v>
      </c>
      <c r="C770" s="3">
        <f>YEAR(SalesDataTable[[#This Row],[Order Date]])</f>
        <v>2026</v>
      </c>
      <c r="D770" s="10" t="str">
        <f>"Q"&amp;ROUNDUP(MONTH(SalesDataTable[[#This Row],[Order Date]])/3,0)</f>
        <v>Q2</v>
      </c>
      <c r="E770" s="3">
        <f>MONTH(SalesDataTable[[#This Row],[Order Date]])</f>
        <v>5</v>
      </c>
      <c r="F770" s="3" t="str">
        <f>TEXT(SalesDataTable[[#This Row],[Order Date]],"MMM")</f>
        <v>May</v>
      </c>
      <c r="G770" s="3" t="s">
        <v>6</v>
      </c>
      <c r="H770" s="3" t="s">
        <v>41</v>
      </c>
      <c r="I770" s="3" t="s">
        <v>2</v>
      </c>
      <c r="J770" s="3" t="s">
        <v>16</v>
      </c>
      <c r="K770" s="3" t="s">
        <v>23</v>
      </c>
      <c r="L770" s="3" t="s">
        <v>51</v>
      </c>
      <c r="M770" s="8">
        <v>1</v>
      </c>
      <c r="N770" s="5">
        <v>123.68</v>
      </c>
      <c r="O770" s="6">
        <v>0</v>
      </c>
      <c r="P770" s="5">
        <v>59.26</v>
      </c>
      <c r="Q770" s="5">
        <f t="shared" ref="Q770:Q833" si="48">M770*N770*(1-O770)</f>
        <v>123.68</v>
      </c>
      <c r="R770" s="5">
        <f t="shared" ref="R770:R833" si="49">M770*P770</f>
        <v>59.26</v>
      </c>
      <c r="S770" s="5">
        <f t="shared" ref="S770:S833" si="50">Q770-R770</f>
        <v>64.420000000000016</v>
      </c>
      <c r="T770" s="7">
        <f t="shared" ref="T770:T833" si="51">IFERROR(S770/Q770,0)</f>
        <v>0.52086028460543343</v>
      </c>
      <c r="U770" s="4">
        <f>YEAR(SalesDataTable[[#This Row],[Order Date]])</f>
        <v>2026</v>
      </c>
      <c r="V770" s="7" t="str">
        <f>"Q"&amp;ROUNDUP(MONTH(SalesDataTable[[#This Row],[Order Date]])/3,0)</f>
        <v>Q2</v>
      </c>
      <c r="W770" s="8">
        <f>MONTH(SalesDataTable[[#This Row],[Order Date]])</f>
        <v>5</v>
      </c>
      <c r="X770" s="7" t="str">
        <f>TEXT(SalesDataTable[[#This Row],[Order Date]],"mmm")</f>
        <v>May</v>
      </c>
    </row>
    <row r="771" spans="1:24" ht="15.75">
      <c r="A771" s="1">
        <v>4886</v>
      </c>
      <c r="B771" s="2">
        <v>46150</v>
      </c>
      <c r="C771" s="3">
        <f>YEAR(SalesDataTable[[#This Row],[Order Date]])</f>
        <v>2026</v>
      </c>
      <c r="D771" s="10" t="str">
        <f>"Q"&amp;ROUNDUP(MONTH(SalesDataTable[[#This Row],[Order Date]])/3,0)</f>
        <v>Q2</v>
      </c>
      <c r="E771" s="3">
        <f>MONTH(SalesDataTable[[#This Row],[Order Date]])</f>
        <v>5</v>
      </c>
      <c r="F771" s="3" t="str">
        <f>TEXT(SalesDataTable[[#This Row],[Order Date]],"MMM")</f>
        <v>May</v>
      </c>
      <c r="G771" s="3" t="s">
        <v>20</v>
      </c>
      <c r="H771" s="3" t="s">
        <v>33</v>
      </c>
      <c r="I771" s="3" t="s">
        <v>28</v>
      </c>
      <c r="J771" s="3" t="s">
        <v>3</v>
      </c>
      <c r="K771" s="3" t="s">
        <v>9</v>
      </c>
      <c r="L771" s="3" t="s">
        <v>17</v>
      </c>
      <c r="M771" s="8">
        <v>1</v>
      </c>
      <c r="N771" s="5">
        <v>146.29</v>
      </c>
      <c r="O771" s="6">
        <v>0</v>
      </c>
      <c r="P771" s="5">
        <v>81.16</v>
      </c>
      <c r="Q771" s="5">
        <f t="shared" si="48"/>
        <v>146.29</v>
      </c>
      <c r="R771" s="5">
        <f t="shared" si="49"/>
        <v>81.16</v>
      </c>
      <c r="S771" s="5">
        <f t="shared" si="50"/>
        <v>65.13</v>
      </c>
      <c r="T771" s="7">
        <f t="shared" si="51"/>
        <v>0.44521156606740037</v>
      </c>
      <c r="U771" s="4">
        <f>YEAR(SalesDataTable[[#This Row],[Order Date]])</f>
        <v>2026</v>
      </c>
      <c r="V771" s="7" t="str">
        <f>"Q"&amp;ROUNDUP(MONTH(SalesDataTable[[#This Row],[Order Date]])/3,0)</f>
        <v>Q2</v>
      </c>
      <c r="W771" s="8">
        <f>MONTH(SalesDataTable[[#This Row],[Order Date]])</f>
        <v>5</v>
      </c>
      <c r="X771" s="7" t="str">
        <f>TEXT(SalesDataTable[[#This Row],[Order Date]],"mmm")</f>
        <v>May</v>
      </c>
    </row>
    <row r="772" spans="1:24" ht="15.75">
      <c r="A772" s="1">
        <v>162</v>
      </c>
      <c r="B772" s="2">
        <v>46151</v>
      </c>
      <c r="C772" s="3">
        <f>YEAR(SalesDataTable[[#This Row],[Order Date]])</f>
        <v>2026</v>
      </c>
      <c r="D772" s="10" t="str">
        <f>"Q"&amp;ROUNDUP(MONTH(SalesDataTable[[#This Row],[Order Date]])/3,0)</f>
        <v>Q2</v>
      </c>
      <c r="E772" s="3">
        <f>MONTH(SalesDataTable[[#This Row],[Order Date]])</f>
        <v>5</v>
      </c>
      <c r="F772" s="3" t="str">
        <f>TEXT(SalesDataTable[[#This Row],[Order Date]],"MMM")</f>
        <v>May</v>
      </c>
      <c r="G772" s="3" t="s">
        <v>0</v>
      </c>
      <c r="H772" s="3" t="s">
        <v>1</v>
      </c>
      <c r="I772" s="3" t="s">
        <v>2</v>
      </c>
      <c r="J772" s="3" t="s">
        <v>13</v>
      </c>
      <c r="K772" s="3" t="s">
        <v>14</v>
      </c>
      <c r="L772" s="3" t="s">
        <v>48</v>
      </c>
      <c r="M772" s="8">
        <v>2</v>
      </c>
      <c r="N772" s="5">
        <v>164.95</v>
      </c>
      <c r="O772" s="6">
        <v>0.1</v>
      </c>
      <c r="P772" s="5">
        <v>86.27</v>
      </c>
      <c r="Q772" s="5">
        <f t="shared" si="48"/>
        <v>296.90999999999997</v>
      </c>
      <c r="R772" s="5">
        <f t="shared" si="49"/>
        <v>172.54</v>
      </c>
      <c r="S772" s="5">
        <f t="shared" si="50"/>
        <v>124.36999999999998</v>
      </c>
      <c r="T772" s="7">
        <f t="shared" si="51"/>
        <v>0.41888114243373409</v>
      </c>
      <c r="U772" s="4">
        <f>YEAR(SalesDataTable[[#This Row],[Order Date]])</f>
        <v>2026</v>
      </c>
      <c r="V772" s="7" t="str">
        <f>"Q"&amp;ROUNDUP(MONTH(SalesDataTable[[#This Row],[Order Date]])/3,0)</f>
        <v>Q2</v>
      </c>
      <c r="W772" s="8">
        <f>MONTH(SalesDataTable[[#This Row],[Order Date]])</f>
        <v>5</v>
      </c>
      <c r="X772" s="7" t="str">
        <f>TEXT(SalesDataTable[[#This Row],[Order Date]],"mmm")</f>
        <v>May</v>
      </c>
    </row>
    <row r="773" spans="1:24" ht="15.75">
      <c r="A773" s="1">
        <v>184</v>
      </c>
      <c r="B773" s="2">
        <v>46151</v>
      </c>
      <c r="C773" s="3">
        <f>YEAR(SalesDataTable[[#This Row],[Order Date]])</f>
        <v>2026</v>
      </c>
      <c r="D773" s="10" t="str">
        <f>"Q"&amp;ROUNDUP(MONTH(SalesDataTable[[#This Row],[Order Date]])/3,0)</f>
        <v>Q2</v>
      </c>
      <c r="E773" s="3">
        <f>MONTH(SalesDataTable[[#This Row],[Order Date]])</f>
        <v>5</v>
      </c>
      <c r="F773" s="3" t="str">
        <f>TEXT(SalesDataTable[[#This Row],[Order Date]],"MMM")</f>
        <v>May</v>
      </c>
      <c r="G773" s="3" t="s">
        <v>0</v>
      </c>
      <c r="H773" s="3" t="s">
        <v>50</v>
      </c>
      <c r="I773" s="3" t="s">
        <v>19</v>
      </c>
      <c r="J773" s="3" t="s">
        <v>16</v>
      </c>
      <c r="K773" s="3" t="s">
        <v>9</v>
      </c>
      <c r="L773" s="3" t="s">
        <v>10</v>
      </c>
      <c r="M773" s="8">
        <v>2</v>
      </c>
      <c r="N773" s="5">
        <v>91.59</v>
      </c>
      <c r="O773" s="6">
        <v>0</v>
      </c>
      <c r="P773" s="5">
        <v>44.97</v>
      </c>
      <c r="Q773" s="5">
        <f t="shared" si="48"/>
        <v>183.18</v>
      </c>
      <c r="R773" s="5">
        <f t="shared" si="49"/>
        <v>89.94</v>
      </c>
      <c r="S773" s="5">
        <f t="shared" si="50"/>
        <v>93.240000000000009</v>
      </c>
      <c r="T773" s="7">
        <f t="shared" si="51"/>
        <v>0.50900753357353423</v>
      </c>
      <c r="U773" s="4">
        <f>YEAR(SalesDataTable[[#This Row],[Order Date]])</f>
        <v>2026</v>
      </c>
      <c r="V773" s="7" t="str">
        <f>"Q"&amp;ROUNDUP(MONTH(SalesDataTable[[#This Row],[Order Date]])/3,0)</f>
        <v>Q2</v>
      </c>
      <c r="W773" s="8">
        <f>MONTH(SalesDataTable[[#This Row],[Order Date]])</f>
        <v>5</v>
      </c>
      <c r="X773" s="7" t="str">
        <f>TEXT(SalesDataTable[[#This Row],[Order Date]],"mmm")</f>
        <v>May</v>
      </c>
    </row>
    <row r="774" spans="1:24" ht="15.75">
      <c r="A774" s="1">
        <v>328</v>
      </c>
      <c r="B774" s="2">
        <v>46151</v>
      </c>
      <c r="C774" s="3">
        <f>YEAR(SalesDataTable[[#This Row],[Order Date]])</f>
        <v>2026</v>
      </c>
      <c r="D774" s="10" t="str">
        <f>"Q"&amp;ROUNDUP(MONTH(SalesDataTable[[#This Row],[Order Date]])/3,0)</f>
        <v>Q2</v>
      </c>
      <c r="E774" s="3">
        <f>MONTH(SalesDataTable[[#This Row],[Order Date]])</f>
        <v>5</v>
      </c>
      <c r="F774" s="3" t="str">
        <f>TEXT(SalesDataTable[[#This Row],[Order Date]],"MMM")</f>
        <v>May</v>
      </c>
      <c r="G774" s="3" t="s">
        <v>20</v>
      </c>
      <c r="H774" s="3" t="s">
        <v>47</v>
      </c>
      <c r="I774" s="3" t="s">
        <v>2</v>
      </c>
      <c r="J774" s="3" t="s">
        <v>3</v>
      </c>
      <c r="K774" s="3" t="s">
        <v>34</v>
      </c>
      <c r="L774" s="3" t="s">
        <v>45</v>
      </c>
      <c r="M774" s="8">
        <v>1</v>
      </c>
      <c r="N774" s="5">
        <v>51.78</v>
      </c>
      <c r="O774" s="6">
        <v>0.1</v>
      </c>
      <c r="P774" s="5">
        <v>21.63</v>
      </c>
      <c r="Q774" s="5">
        <f t="shared" si="48"/>
        <v>46.602000000000004</v>
      </c>
      <c r="R774" s="5">
        <f t="shared" si="49"/>
        <v>21.63</v>
      </c>
      <c r="S774" s="5">
        <f t="shared" si="50"/>
        <v>24.972000000000005</v>
      </c>
      <c r="T774" s="7">
        <f t="shared" si="51"/>
        <v>0.53585683017896235</v>
      </c>
      <c r="U774" s="4">
        <f>YEAR(SalesDataTable[[#This Row],[Order Date]])</f>
        <v>2026</v>
      </c>
      <c r="V774" s="7" t="str">
        <f>"Q"&amp;ROUNDUP(MONTH(SalesDataTable[[#This Row],[Order Date]])/3,0)</f>
        <v>Q2</v>
      </c>
      <c r="W774" s="8">
        <f>MONTH(SalesDataTable[[#This Row],[Order Date]])</f>
        <v>5</v>
      </c>
      <c r="X774" s="7" t="str">
        <f>TEXT(SalesDataTable[[#This Row],[Order Date]],"mmm")</f>
        <v>May</v>
      </c>
    </row>
    <row r="775" spans="1:24" ht="15.75">
      <c r="A775" s="1">
        <v>908</v>
      </c>
      <c r="B775" s="2">
        <v>46151</v>
      </c>
      <c r="C775" s="3">
        <f>YEAR(SalesDataTable[[#This Row],[Order Date]])</f>
        <v>2026</v>
      </c>
      <c r="D775" s="10" t="str">
        <f>"Q"&amp;ROUNDUP(MONTH(SalesDataTable[[#This Row],[Order Date]])/3,0)</f>
        <v>Q2</v>
      </c>
      <c r="E775" s="3">
        <f>MONTH(SalesDataTable[[#This Row],[Order Date]])</f>
        <v>5</v>
      </c>
      <c r="F775" s="3" t="str">
        <f>TEXT(SalesDataTable[[#This Row],[Order Date]],"MMM")</f>
        <v>May</v>
      </c>
      <c r="G775" s="3" t="s">
        <v>20</v>
      </c>
      <c r="H775" s="3" t="s">
        <v>33</v>
      </c>
      <c r="I775" s="3" t="s">
        <v>19</v>
      </c>
      <c r="J775" s="3" t="s">
        <v>3</v>
      </c>
      <c r="K775" s="3" t="s">
        <v>14</v>
      </c>
      <c r="L775" s="3" t="s">
        <v>32</v>
      </c>
      <c r="M775" s="8">
        <v>2</v>
      </c>
      <c r="N775" s="5">
        <v>46.25</v>
      </c>
      <c r="O775" s="6">
        <v>0</v>
      </c>
      <c r="P775" s="5">
        <v>18.12</v>
      </c>
      <c r="Q775" s="5">
        <f t="shared" si="48"/>
        <v>92.5</v>
      </c>
      <c r="R775" s="5">
        <f t="shared" si="49"/>
        <v>36.24</v>
      </c>
      <c r="S775" s="5">
        <f t="shared" si="50"/>
        <v>56.26</v>
      </c>
      <c r="T775" s="7">
        <f t="shared" si="51"/>
        <v>0.60821621621621624</v>
      </c>
      <c r="U775" s="4">
        <f>YEAR(SalesDataTable[[#This Row],[Order Date]])</f>
        <v>2026</v>
      </c>
      <c r="V775" s="7" t="str">
        <f>"Q"&amp;ROUNDUP(MONTH(SalesDataTable[[#This Row],[Order Date]])/3,0)</f>
        <v>Q2</v>
      </c>
      <c r="W775" s="8">
        <f>MONTH(SalesDataTable[[#This Row],[Order Date]])</f>
        <v>5</v>
      </c>
      <c r="X775" s="7" t="str">
        <f>TEXT(SalesDataTable[[#This Row],[Order Date]],"mmm")</f>
        <v>May</v>
      </c>
    </row>
    <row r="776" spans="1:24" ht="15.75">
      <c r="A776" s="1">
        <v>3159</v>
      </c>
      <c r="B776" s="2">
        <v>46151</v>
      </c>
      <c r="C776" s="3">
        <f>YEAR(SalesDataTable[[#This Row],[Order Date]])</f>
        <v>2026</v>
      </c>
      <c r="D776" s="10" t="str">
        <f>"Q"&amp;ROUNDUP(MONTH(SalesDataTable[[#This Row],[Order Date]])/3,0)</f>
        <v>Q2</v>
      </c>
      <c r="E776" s="3">
        <f>MONTH(SalesDataTable[[#This Row],[Order Date]])</f>
        <v>5</v>
      </c>
      <c r="F776" s="3" t="str">
        <f>TEXT(SalesDataTable[[#This Row],[Order Date]],"MMM")</f>
        <v>May</v>
      </c>
      <c r="G776" s="3" t="s">
        <v>0</v>
      </c>
      <c r="H776" s="3" t="s">
        <v>1</v>
      </c>
      <c r="I776" s="3" t="s">
        <v>2</v>
      </c>
      <c r="J776" s="3" t="s">
        <v>3</v>
      </c>
      <c r="K776" s="3" t="s">
        <v>23</v>
      </c>
      <c r="L776" s="3" t="s">
        <v>29</v>
      </c>
      <c r="M776" s="8">
        <v>3</v>
      </c>
      <c r="N776" s="5">
        <v>198.5</v>
      </c>
      <c r="O776" s="6">
        <v>0</v>
      </c>
      <c r="P776" s="5">
        <v>102.23</v>
      </c>
      <c r="Q776" s="5">
        <f t="shared" si="48"/>
        <v>595.5</v>
      </c>
      <c r="R776" s="5">
        <f t="shared" si="49"/>
        <v>306.69</v>
      </c>
      <c r="S776" s="5">
        <f t="shared" si="50"/>
        <v>288.81</v>
      </c>
      <c r="T776" s="7">
        <f t="shared" si="51"/>
        <v>0.48498740554156172</v>
      </c>
      <c r="U776" s="4">
        <f>YEAR(SalesDataTable[[#This Row],[Order Date]])</f>
        <v>2026</v>
      </c>
      <c r="V776" s="7" t="str">
        <f>"Q"&amp;ROUNDUP(MONTH(SalesDataTable[[#This Row],[Order Date]])/3,0)</f>
        <v>Q2</v>
      </c>
      <c r="W776" s="8">
        <f>MONTH(SalesDataTable[[#This Row],[Order Date]])</f>
        <v>5</v>
      </c>
      <c r="X776" s="7" t="str">
        <f>TEXT(SalesDataTable[[#This Row],[Order Date]],"mmm")</f>
        <v>May</v>
      </c>
    </row>
    <row r="777" spans="1:24" ht="15.75">
      <c r="A777" s="1">
        <v>4509</v>
      </c>
      <c r="B777" s="2">
        <v>46151</v>
      </c>
      <c r="C777" s="3">
        <f>YEAR(SalesDataTable[[#This Row],[Order Date]])</f>
        <v>2026</v>
      </c>
      <c r="D777" s="10" t="str">
        <f>"Q"&amp;ROUNDUP(MONTH(SalesDataTable[[#This Row],[Order Date]])/3,0)</f>
        <v>Q2</v>
      </c>
      <c r="E777" s="3">
        <f>MONTH(SalesDataTable[[#This Row],[Order Date]])</f>
        <v>5</v>
      </c>
      <c r="F777" s="3" t="str">
        <f>TEXT(SalesDataTable[[#This Row],[Order Date]],"MMM")</f>
        <v>May</v>
      </c>
      <c r="G777" s="3" t="s">
        <v>20</v>
      </c>
      <c r="H777" s="3" t="s">
        <v>33</v>
      </c>
      <c r="I777" s="3" t="s">
        <v>2</v>
      </c>
      <c r="J777" s="3" t="s">
        <v>13</v>
      </c>
      <c r="K777" s="3" t="s">
        <v>9</v>
      </c>
      <c r="L777" s="3" t="s">
        <v>37</v>
      </c>
      <c r="M777" s="8">
        <v>1</v>
      </c>
      <c r="N777" s="5">
        <v>152.80000000000001</v>
      </c>
      <c r="O777" s="6">
        <v>0.1</v>
      </c>
      <c r="P777" s="5">
        <v>77.67</v>
      </c>
      <c r="Q777" s="5">
        <f t="shared" si="48"/>
        <v>137.52000000000001</v>
      </c>
      <c r="R777" s="5">
        <f t="shared" si="49"/>
        <v>77.67</v>
      </c>
      <c r="S777" s="5">
        <f t="shared" si="50"/>
        <v>59.850000000000009</v>
      </c>
      <c r="T777" s="7">
        <f t="shared" si="51"/>
        <v>0.43520942408376967</v>
      </c>
      <c r="U777" s="4">
        <f>YEAR(SalesDataTable[[#This Row],[Order Date]])</f>
        <v>2026</v>
      </c>
      <c r="V777" s="7" t="str">
        <f>"Q"&amp;ROUNDUP(MONTH(SalesDataTable[[#This Row],[Order Date]])/3,0)</f>
        <v>Q2</v>
      </c>
      <c r="W777" s="8">
        <f>MONTH(SalesDataTable[[#This Row],[Order Date]])</f>
        <v>5</v>
      </c>
      <c r="X777" s="7" t="str">
        <f>TEXT(SalesDataTable[[#This Row],[Order Date]],"mmm")</f>
        <v>May</v>
      </c>
    </row>
    <row r="778" spans="1:24" ht="15.75">
      <c r="A778" s="1">
        <v>4677</v>
      </c>
      <c r="B778" s="2">
        <v>46151</v>
      </c>
      <c r="C778" s="3">
        <f>YEAR(SalesDataTable[[#This Row],[Order Date]])</f>
        <v>2026</v>
      </c>
      <c r="D778" s="10" t="str">
        <f>"Q"&amp;ROUNDUP(MONTH(SalesDataTable[[#This Row],[Order Date]])/3,0)</f>
        <v>Q2</v>
      </c>
      <c r="E778" s="3">
        <f>MONTH(SalesDataTable[[#This Row],[Order Date]])</f>
        <v>5</v>
      </c>
      <c r="F778" s="3" t="str">
        <f>TEXT(SalesDataTable[[#This Row],[Order Date]],"MMM")</f>
        <v>May</v>
      </c>
      <c r="G778" s="3" t="s">
        <v>6</v>
      </c>
      <c r="H778" s="3" t="s">
        <v>49</v>
      </c>
      <c r="I778" s="3" t="s">
        <v>2</v>
      </c>
      <c r="J778" s="3" t="s">
        <v>16</v>
      </c>
      <c r="K778" s="3" t="s">
        <v>14</v>
      </c>
      <c r="L778" s="3" t="s">
        <v>48</v>
      </c>
      <c r="M778" s="8">
        <v>2</v>
      </c>
      <c r="N778" s="5">
        <v>161.47999999999999</v>
      </c>
      <c r="O778" s="6">
        <v>0</v>
      </c>
      <c r="P778" s="5">
        <v>85.03</v>
      </c>
      <c r="Q778" s="5">
        <f t="shared" si="48"/>
        <v>322.95999999999998</v>
      </c>
      <c r="R778" s="5">
        <f t="shared" si="49"/>
        <v>170.06</v>
      </c>
      <c r="S778" s="5">
        <f t="shared" si="50"/>
        <v>152.89999999999998</v>
      </c>
      <c r="T778" s="7">
        <f t="shared" si="51"/>
        <v>0.47343324250681196</v>
      </c>
      <c r="U778" s="4">
        <f>YEAR(SalesDataTable[[#This Row],[Order Date]])</f>
        <v>2026</v>
      </c>
      <c r="V778" s="7" t="str">
        <f>"Q"&amp;ROUNDUP(MONTH(SalesDataTable[[#This Row],[Order Date]])/3,0)</f>
        <v>Q2</v>
      </c>
      <c r="W778" s="8">
        <f>MONTH(SalesDataTable[[#This Row],[Order Date]])</f>
        <v>5</v>
      </c>
      <c r="X778" s="7" t="str">
        <f>TEXT(SalesDataTable[[#This Row],[Order Date]],"mmm")</f>
        <v>May</v>
      </c>
    </row>
    <row r="779" spans="1:24" ht="15.75">
      <c r="A779" s="1">
        <v>4867</v>
      </c>
      <c r="B779" s="2">
        <v>46151</v>
      </c>
      <c r="C779" s="3">
        <f>YEAR(SalesDataTable[[#This Row],[Order Date]])</f>
        <v>2026</v>
      </c>
      <c r="D779" s="10" t="str">
        <f>"Q"&amp;ROUNDUP(MONTH(SalesDataTable[[#This Row],[Order Date]])/3,0)</f>
        <v>Q2</v>
      </c>
      <c r="E779" s="3">
        <f>MONTH(SalesDataTable[[#This Row],[Order Date]])</f>
        <v>5</v>
      </c>
      <c r="F779" s="3" t="str">
        <f>TEXT(SalesDataTable[[#This Row],[Order Date]],"MMM")</f>
        <v>May</v>
      </c>
      <c r="G779" s="3" t="s">
        <v>6</v>
      </c>
      <c r="H779" s="3" t="s">
        <v>27</v>
      </c>
      <c r="I779" s="3" t="s">
        <v>19</v>
      </c>
      <c r="J779" s="3" t="s">
        <v>3</v>
      </c>
      <c r="K779" s="3" t="s">
        <v>4</v>
      </c>
      <c r="L779" s="3" t="s">
        <v>5</v>
      </c>
      <c r="M779" s="8">
        <v>1</v>
      </c>
      <c r="N779" s="5">
        <v>82.86</v>
      </c>
      <c r="O779" s="6">
        <v>0</v>
      </c>
      <c r="P779" s="5">
        <v>42.67</v>
      </c>
      <c r="Q779" s="5">
        <f t="shared" si="48"/>
        <v>82.86</v>
      </c>
      <c r="R779" s="5">
        <f t="shared" si="49"/>
        <v>42.67</v>
      </c>
      <c r="S779" s="5">
        <f t="shared" si="50"/>
        <v>40.19</v>
      </c>
      <c r="T779" s="7">
        <f t="shared" si="51"/>
        <v>0.48503499879314504</v>
      </c>
      <c r="U779" s="4">
        <f>YEAR(SalesDataTable[[#This Row],[Order Date]])</f>
        <v>2026</v>
      </c>
      <c r="V779" s="7" t="str">
        <f>"Q"&amp;ROUNDUP(MONTH(SalesDataTable[[#This Row],[Order Date]])/3,0)</f>
        <v>Q2</v>
      </c>
      <c r="W779" s="8">
        <f>MONTH(SalesDataTable[[#This Row],[Order Date]])</f>
        <v>5</v>
      </c>
      <c r="X779" s="7" t="str">
        <f>TEXT(SalesDataTable[[#This Row],[Order Date]],"mmm")</f>
        <v>May</v>
      </c>
    </row>
    <row r="780" spans="1:24" ht="15.75">
      <c r="A780" s="1">
        <v>1615</v>
      </c>
      <c r="B780" s="2">
        <v>46152</v>
      </c>
      <c r="C780" s="3">
        <f>YEAR(SalesDataTable[[#This Row],[Order Date]])</f>
        <v>2026</v>
      </c>
      <c r="D780" s="10" t="str">
        <f>"Q"&amp;ROUNDUP(MONTH(SalesDataTable[[#This Row],[Order Date]])/3,0)</f>
        <v>Q2</v>
      </c>
      <c r="E780" s="3">
        <f>MONTH(SalesDataTable[[#This Row],[Order Date]])</f>
        <v>5</v>
      </c>
      <c r="F780" s="3" t="str">
        <f>TEXT(SalesDataTable[[#This Row],[Order Date]],"MMM")</f>
        <v>May</v>
      </c>
      <c r="G780" s="3" t="s">
        <v>20</v>
      </c>
      <c r="H780" s="3" t="s">
        <v>21</v>
      </c>
      <c r="I780" s="3" t="s">
        <v>2</v>
      </c>
      <c r="J780" s="3" t="s">
        <v>13</v>
      </c>
      <c r="K780" s="3" t="s">
        <v>34</v>
      </c>
      <c r="L780" s="3" t="s">
        <v>45</v>
      </c>
      <c r="M780" s="8">
        <v>1</v>
      </c>
      <c r="N780" s="5">
        <v>51.15</v>
      </c>
      <c r="O780" s="6">
        <v>0</v>
      </c>
      <c r="P780" s="5">
        <v>21.39</v>
      </c>
      <c r="Q780" s="5">
        <f t="shared" si="48"/>
        <v>51.15</v>
      </c>
      <c r="R780" s="5">
        <f t="shared" si="49"/>
        <v>21.39</v>
      </c>
      <c r="S780" s="5">
        <f t="shared" si="50"/>
        <v>29.759999999999998</v>
      </c>
      <c r="T780" s="7">
        <f t="shared" si="51"/>
        <v>0.58181818181818179</v>
      </c>
      <c r="U780" s="4">
        <f>YEAR(SalesDataTable[[#This Row],[Order Date]])</f>
        <v>2026</v>
      </c>
      <c r="V780" s="7" t="str">
        <f>"Q"&amp;ROUNDUP(MONTH(SalesDataTable[[#This Row],[Order Date]])/3,0)</f>
        <v>Q2</v>
      </c>
      <c r="W780" s="8">
        <f>MONTH(SalesDataTable[[#This Row],[Order Date]])</f>
        <v>5</v>
      </c>
      <c r="X780" s="7" t="str">
        <f>TEXT(SalesDataTable[[#This Row],[Order Date]],"mmm")</f>
        <v>May</v>
      </c>
    </row>
    <row r="781" spans="1:24" ht="15.75">
      <c r="A781" s="1">
        <v>1812</v>
      </c>
      <c r="B781" s="2">
        <v>46152</v>
      </c>
      <c r="C781" s="3">
        <f>YEAR(SalesDataTable[[#This Row],[Order Date]])</f>
        <v>2026</v>
      </c>
      <c r="D781" s="10" t="str">
        <f>"Q"&amp;ROUNDUP(MONTH(SalesDataTable[[#This Row],[Order Date]])/3,0)</f>
        <v>Q2</v>
      </c>
      <c r="E781" s="3">
        <f>MONTH(SalesDataTable[[#This Row],[Order Date]])</f>
        <v>5</v>
      </c>
      <c r="F781" s="3" t="str">
        <f>TEXT(SalesDataTable[[#This Row],[Order Date]],"MMM")</f>
        <v>May</v>
      </c>
      <c r="G781" s="3" t="s">
        <v>11</v>
      </c>
      <c r="H781" s="3" t="s">
        <v>12</v>
      </c>
      <c r="I781" s="3" t="s">
        <v>8</v>
      </c>
      <c r="J781" s="3" t="s">
        <v>16</v>
      </c>
      <c r="K781" s="3" t="s">
        <v>34</v>
      </c>
      <c r="L781" s="3" t="s">
        <v>45</v>
      </c>
      <c r="M781" s="8">
        <v>12</v>
      </c>
      <c r="N781" s="5">
        <v>50.53</v>
      </c>
      <c r="O781" s="6">
        <v>0.1</v>
      </c>
      <c r="P781" s="5">
        <v>22.09</v>
      </c>
      <c r="Q781" s="5">
        <f t="shared" si="48"/>
        <v>545.72400000000005</v>
      </c>
      <c r="R781" s="5">
        <f t="shared" si="49"/>
        <v>265.08</v>
      </c>
      <c r="S781" s="5">
        <f t="shared" si="50"/>
        <v>280.64400000000006</v>
      </c>
      <c r="T781" s="7">
        <f t="shared" si="51"/>
        <v>0.5142599555819426</v>
      </c>
      <c r="U781" s="4">
        <f>YEAR(SalesDataTable[[#This Row],[Order Date]])</f>
        <v>2026</v>
      </c>
      <c r="V781" s="7" t="str">
        <f>"Q"&amp;ROUNDUP(MONTH(SalesDataTable[[#This Row],[Order Date]])/3,0)</f>
        <v>Q2</v>
      </c>
      <c r="W781" s="8">
        <f>MONTH(SalesDataTable[[#This Row],[Order Date]])</f>
        <v>5</v>
      </c>
      <c r="X781" s="7" t="str">
        <f>TEXT(SalesDataTable[[#This Row],[Order Date]],"mmm")</f>
        <v>May</v>
      </c>
    </row>
    <row r="782" spans="1:24" ht="15.75">
      <c r="A782" s="1">
        <v>3645</v>
      </c>
      <c r="B782" s="2">
        <v>46152</v>
      </c>
      <c r="C782" s="3">
        <f>YEAR(SalesDataTable[[#This Row],[Order Date]])</f>
        <v>2026</v>
      </c>
      <c r="D782" s="10" t="str">
        <f>"Q"&amp;ROUNDUP(MONTH(SalesDataTable[[#This Row],[Order Date]])/3,0)</f>
        <v>Q2</v>
      </c>
      <c r="E782" s="3">
        <f>MONTH(SalesDataTable[[#This Row],[Order Date]])</f>
        <v>5</v>
      </c>
      <c r="F782" s="3" t="str">
        <f>TEXT(SalesDataTable[[#This Row],[Order Date]],"MMM")</f>
        <v>May</v>
      </c>
      <c r="G782" s="3" t="s">
        <v>6</v>
      </c>
      <c r="H782" s="3" t="s">
        <v>7</v>
      </c>
      <c r="I782" s="3" t="s">
        <v>28</v>
      </c>
      <c r="J782" s="3" t="s">
        <v>3</v>
      </c>
      <c r="K782" s="3" t="s">
        <v>4</v>
      </c>
      <c r="L782" s="3" t="s">
        <v>22</v>
      </c>
      <c r="M782" s="8">
        <v>2</v>
      </c>
      <c r="N782" s="5">
        <v>50.93</v>
      </c>
      <c r="O782" s="6">
        <v>0</v>
      </c>
      <c r="P782" s="5">
        <v>22.91</v>
      </c>
      <c r="Q782" s="5">
        <f t="shared" si="48"/>
        <v>101.86</v>
      </c>
      <c r="R782" s="5">
        <f t="shared" si="49"/>
        <v>45.82</v>
      </c>
      <c r="S782" s="5">
        <f t="shared" si="50"/>
        <v>56.04</v>
      </c>
      <c r="T782" s="7">
        <f t="shared" si="51"/>
        <v>0.55016689573924993</v>
      </c>
      <c r="U782" s="4">
        <f>YEAR(SalesDataTable[[#This Row],[Order Date]])</f>
        <v>2026</v>
      </c>
      <c r="V782" s="7" t="str">
        <f>"Q"&amp;ROUNDUP(MONTH(SalesDataTable[[#This Row],[Order Date]])/3,0)</f>
        <v>Q2</v>
      </c>
      <c r="W782" s="8">
        <f>MONTH(SalesDataTable[[#This Row],[Order Date]])</f>
        <v>5</v>
      </c>
      <c r="X782" s="7" t="str">
        <f>TEXT(SalesDataTable[[#This Row],[Order Date]],"mmm")</f>
        <v>May</v>
      </c>
    </row>
    <row r="783" spans="1:24" ht="15.75">
      <c r="A783" s="1">
        <v>3804</v>
      </c>
      <c r="B783" s="2">
        <v>46152</v>
      </c>
      <c r="C783" s="3">
        <f>YEAR(SalesDataTable[[#This Row],[Order Date]])</f>
        <v>2026</v>
      </c>
      <c r="D783" s="10" t="str">
        <f>"Q"&amp;ROUNDUP(MONTH(SalesDataTable[[#This Row],[Order Date]])/3,0)</f>
        <v>Q2</v>
      </c>
      <c r="E783" s="3">
        <f>MONTH(SalesDataTable[[#This Row],[Order Date]])</f>
        <v>5</v>
      </c>
      <c r="F783" s="3" t="str">
        <f>TEXT(SalesDataTable[[#This Row],[Order Date]],"MMM")</f>
        <v>May</v>
      </c>
      <c r="G783" s="3" t="s">
        <v>11</v>
      </c>
      <c r="H783" s="3" t="s">
        <v>25</v>
      </c>
      <c r="I783" s="3" t="s">
        <v>2</v>
      </c>
      <c r="J783" s="3" t="s">
        <v>3</v>
      </c>
      <c r="K783" s="3" t="s">
        <v>34</v>
      </c>
      <c r="L783" s="3" t="s">
        <v>45</v>
      </c>
      <c r="M783" s="8">
        <v>2</v>
      </c>
      <c r="N783" s="5">
        <v>50.79</v>
      </c>
      <c r="O783" s="6">
        <v>0.05</v>
      </c>
      <c r="P783" s="5">
        <v>21.83</v>
      </c>
      <c r="Q783" s="5">
        <f t="shared" si="48"/>
        <v>96.500999999999991</v>
      </c>
      <c r="R783" s="5">
        <f t="shared" si="49"/>
        <v>43.66</v>
      </c>
      <c r="S783" s="5">
        <f t="shared" si="50"/>
        <v>52.840999999999994</v>
      </c>
      <c r="T783" s="7">
        <f t="shared" si="51"/>
        <v>0.54756945523880585</v>
      </c>
      <c r="U783" s="4">
        <f>YEAR(SalesDataTable[[#This Row],[Order Date]])</f>
        <v>2026</v>
      </c>
      <c r="V783" s="7" t="str">
        <f>"Q"&amp;ROUNDUP(MONTH(SalesDataTable[[#This Row],[Order Date]])/3,0)</f>
        <v>Q2</v>
      </c>
      <c r="W783" s="8">
        <f>MONTH(SalesDataTable[[#This Row],[Order Date]])</f>
        <v>5</v>
      </c>
      <c r="X783" s="7" t="str">
        <f>TEXT(SalesDataTable[[#This Row],[Order Date]],"mmm")</f>
        <v>May</v>
      </c>
    </row>
    <row r="784" spans="1:24" ht="15.75">
      <c r="A784" s="1">
        <v>4367</v>
      </c>
      <c r="B784" s="2">
        <v>46152</v>
      </c>
      <c r="C784" s="3">
        <f>YEAR(SalesDataTable[[#This Row],[Order Date]])</f>
        <v>2026</v>
      </c>
      <c r="D784" s="10" t="str">
        <f>"Q"&amp;ROUNDUP(MONTH(SalesDataTable[[#This Row],[Order Date]])/3,0)</f>
        <v>Q2</v>
      </c>
      <c r="E784" s="3">
        <f>MONTH(SalesDataTable[[#This Row],[Order Date]])</f>
        <v>5</v>
      </c>
      <c r="F784" s="3" t="str">
        <f>TEXT(SalesDataTable[[#This Row],[Order Date]],"MMM")</f>
        <v>May</v>
      </c>
      <c r="G784" s="3" t="s">
        <v>20</v>
      </c>
      <c r="H784" s="3" t="s">
        <v>33</v>
      </c>
      <c r="I784" s="3" t="s">
        <v>2</v>
      </c>
      <c r="J784" s="3" t="s">
        <v>16</v>
      </c>
      <c r="K784" s="3" t="s">
        <v>14</v>
      </c>
      <c r="L784" s="3" t="s">
        <v>48</v>
      </c>
      <c r="M784" s="8">
        <v>5</v>
      </c>
      <c r="N784" s="5">
        <v>160.94</v>
      </c>
      <c r="O784" s="6">
        <v>0.1</v>
      </c>
      <c r="P784" s="5">
        <v>88.89</v>
      </c>
      <c r="Q784" s="5">
        <f t="shared" si="48"/>
        <v>724.23</v>
      </c>
      <c r="R784" s="5">
        <f t="shared" si="49"/>
        <v>444.45</v>
      </c>
      <c r="S784" s="5">
        <f t="shared" si="50"/>
        <v>279.78000000000003</v>
      </c>
      <c r="T784" s="7">
        <f t="shared" si="51"/>
        <v>0.38631374011018604</v>
      </c>
      <c r="U784" s="4">
        <f>YEAR(SalesDataTable[[#This Row],[Order Date]])</f>
        <v>2026</v>
      </c>
      <c r="V784" s="7" t="str">
        <f>"Q"&amp;ROUNDUP(MONTH(SalesDataTable[[#This Row],[Order Date]])/3,0)</f>
        <v>Q2</v>
      </c>
      <c r="W784" s="8">
        <f>MONTH(SalesDataTable[[#This Row],[Order Date]])</f>
        <v>5</v>
      </c>
      <c r="X784" s="7" t="str">
        <f>TEXT(SalesDataTable[[#This Row],[Order Date]],"mmm")</f>
        <v>May</v>
      </c>
    </row>
    <row r="785" spans="1:24" ht="15.75">
      <c r="A785" s="1">
        <v>4746</v>
      </c>
      <c r="B785" s="2">
        <v>46152</v>
      </c>
      <c r="C785" s="3">
        <f>YEAR(SalesDataTable[[#This Row],[Order Date]])</f>
        <v>2026</v>
      </c>
      <c r="D785" s="10" t="str">
        <f>"Q"&amp;ROUNDUP(MONTH(SalesDataTable[[#This Row],[Order Date]])/3,0)</f>
        <v>Q2</v>
      </c>
      <c r="E785" s="3">
        <f>MONTH(SalesDataTable[[#This Row],[Order Date]])</f>
        <v>5</v>
      </c>
      <c r="F785" s="3" t="str">
        <f>TEXT(SalesDataTable[[#This Row],[Order Date]],"MMM")</f>
        <v>May</v>
      </c>
      <c r="G785" s="3" t="s">
        <v>6</v>
      </c>
      <c r="H785" s="3" t="s">
        <v>7</v>
      </c>
      <c r="I785" s="3" t="s">
        <v>2</v>
      </c>
      <c r="J785" s="3" t="s">
        <v>3</v>
      </c>
      <c r="K785" s="3" t="s">
        <v>34</v>
      </c>
      <c r="L785" s="3" t="s">
        <v>42</v>
      </c>
      <c r="M785" s="8">
        <v>2</v>
      </c>
      <c r="N785" s="5">
        <v>36.409999999999997</v>
      </c>
      <c r="O785" s="6">
        <v>0</v>
      </c>
      <c r="P785" s="5">
        <v>13.92</v>
      </c>
      <c r="Q785" s="5">
        <f t="shared" si="48"/>
        <v>72.819999999999993</v>
      </c>
      <c r="R785" s="5">
        <f t="shared" si="49"/>
        <v>27.84</v>
      </c>
      <c r="S785" s="5">
        <f t="shared" si="50"/>
        <v>44.97999999999999</v>
      </c>
      <c r="T785" s="7">
        <f t="shared" si="51"/>
        <v>0.61768744850315838</v>
      </c>
      <c r="U785" s="4">
        <f>YEAR(SalesDataTable[[#This Row],[Order Date]])</f>
        <v>2026</v>
      </c>
      <c r="V785" s="7" t="str">
        <f>"Q"&amp;ROUNDUP(MONTH(SalesDataTable[[#This Row],[Order Date]])/3,0)</f>
        <v>Q2</v>
      </c>
      <c r="W785" s="8">
        <f>MONTH(SalesDataTable[[#This Row],[Order Date]])</f>
        <v>5</v>
      </c>
      <c r="X785" s="7" t="str">
        <f>TEXT(SalesDataTable[[#This Row],[Order Date]],"mmm")</f>
        <v>May</v>
      </c>
    </row>
    <row r="786" spans="1:24" ht="15.75">
      <c r="A786" s="1">
        <v>4795</v>
      </c>
      <c r="B786" s="2">
        <v>46152</v>
      </c>
      <c r="C786" s="3">
        <f>YEAR(SalesDataTable[[#This Row],[Order Date]])</f>
        <v>2026</v>
      </c>
      <c r="D786" s="10" t="str">
        <f>"Q"&amp;ROUNDUP(MONTH(SalesDataTable[[#This Row],[Order Date]])/3,0)</f>
        <v>Q2</v>
      </c>
      <c r="E786" s="3">
        <f>MONTH(SalesDataTable[[#This Row],[Order Date]])</f>
        <v>5</v>
      </c>
      <c r="F786" s="3" t="str">
        <f>TEXT(SalesDataTable[[#This Row],[Order Date]],"MMM")</f>
        <v>May</v>
      </c>
      <c r="G786" s="3" t="s">
        <v>20</v>
      </c>
      <c r="H786" s="3" t="s">
        <v>21</v>
      </c>
      <c r="I786" s="3" t="s">
        <v>28</v>
      </c>
      <c r="J786" s="3" t="s">
        <v>3</v>
      </c>
      <c r="K786" s="3" t="s">
        <v>9</v>
      </c>
      <c r="L786" s="3" t="s">
        <v>46</v>
      </c>
      <c r="M786" s="8">
        <v>2</v>
      </c>
      <c r="N786" s="5">
        <v>72.25</v>
      </c>
      <c r="O786" s="6">
        <v>0</v>
      </c>
      <c r="P786" s="5">
        <v>32.25</v>
      </c>
      <c r="Q786" s="5">
        <f t="shared" si="48"/>
        <v>144.5</v>
      </c>
      <c r="R786" s="5">
        <f t="shared" si="49"/>
        <v>64.5</v>
      </c>
      <c r="S786" s="5">
        <f t="shared" si="50"/>
        <v>80</v>
      </c>
      <c r="T786" s="7">
        <f t="shared" si="51"/>
        <v>0.55363321799307963</v>
      </c>
      <c r="U786" s="4">
        <f>YEAR(SalesDataTable[[#This Row],[Order Date]])</f>
        <v>2026</v>
      </c>
      <c r="V786" s="7" t="str">
        <f>"Q"&amp;ROUNDUP(MONTH(SalesDataTable[[#This Row],[Order Date]])/3,0)</f>
        <v>Q2</v>
      </c>
      <c r="W786" s="8">
        <f>MONTH(SalesDataTable[[#This Row],[Order Date]])</f>
        <v>5</v>
      </c>
      <c r="X786" s="7" t="str">
        <f>TEXT(SalesDataTable[[#This Row],[Order Date]],"mmm")</f>
        <v>May</v>
      </c>
    </row>
    <row r="787" spans="1:24" ht="15.75">
      <c r="A787" s="1">
        <v>4800</v>
      </c>
      <c r="B787" s="2">
        <v>46152</v>
      </c>
      <c r="C787" s="3">
        <f>YEAR(SalesDataTable[[#This Row],[Order Date]])</f>
        <v>2026</v>
      </c>
      <c r="D787" s="10" t="str">
        <f>"Q"&amp;ROUNDUP(MONTH(SalesDataTable[[#This Row],[Order Date]])/3,0)</f>
        <v>Q2</v>
      </c>
      <c r="E787" s="3">
        <f>MONTH(SalesDataTable[[#This Row],[Order Date]])</f>
        <v>5</v>
      </c>
      <c r="F787" s="3" t="str">
        <f>TEXT(SalesDataTable[[#This Row],[Order Date]],"MMM")</f>
        <v>May</v>
      </c>
      <c r="G787" s="3" t="s">
        <v>20</v>
      </c>
      <c r="H787" s="3" t="s">
        <v>33</v>
      </c>
      <c r="I787" s="3" t="s">
        <v>19</v>
      </c>
      <c r="J787" s="3" t="s">
        <v>13</v>
      </c>
      <c r="K787" s="3" t="s">
        <v>4</v>
      </c>
      <c r="L787" s="3" t="s">
        <v>30</v>
      </c>
      <c r="M787" s="8">
        <v>4</v>
      </c>
      <c r="N787" s="5">
        <v>103.36</v>
      </c>
      <c r="O787" s="6">
        <v>0</v>
      </c>
      <c r="P787" s="5">
        <v>51.59</v>
      </c>
      <c r="Q787" s="5">
        <f t="shared" si="48"/>
        <v>413.44</v>
      </c>
      <c r="R787" s="5">
        <f t="shared" si="49"/>
        <v>206.36</v>
      </c>
      <c r="S787" s="5">
        <f t="shared" si="50"/>
        <v>207.07999999999998</v>
      </c>
      <c r="T787" s="7">
        <f t="shared" si="51"/>
        <v>0.50087074303405565</v>
      </c>
      <c r="U787" s="4">
        <f>YEAR(SalesDataTable[[#This Row],[Order Date]])</f>
        <v>2026</v>
      </c>
      <c r="V787" s="7" t="str">
        <f>"Q"&amp;ROUNDUP(MONTH(SalesDataTable[[#This Row],[Order Date]])/3,0)</f>
        <v>Q2</v>
      </c>
      <c r="W787" s="8">
        <f>MONTH(SalesDataTable[[#This Row],[Order Date]])</f>
        <v>5</v>
      </c>
      <c r="X787" s="7" t="str">
        <f>TEXT(SalesDataTable[[#This Row],[Order Date]],"mmm")</f>
        <v>May</v>
      </c>
    </row>
    <row r="788" spans="1:24" ht="15.75">
      <c r="A788" s="1">
        <v>5018</v>
      </c>
      <c r="B788" s="2">
        <v>46152</v>
      </c>
      <c r="C788" s="3">
        <f>YEAR(SalesDataTable[[#This Row],[Order Date]])</f>
        <v>2026</v>
      </c>
      <c r="D788" s="10" t="str">
        <f>"Q"&amp;ROUNDUP(MONTH(SalesDataTable[[#This Row],[Order Date]])/3,0)</f>
        <v>Q2</v>
      </c>
      <c r="E788" s="3">
        <f>MONTH(SalesDataTable[[#This Row],[Order Date]])</f>
        <v>5</v>
      </c>
      <c r="F788" s="3" t="str">
        <f>TEXT(SalesDataTable[[#This Row],[Order Date]],"MMM")</f>
        <v>May</v>
      </c>
      <c r="G788" s="3" t="s">
        <v>11</v>
      </c>
      <c r="H788" s="3" t="s">
        <v>12</v>
      </c>
      <c r="I788" s="3" t="s">
        <v>8</v>
      </c>
      <c r="J788" s="3" t="s">
        <v>16</v>
      </c>
      <c r="K788" s="3" t="s">
        <v>9</v>
      </c>
      <c r="L788" s="3" t="s">
        <v>17</v>
      </c>
      <c r="M788" s="8">
        <v>4</v>
      </c>
      <c r="N788" s="5">
        <v>145.85</v>
      </c>
      <c r="O788" s="6">
        <v>0.15</v>
      </c>
      <c r="P788" s="5">
        <v>79.69</v>
      </c>
      <c r="Q788" s="5">
        <f t="shared" si="48"/>
        <v>495.89</v>
      </c>
      <c r="R788" s="5">
        <f t="shared" si="49"/>
        <v>318.76</v>
      </c>
      <c r="S788" s="5">
        <f t="shared" si="50"/>
        <v>177.13</v>
      </c>
      <c r="T788" s="7">
        <f t="shared" si="51"/>
        <v>0.35719615237250196</v>
      </c>
      <c r="U788" s="4">
        <f>YEAR(SalesDataTable[[#This Row],[Order Date]])</f>
        <v>2026</v>
      </c>
      <c r="V788" s="7" t="str">
        <f>"Q"&amp;ROUNDUP(MONTH(SalesDataTable[[#This Row],[Order Date]])/3,0)</f>
        <v>Q2</v>
      </c>
      <c r="W788" s="8">
        <f>MONTH(SalesDataTable[[#This Row],[Order Date]])</f>
        <v>5</v>
      </c>
      <c r="X788" s="7" t="str">
        <f>TEXT(SalesDataTable[[#This Row],[Order Date]],"mmm")</f>
        <v>May</v>
      </c>
    </row>
    <row r="789" spans="1:24" ht="15.75">
      <c r="A789" s="1">
        <v>474</v>
      </c>
      <c r="B789" s="2">
        <v>46153</v>
      </c>
      <c r="C789" s="3">
        <f>YEAR(SalesDataTable[[#This Row],[Order Date]])</f>
        <v>2026</v>
      </c>
      <c r="D789" s="10" t="str">
        <f>"Q"&amp;ROUNDUP(MONTH(SalesDataTable[[#This Row],[Order Date]])/3,0)</f>
        <v>Q2</v>
      </c>
      <c r="E789" s="3">
        <f>MONTH(SalesDataTable[[#This Row],[Order Date]])</f>
        <v>5</v>
      </c>
      <c r="F789" s="3" t="str">
        <f>TEXT(SalesDataTable[[#This Row],[Order Date]],"MMM")</f>
        <v>May</v>
      </c>
      <c r="G789" s="3" t="s">
        <v>6</v>
      </c>
      <c r="H789" s="3" t="s">
        <v>43</v>
      </c>
      <c r="I789" s="3" t="s">
        <v>2</v>
      </c>
      <c r="J789" s="3" t="s">
        <v>3</v>
      </c>
      <c r="K789" s="3" t="s">
        <v>4</v>
      </c>
      <c r="L789" s="3" t="s">
        <v>30</v>
      </c>
      <c r="M789" s="8">
        <v>2</v>
      </c>
      <c r="N789" s="5">
        <v>100.49</v>
      </c>
      <c r="O789" s="6">
        <v>0.1</v>
      </c>
      <c r="P789" s="5">
        <v>50.11</v>
      </c>
      <c r="Q789" s="5">
        <f t="shared" si="48"/>
        <v>180.88200000000001</v>
      </c>
      <c r="R789" s="5">
        <f t="shared" si="49"/>
        <v>100.22</v>
      </c>
      <c r="S789" s="5">
        <f t="shared" si="50"/>
        <v>80.662000000000006</v>
      </c>
      <c r="T789" s="7">
        <f t="shared" si="51"/>
        <v>0.44593713028383147</v>
      </c>
      <c r="U789" s="4">
        <f>YEAR(SalesDataTable[[#This Row],[Order Date]])</f>
        <v>2026</v>
      </c>
      <c r="V789" s="7" t="str">
        <f>"Q"&amp;ROUNDUP(MONTH(SalesDataTable[[#This Row],[Order Date]])/3,0)</f>
        <v>Q2</v>
      </c>
      <c r="W789" s="8">
        <f>MONTH(SalesDataTable[[#This Row],[Order Date]])</f>
        <v>5</v>
      </c>
      <c r="X789" s="7" t="str">
        <f>TEXT(SalesDataTable[[#This Row],[Order Date]],"mmm")</f>
        <v>May</v>
      </c>
    </row>
    <row r="790" spans="1:24" ht="15.75">
      <c r="A790" s="1">
        <v>1175</v>
      </c>
      <c r="B790" s="2">
        <v>46153</v>
      </c>
      <c r="C790" s="3">
        <f>YEAR(SalesDataTable[[#This Row],[Order Date]])</f>
        <v>2026</v>
      </c>
      <c r="D790" s="10" t="str">
        <f>"Q"&amp;ROUNDUP(MONTH(SalesDataTable[[#This Row],[Order Date]])/3,0)</f>
        <v>Q2</v>
      </c>
      <c r="E790" s="3">
        <f>MONTH(SalesDataTable[[#This Row],[Order Date]])</f>
        <v>5</v>
      </c>
      <c r="F790" s="3" t="str">
        <f>TEXT(SalesDataTable[[#This Row],[Order Date]],"MMM")</f>
        <v>May</v>
      </c>
      <c r="G790" s="3" t="s">
        <v>11</v>
      </c>
      <c r="H790" s="3" t="s">
        <v>52</v>
      </c>
      <c r="I790" s="3" t="s">
        <v>8</v>
      </c>
      <c r="J790" s="3" t="s">
        <v>3</v>
      </c>
      <c r="K790" s="3" t="s">
        <v>23</v>
      </c>
      <c r="L790" s="3" t="s">
        <v>24</v>
      </c>
      <c r="M790" s="8">
        <v>4</v>
      </c>
      <c r="N790" s="5">
        <v>332.89</v>
      </c>
      <c r="O790" s="6">
        <v>0.1</v>
      </c>
      <c r="P790" s="5">
        <v>198.06</v>
      </c>
      <c r="Q790" s="5">
        <f t="shared" si="48"/>
        <v>1198.404</v>
      </c>
      <c r="R790" s="5">
        <f t="shared" si="49"/>
        <v>792.24</v>
      </c>
      <c r="S790" s="5">
        <f t="shared" si="50"/>
        <v>406.16399999999999</v>
      </c>
      <c r="T790" s="7">
        <f t="shared" si="51"/>
        <v>0.33892076461694054</v>
      </c>
      <c r="U790" s="4">
        <f>YEAR(SalesDataTable[[#This Row],[Order Date]])</f>
        <v>2026</v>
      </c>
      <c r="V790" s="7" t="str">
        <f>"Q"&amp;ROUNDUP(MONTH(SalesDataTable[[#This Row],[Order Date]])/3,0)</f>
        <v>Q2</v>
      </c>
      <c r="W790" s="8">
        <f>MONTH(SalesDataTable[[#This Row],[Order Date]])</f>
        <v>5</v>
      </c>
      <c r="X790" s="7" t="str">
        <f>TEXT(SalesDataTable[[#This Row],[Order Date]],"mmm")</f>
        <v>May</v>
      </c>
    </row>
    <row r="791" spans="1:24" ht="15.75">
      <c r="A791" s="1">
        <v>2015</v>
      </c>
      <c r="B791" s="2">
        <v>46153</v>
      </c>
      <c r="C791" s="3">
        <f>YEAR(SalesDataTable[[#This Row],[Order Date]])</f>
        <v>2026</v>
      </c>
      <c r="D791" s="10" t="str">
        <f>"Q"&amp;ROUNDUP(MONTH(SalesDataTable[[#This Row],[Order Date]])/3,0)</f>
        <v>Q2</v>
      </c>
      <c r="E791" s="3">
        <f>MONTH(SalesDataTable[[#This Row],[Order Date]])</f>
        <v>5</v>
      </c>
      <c r="F791" s="3" t="str">
        <f>TEXT(SalesDataTable[[#This Row],[Order Date]],"MMM")</f>
        <v>May</v>
      </c>
      <c r="G791" s="3" t="s">
        <v>6</v>
      </c>
      <c r="H791" s="3" t="s">
        <v>43</v>
      </c>
      <c r="I791" s="3" t="s">
        <v>2</v>
      </c>
      <c r="J791" s="3" t="s">
        <v>13</v>
      </c>
      <c r="K791" s="3" t="s">
        <v>9</v>
      </c>
      <c r="L791" s="3" t="s">
        <v>37</v>
      </c>
      <c r="M791" s="8">
        <v>1</v>
      </c>
      <c r="N791" s="5">
        <v>154.6</v>
      </c>
      <c r="O791" s="6">
        <v>0</v>
      </c>
      <c r="P791" s="5">
        <v>80.05</v>
      </c>
      <c r="Q791" s="5">
        <f t="shared" si="48"/>
        <v>154.6</v>
      </c>
      <c r="R791" s="5">
        <f t="shared" si="49"/>
        <v>80.05</v>
      </c>
      <c r="S791" s="5">
        <f t="shared" si="50"/>
        <v>74.55</v>
      </c>
      <c r="T791" s="7">
        <f t="shared" si="51"/>
        <v>0.48221216041397152</v>
      </c>
      <c r="U791" s="4">
        <f>YEAR(SalesDataTable[[#This Row],[Order Date]])</f>
        <v>2026</v>
      </c>
      <c r="V791" s="7" t="str">
        <f>"Q"&amp;ROUNDUP(MONTH(SalesDataTable[[#This Row],[Order Date]])/3,0)</f>
        <v>Q2</v>
      </c>
      <c r="W791" s="8">
        <f>MONTH(SalesDataTable[[#This Row],[Order Date]])</f>
        <v>5</v>
      </c>
      <c r="X791" s="7" t="str">
        <f>TEXT(SalesDataTable[[#This Row],[Order Date]],"mmm")</f>
        <v>May</v>
      </c>
    </row>
    <row r="792" spans="1:24" ht="15.75">
      <c r="A792" s="1">
        <v>2196</v>
      </c>
      <c r="B792" s="2">
        <v>46153</v>
      </c>
      <c r="C792" s="3">
        <f>YEAR(SalesDataTable[[#This Row],[Order Date]])</f>
        <v>2026</v>
      </c>
      <c r="D792" s="10" t="str">
        <f>"Q"&amp;ROUNDUP(MONTH(SalesDataTable[[#This Row],[Order Date]])/3,0)</f>
        <v>Q2</v>
      </c>
      <c r="E792" s="3">
        <f>MONTH(SalesDataTable[[#This Row],[Order Date]])</f>
        <v>5</v>
      </c>
      <c r="F792" s="3" t="str">
        <f>TEXT(SalesDataTable[[#This Row],[Order Date]],"MMM")</f>
        <v>May</v>
      </c>
      <c r="G792" s="3" t="s">
        <v>20</v>
      </c>
      <c r="H792" s="3" t="s">
        <v>21</v>
      </c>
      <c r="I792" s="3" t="s">
        <v>28</v>
      </c>
      <c r="J792" s="3" t="s">
        <v>3</v>
      </c>
      <c r="K792" s="3" t="s">
        <v>4</v>
      </c>
      <c r="L792" s="3" t="s">
        <v>5</v>
      </c>
      <c r="M792" s="8">
        <v>1</v>
      </c>
      <c r="N792" s="5">
        <v>83.23</v>
      </c>
      <c r="O792" s="6">
        <v>0.05</v>
      </c>
      <c r="P792" s="5">
        <v>43.82</v>
      </c>
      <c r="Q792" s="5">
        <f t="shared" si="48"/>
        <v>79.0685</v>
      </c>
      <c r="R792" s="5">
        <f t="shared" si="49"/>
        <v>43.82</v>
      </c>
      <c r="S792" s="5">
        <f t="shared" si="50"/>
        <v>35.2485</v>
      </c>
      <c r="T792" s="7">
        <f t="shared" si="51"/>
        <v>0.44579699880483376</v>
      </c>
      <c r="U792" s="4">
        <f>YEAR(SalesDataTable[[#This Row],[Order Date]])</f>
        <v>2026</v>
      </c>
      <c r="V792" s="7" t="str">
        <f>"Q"&amp;ROUNDUP(MONTH(SalesDataTable[[#This Row],[Order Date]])/3,0)</f>
        <v>Q2</v>
      </c>
      <c r="W792" s="8">
        <f>MONTH(SalesDataTable[[#This Row],[Order Date]])</f>
        <v>5</v>
      </c>
      <c r="X792" s="7" t="str">
        <f>TEXT(SalesDataTable[[#This Row],[Order Date]],"mmm")</f>
        <v>May</v>
      </c>
    </row>
    <row r="793" spans="1:24" ht="15.75">
      <c r="A793" s="1">
        <v>3508</v>
      </c>
      <c r="B793" s="2">
        <v>46153</v>
      </c>
      <c r="C793" s="3">
        <f>YEAR(SalesDataTable[[#This Row],[Order Date]])</f>
        <v>2026</v>
      </c>
      <c r="D793" s="10" t="str">
        <f>"Q"&amp;ROUNDUP(MONTH(SalesDataTable[[#This Row],[Order Date]])/3,0)</f>
        <v>Q2</v>
      </c>
      <c r="E793" s="3">
        <f>MONTH(SalesDataTable[[#This Row],[Order Date]])</f>
        <v>5</v>
      </c>
      <c r="F793" s="3" t="str">
        <f>TEXT(SalesDataTable[[#This Row],[Order Date]],"MMM")</f>
        <v>May</v>
      </c>
      <c r="G793" s="3" t="s">
        <v>6</v>
      </c>
      <c r="H793" s="3" t="s">
        <v>43</v>
      </c>
      <c r="I793" s="3" t="s">
        <v>28</v>
      </c>
      <c r="J793" s="3" t="s">
        <v>3</v>
      </c>
      <c r="K793" s="3" t="s">
        <v>14</v>
      </c>
      <c r="L793" s="3" t="s">
        <v>32</v>
      </c>
      <c r="M793" s="8">
        <v>3</v>
      </c>
      <c r="N793" s="5">
        <v>46.23</v>
      </c>
      <c r="O793" s="6">
        <v>0</v>
      </c>
      <c r="P793" s="5">
        <v>18.47</v>
      </c>
      <c r="Q793" s="5">
        <f t="shared" si="48"/>
        <v>138.69</v>
      </c>
      <c r="R793" s="5">
        <f t="shared" si="49"/>
        <v>55.41</v>
      </c>
      <c r="S793" s="5">
        <f t="shared" si="50"/>
        <v>83.28</v>
      </c>
      <c r="T793" s="7">
        <f t="shared" si="51"/>
        <v>0.60047588146225395</v>
      </c>
      <c r="U793" s="4">
        <f>YEAR(SalesDataTable[[#This Row],[Order Date]])</f>
        <v>2026</v>
      </c>
      <c r="V793" s="7" t="str">
        <f>"Q"&amp;ROUNDUP(MONTH(SalesDataTable[[#This Row],[Order Date]])/3,0)</f>
        <v>Q2</v>
      </c>
      <c r="W793" s="8">
        <f>MONTH(SalesDataTable[[#This Row],[Order Date]])</f>
        <v>5</v>
      </c>
      <c r="X793" s="7" t="str">
        <f>TEXT(SalesDataTable[[#This Row],[Order Date]],"mmm")</f>
        <v>May</v>
      </c>
    </row>
    <row r="794" spans="1:24" ht="15.75">
      <c r="A794" s="1">
        <v>3516</v>
      </c>
      <c r="B794" s="2">
        <v>46153</v>
      </c>
      <c r="C794" s="3">
        <f>YEAR(SalesDataTable[[#This Row],[Order Date]])</f>
        <v>2026</v>
      </c>
      <c r="D794" s="10" t="str">
        <f>"Q"&amp;ROUNDUP(MONTH(SalesDataTable[[#This Row],[Order Date]])/3,0)</f>
        <v>Q2</v>
      </c>
      <c r="E794" s="3">
        <f>MONTH(SalesDataTable[[#This Row],[Order Date]])</f>
        <v>5</v>
      </c>
      <c r="F794" s="3" t="str">
        <f>TEXT(SalesDataTable[[#This Row],[Order Date]],"MMM")</f>
        <v>May</v>
      </c>
      <c r="G794" s="3" t="s">
        <v>20</v>
      </c>
      <c r="H794" s="3" t="s">
        <v>31</v>
      </c>
      <c r="I794" s="3" t="s">
        <v>28</v>
      </c>
      <c r="J794" s="3" t="s">
        <v>3</v>
      </c>
      <c r="K794" s="3" t="s">
        <v>23</v>
      </c>
      <c r="L794" s="3" t="s">
        <v>51</v>
      </c>
      <c r="M794" s="8">
        <v>1</v>
      </c>
      <c r="N794" s="5">
        <v>125.3</v>
      </c>
      <c r="O794" s="6">
        <v>0.05</v>
      </c>
      <c r="P794" s="5">
        <v>59.62</v>
      </c>
      <c r="Q794" s="5">
        <f t="shared" si="48"/>
        <v>119.035</v>
      </c>
      <c r="R794" s="5">
        <f t="shared" si="49"/>
        <v>59.62</v>
      </c>
      <c r="S794" s="5">
        <f t="shared" si="50"/>
        <v>59.414999999999999</v>
      </c>
      <c r="T794" s="7">
        <f t="shared" si="51"/>
        <v>0.49913890872432476</v>
      </c>
      <c r="U794" s="4">
        <f>YEAR(SalesDataTable[[#This Row],[Order Date]])</f>
        <v>2026</v>
      </c>
      <c r="V794" s="7" t="str">
        <f>"Q"&amp;ROUNDUP(MONTH(SalesDataTable[[#This Row],[Order Date]])/3,0)</f>
        <v>Q2</v>
      </c>
      <c r="W794" s="8">
        <f>MONTH(SalesDataTable[[#This Row],[Order Date]])</f>
        <v>5</v>
      </c>
      <c r="X794" s="7" t="str">
        <f>TEXT(SalesDataTable[[#This Row],[Order Date]],"mmm")</f>
        <v>May</v>
      </c>
    </row>
    <row r="795" spans="1:24" ht="15.75">
      <c r="A795" s="1">
        <v>3570</v>
      </c>
      <c r="B795" s="2">
        <v>46153</v>
      </c>
      <c r="C795" s="3">
        <f>YEAR(SalesDataTable[[#This Row],[Order Date]])</f>
        <v>2026</v>
      </c>
      <c r="D795" s="10" t="str">
        <f>"Q"&amp;ROUNDUP(MONTH(SalesDataTable[[#This Row],[Order Date]])/3,0)</f>
        <v>Q2</v>
      </c>
      <c r="E795" s="3">
        <f>MONTH(SalesDataTable[[#This Row],[Order Date]])</f>
        <v>5</v>
      </c>
      <c r="F795" s="3" t="str">
        <f>TEXT(SalesDataTable[[#This Row],[Order Date]],"MMM")</f>
        <v>May</v>
      </c>
      <c r="G795" s="3" t="s">
        <v>6</v>
      </c>
      <c r="H795" s="3" t="s">
        <v>43</v>
      </c>
      <c r="I795" s="3" t="s">
        <v>2</v>
      </c>
      <c r="J795" s="3" t="s">
        <v>16</v>
      </c>
      <c r="K795" s="3" t="s">
        <v>14</v>
      </c>
      <c r="L795" s="3" t="s">
        <v>15</v>
      </c>
      <c r="M795" s="8">
        <v>1</v>
      </c>
      <c r="N795" s="5">
        <v>36.159999999999997</v>
      </c>
      <c r="O795" s="6">
        <v>0.1</v>
      </c>
      <c r="P795" s="5">
        <v>13.38</v>
      </c>
      <c r="Q795" s="5">
        <f t="shared" si="48"/>
        <v>32.543999999999997</v>
      </c>
      <c r="R795" s="5">
        <f t="shared" si="49"/>
        <v>13.38</v>
      </c>
      <c r="S795" s="5">
        <f t="shared" si="50"/>
        <v>19.163999999999994</v>
      </c>
      <c r="T795" s="7">
        <f t="shared" si="51"/>
        <v>0.58886430678466062</v>
      </c>
      <c r="U795" s="4">
        <f>YEAR(SalesDataTable[[#This Row],[Order Date]])</f>
        <v>2026</v>
      </c>
      <c r="V795" s="7" t="str">
        <f>"Q"&amp;ROUNDUP(MONTH(SalesDataTable[[#This Row],[Order Date]])/3,0)</f>
        <v>Q2</v>
      </c>
      <c r="W795" s="8">
        <f>MONTH(SalesDataTable[[#This Row],[Order Date]])</f>
        <v>5</v>
      </c>
      <c r="X795" s="7" t="str">
        <f>TEXT(SalesDataTable[[#This Row],[Order Date]],"mmm")</f>
        <v>May</v>
      </c>
    </row>
    <row r="796" spans="1:24" ht="15.75">
      <c r="A796" s="1">
        <v>4799</v>
      </c>
      <c r="B796" s="2">
        <v>46153</v>
      </c>
      <c r="C796" s="3">
        <f>YEAR(SalesDataTable[[#This Row],[Order Date]])</f>
        <v>2026</v>
      </c>
      <c r="D796" s="10" t="str">
        <f>"Q"&amp;ROUNDUP(MONTH(SalesDataTable[[#This Row],[Order Date]])/3,0)</f>
        <v>Q2</v>
      </c>
      <c r="E796" s="3">
        <f>MONTH(SalesDataTable[[#This Row],[Order Date]])</f>
        <v>5</v>
      </c>
      <c r="F796" s="3" t="str">
        <f>TEXT(SalesDataTable[[#This Row],[Order Date]],"MMM")</f>
        <v>May</v>
      </c>
      <c r="G796" s="3" t="s">
        <v>20</v>
      </c>
      <c r="H796" s="3" t="s">
        <v>47</v>
      </c>
      <c r="I796" s="3" t="s">
        <v>2</v>
      </c>
      <c r="J796" s="3" t="s">
        <v>3</v>
      </c>
      <c r="K796" s="3" t="s">
        <v>23</v>
      </c>
      <c r="L796" s="3" t="s">
        <v>51</v>
      </c>
      <c r="M796" s="8">
        <v>1</v>
      </c>
      <c r="N796" s="5">
        <v>121.41</v>
      </c>
      <c r="O796" s="6">
        <v>0.05</v>
      </c>
      <c r="P796" s="5">
        <v>60.75</v>
      </c>
      <c r="Q796" s="5">
        <f t="shared" si="48"/>
        <v>115.33949999999999</v>
      </c>
      <c r="R796" s="5">
        <f t="shared" si="49"/>
        <v>60.75</v>
      </c>
      <c r="S796" s="5">
        <f t="shared" si="50"/>
        <v>54.589499999999987</v>
      </c>
      <c r="T796" s="7">
        <f t="shared" si="51"/>
        <v>0.47329405797666879</v>
      </c>
      <c r="U796" s="4">
        <f>YEAR(SalesDataTable[[#This Row],[Order Date]])</f>
        <v>2026</v>
      </c>
      <c r="V796" s="7" t="str">
        <f>"Q"&amp;ROUNDUP(MONTH(SalesDataTable[[#This Row],[Order Date]])/3,0)</f>
        <v>Q2</v>
      </c>
      <c r="W796" s="8">
        <f>MONTH(SalesDataTable[[#This Row],[Order Date]])</f>
        <v>5</v>
      </c>
      <c r="X796" s="7" t="str">
        <f>TEXT(SalesDataTable[[#This Row],[Order Date]],"mmm")</f>
        <v>May</v>
      </c>
    </row>
    <row r="797" spans="1:24" ht="15.75">
      <c r="A797" s="1">
        <v>5156</v>
      </c>
      <c r="B797" s="2">
        <v>46153</v>
      </c>
      <c r="C797" s="3">
        <f>YEAR(SalesDataTable[[#This Row],[Order Date]])</f>
        <v>2026</v>
      </c>
      <c r="D797" s="10" t="str">
        <f>"Q"&amp;ROUNDUP(MONTH(SalesDataTable[[#This Row],[Order Date]])/3,0)</f>
        <v>Q2</v>
      </c>
      <c r="E797" s="3">
        <f>MONTH(SalesDataTable[[#This Row],[Order Date]])</f>
        <v>5</v>
      </c>
      <c r="F797" s="3" t="str">
        <f>TEXT(SalesDataTable[[#This Row],[Order Date]],"MMM")</f>
        <v>May</v>
      </c>
      <c r="G797" s="3" t="s">
        <v>0</v>
      </c>
      <c r="H797" s="3" t="s">
        <v>1</v>
      </c>
      <c r="I797" s="3" t="s">
        <v>19</v>
      </c>
      <c r="J797" s="3" t="s">
        <v>13</v>
      </c>
      <c r="K797" s="3" t="s">
        <v>14</v>
      </c>
      <c r="L797" s="3" t="s">
        <v>44</v>
      </c>
      <c r="M797" s="8">
        <v>3</v>
      </c>
      <c r="N797" s="5">
        <v>132.58000000000001</v>
      </c>
      <c r="O797" s="6">
        <v>0.1</v>
      </c>
      <c r="P797" s="5">
        <v>67.88</v>
      </c>
      <c r="Q797" s="5">
        <f t="shared" si="48"/>
        <v>357.96600000000001</v>
      </c>
      <c r="R797" s="5">
        <f t="shared" si="49"/>
        <v>203.64</v>
      </c>
      <c r="S797" s="5">
        <f t="shared" si="50"/>
        <v>154.32600000000002</v>
      </c>
      <c r="T797" s="7">
        <f t="shared" si="51"/>
        <v>0.43111915656794225</v>
      </c>
      <c r="U797" s="4">
        <f>YEAR(SalesDataTable[[#This Row],[Order Date]])</f>
        <v>2026</v>
      </c>
      <c r="V797" s="7" t="str">
        <f>"Q"&amp;ROUNDUP(MONTH(SalesDataTable[[#This Row],[Order Date]])/3,0)</f>
        <v>Q2</v>
      </c>
      <c r="W797" s="8">
        <f>MONTH(SalesDataTable[[#This Row],[Order Date]])</f>
        <v>5</v>
      </c>
      <c r="X797" s="7" t="str">
        <f>TEXT(SalesDataTable[[#This Row],[Order Date]],"mmm")</f>
        <v>May</v>
      </c>
    </row>
    <row r="798" spans="1:24" ht="15.75">
      <c r="A798" s="1">
        <v>526</v>
      </c>
      <c r="B798" s="2">
        <v>46154</v>
      </c>
      <c r="C798" s="3">
        <f>YEAR(SalesDataTable[[#This Row],[Order Date]])</f>
        <v>2026</v>
      </c>
      <c r="D798" s="10" t="str">
        <f>"Q"&amp;ROUNDUP(MONTH(SalesDataTable[[#This Row],[Order Date]])/3,0)</f>
        <v>Q2</v>
      </c>
      <c r="E798" s="3">
        <f>MONTH(SalesDataTable[[#This Row],[Order Date]])</f>
        <v>5</v>
      </c>
      <c r="F798" s="3" t="str">
        <f>TEXT(SalesDataTable[[#This Row],[Order Date]],"MMM")</f>
        <v>May</v>
      </c>
      <c r="G798" s="3" t="s">
        <v>6</v>
      </c>
      <c r="H798" s="3" t="s">
        <v>7</v>
      </c>
      <c r="I798" s="3" t="s">
        <v>19</v>
      </c>
      <c r="J798" s="3" t="s">
        <v>3</v>
      </c>
      <c r="K798" s="3" t="s">
        <v>23</v>
      </c>
      <c r="L798" s="3" t="s">
        <v>40</v>
      </c>
      <c r="M798" s="8">
        <v>2</v>
      </c>
      <c r="N798" s="5">
        <v>81.11</v>
      </c>
      <c r="O798" s="6">
        <v>0.05</v>
      </c>
      <c r="P798" s="5">
        <v>40.049999999999997</v>
      </c>
      <c r="Q798" s="5">
        <f t="shared" si="48"/>
        <v>154.10899999999998</v>
      </c>
      <c r="R798" s="5">
        <f t="shared" si="49"/>
        <v>80.099999999999994</v>
      </c>
      <c r="S798" s="5">
        <f t="shared" si="50"/>
        <v>74.008999999999986</v>
      </c>
      <c r="T798" s="7">
        <f t="shared" si="51"/>
        <v>0.48023801335418437</v>
      </c>
      <c r="U798" s="4">
        <f>YEAR(SalesDataTable[[#This Row],[Order Date]])</f>
        <v>2026</v>
      </c>
      <c r="V798" s="7" t="str">
        <f>"Q"&amp;ROUNDUP(MONTH(SalesDataTable[[#This Row],[Order Date]])/3,0)</f>
        <v>Q2</v>
      </c>
      <c r="W798" s="8">
        <f>MONTH(SalesDataTable[[#This Row],[Order Date]])</f>
        <v>5</v>
      </c>
      <c r="X798" s="7" t="str">
        <f>TEXT(SalesDataTable[[#This Row],[Order Date]],"mmm")</f>
        <v>May</v>
      </c>
    </row>
    <row r="799" spans="1:24" ht="15.75">
      <c r="A799" s="1">
        <v>712</v>
      </c>
      <c r="B799" s="2">
        <v>46154</v>
      </c>
      <c r="C799" s="3">
        <f>YEAR(SalesDataTable[[#This Row],[Order Date]])</f>
        <v>2026</v>
      </c>
      <c r="D799" s="10" t="str">
        <f>"Q"&amp;ROUNDUP(MONTH(SalesDataTable[[#This Row],[Order Date]])/3,0)</f>
        <v>Q2</v>
      </c>
      <c r="E799" s="3">
        <f>MONTH(SalesDataTable[[#This Row],[Order Date]])</f>
        <v>5</v>
      </c>
      <c r="F799" s="3" t="str">
        <f>TEXT(SalesDataTable[[#This Row],[Order Date]],"MMM")</f>
        <v>May</v>
      </c>
      <c r="G799" s="3" t="s">
        <v>6</v>
      </c>
      <c r="H799" s="3" t="s">
        <v>49</v>
      </c>
      <c r="I799" s="3" t="s">
        <v>28</v>
      </c>
      <c r="J799" s="3" t="s">
        <v>16</v>
      </c>
      <c r="K799" s="3" t="s">
        <v>4</v>
      </c>
      <c r="L799" s="3" t="s">
        <v>30</v>
      </c>
      <c r="M799" s="8">
        <v>3</v>
      </c>
      <c r="N799" s="5">
        <v>104.54</v>
      </c>
      <c r="O799" s="6">
        <v>0</v>
      </c>
      <c r="P799" s="5">
        <v>51.45</v>
      </c>
      <c r="Q799" s="5">
        <f t="shared" si="48"/>
        <v>313.62</v>
      </c>
      <c r="R799" s="5">
        <f t="shared" si="49"/>
        <v>154.35000000000002</v>
      </c>
      <c r="S799" s="5">
        <f t="shared" si="50"/>
        <v>159.26999999999998</v>
      </c>
      <c r="T799" s="7">
        <f t="shared" si="51"/>
        <v>0.50784388750717424</v>
      </c>
      <c r="U799" s="4">
        <f>YEAR(SalesDataTable[[#This Row],[Order Date]])</f>
        <v>2026</v>
      </c>
      <c r="V799" s="7" t="str">
        <f>"Q"&amp;ROUNDUP(MONTH(SalesDataTable[[#This Row],[Order Date]])/3,0)</f>
        <v>Q2</v>
      </c>
      <c r="W799" s="8">
        <f>MONTH(SalesDataTable[[#This Row],[Order Date]])</f>
        <v>5</v>
      </c>
      <c r="X799" s="7" t="str">
        <f>TEXT(SalesDataTable[[#This Row],[Order Date]],"mmm")</f>
        <v>May</v>
      </c>
    </row>
    <row r="800" spans="1:24" ht="15.75">
      <c r="A800" s="1">
        <v>1533</v>
      </c>
      <c r="B800" s="2">
        <v>46154</v>
      </c>
      <c r="C800" s="3">
        <f>YEAR(SalesDataTable[[#This Row],[Order Date]])</f>
        <v>2026</v>
      </c>
      <c r="D800" s="10" t="str">
        <f>"Q"&amp;ROUNDUP(MONTH(SalesDataTable[[#This Row],[Order Date]])/3,0)</f>
        <v>Q2</v>
      </c>
      <c r="E800" s="3">
        <f>MONTH(SalesDataTable[[#This Row],[Order Date]])</f>
        <v>5</v>
      </c>
      <c r="F800" s="3" t="str">
        <f>TEXT(SalesDataTable[[#This Row],[Order Date]],"MMM")</f>
        <v>May</v>
      </c>
      <c r="G800" s="3" t="s">
        <v>11</v>
      </c>
      <c r="H800" s="3" t="s">
        <v>52</v>
      </c>
      <c r="I800" s="3" t="s">
        <v>19</v>
      </c>
      <c r="J800" s="3" t="s">
        <v>13</v>
      </c>
      <c r="K800" s="3" t="s">
        <v>9</v>
      </c>
      <c r="L800" s="3" t="s">
        <v>17</v>
      </c>
      <c r="M800" s="8">
        <v>3</v>
      </c>
      <c r="N800" s="5">
        <v>143.87</v>
      </c>
      <c r="O800" s="6">
        <v>0</v>
      </c>
      <c r="P800" s="5">
        <v>79.2</v>
      </c>
      <c r="Q800" s="5">
        <f t="shared" si="48"/>
        <v>431.61</v>
      </c>
      <c r="R800" s="5">
        <f t="shared" si="49"/>
        <v>237.60000000000002</v>
      </c>
      <c r="S800" s="5">
        <f t="shared" si="50"/>
        <v>194.01</v>
      </c>
      <c r="T800" s="7">
        <f t="shared" si="51"/>
        <v>0.44950302356293875</v>
      </c>
      <c r="U800" s="4">
        <f>YEAR(SalesDataTable[[#This Row],[Order Date]])</f>
        <v>2026</v>
      </c>
      <c r="V800" s="7" t="str">
        <f>"Q"&amp;ROUNDUP(MONTH(SalesDataTable[[#This Row],[Order Date]])/3,0)</f>
        <v>Q2</v>
      </c>
      <c r="W800" s="8">
        <f>MONTH(SalesDataTable[[#This Row],[Order Date]])</f>
        <v>5</v>
      </c>
      <c r="X800" s="7" t="str">
        <f>TEXT(SalesDataTable[[#This Row],[Order Date]],"mmm")</f>
        <v>May</v>
      </c>
    </row>
    <row r="801" spans="1:24" ht="15.75">
      <c r="A801" s="1">
        <v>1933</v>
      </c>
      <c r="B801" s="2">
        <v>46154</v>
      </c>
      <c r="C801" s="3">
        <f>YEAR(SalesDataTable[[#This Row],[Order Date]])</f>
        <v>2026</v>
      </c>
      <c r="D801" s="10" t="str">
        <f>"Q"&amp;ROUNDUP(MONTH(SalesDataTable[[#This Row],[Order Date]])/3,0)</f>
        <v>Q2</v>
      </c>
      <c r="E801" s="3">
        <f>MONTH(SalesDataTable[[#This Row],[Order Date]])</f>
        <v>5</v>
      </c>
      <c r="F801" s="3" t="str">
        <f>TEXT(SalesDataTable[[#This Row],[Order Date]],"MMM")</f>
        <v>May</v>
      </c>
      <c r="G801" s="3" t="s">
        <v>20</v>
      </c>
      <c r="H801" s="3" t="s">
        <v>47</v>
      </c>
      <c r="I801" s="3" t="s">
        <v>2</v>
      </c>
      <c r="J801" s="3" t="s">
        <v>3</v>
      </c>
      <c r="K801" s="3" t="s">
        <v>14</v>
      </c>
      <c r="L801" s="3" t="s">
        <v>15</v>
      </c>
      <c r="M801" s="8">
        <v>1</v>
      </c>
      <c r="N801" s="5">
        <v>36.950000000000003</v>
      </c>
      <c r="O801" s="6">
        <v>0.1</v>
      </c>
      <c r="P801" s="5">
        <v>13.26</v>
      </c>
      <c r="Q801" s="5">
        <f t="shared" si="48"/>
        <v>33.255000000000003</v>
      </c>
      <c r="R801" s="5">
        <f t="shared" si="49"/>
        <v>13.26</v>
      </c>
      <c r="S801" s="5">
        <f t="shared" si="50"/>
        <v>19.995000000000005</v>
      </c>
      <c r="T801" s="7">
        <f t="shared" si="51"/>
        <v>0.60126296797474077</v>
      </c>
      <c r="U801" s="4">
        <f>YEAR(SalesDataTable[[#This Row],[Order Date]])</f>
        <v>2026</v>
      </c>
      <c r="V801" s="7" t="str">
        <f>"Q"&amp;ROUNDUP(MONTH(SalesDataTable[[#This Row],[Order Date]])/3,0)</f>
        <v>Q2</v>
      </c>
      <c r="W801" s="8">
        <f>MONTH(SalesDataTable[[#This Row],[Order Date]])</f>
        <v>5</v>
      </c>
      <c r="X801" s="7" t="str">
        <f>TEXT(SalesDataTable[[#This Row],[Order Date]],"mmm")</f>
        <v>May</v>
      </c>
    </row>
    <row r="802" spans="1:24" ht="15.75">
      <c r="A802" s="1">
        <v>3128</v>
      </c>
      <c r="B802" s="2">
        <v>46154</v>
      </c>
      <c r="C802" s="3">
        <f>YEAR(SalesDataTable[[#This Row],[Order Date]])</f>
        <v>2026</v>
      </c>
      <c r="D802" s="10" t="str">
        <f>"Q"&amp;ROUNDUP(MONTH(SalesDataTable[[#This Row],[Order Date]])/3,0)</f>
        <v>Q2</v>
      </c>
      <c r="E802" s="3">
        <f>MONTH(SalesDataTable[[#This Row],[Order Date]])</f>
        <v>5</v>
      </c>
      <c r="F802" s="3" t="str">
        <f>TEXT(SalesDataTable[[#This Row],[Order Date]],"MMM")</f>
        <v>May</v>
      </c>
      <c r="G802" s="3" t="s">
        <v>11</v>
      </c>
      <c r="H802" s="3" t="s">
        <v>25</v>
      </c>
      <c r="I802" s="3" t="s">
        <v>2</v>
      </c>
      <c r="J802" s="3" t="s">
        <v>13</v>
      </c>
      <c r="K802" s="3" t="s">
        <v>23</v>
      </c>
      <c r="L802" s="3" t="s">
        <v>51</v>
      </c>
      <c r="M802" s="8">
        <v>1</v>
      </c>
      <c r="N802" s="5">
        <v>121.38</v>
      </c>
      <c r="O802" s="6">
        <v>0</v>
      </c>
      <c r="P802" s="5">
        <v>59.68</v>
      </c>
      <c r="Q802" s="5">
        <f t="shared" si="48"/>
        <v>121.38</v>
      </c>
      <c r="R802" s="5">
        <f t="shared" si="49"/>
        <v>59.68</v>
      </c>
      <c r="S802" s="5">
        <f t="shared" si="50"/>
        <v>61.699999999999996</v>
      </c>
      <c r="T802" s="7">
        <f t="shared" si="51"/>
        <v>0.50832097544900312</v>
      </c>
      <c r="U802" s="4">
        <f>YEAR(SalesDataTable[[#This Row],[Order Date]])</f>
        <v>2026</v>
      </c>
      <c r="V802" s="7" t="str">
        <f>"Q"&amp;ROUNDUP(MONTH(SalesDataTable[[#This Row],[Order Date]])/3,0)</f>
        <v>Q2</v>
      </c>
      <c r="W802" s="8">
        <f>MONTH(SalesDataTable[[#This Row],[Order Date]])</f>
        <v>5</v>
      </c>
      <c r="X802" s="7" t="str">
        <f>TEXT(SalesDataTable[[#This Row],[Order Date]],"mmm")</f>
        <v>May</v>
      </c>
    </row>
    <row r="803" spans="1:24" ht="15.75">
      <c r="A803" s="1">
        <v>4922</v>
      </c>
      <c r="B803" s="2">
        <v>46154</v>
      </c>
      <c r="C803" s="3">
        <f>YEAR(SalesDataTable[[#This Row],[Order Date]])</f>
        <v>2026</v>
      </c>
      <c r="D803" s="10" t="str">
        <f>"Q"&amp;ROUNDUP(MONTH(SalesDataTable[[#This Row],[Order Date]])/3,0)</f>
        <v>Q2</v>
      </c>
      <c r="E803" s="3">
        <f>MONTH(SalesDataTable[[#This Row],[Order Date]])</f>
        <v>5</v>
      </c>
      <c r="F803" s="3" t="str">
        <f>TEXT(SalesDataTable[[#This Row],[Order Date]],"MMM")</f>
        <v>May</v>
      </c>
      <c r="G803" s="3" t="s">
        <v>20</v>
      </c>
      <c r="H803" s="3" t="s">
        <v>33</v>
      </c>
      <c r="I803" s="3" t="s">
        <v>2</v>
      </c>
      <c r="J803" s="3" t="s">
        <v>3</v>
      </c>
      <c r="K803" s="3" t="s">
        <v>34</v>
      </c>
      <c r="L803" s="3" t="s">
        <v>35</v>
      </c>
      <c r="M803" s="8">
        <v>2</v>
      </c>
      <c r="N803" s="5">
        <v>39.79</v>
      </c>
      <c r="O803" s="6">
        <v>0.1</v>
      </c>
      <c r="P803" s="5">
        <v>14.33</v>
      </c>
      <c r="Q803" s="5">
        <f t="shared" si="48"/>
        <v>71.622</v>
      </c>
      <c r="R803" s="5">
        <f t="shared" si="49"/>
        <v>28.66</v>
      </c>
      <c r="S803" s="5">
        <f t="shared" si="50"/>
        <v>42.962000000000003</v>
      </c>
      <c r="T803" s="7">
        <f t="shared" si="51"/>
        <v>0.59984362346764963</v>
      </c>
      <c r="U803" s="4">
        <f>YEAR(SalesDataTable[[#This Row],[Order Date]])</f>
        <v>2026</v>
      </c>
      <c r="V803" s="7" t="str">
        <f>"Q"&amp;ROUNDUP(MONTH(SalesDataTable[[#This Row],[Order Date]])/3,0)</f>
        <v>Q2</v>
      </c>
      <c r="W803" s="8">
        <f>MONTH(SalesDataTable[[#This Row],[Order Date]])</f>
        <v>5</v>
      </c>
      <c r="X803" s="7" t="str">
        <f>TEXT(SalesDataTable[[#This Row],[Order Date]],"mmm")</f>
        <v>May</v>
      </c>
    </row>
    <row r="804" spans="1:24" ht="15.75">
      <c r="A804" s="1">
        <v>5051</v>
      </c>
      <c r="B804" s="2">
        <v>46154</v>
      </c>
      <c r="C804" s="3">
        <f>YEAR(SalesDataTable[[#This Row],[Order Date]])</f>
        <v>2026</v>
      </c>
      <c r="D804" s="10" t="str">
        <f>"Q"&amp;ROUNDUP(MONTH(SalesDataTable[[#This Row],[Order Date]])/3,0)</f>
        <v>Q2</v>
      </c>
      <c r="E804" s="3">
        <f>MONTH(SalesDataTable[[#This Row],[Order Date]])</f>
        <v>5</v>
      </c>
      <c r="F804" s="3" t="str">
        <f>TEXT(SalesDataTable[[#This Row],[Order Date]],"MMM")</f>
        <v>May</v>
      </c>
      <c r="G804" s="3" t="s">
        <v>0</v>
      </c>
      <c r="H804" s="3" t="s">
        <v>50</v>
      </c>
      <c r="I804" s="3" t="s">
        <v>19</v>
      </c>
      <c r="J804" s="3" t="s">
        <v>3</v>
      </c>
      <c r="K804" s="3" t="s">
        <v>4</v>
      </c>
      <c r="L804" s="3" t="s">
        <v>22</v>
      </c>
      <c r="M804" s="8">
        <v>4</v>
      </c>
      <c r="N804" s="5">
        <v>51.31</v>
      </c>
      <c r="O804" s="6">
        <v>0</v>
      </c>
      <c r="P804" s="5">
        <v>22.19</v>
      </c>
      <c r="Q804" s="5">
        <f t="shared" si="48"/>
        <v>205.24</v>
      </c>
      <c r="R804" s="5">
        <f t="shared" si="49"/>
        <v>88.76</v>
      </c>
      <c r="S804" s="5">
        <f t="shared" si="50"/>
        <v>116.48</v>
      </c>
      <c r="T804" s="7">
        <f t="shared" si="51"/>
        <v>0.56753069577080495</v>
      </c>
      <c r="U804" s="4">
        <f>YEAR(SalesDataTable[[#This Row],[Order Date]])</f>
        <v>2026</v>
      </c>
      <c r="V804" s="7" t="str">
        <f>"Q"&amp;ROUNDUP(MONTH(SalesDataTable[[#This Row],[Order Date]])/3,0)</f>
        <v>Q2</v>
      </c>
      <c r="W804" s="8">
        <f>MONTH(SalesDataTable[[#This Row],[Order Date]])</f>
        <v>5</v>
      </c>
      <c r="X804" s="7" t="str">
        <f>TEXT(SalesDataTable[[#This Row],[Order Date]],"mmm")</f>
        <v>May</v>
      </c>
    </row>
    <row r="805" spans="1:24" ht="15.75">
      <c r="A805" s="1">
        <v>5182</v>
      </c>
      <c r="B805" s="2">
        <v>46154</v>
      </c>
      <c r="C805" s="3">
        <f>YEAR(SalesDataTable[[#This Row],[Order Date]])</f>
        <v>2026</v>
      </c>
      <c r="D805" s="10" t="str">
        <f>"Q"&amp;ROUNDUP(MONTH(SalesDataTable[[#This Row],[Order Date]])/3,0)</f>
        <v>Q2</v>
      </c>
      <c r="E805" s="3">
        <f>MONTH(SalesDataTable[[#This Row],[Order Date]])</f>
        <v>5</v>
      </c>
      <c r="F805" s="3" t="str">
        <f>TEXT(SalesDataTable[[#This Row],[Order Date]],"MMM")</f>
        <v>May</v>
      </c>
      <c r="G805" s="3" t="s">
        <v>20</v>
      </c>
      <c r="H805" s="3" t="s">
        <v>31</v>
      </c>
      <c r="I805" s="3" t="s">
        <v>2</v>
      </c>
      <c r="J805" s="3" t="s">
        <v>3</v>
      </c>
      <c r="K805" s="3" t="s">
        <v>34</v>
      </c>
      <c r="L805" s="3" t="s">
        <v>45</v>
      </c>
      <c r="M805" s="8">
        <v>2</v>
      </c>
      <c r="N805" s="5">
        <v>51.15</v>
      </c>
      <c r="O805" s="6">
        <v>0</v>
      </c>
      <c r="P805" s="5">
        <v>22.53</v>
      </c>
      <c r="Q805" s="5">
        <f t="shared" si="48"/>
        <v>102.3</v>
      </c>
      <c r="R805" s="5">
        <f t="shared" si="49"/>
        <v>45.06</v>
      </c>
      <c r="S805" s="5">
        <f t="shared" si="50"/>
        <v>57.239999999999995</v>
      </c>
      <c r="T805" s="7">
        <f t="shared" si="51"/>
        <v>0.55953079178885623</v>
      </c>
      <c r="U805" s="4">
        <f>YEAR(SalesDataTable[[#This Row],[Order Date]])</f>
        <v>2026</v>
      </c>
      <c r="V805" s="7" t="str">
        <f>"Q"&amp;ROUNDUP(MONTH(SalesDataTable[[#This Row],[Order Date]])/3,0)</f>
        <v>Q2</v>
      </c>
      <c r="W805" s="8">
        <f>MONTH(SalesDataTable[[#This Row],[Order Date]])</f>
        <v>5</v>
      </c>
      <c r="X805" s="7" t="str">
        <f>TEXT(SalesDataTable[[#This Row],[Order Date]],"mmm")</f>
        <v>May</v>
      </c>
    </row>
    <row r="806" spans="1:24" ht="15.75">
      <c r="A806" s="1">
        <v>1071</v>
      </c>
      <c r="B806" s="2">
        <v>46155</v>
      </c>
      <c r="C806" s="3">
        <f>YEAR(SalesDataTable[[#This Row],[Order Date]])</f>
        <v>2026</v>
      </c>
      <c r="D806" s="10" t="str">
        <f>"Q"&amp;ROUNDUP(MONTH(SalesDataTable[[#This Row],[Order Date]])/3,0)</f>
        <v>Q2</v>
      </c>
      <c r="E806" s="3">
        <f>MONTH(SalesDataTable[[#This Row],[Order Date]])</f>
        <v>5</v>
      </c>
      <c r="F806" s="3" t="str">
        <f>TEXT(SalesDataTable[[#This Row],[Order Date]],"MMM")</f>
        <v>May</v>
      </c>
      <c r="G806" s="3" t="s">
        <v>6</v>
      </c>
      <c r="H806" s="3" t="s">
        <v>43</v>
      </c>
      <c r="I806" s="3" t="s">
        <v>19</v>
      </c>
      <c r="J806" s="3" t="s">
        <v>16</v>
      </c>
      <c r="K806" s="3" t="s">
        <v>34</v>
      </c>
      <c r="L806" s="3" t="s">
        <v>45</v>
      </c>
      <c r="M806" s="8">
        <v>1</v>
      </c>
      <c r="N806" s="5">
        <v>50.83</v>
      </c>
      <c r="O806" s="6">
        <v>0.1</v>
      </c>
      <c r="P806" s="5">
        <v>21.82</v>
      </c>
      <c r="Q806" s="5">
        <f t="shared" si="48"/>
        <v>45.747</v>
      </c>
      <c r="R806" s="5">
        <f t="shared" si="49"/>
        <v>21.82</v>
      </c>
      <c r="S806" s="5">
        <f t="shared" si="50"/>
        <v>23.927</v>
      </c>
      <c r="T806" s="7">
        <f t="shared" si="51"/>
        <v>0.52302883249174803</v>
      </c>
      <c r="U806" s="4">
        <f>YEAR(SalesDataTable[[#This Row],[Order Date]])</f>
        <v>2026</v>
      </c>
      <c r="V806" s="7" t="str">
        <f>"Q"&amp;ROUNDUP(MONTH(SalesDataTable[[#This Row],[Order Date]])/3,0)</f>
        <v>Q2</v>
      </c>
      <c r="W806" s="8">
        <f>MONTH(SalesDataTable[[#This Row],[Order Date]])</f>
        <v>5</v>
      </c>
      <c r="X806" s="7" t="str">
        <f>TEXT(SalesDataTable[[#This Row],[Order Date]],"mmm")</f>
        <v>May</v>
      </c>
    </row>
    <row r="807" spans="1:24" ht="15.75">
      <c r="A807" s="1">
        <v>1210</v>
      </c>
      <c r="B807" s="2">
        <v>46155</v>
      </c>
      <c r="C807" s="3">
        <f>YEAR(SalesDataTable[[#This Row],[Order Date]])</f>
        <v>2026</v>
      </c>
      <c r="D807" s="10" t="str">
        <f>"Q"&amp;ROUNDUP(MONTH(SalesDataTable[[#This Row],[Order Date]])/3,0)</f>
        <v>Q2</v>
      </c>
      <c r="E807" s="3">
        <f>MONTH(SalesDataTable[[#This Row],[Order Date]])</f>
        <v>5</v>
      </c>
      <c r="F807" s="3" t="str">
        <f>TEXT(SalesDataTable[[#This Row],[Order Date]],"MMM")</f>
        <v>May</v>
      </c>
      <c r="G807" s="3" t="s">
        <v>11</v>
      </c>
      <c r="H807" s="3" t="s">
        <v>12</v>
      </c>
      <c r="I807" s="3" t="s">
        <v>8</v>
      </c>
      <c r="J807" s="3" t="s">
        <v>16</v>
      </c>
      <c r="K807" s="3" t="s">
        <v>9</v>
      </c>
      <c r="L807" s="3" t="s">
        <v>17</v>
      </c>
      <c r="M807" s="8">
        <v>6</v>
      </c>
      <c r="N807" s="5">
        <v>141.9</v>
      </c>
      <c r="O807" s="6">
        <v>0.1</v>
      </c>
      <c r="P807" s="5">
        <v>79.64</v>
      </c>
      <c r="Q807" s="5">
        <f t="shared" si="48"/>
        <v>766.2600000000001</v>
      </c>
      <c r="R807" s="5">
        <f t="shared" si="49"/>
        <v>477.84000000000003</v>
      </c>
      <c r="S807" s="5">
        <f t="shared" si="50"/>
        <v>288.42000000000007</v>
      </c>
      <c r="T807" s="7">
        <f t="shared" si="51"/>
        <v>0.37639965546942294</v>
      </c>
      <c r="U807" s="4">
        <f>YEAR(SalesDataTable[[#This Row],[Order Date]])</f>
        <v>2026</v>
      </c>
      <c r="V807" s="7" t="str">
        <f>"Q"&amp;ROUNDUP(MONTH(SalesDataTable[[#This Row],[Order Date]])/3,0)</f>
        <v>Q2</v>
      </c>
      <c r="W807" s="8">
        <f>MONTH(SalesDataTable[[#This Row],[Order Date]])</f>
        <v>5</v>
      </c>
      <c r="X807" s="7" t="str">
        <f>TEXT(SalesDataTable[[#This Row],[Order Date]],"mmm")</f>
        <v>May</v>
      </c>
    </row>
    <row r="808" spans="1:24" ht="15.75">
      <c r="A808" s="1">
        <v>1244</v>
      </c>
      <c r="B808" s="2">
        <v>46155</v>
      </c>
      <c r="C808" s="3">
        <f>YEAR(SalesDataTable[[#This Row],[Order Date]])</f>
        <v>2026</v>
      </c>
      <c r="D808" s="10" t="str">
        <f>"Q"&amp;ROUNDUP(MONTH(SalesDataTable[[#This Row],[Order Date]])/3,0)</f>
        <v>Q2</v>
      </c>
      <c r="E808" s="3">
        <f>MONTH(SalesDataTable[[#This Row],[Order Date]])</f>
        <v>5</v>
      </c>
      <c r="F808" s="3" t="str">
        <f>TEXT(SalesDataTable[[#This Row],[Order Date]],"MMM")</f>
        <v>May</v>
      </c>
      <c r="G808" s="3" t="s">
        <v>20</v>
      </c>
      <c r="H808" s="3" t="s">
        <v>33</v>
      </c>
      <c r="I808" s="3" t="s">
        <v>2</v>
      </c>
      <c r="J808" s="3" t="s">
        <v>3</v>
      </c>
      <c r="K808" s="3" t="s">
        <v>23</v>
      </c>
      <c r="L808" s="3" t="s">
        <v>51</v>
      </c>
      <c r="M808" s="8">
        <v>1</v>
      </c>
      <c r="N808" s="5">
        <v>122.11</v>
      </c>
      <c r="O808" s="6">
        <v>0</v>
      </c>
      <c r="P808" s="5">
        <v>59.86</v>
      </c>
      <c r="Q808" s="5">
        <f t="shared" si="48"/>
        <v>122.11</v>
      </c>
      <c r="R808" s="5">
        <f t="shared" si="49"/>
        <v>59.86</v>
      </c>
      <c r="S808" s="5">
        <f t="shared" si="50"/>
        <v>62.25</v>
      </c>
      <c r="T808" s="7">
        <f t="shared" si="51"/>
        <v>0.50978625829170421</v>
      </c>
      <c r="U808" s="4">
        <f>YEAR(SalesDataTable[[#This Row],[Order Date]])</f>
        <v>2026</v>
      </c>
      <c r="V808" s="7" t="str">
        <f>"Q"&amp;ROUNDUP(MONTH(SalesDataTable[[#This Row],[Order Date]])/3,0)</f>
        <v>Q2</v>
      </c>
      <c r="W808" s="8">
        <f>MONTH(SalesDataTable[[#This Row],[Order Date]])</f>
        <v>5</v>
      </c>
      <c r="X808" s="7" t="str">
        <f>TEXT(SalesDataTable[[#This Row],[Order Date]],"mmm")</f>
        <v>May</v>
      </c>
    </row>
    <row r="809" spans="1:24" ht="15.75">
      <c r="A809" s="1">
        <v>1403</v>
      </c>
      <c r="B809" s="2">
        <v>46155</v>
      </c>
      <c r="C809" s="3">
        <f>YEAR(SalesDataTable[[#This Row],[Order Date]])</f>
        <v>2026</v>
      </c>
      <c r="D809" s="10" t="str">
        <f>"Q"&amp;ROUNDUP(MONTH(SalesDataTable[[#This Row],[Order Date]])/3,0)</f>
        <v>Q2</v>
      </c>
      <c r="E809" s="3">
        <f>MONTH(SalesDataTable[[#This Row],[Order Date]])</f>
        <v>5</v>
      </c>
      <c r="F809" s="3" t="str">
        <f>TEXT(SalesDataTable[[#This Row],[Order Date]],"MMM")</f>
        <v>May</v>
      </c>
      <c r="G809" s="3" t="s">
        <v>6</v>
      </c>
      <c r="H809" s="3" t="s">
        <v>41</v>
      </c>
      <c r="I809" s="3" t="s">
        <v>2</v>
      </c>
      <c r="J809" s="3" t="s">
        <v>3</v>
      </c>
      <c r="K809" s="3" t="s">
        <v>4</v>
      </c>
      <c r="L809" s="3" t="s">
        <v>30</v>
      </c>
      <c r="M809" s="8">
        <v>1</v>
      </c>
      <c r="N809" s="5">
        <v>102.38</v>
      </c>
      <c r="O809" s="6">
        <v>0</v>
      </c>
      <c r="P809" s="5">
        <v>50.82</v>
      </c>
      <c r="Q809" s="5">
        <f t="shared" si="48"/>
        <v>102.38</v>
      </c>
      <c r="R809" s="5">
        <f t="shared" si="49"/>
        <v>50.82</v>
      </c>
      <c r="S809" s="5">
        <f t="shared" si="50"/>
        <v>51.559999999999995</v>
      </c>
      <c r="T809" s="7">
        <f t="shared" si="51"/>
        <v>0.50361398710685679</v>
      </c>
      <c r="U809" s="4">
        <f>YEAR(SalesDataTable[[#This Row],[Order Date]])</f>
        <v>2026</v>
      </c>
      <c r="V809" s="7" t="str">
        <f>"Q"&amp;ROUNDUP(MONTH(SalesDataTable[[#This Row],[Order Date]])/3,0)</f>
        <v>Q2</v>
      </c>
      <c r="W809" s="8">
        <f>MONTH(SalesDataTable[[#This Row],[Order Date]])</f>
        <v>5</v>
      </c>
      <c r="X809" s="7" t="str">
        <f>TEXT(SalesDataTable[[#This Row],[Order Date]],"mmm")</f>
        <v>May</v>
      </c>
    </row>
    <row r="810" spans="1:24" ht="15.75">
      <c r="A810" s="1">
        <v>1592</v>
      </c>
      <c r="B810" s="2">
        <v>46155</v>
      </c>
      <c r="C810" s="3">
        <f>YEAR(SalesDataTable[[#This Row],[Order Date]])</f>
        <v>2026</v>
      </c>
      <c r="D810" s="10" t="str">
        <f>"Q"&amp;ROUNDUP(MONTH(SalesDataTable[[#This Row],[Order Date]])/3,0)</f>
        <v>Q2</v>
      </c>
      <c r="E810" s="3">
        <f>MONTH(SalesDataTable[[#This Row],[Order Date]])</f>
        <v>5</v>
      </c>
      <c r="F810" s="3" t="str">
        <f>TEXT(SalesDataTable[[#This Row],[Order Date]],"MMM")</f>
        <v>May</v>
      </c>
      <c r="G810" s="3" t="s">
        <v>11</v>
      </c>
      <c r="H810" s="3" t="s">
        <v>52</v>
      </c>
      <c r="I810" s="3" t="s">
        <v>19</v>
      </c>
      <c r="J810" s="3" t="s">
        <v>3</v>
      </c>
      <c r="K810" s="3" t="s">
        <v>34</v>
      </c>
      <c r="L810" s="3" t="s">
        <v>42</v>
      </c>
      <c r="M810" s="8">
        <v>5</v>
      </c>
      <c r="N810" s="5">
        <v>37.119999999999997</v>
      </c>
      <c r="O810" s="6">
        <v>0.1</v>
      </c>
      <c r="P810" s="5">
        <v>13.96</v>
      </c>
      <c r="Q810" s="5">
        <f t="shared" si="48"/>
        <v>167.04</v>
      </c>
      <c r="R810" s="5">
        <f t="shared" si="49"/>
        <v>69.800000000000011</v>
      </c>
      <c r="S810" s="5">
        <f t="shared" si="50"/>
        <v>97.239999999999981</v>
      </c>
      <c r="T810" s="7">
        <f t="shared" si="51"/>
        <v>0.58213601532567039</v>
      </c>
      <c r="U810" s="4">
        <f>YEAR(SalesDataTable[[#This Row],[Order Date]])</f>
        <v>2026</v>
      </c>
      <c r="V810" s="7" t="str">
        <f>"Q"&amp;ROUNDUP(MONTH(SalesDataTable[[#This Row],[Order Date]])/3,0)</f>
        <v>Q2</v>
      </c>
      <c r="W810" s="8">
        <f>MONTH(SalesDataTable[[#This Row],[Order Date]])</f>
        <v>5</v>
      </c>
      <c r="X810" s="7" t="str">
        <f>TEXT(SalesDataTable[[#This Row],[Order Date]],"mmm")</f>
        <v>May</v>
      </c>
    </row>
    <row r="811" spans="1:24" ht="15.75">
      <c r="A811" s="1">
        <v>2581</v>
      </c>
      <c r="B811" s="2">
        <v>46155</v>
      </c>
      <c r="C811" s="3">
        <f>YEAR(SalesDataTable[[#This Row],[Order Date]])</f>
        <v>2026</v>
      </c>
      <c r="D811" s="10" t="str">
        <f>"Q"&amp;ROUNDUP(MONTH(SalesDataTable[[#This Row],[Order Date]])/3,0)</f>
        <v>Q2</v>
      </c>
      <c r="E811" s="3">
        <f>MONTH(SalesDataTable[[#This Row],[Order Date]])</f>
        <v>5</v>
      </c>
      <c r="F811" s="3" t="str">
        <f>TEXT(SalesDataTable[[#This Row],[Order Date]],"MMM")</f>
        <v>May</v>
      </c>
      <c r="G811" s="3" t="s">
        <v>6</v>
      </c>
      <c r="H811" s="3" t="s">
        <v>43</v>
      </c>
      <c r="I811" s="3" t="s">
        <v>2</v>
      </c>
      <c r="J811" s="3" t="s">
        <v>13</v>
      </c>
      <c r="K811" s="3" t="s">
        <v>9</v>
      </c>
      <c r="L811" s="3" t="s">
        <v>10</v>
      </c>
      <c r="M811" s="8">
        <v>2</v>
      </c>
      <c r="N811" s="5">
        <v>91.76</v>
      </c>
      <c r="O811" s="6">
        <v>0.05</v>
      </c>
      <c r="P811" s="5">
        <v>46.31</v>
      </c>
      <c r="Q811" s="5">
        <f t="shared" si="48"/>
        <v>174.34399999999999</v>
      </c>
      <c r="R811" s="5">
        <f t="shared" si="49"/>
        <v>92.62</v>
      </c>
      <c r="S811" s="5">
        <f t="shared" si="50"/>
        <v>81.72399999999999</v>
      </c>
      <c r="T811" s="7">
        <f t="shared" si="51"/>
        <v>0.46875143394668006</v>
      </c>
      <c r="U811" s="4">
        <f>YEAR(SalesDataTable[[#This Row],[Order Date]])</f>
        <v>2026</v>
      </c>
      <c r="V811" s="7" t="str">
        <f>"Q"&amp;ROUNDUP(MONTH(SalesDataTable[[#This Row],[Order Date]])/3,0)</f>
        <v>Q2</v>
      </c>
      <c r="W811" s="8">
        <f>MONTH(SalesDataTable[[#This Row],[Order Date]])</f>
        <v>5</v>
      </c>
      <c r="X811" s="7" t="str">
        <f>TEXT(SalesDataTable[[#This Row],[Order Date]],"mmm")</f>
        <v>May</v>
      </c>
    </row>
    <row r="812" spans="1:24" ht="15.75">
      <c r="A812" s="1">
        <v>3428</v>
      </c>
      <c r="B812" s="2">
        <v>46155</v>
      </c>
      <c r="C812" s="3">
        <f>YEAR(SalesDataTable[[#This Row],[Order Date]])</f>
        <v>2026</v>
      </c>
      <c r="D812" s="10" t="str">
        <f>"Q"&amp;ROUNDUP(MONTH(SalesDataTable[[#This Row],[Order Date]])/3,0)</f>
        <v>Q2</v>
      </c>
      <c r="E812" s="3">
        <f>MONTH(SalesDataTable[[#This Row],[Order Date]])</f>
        <v>5</v>
      </c>
      <c r="F812" s="3" t="str">
        <f>TEXT(SalesDataTable[[#This Row],[Order Date]],"MMM")</f>
        <v>May</v>
      </c>
      <c r="G812" s="3" t="s">
        <v>20</v>
      </c>
      <c r="H812" s="3" t="s">
        <v>21</v>
      </c>
      <c r="I812" s="3" t="s">
        <v>2</v>
      </c>
      <c r="J812" s="3" t="s">
        <v>3</v>
      </c>
      <c r="K812" s="3" t="s">
        <v>9</v>
      </c>
      <c r="L812" s="3" t="s">
        <v>17</v>
      </c>
      <c r="M812" s="8">
        <v>1</v>
      </c>
      <c r="N812" s="5">
        <v>144.51</v>
      </c>
      <c r="O812" s="6">
        <v>0</v>
      </c>
      <c r="P812" s="5">
        <v>79.22</v>
      </c>
      <c r="Q812" s="5">
        <f t="shared" si="48"/>
        <v>144.51</v>
      </c>
      <c r="R812" s="5">
        <f t="shared" si="49"/>
        <v>79.22</v>
      </c>
      <c r="S812" s="5">
        <f t="shared" si="50"/>
        <v>65.289999999999992</v>
      </c>
      <c r="T812" s="7">
        <f t="shared" si="51"/>
        <v>0.45180264341568055</v>
      </c>
      <c r="U812" s="4">
        <f>YEAR(SalesDataTable[[#This Row],[Order Date]])</f>
        <v>2026</v>
      </c>
      <c r="V812" s="7" t="str">
        <f>"Q"&amp;ROUNDUP(MONTH(SalesDataTable[[#This Row],[Order Date]])/3,0)</f>
        <v>Q2</v>
      </c>
      <c r="W812" s="8">
        <f>MONTH(SalesDataTable[[#This Row],[Order Date]])</f>
        <v>5</v>
      </c>
      <c r="X812" s="7" t="str">
        <f>TEXT(SalesDataTable[[#This Row],[Order Date]],"mmm")</f>
        <v>May</v>
      </c>
    </row>
    <row r="813" spans="1:24" ht="15.75">
      <c r="A813" s="1">
        <v>765</v>
      </c>
      <c r="B813" s="2">
        <v>46156</v>
      </c>
      <c r="C813" s="3">
        <f>YEAR(SalesDataTable[[#This Row],[Order Date]])</f>
        <v>2026</v>
      </c>
      <c r="D813" s="10" t="str">
        <f>"Q"&amp;ROUNDUP(MONTH(SalesDataTable[[#This Row],[Order Date]])/3,0)</f>
        <v>Q2</v>
      </c>
      <c r="E813" s="3">
        <f>MONTH(SalesDataTable[[#This Row],[Order Date]])</f>
        <v>5</v>
      </c>
      <c r="F813" s="3" t="str">
        <f>TEXT(SalesDataTable[[#This Row],[Order Date]],"MMM")</f>
        <v>May</v>
      </c>
      <c r="G813" s="3" t="s">
        <v>6</v>
      </c>
      <c r="H813" s="3" t="s">
        <v>27</v>
      </c>
      <c r="I813" s="3" t="s">
        <v>8</v>
      </c>
      <c r="J813" s="3" t="s">
        <v>16</v>
      </c>
      <c r="K813" s="3" t="s">
        <v>34</v>
      </c>
      <c r="L813" s="3" t="s">
        <v>45</v>
      </c>
      <c r="M813" s="8">
        <v>3</v>
      </c>
      <c r="N813" s="5">
        <v>49.7</v>
      </c>
      <c r="O813" s="6">
        <v>0.1</v>
      </c>
      <c r="P813" s="5">
        <v>21.84</v>
      </c>
      <c r="Q813" s="5">
        <f t="shared" si="48"/>
        <v>134.19000000000003</v>
      </c>
      <c r="R813" s="5">
        <f t="shared" si="49"/>
        <v>65.52</v>
      </c>
      <c r="S813" s="5">
        <f t="shared" si="50"/>
        <v>68.67000000000003</v>
      </c>
      <c r="T813" s="7">
        <f t="shared" si="51"/>
        <v>0.5117370892018781</v>
      </c>
      <c r="U813" s="4">
        <f>YEAR(SalesDataTable[[#This Row],[Order Date]])</f>
        <v>2026</v>
      </c>
      <c r="V813" s="7" t="str">
        <f>"Q"&amp;ROUNDUP(MONTH(SalesDataTable[[#This Row],[Order Date]])/3,0)</f>
        <v>Q2</v>
      </c>
      <c r="W813" s="8">
        <f>MONTH(SalesDataTable[[#This Row],[Order Date]])</f>
        <v>5</v>
      </c>
      <c r="X813" s="7" t="str">
        <f>TEXT(SalesDataTable[[#This Row],[Order Date]],"mmm")</f>
        <v>May</v>
      </c>
    </row>
    <row r="814" spans="1:24" ht="15.75">
      <c r="A814" s="1">
        <v>854</v>
      </c>
      <c r="B814" s="2">
        <v>46156</v>
      </c>
      <c r="C814" s="3">
        <f>YEAR(SalesDataTable[[#This Row],[Order Date]])</f>
        <v>2026</v>
      </c>
      <c r="D814" s="10" t="str">
        <f>"Q"&amp;ROUNDUP(MONTH(SalesDataTable[[#This Row],[Order Date]])/3,0)</f>
        <v>Q2</v>
      </c>
      <c r="E814" s="3">
        <f>MONTH(SalesDataTable[[#This Row],[Order Date]])</f>
        <v>5</v>
      </c>
      <c r="F814" s="3" t="str">
        <f>TEXT(SalesDataTable[[#This Row],[Order Date]],"MMM")</f>
        <v>May</v>
      </c>
      <c r="G814" s="3" t="s">
        <v>0</v>
      </c>
      <c r="H814" s="3" t="s">
        <v>1</v>
      </c>
      <c r="I814" s="3" t="s">
        <v>2</v>
      </c>
      <c r="J814" s="3" t="s">
        <v>3</v>
      </c>
      <c r="K814" s="3" t="s">
        <v>23</v>
      </c>
      <c r="L814" s="3" t="s">
        <v>51</v>
      </c>
      <c r="M814" s="8">
        <v>1</v>
      </c>
      <c r="N814" s="5">
        <v>120.9</v>
      </c>
      <c r="O814" s="6">
        <v>0</v>
      </c>
      <c r="P814" s="5">
        <v>59.31</v>
      </c>
      <c r="Q814" s="5">
        <f t="shared" si="48"/>
        <v>120.9</v>
      </c>
      <c r="R814" s="5">
        <f t="shared" si="49"/>
        <v>59.31</v>
      </c>
      <c r="S814" s="5">
        <f t="shared" si="50"/>
        <v>61.59</v>
      </c>
      <c r="T814" s="7">
        <f t="shared" si="51"/>
        <v>0.50942928039702229</v>
      </c>
      <c r="U814" s="4">
        <f>YEAR(SalesDataTable[[#This Row],[Order Date]])</f>
        <v>2026</v>
      </c>
      <c r="V814" s="7" t="str">
        <f>"Q"&amp;ROUNDUP(MONTH(SalesDataTable[[#This Row],[Order Date]])/3,0)</f>
        <v>Q2</v>
      </c>
      <c r="W814" s="8">
        <f>MONTH(SalesDataTable[[#This Row],[Order Date]])</f>
        <v>5</v>
      </c>
      <c r="X814" s="7" t="str">
        <f>TEXT(SalesDataTable[[#This Row],[Order Date]],"mmm")</f>
        <v>May</v>
      </c>
    </row>
    <row r="815" spans="1:24" ht="15.75">
      <c r="A815" s="1">
        <v>1087</v>
      </c>
      <c r="B815" s="2">
        <v>46156</v>
      </c>
      <c r="C815" s="3">
        <f>YEAR(SalesDataTable[[#This Row],[Order Date]])</f>
        <v>2026</v>
      </c>
      <c r="D815" s="10" t="str">
        <f>"Q"&amp;ROUNDUP(MONTH(SalesDataTable[[#This Row],[Order Date]])/3,0)</f>
        <v>Q2</v>
      </c>
      <c r="E815" s="3">
        <f>MONTH(SalesDataTable[[#This Row],[Order Date]])</f>
        <v>5</v>
      </c>
      <c r="F815" s="3" t="str">
        <f>TEXT(SalesDataTable[[#This Row],[Order Date]],"MMM")</f>
        <v>May</v>
      </c>
      <c r="G815" s="3" t="s">
        <v>11</v>
      </c>
      <c r="H815" s="3" t="s">
        <v>39</v>
      </c>
      <c r="I815" s="3" t="s">
        <v>2</v>
      </c>
      <c r="J815" s="3" t="s">
        <v>3</v>
      </c>
      <c r="K815" s="3" t="s">
        <v>23</v>
      </c>
      <c r="L815" s="3" t="s">
        <v>29</v>
      </c>
      <c r="M815" s="8">
        <v>1</v>
      </c>
      <c r="N815" s="5">
        <v>195.72</v>
      </c>
      <c r="O815" s="6">
        <v>0.05</v>
      </c>
      <c r="P815" s="5">
        <v>105.73</v>
      </c>
      <c r="Q815" s="5">
        <f t="shared" si="48"/>
        <v>185.934</v>
      </c>
      <c r="R815" s="5">
        <f t="shared" si="49"/>
        <v>105.73</v>
      </c>
      <c r="S815" s="5">
        <f t="shared" si="50"/>
        <v>80.203999999999994</v>
      </c>
      <c r="T815" s="7">
        <f t="shared" si="51"/>
        <v>0.43135736336549524</v>
      </c>
      <c r="U815" s="4">
        <f>YEAR(SalesDataTable[[#This Row],[Order Date]])</f>
        <v>2026</v>
      </c>
      <c r="V815" s="7" t="str">
        <f>"Q"&amp;ROUNDUP(MONTH(SalesDataTable[[#This Row],[Order Date]])/3,0)</f>
        <v>Q2</v>
      </c>
      <c r="W815" s="8">
        <f>MONTH(SalesDataTable[[#This Row],[Order Date]])</f>
        <v>5</v>
      </c>
      <c r="X815" s="7" t="str">
        <f>TEXT(SalesDataTable[[#This Row],[Order Date]],"mmm")</f>
        <v>May</v>
      </c>
    </row>
    <row r="816" spans="1:24" ht="15.75">
      <c r="A816" s="1">
        <v>1150</v>
      </c>
      <c r="B816" s="2">
        <v>46156</v>
      </c>
      <c r="C816" s="3">
        <f>YEAR(SalesDataTable[[#This Row],[Order Date]])</f>
        <v>2026</v>
      </c>
      <c r="D816" s="10" t="str">
        <f>"Q"&amp;ROUNDUP(MONTH(SalesDataTable[[#This Row],[Order Date]])/3,0)</f>
        <v>Q2</v>
      </c>
      <c r="E816" s="3">
        <f>MONTH(SalesDataTable[[#This Row],[Order Date]])</f>
        <v>5</v>
      </c>
      <c r="F816" s="3" t="str">
        <f>TEXT(SalesDataTable[[#This Row],[Order Date]],"MMM")</f>
        <v>May</v>
      </c>
      <c r="G816" s="3" t="s">
        <v>0</v>
      </c>
      <c r="H816" s="3" t="s">
        <v>1</v>
      </c>
      <c r="I816" s="3" t="s">
        <v>8</v>
      </c>
      <c r="J816" s="3" t="s">
        <v>3</v>
      </c>
      <c r="K816" s="3" t="s">
        <v>4</v>
      </c>
      <c r="L816" s="3" t="s">
        <v>26</v>
      </c>
      <c r="M816" s="8">
        <v>8</v>
      </c>
      <c r="N816" s="5">
        <v>40.15</v>
      </c>
      <c r="O816" s="6">
        <v>0.15</v>
      </c>
      <c r="P816" s="5">
        <v>16.91</v>
      </c>
      <c r="Q816" s="5">
        <f t="shared" si="48"/>
        <v>273.02</v>
      </c>
      <c r="R816" s="5">
        <f t="shared" si="49"/>
        <v>135.28</v>
      </c>
      <c r="S816" s="5">
        <f t="shared" si="50"/>
        <v>137.73999999999998</v>
      </c>
      <c r="T816" s="7">
        <f t="shared" si="51"/>
        <v>0.50450516445681637</v>
      </c>
      <c r="U816" s="4">
        <f>YEAR(SalesDataTable[[#This Row],[Order Date]])</f>
        <v>2026</v>
      </c>
      <c r="V816" s="7" t="str">
        <f>"Q"&amp;ROUNDUP(MONTH(SalesDataTable[[#This Row],[Order Date]])/3,0)</f>
        <v>Q2</v>
      </c>
      <c r="W816" s="8">
        <f>MONTH(SalesDataTable[[#This Row],[Order Date]])</f>
        <v>5</v>
      </c>
      <c r="X816" s="7" t="str">
        <f>TEXT(SalesDataTable[[#This Row],[Order Date]],"mmm")</f>
        <v>May</v>
      </c>
    </row>
    <row r="817" spans="1:24" ht="15.75">
      <c r="A817" s="1">
        <v>1902</v>
      </c>
      <c r="B817" s="2">
        <v>46156</v>
      </c>
      <c r="C817" s="3">
        <f>YEAR(SalesDataTable[[#This Row],[Order Date]])</f>
        <v>2026</v>
      </c>
      <c r="D817" s="10" t="str">
        <f>"Q"&amp;ROUNDUP(MONTH(SalesDataTable[[#This Row],[Order Date]])/3,0)</f>
        <v>Q2</v>
      </c>
      <c r="E817" s="3">
        <f>MONTH(SalesDataTable[[#This Row],[Order Date]])</f>
        <v>5</v>
      </c>
      <c r="F817" s="3" t="str">
        <f>TEXT(SalesDataTable[[#This Row],[Order Date]],"MMM")</f>
        <v>May</v>
      </c>
      <c r="G817" s="3" t="s">
        <v>6</v>
      </c>
      <c r="H817" s="3" t="s">
        <v>49</v>
      </c>
      <c r="I817" s="3" t="s">
        <v>19</v>
      </c>
      <c r="J817" s="3" t="s">
        <v>16</v>
      </c>
      <c r="K817" s="3" t="s">
        <v>14</v>
      </c>
      <c r="L817" s="3" t="s">
        <v>44</v>
      </c>
      <c r="M817" s="8">
        <v>4</v>
      </c>
      <c r="N817" s="5">
        <v>130.83000000000001</v>
      </c>
      <c r="O817" s="6">
        <v>0</v>
      </c>
      <c r="P817" s="5">
        <v>66.959999999999994</v>
      </c>
      <c r="Q817" s="5">
        <f t="shared" si="48"/>
        <v>523.32000000000005</v>
      </c>
      <c r="R817" s="5">
        <f t="shared" si="49"/>
        <v>267.83999999999997</v>
      </c>
      <c r="S817" s="5">
        <f t="shared" si="50"/>
        <v>255.48000000000008</v>
      </c>
      <c r="T817" s="7">
        <f t="shared" si="51"/>
        <v>0.48819078193074994</v>
      </c>
      <c r="U817" s="4">
        <f>YEAR(SalesDataTable[[#This Row],[Order Date]])</f>
        <v>2026</v>
      </c>
      <c r="V817" s="7" t="str">
        <f>"Q"&amp;ROUNDUP(MONTH(SalesDataTable[[#This Row],[Order Date]])/3,0)</f>
        <v>Q2</v>
      </c>
      <c r="W817" s="8">
        <f>MONTH(SalesDataTable[[#This Row],[Order Date]])</f>
        <v>5</v>
      </c>
      <c r="X817" s="7" t="str">
        <f>TEXT(SalesDataTable[[#This Row],[Order Date]],"mmm")</f>
        <v>May</v>
      </c>
    </row>
    <row r="818" spans="1:24" ht="15.75">
      <c r="A818" s="1">
        <v>3913</v>
      </c>
      <c r="B818" s="2">
        <v>46156</v>
      </c>
      <c r="C818" s="3">
        <f>YEAR(SalesDataTable[[#This Row],[Order Date]])</f>
        <v>2026</v>
      </c>
      <c r="D818" s="10" t="str">
        <f>"Q"&amp;ROUNDUP(MONTH(SalesDataTable[[#This Row],[Order Date]])/3,0)</f>
        <v>Q2</v>
      </c>
      <c r="E818" s="3">
        <f>MONTH(SalesDataTable[[#This Row],[Order Date]])</f>
        <v>5</v>
      </c>
      <c r="F818" s="3" t="str">
        <f>TEXT(SalesDataTable[[#This Row],[Order Date]],"MMM")</f>
        <v>May</v>
      </c>
      <c r="G818" s="3" t="s">
        <v>6</v>
      </c>
      <c r="H818" s="3" t="s">
        <v>43</v>
      </c>
      <c r="I818" s="3" t="s">
        <v>2</v>
      </c>
      <c r="J818" s="3" t="s">
        <v>13</v>
      </c>
      <c r="K818" s="3" t="s">
        <v>4</v>
      </c>
      <c r="L818" s="3" t="s">
        <v>22</v>
      </c>
      <c r="M818" s="8">
        <v>1</v>
      </c>
      <c r="N818" s="5">
        <v>50.34</v>
      </c>
      <c r="O818" s="6">
        <v>0.05</v>
      </c>
      <c r="P818" s="5">
        <v>22.23</v>
      </c>
      <c r="Q818" s="5">
        <f t="shared" si="48"/>
        <v>47.823</v>
      </c>
      <c r="R818" s="5">
        <f t="shared" si="49"/>
        <v>22.23</v>
      </c>
      <c r="S818" s="5">
        <f t="shared" si="50"/>
        <v>25.593</v>
      </c>
      <c r="T818" s="7">
        <f t="shared" si="51"/>
        <v>0.53516090584028608</v>
      </c>
      <c r="U818" s="4">
        <f>YEAR(SalesDataTable[[#This Row],[Order Date]])</f>
        <v>2026</v>
      </c>
      <c r="V818" s="7" t="str">
        <f>"Q"&amp;ROUNDUP(MONTH(SalesDataTable[[#This Row],[Order Date]])/3,0)</f>
        <v>Q2</v>
      </c>
      <c r="W818" s="8">
        <f>MONTH(SalesDataTable[[#This Row],[Order Date]])</f>
        <v>5</v>
      </c>
      <c r="X818" s="7" t="str">
        <f>TEXT(SalesDataTable[[#This Row],[Order Date]],"mmm")</f>
        <v>May</v>
      </c>
    </row>
    <row r="819" spans="1:24" ht="15.75">
      <c r="A819" s="1">
        <v>4378</v>
      </c>
      <c r="B819" s="2">
        <v>46156</v>
      </c>
      <c r="C819" s="3">
        <f>YEAR(SalesDataTable[[#This Row],[Order Date]])</f>
        <v>2026</v>
      </c>
      <c r="D819" s="10" t="str">
        <f>"Q"&amp;ROUNDUP(MONTH(SalesDataTable[[#This Row],[Order Date]])/3,0)</f>
        <v>Q2</v>
      </c>
      <c r="E819" s="3">
        <f>MONTH(SalesDataTable[[#This Row],[Order Date]])</f>
        <v>5</v>
      </c>
      <c r="F819" s="3" t="str">
        <f>TEXT(SalesDataTable[[#This Row],[Order Date]],"MMM")</f>
        <v>May</v>
      </c>
      <c r="G819" s="3" t="s">
        <v>11</v>
      </c>
      <c r="H819" s="3" t="s">
        <v>39</v>
      </c>
      <c r="I819" s="3" t="s">
        <v>2</v>
      </c>
      <c r="J819" s="3" t="s">
        <v>3</v>
      </c>
      <c r="K819" s="3" t="s">
        <v>4</v>
      </c>
      <c r="L819" s="3" t="s">
        <v>30</v>
      </c>
      <c r="M819" s="8">
        <v>2</v>
      </c>
      <c r="N819" s="5">
        <v>103.37</v>
      </c>
      <c r="O819" s="6">
        <v>0</v>
      </c>
      <c r="P819" s="5">
        <v>50.49</v>
      </c>
      <c r="Q819" s="5">
        <f t="shared" si="48"/>
        <v>206.74</v>
      </c>
      <c r="R819" s="5">
        <f t="shared" si="49"/>
        <v>100.98</v>
      </c>
      <c r="S819" s="5">
        <f t="shared" si="50"/>
        <v>105.76</v>
      </c>
      <c r="T819" s="7">
        <f t="shared" si="51"/>
        <v>0.51156041404662866</v>
      </c>
      <c r="U819" s="4">
        <f>YEAR(SalesDataTable[[#This Row],[Order Date]])</f>
        <v>2026</v>
      </c>
      <c r="V819" s="7" t="str">
        <f>"Q"&amp;ROUNDUP(MONTH(SalesDataTable[[#This Row],[Order Date]])/3,0)</f>
        <v>Q2</v>
      </c>
      <c r="W819" s="8">
        <f>MONTH(SalesDataTable[[#This Row],[Order Date]])</f>
        <v>5</v>
      </c>
      <c r="X819" s="7" t="str">
        <f>TEXT(SalesDataTable[[#This Row],[Order Date]],"mmm")</f>
        <v>May</v>
      </c>
    </row>
    <row r="820" spans="1:24" ht="15.75">
      <c r="A820" s="1">
        <v>4551</v>
      </c>
      <c r="B820" s="2">
        <v>46156</v>
      </c>
      <c r="C820" s="3">
        <f>YEAR(SalesDataTable[[#This Row],[Order Date]])</f>
        <v>2026</v>
      </c>
      <c r="D820" s="10" t="str">
        <f>"Q"&amp;ROUNDUP(MONTH(SalesDataTable[[#This Row],[Order Date]])/3,0)</f>
        <v>Q2</v>
      </c>
      <c r="E820" s="3">
        <f>MONTH(SalesDataTable[[#This Row],[Order Date]])</f>
        <v>5</v>
      </c>
      <c r="F820" s="3" t="str">
        <f>TEXT(SalesDataTable[[#This Row],[Order Date]],"MMM")</f>
        <v>May</v>
      </c>
      <c r="G820" s="3" t="s">
        <v>6</v>
      </c>
      <c r="H820" s="3" t="s">
        <v>49</v>
      </c>
      <c r="I820" s="3" t="s">
        <v>19</v>
      </c>
      <c r="J820" s="3" t="s">
        <v>16</v>
      </c>
      <c r="K820" s="3" t="s">
        <v>34</v>
      </c>
      <c r="L820" s="3" t="s">
        <v>38</v>
      </c>
      <c r="M820" s="8">
        <v>3</v>
      </c>
      <c r="N820" s="5">
        <v>122.31</v>
      </c>
      <c r="O820" s="6">
        <v>0.05</v>
      </c>
      <c r="P820" s="5">
        <v>71.11</v>
      </c>
      <c r="Q820" s="5">
        <f t="shared" si="48"/>
        <v>348.58350000000002</v>
      </c>
      <c r="R820" s="5">
        <f t="shared" si="49"/>
        <v>213.32999999999998</v>
      </c>
      <c r="S820" s="5">
        <f t="shared" si="50"/>
        <v>135.25350000000003</v>
      </c>
      <c r="T820" s="7">
        <f t="shared" si="51"/>
        <v>0.38800889887214979</v>
      </c>
      <c r="U820" s="4">
        <f>YEAR(SalesDataTable[[#This Row],[Order Date]])</f>
        <v>2026</v>
      </c>
      <c r="V820" s="7" t="str">
        <f>"Q"&amp;ROUNDUP(MONTH(SalesDataTable[[#This Row],[Order Date]])/3,0)</f>
        <v>Q2</v>
      </c>
      <c r="W820" s="8">
        <f>MONTH(SalesDataTable[[#This Row],[Order Date]])</f>
        <v>5</v>
      </c>
      <c r="X820" s="7" t="str">
        <f>TEXT(SalesDataTable[[#This Row],[Order Date]],"mmm")</f>
        <v>May</v>
      </c>
    </row>
    <row r="821" spans="1:24" ht="15.75">
      <c r="A821" s="1">
        <v>787</v>
      </c>
      <c r="B821" s="2">
        <v>46157</v>
      </c>
      <c r="C821" s="3">
        <f>YEAR(SalesDataTable[[#This Row],[Order Date]])</f>
        <v>2026</v>
      </c>
      <c r="D821" s="10" t="str">
        <f>"Q"&amp;ROUNDUP(MONTH(SalesDataTable[[#This Row],[Order Date]])/3,0)</f>
        <v>Q2</v>
      </c>
      <c r="E821" s="3">
        <f>MONTH(SalesDataTable[[#This Row],[Order Date]])</f>
        <v>5</v>
      </c>
      <c r="F821" s="3" t="str">
        <f>TEXT(SalesDataTable[[#This Row],[Order Date]],"MMM")</f>
        <v>May</v>
      </c>
      <c r="G821" s="3" t="s">
        <v>0</v>
      </c>
      <c r="H821" s="3" t="s">
        <v>36</v>
      </c>
      <c r="I821" s="3" t="s">
        <v>2</v>
      </c>
      <c r="J821" s="3" t="s">
        <v>16</v>
      </c>
      <c r="K821" s="3" t="s">
        <v>14</v>
      </c>
      <c r="L821" s="3" t="s">
        <v>48</v>
      </c>
      <c r="M821" s="8">
        <v>1</v>
      </c>
      <c r="N821" s="5">
        <v>166.48</v>
      </c>
      <c r="O821" s="6">
        <v>0</v>
      </c>
      <c r="P821" s="5">
        <v>89.42</v>
      </c>
      <c r="Q821" s="5">
        <f t="shared" si="48"/>
        <v>166.48</v>
      </c>
      <c r="R821" s="5">
        <f t="shared" si="49"/>
        <v>89.42</v>
      </c>
      <c r="S821" s="5">
        <f t="shared" si="50"/>
        <v>77.059999999999988</v>
      </c>
      <c r="T821" s="7">
        <f t="shared" si="51"/>
        <v>0.4628784238346948</v>
      </c>
      <c r="U821" s="4">
        <f>YEAR(SalesDataTable[[#This Row],[Order Date]])</f>
        <v>2026</v>
      </c>
      <c r="V821" s="7" t="str">
        <f>"Q"&amp;ROUNDUP(MONTH(SalesDataTable[[#This Row],[Order Date]])/3,0)</f>
        <v>Q2</v>
      </c>
      <c r="W821" s="8">
        <f>MONTH(SalesDataTable[[#This Row],[Order Date]])</f>
        <v>5</v>
      </c>
      <c r="X821" s="7" t="str">
        <f>TEXT(SalesDataTable[[#This Row],[Order Date]],"mmm")</f>
        <v>May</v>
      </c>
    </row>
    <row r="822" spans="1:24" ht="15.75">
      <c r="A822" s="1">
        <v>1133</v>
      </c>
      <c r="B822" s="2">
        <v>46157</v>
      </c>
      <c r="C822" s="3">
        <f>YEAR(SalesDataTable[[#This Row],[Order Date]])</f>
        <v>2026</v>
      </c>
      <c r="D822" s="10" t="str">
        <f>"Q"&amp;ROUNDUP(MONTH(SalesDataTable[[#This Row],[Order Date]])/3,0)</f>
        <v>Q2</v>
      </c>
      <c r="E822" s="3">
        <f>MONTH(SalesDataTable[[#This Row],[Order Date]])</f>
        <v>5</v>
      </c>
      <c r="F822" s="3" t="str">
        <f>TEXT(SalesDataTable[[#This Row],[Order Date]],"MMM")</f>
        <v>May</v>
      </c>
      <c r="G822" s="3" t="s">
        <v>0</v>
      </c>
      <c r="H822" s="3" t="s">
        <v>50</v>
      </c>
      <c r="I822" s="3" t="s">
        <v>19</v>
      </c>
      <c r="J822" s="3" t="s">
        <v>13</v>
      </c>
      <c r="K822" s="3" t="s">
        <v>23</v>
      </c>
      <c r="L822" s="3" t="s">
        <v>29</v>
      </c>
      <c r="M822" s="8">
        <v>3</v>
      </c>
      <c r="N822" s="5">
        <v>192.21</v>
      </c>
      <c r="O822" s="6">
        <v>0</v>
      </c>
      <c r="P822" s="5">
        <v>103.51</v>
      </c>
      <c r="Q822" s="5">
        <f t="shared" si="48"/>
        <v>576.63</v>
      </c>
      <c r="R822" s="5">
        <f t="shared" si="49"/>
        <v>310.53000000000003</v>
      </c>
      <c r="S822" s="5">
        <f t="shared" si="50"/>
        <v>266.09999999999997</v>
      </c>
      <c r="T822" s="7">
        <f t="shared" si="51"/>
        <v>0.46147442900993701</v>
      </c>
      <c r="U822" s="4">
        <f>YEAR(SalesDataTable[[#This Row],[Order Date]])</f>
        <v>2026</v>
      </c>
      <c r="V822" s="7" t="str">
        <f>"Q"&amp;ROUNDUP(MONTH(SalesDataTable[[#This Row],[Order Date]])/3,0)</f>
        <v>Q2</v>
      </c>
      <c r="W822" s="8">
        <f>MONTH(SalesDataTable[[#This Row],[Order Date]])</f>
        <v>5</v>
      </c>
      <c r="X822" s="7" t="str">
        <f>TEXT(SalesDataTable[[#This Row],[Order Date]],"mmm")</f>
        <v>May</v>
      </c>
    </row>
    <row r="823" spans="1:24" ht="15.75">
      <c r="A823" s="1">
        <v>2075</v>
      </c>
      <c r="B823" s="2">
        <v>46157</v>
      </c>
      <c r="C823" s="3">
        <f>YEAR(SalesDataTable[[#This Row],[Order Date]])</f>
        <v>2026</v>
      </c>
      <c r="D823" s="10" t="str">
        <f>"Q"&amp;ROUNDUP(MONTH(SalesDataTable[[#This Row],[Order Date]])/3,0)</f>
        <v>Q2</v>
      </c>
      <c r="E823" s="3">
        <f>MONTH(SalesDataTable[[#This Row],[Order Date]])</f>
        <v>5</v>
      </c>
      <c r="F823" s="3" t="str">
        <f>TEXT(SalesDataTable[[#This Row],[Order Date]],"MMM")</f>
        <v>May</v>
      </c>
      <c r="G823" s="3" t="s">
        <v>0</v>
      </c>
      <c r="H823" s="3" t="s">
        <v>36</v>
      </c>
      <c r="I823" s="3" t="s">
        <v>8</v>
      </c>
      <c r="J823" s="3" t="s">
        <v>16</v>
      </c>
      <c r="K823" s="3" t="s">
        <v>23</v>
      </c>
      <c r="L823" s="3" t="s">
        <v>40</v>
      </c>
      <c r="M823" s="8">
        <v>6</v>
      </c>
      <c r="N823" s="5">
        <v>81.13</v>
      </c>
      <c r="O823" s="6">
        <v>0.05</v>
      </c>
      <c r="P823" s="5">
        <v>39.409999999999997</v>
      </c>
      <c r="Q823" s="5">
        <f t="shared" si="48"/>
        <v>462.44099999999997</v>
      </c>
      <c r="R823" s="5">
        <f t="shared" si="49"/>
        <v>236.45999999999998</v>
      </c>
      <c r="S823" s="5">
        <f t="shared" si="50"/>
        <v>225.98099999999999</v>
      </c>
      <c r="T823" s="7">
        <f t="shared" si="51"/>
        <v>0.48866990599881932</v>
      </c>
      <c r="U823" s="4">
        <f>YEAR(SalesDataTable[[#This Row],[Order Date]])</f>
        <v>2026</v>
      </c>
      <c r="V823" s="7" t="str">
        <f>"Q"&amp;ROUNDUP(MONTH(SalesDataTable[[#This Row],[Order Date]])/3,0)</f>
        <v>Q2</v>
      </c>
      <c r="W823" s="8">
        <f>MONTH(SalesDataTable[[#This Row],[Order Date]])</f>
        <v>5</v>
      </c>
      <c r="X823" s="7" t="str">
        <f>TEXT(SalesDataTable[[#This Row],[Order Date]],"mmm")</f>
        <v>May</v>
      </c>
    </row>
    <row r="824" spans="1:24" ht="15.75">
      <c r="A824" s="1">
        <v>2172</v>
      </c>
      <c r="B824" s="2">
        <v>46157</v>
      </c>
      <c r="C824" s="3">
        <f>YEAR(SalesDataTable[[#This Row],[Order Date]])</f>
        <v>2026</v>
      </c>
      <c r="D824" s="10" t="str">
        <f>"Q"&amp;ROUNDUP(MONTH(SalesDataTable[[#This Row],[Order Date]])/3,0)</f>
        <v>Q2</v>
      </c>
      <c r="E824" s="3">
        <f>MONTH(SalesDataTable[[#This Row],[Order Date]])</f>
        <v>5</v>
      </c>
      <c r="F824" s="3" t="str">
        <f>TEXT(SalesDataTable[[#This Row],[Order Date]],"MMM")</f>
        <v>May</v>
      </c>
      <c r="G824" s="3" t="s">
        <v>11</v>
      </c>
      <c r="H824" s="3" t="s">
        <v>39</v>
      </c>
      <c r="I824" s="3" t="s">
        <v>8</v>
      </c>
      <c r="J824" s="3" t="s">
        <v>16</v>
      </c>
      <c r="K824" s="3" t="s">
        <v>14</v>
      </c>
      <c r="L824" s="3" t="s">
        <v>15</v>
      </c>
      <c r="M824" s="8">
        <v>6</v>
      </c>
      <c r="N824" s="5">
        <v>37.1</v>
      </c>
      <c r="O824" s="6">
        <v>0.1</v>
      </c>
      <c r="P824" s="5">
        <v>13.63</v>
      </c>
      <c r="Q824" s="5">
        <f t="shared" si="48"/>
        <v>200.34000000000003</v>
      </c>
      <c r="R824" s="5">
        <f t="shared" si="49"/>
        <v>81.78</v>
      </c>
      <c r="S824" s="5">
        <f t="shared" si="50"/>
        <v>118.56000000000003</v>
      </c>
      <c r="T824" s="7">
        <f t="shared" si="51"/>
        <v>0.59179395028451642</v>
      </c>
      <c r="U824" s="4">
        <f>YEAR(SalesDataTable[[#This Row],[Order Date]])</f>
        <v>2026</v>
      </c>
      <c r="V824" s="7" t="str">
        <f>"Q"&amp;ROUNDUP(MONTH(SalesDataTable[[#This Row],[Order Date]])/3,0)</f>
        <v>Q2</v>
      </c>
      <c r="W824" s="8">
        <f>MONTH(SalesDataTable[[#This Row],[Order Date]])</f>
        <v>5</v>
      </c>
      <c r="X824" s="7" t="str">
        <f>TEXT(SalesDataTable[[#This Row],[Order Date]],"mmm")</f>
        <v>May</v>
      </c>
    </row>
    <row r="825" spans="1:24" ht="15.75">
      <c r="A825" s="1">
        <v>2977</v>
      </c>
      <c r="B825" s="2">
        <v>46157</v>
      </c>
      <c r="C825" s="3">
        <f>YEAR(SalesDataTable[[#This Row],[Order Date]])</f>
        <v>2026</v>
      </c>
      <c r="D825" s="10" t="str">
        <f>"Q"&amp;ROUNDUP(MONTH(SalesDataTable[[#This Row],[Order Date]])/3,0)</f>
        <v>Q2</v>
      </c>
      <c r="E825" s="3">
        <f>MONTH(SalesDataTable[[#This Row],[Order Date]])</f>
        <v>5</v>
      </c>
      <c r="F825" s="3" t="str">
        <f>TEXT(SalesDataTable[[#This Row],[Order Date]],"MMM")</f>
        <v>May</v>
      </c>
      <c r="G825" s="3" t="s">
        <v>6</v>
      </c>
      <c r="H825" s="3" t="s">
        <v>49</v>
      </c>
      <c r="I825" s="3" t="s">
        <v>8</v>
      </c>
      <c r="J825" s="3" t="s">
        <v>16</v>
      </c>
      <c r="K825" s="3" t="s">
        <v>14</v>
      </c>
      <c r="L825" s="3" t="s">
        <v>15</v>
      </c>
      <c r="M825" s="8">
        <v>6</v>
      </c>
      <c r="N825" s="5">
        <v>35.92</v>
      </c>
      <c r="O825" s="6">
        <v>0.15</v>
      </c>
      <c r="P825" s="5">
        <v>13.3</v>
      </c>
      <c r="Q825" s="5">
        <f t="shared" si="48"/>
        <v>183.19200000000001</v>
      </c>
      <c r="R825" s="5">
        <f t="shared" si="49"/>
        <v>79.800000000000011</v>
      </c>
      <c r="S825" s="5">
        <f t="shared" si="50"/>
        <v>103.392</v>
      </c>
      <c r="T825" s="7">
        <f t="shared" si="51"/>
        <v>0.56439145814227687</v>
      </c>
      <c r="U825" s="4">
        <f>YEAR(SalesDataTable[[#This Row],[Order Date]])</f>
        <v>2026</v>
      </c>
      <c r="V825" s="7" t="str">
        <f>"Q"&amp;ROUNDUP(MONTH(SalesDataTable[[#This Row],[Order Date]])/3,0)</f>
        <v>Q2</v>
      </c>
      <c r="W825" s="8">
        <f>MONTH(SalesDataTable[[#This Row],[Order Date]])</f>
        <v>5</v>
      </c>
      <c r="X825" s="7" t="str">
        <f>TEXT(SalesDataTable[[#This Row],[Order Date]],"mmm")</f>
        <v>May</v>
      </c>
    </row>
    <row r="826" spans="1:24" ht="15.75">
      <c r="A826" s="1">
        <v>3531</v>
      </c>
      <c r="B826" s="2">
        <v>46157</v>
      </c>
      <c r="C826" s="3">
        <f>YEAR(SalesDataTable[[#This Row],[Order Date]])</f>
        <v>2026</v>
      </c>
      <c r="D826" s="10" t="str">
        <f>"Q"&amp;ROUNDUP(MONTH(SalesDataTable[[#This Row],[Order Date]])/3,0)</f>
        <v>Q2</v>
      </c>
      <c r="E826" s="3">
        <f>MONTH(SalesDataTable[[#This Row],[Order Date]])</f>
        <v>5</v>
      </c>
      <c r="F826" s="3" t="str">
        <f>TEXT(SalesDataTable[[#This Row],[Order Date]],"MMM")</f>
        <v>May</v>
      </c>
      <c r="G826" s="3" t="s">
        <v>20</v>
      </c>
      <c r="H826" s="3" t="s">
        <v>47</v>
      </c>
      <c r="I826" s="3" t="s">
        <v>19</v>
      </c>
      <c r="J826" s="3" t="s">
        <v>16</v>
      </c>
      <c r="K826" s="3" t="s">
        <v>34</v>
      </c>
      <c r="L826" s="3" t="s">
        <v>42</v>
      </c>
      <c r="M826" s="8">
        <v>4</v>
      </c>
      <c r="N826" s="5">
        <v>36.21</v>
      </c>
      <c r="O826" s="6">
        <v>0</v>
      </c>
      <c r="P826" s="5">
        <v>14.3</v>
      </c>
      <c r="Q826" s="5">
        <f t="shared" si="48"/>
        <v>144.84</v>
      </c>
      <c r="R826" s="5">
        <f t="shared" si="49"/>
        <v>57.2</v>
      </c>
      <c r="S826" s="5">
        <f t="shared" si="50"/>
        <v>87.64</v>
      </c>
      <c r="T826" s="7">
        <f t="shared" si="51"/>
        <v>0.60508146920740125</v>
      </c>
      <c r="U826" s="4">
        <f>YEAR(SalesDataTable[[#This Row],[Order Date]])</f>
        <v>2026</v>
      </c>
      <c r="V826" s="7" t="str">
        <f>"Q"&amp;ROUNDUP(MONTH(SalesDataTable[[#This Row],[Order Date]])/3,0)</f>
        <v>Q2</v>
      </c>
      <c r="W826" s="8">
        <f>MONTH(SalesDataTable[[#This Row],[Order Date]])</f>
        <v>5</v>
      </c>
      <c r="X826" s="7" t="str">
        <f>TEXT(SalesDataTable[[#This Row],[Order Date]],"mmm")</f>
        <v>May</v>
      </c>
    </row>
    <row r="827" spans="1:24" ht="15.75">
      <c r="A827" s="1">
        <v>3881</v>
      </c>
      <c r="B827" s="2">
        <v>46157</v>
      </c>
      <c r="C827" s="3">
        <f>YEAR(SalesDataTable[[#This Row],[Order Date]])</f>
        <v>2026</v>
      </c>
      <c r="D827" s="10" t="str">
        <f>"Q"&amp;ROUNDUP(MONTH(SalesDataTable[[#This Row],[Order Date]])/3,0)</f>
        <v>Q2</v>
      </c>
      <c r="E827" s="3">
        <f>MONTH(SalesDataTable[[#This Row],[Order Date]])</f>
        <v>5</v>
      </c>
      <c r="F827" s="3" t="str">
        <f>TEXT(SalesDataTable[[#This Row],[Order Date]],"MMM")</f>
        <v>May</v>
      </c>
      <c r="G827" s="3" t="s">
        <v>11</v>
      </c>
      <c r="H827" s="3" t="s">
        <v>39</v>
      </c>
      <c r="I827" s="3" t="s">
        <v>2</v>
      </c>
      <c r="J827" s="3" t="s">
        <v>16</v>
      </c>
      <c r="K827" s="3" t="s">
        <v>9</v>
      </c>
      <c r="L827" s="3" t="s">
        <v>46</v>
      </c>
      <c r="M827" s="8">
        <v>3</v>
      </c>
      <c r="N827" s="5">
        <v>73.03</v>
      </c>
      <c r="O827" s="6">
        <v>0.05</v>
      </c>
      <c r="P827" s="5">
        <v>33.200000000000003</v>
      </c>
      <c r="Q827" s="5">
        <f t="shared" si="48"/>
        <v>208.13550000000001</v>
      </c>
      <c r="R827" s="5">
        <f t="shared" si="49"/>
        <v>99.600000000000009</v>
      </c>
      <c r="S827" s="5">
        <f t="shared" si="50"/>
        <v>108.5355</v>
      </c>
      <c r="T827" s="7">
        <f t="shared" si="51"/>
        <v>0.52146558371829888</v>
      </c>
      <c r="U827" s="4">
        <f>YEAR(SalesDataTable[[#This Row],[Order Date]])</f>
        <v>2026</v>
      </c>
      <c r="V827" s="7" t="str">
        <f>"Q"&amp;ROUNDUP(MONTH(SalesDataTable[[#This Row],[Order Date]])/3,0)</f>
        <v>Q2</v>
      </c>
      <c r="W827" s="8">
        <f>MONTH(SalesDataTable[[#This Row],[Order Date]])</f>
        <v>5</v>
      </c>
      <c r="X827" s="7" t="str">
        <f>TEXT(SalesDataTable[[#This Row],[Order Date]],"mmm")</f>
        <v>May</v>
      </c>
    </row>
    <row r="828" spans="1:24" ht="15.75">
      <c r="A828" s="1">
        <v>4469</v>
      </c>
      <c r="B828" s="2">
        <v>46157</v>
      </c>
      <c r="C828" s="3">
        <f>YEAR(SalesDataTable[[#This Row],[Order Date]])</f>
        <v>2026</v>
      </c>
      <c r="D828" s="10" t="str">
        <f>"Q"&amp;ROUNDUP(MONTH(SalesDataTable[[#This Row],[Order Date]])/3,0)</f>
        <v>Q2</v>
      </c>
      <c r="E828" s="3">
        <f>MONTH(SalesDataTable[[#This Row],[Order Date]])</f>
        <v>5</v>
      </c>
      <c r="F828" s="3" t="str">
        <f>TEXT(SalesDataTable[[#This Row],[Order Date]],"MMM")</f>
        <v>May</v>
      </c>
      <c r="G828" s="3" t="s">
        <v>11</v>
      </c>
      <c r="H828" s="3" t="s">
        <v>25</v>
      </c>
      <c r="I828" s="3" t="s">
        <v>19</v>
      </c>
      <c r="J828" s="3" t="s">
        <v>3</v>
      </c>
      <c r="K828" s="3" t="s">
        <v>4</v>
      </c>
      <c r="L828" s="3" t="s">
        <v>5</v>
      </c>
      <c r="M828" s="8">
        <v>2</v>
      </c>
      <c r="N828" s="5">
        <v>80.81</v>
      </c>
      <c r="O828" s="6">
        <v>0</v>
      </c>
      <c r="P828" s="5">
        <v>42.53</v>
      </c>
      <c r="Q828" s="5">
        <f t="shared" si="48"/>
        <v>161.62</v>
      </c>
      <c r="R828" s="5">
        <f t="shared" si="49"/>
        <v>85.06</v>
      </c>
      <c r="S828" s="5">
        <f t="shared" si="50"/>
        <v>76.56</v>
      </c>
      <c r="T828" s="7">
        <f t="shared" si="51"/>
        <v>0.47370374953594852</v>
      </c>
      <c r="U828" s="4">
        <f>YEAR(SalesDataTable[[#This Row],[Order Date]])</f>
        <v>2026</v>
      </c>
      <c r="V828" s="7" t="str">
        <f>"Q"&amp;ROUNDUP(MONTH(SalesDataTable[[#This Row],[Order Date]])/3,0)</f>
        <v>Q2</v>
      </c>
      <c r="W828" s="8">
        <f>MONTH(SalesDataTable[[#This Row],[Order Date]])</f>
        <v>5</v>
      </c>
      <c r="X828" s="7" t="str">
        <f>TEXT(SalesDataTable[[#This Row],[Order Date]],"mmm")</f>
        <v>May</v>
      </c>
    </row>
    <row r="829" spans="1:24" ht="15.75">
      <c r="A829" s="1">
        <v>5037</v>
      </c>
      <c r="B829" s="2">
        <v>46157</v>
      </c>
      <c r="C829" s="3">
        <f>YEAR(SalesDataTable[[#This Row],[Order Date]])</f>
        <v>2026</v>
      </c>
      <c r="D829" s="10" t="str">
        <f>"Q"&amp;ROUNDUP(MONTH(SalesDataTable[[#This Row],[Order Date]])/3,0)</f>
        <v>Q2</v>
      </c>
      <c r="E829" s="3">
        <f>MONTH(SalesDataTable[[#This Row],[Order Date]])</f>
        <v>5</v>
      </c>
      <c r="F829" s="3" t="str">
        <f>TEXT(SalesDataTable[[#This Row],[Order Date]],"MMM")</f>
        <v>May</v>
      </c>
      <c r="G829" s="3" t="s">
        <v>6</v>
      </c>
      <c r="H829" s="3" t="s">
        <v>41</v>
      </c>
      <c r="I829" s="3" t="s">
        <v>2</v>
      </c>
      <c r="J829" s="3" t="s">
        <v>13</v>
      </c>
      <c r="K829" s="3" t="s">
        <v>4</v>
      </c>
      <c r="L829" s="3" t="s">
        <v>22</v>
      </c>
      <c r="M829" s="8">
        <v>1</v>
      </c>
      <c r="N829" s="5">
        <v>51.53</v>
      </c>
      <c r="O829" s="6">
        <v>0.1</v>
      </c>
      <c r="P829" s="5">
        <v>23.06</v>
      </c>
      <c r="Q829" s="5">
        <f t="shared" si="48"/>
        <v>46.377000000000002</v>
      </c>
      <c r="R829" s="5">
        <f t="shared" si="49"/>
        <v>23.06</v>
      </c>
      <c r="S829" s="5">
        <f t="shared" si="50"/>
        <v>23.317000000000004</v>
      </c>
      <c r="T829" s="7">
        <f t="shared" si="51"/>
        <v>0.50277076999374692</v>
      </c>
      <c r="U829" s="4">
        <f>YEAR(SalesDataTable[[#This Row],[Order Date]])</f>
        <v>2026</v>
      </c>
      <c r="V829" s="7" t="str">
        <f>"Q"&amp;ROUNDUP(MONTH(SalesDataTable[[#This Row],[Order Date]])/3,0)</f>
        <v>Q2</v>
      </c>
      <c r="W829" s="8">
        <f>MONTH(SalesDataTable[[#This Row],[Order Date]])</f>
        <v>5</v>
      </c>
      <c r="X829" s="7" t="str">
        <f>TEXT(SalesDataTable[[#This Row],[Order Date]],"mmm")</f>
        <v>May</v>
      </c>
    </row>
    <row r="830" spans="1:24" ht="15.75">
      <c r="A830" s="1">
        <v>35</v>
      </c>
      <c r="B830" s="2">
        <v>46158</v>
      </c>
      <c r="C830" s="3">
        <f>YEAR(SalesDataTable[[#This Row],[Order Date]])</f>
        <v>2026</v>
      </c>
      <c r="D830" s="10" t="str">
        <f>"Q"&amp;ROUNDUP(MONTH(SalesDataTable[[#This Row],[Order Date]])/3,0)</f>
        <v>Q2</v>
      </c>
      <c r="E830" s="3">
        <f>MONTH(SalesDataTable[[#This Row],[Order Date]])</f>
        <v>5</v>
      </c>
      <c r="F830" s="3" t="str">
        <f>TEXT(SalesDataTable[[#This Row],[Order Date]],"MMM")</f>
        <v>May</v>
      </c>
      <c r="G830" s="3" t="s">
        <v>20</v>
      </c>
      <c r="H830" s="3" t="s">
        <v>47</v>
      </c>
      <c r="I830" s="3" t="s">
        <v>8</v>
      </c>
      <c r="J830" s="3" t="s">
        <v>16</v>
      </c>
      <c r="K830" s="3" t="s">
        <v>23</v>
      </c>
      <c r="L830" s="3" t="s">
        <v>40</v>
      </c>
      <c r="M830" s="8">
        <v>5</v>
      </c>
      <c r="N830" s="5">
        <v>81.75</v>
      </c>
      <c r="O830" s="6">
        <v>0.05</v>
      </c>
      <c r="P830" s="5">
        <v>39.159999999999997</v>
      </c>
      <c r="Q830" s="5">
        <f t="shared" si="48"/>
        <v>388.3125</v>
      </c>
      <c r="R830" s="5">
        <f t="shared" si="49"/>
        <v>195.79999999999998</v>
      </c>
      <c r="S830" s="5">
        <f t="shared" si="50"/>
        <v>192.51250000000002</v>
      </c>
      <c r="T830" s="7">
        <f t="shared" si="51"/>
        <v>0.49576694028649609</v>
      </c>
      <c r="U830" s="4">
        <f>YEAR(SalesDataTable[[#This Row],[Order Date]])</f>
        <v>2026</v>
      </c>
      <c r="V830" s="7" t="str">
        <f>"Q"&amp;ROUNDUP(MONTH(SalesDataTable[[#This Row],[Order Date]])/3,0)</f>
        <v>Q2</v>
      </c>
      <c r="W830" s="8">
        <f>MONTH(SalesDataTable[[#This Row],[Order Date]])</f>
        <v>5</v>
      </c>
      <c r="X830" s="7" t="str">
        <f>TEXT(SalesDataTable[[#This Row],[Order Date]],"mmm")</f>
        <v>May</v>
      </c>
    </row>
    <row r="831" spans="1:24" ht="15.75">
      <c r="A831" s="1">
        <v>226</v>
      </c>
      <c r="B831" s="2">
        <v>46158</v>
      </c>
      <c r="C831" s="3">
        <f>YEAR(SalesDataTable[[#This Row],[Order Date]])</f>
        <v>2026</v>
      </c>
      <c r="D831" s="10" t="str">
        <f>"Q"&amp;ROUNDUP(MONTH(SalesDataTable[[#This Row],[Order Date]])/3,0)</f>
        <v>Q2</v>
      </c>
      <c r="E831" s="3">
        <f>MONTH(SalesDataTable[[#This Row],[Order Date]])</f>
        <v>5</v>
      </c>
      <c r="F831" s="3" t="str">
        <f>TEXT(SalesDataTable[[#This Row],[Order Date]],"MMM")</f>
        <v>May</v>
      </c>
      <c r="G831" s="3" t="s">
        <v>11</v>
      </c>
      <c r="H831" s="3" t="s">
        <v>39</v>
      </c>
      <c r="I831" s="3" t="s">
        <v>2</v>
      </c>
      <c r="J831" s="3" t="s">
        <v>13</v>
      </c>
      <c r="K831" s="3" t="s">
        <v>14</v>
      </c>
      <c r="L831" s="3" t="s">
        <v>48</v>
      </c>
      <c r="M831" s="8">
        <v>1</v>
      </c>
      <c r="N831" s="5">
        <v>165.99</v>
      </c>
      <c r="O831" s="6">
        <v>0.1</v>
      </c>
      <c r="P831" s="5">
        <v>89.9</v>
      </c>
      <c r="Q831" s="5">
        <f t="shared" si="48"/>
        <v>149.39100000000002</v>
      </c>
      <c r="R831" s="5">
        <f t="shared" si="49"/>
        <v>89.9</v>
      </c>
      <c r="S831" s="5">
        <f t="shared" si="50"/>
        <v>59.491000000000014</v>
      </c>
      <c r="T831" s="7">
        <f t="shared" si="51"/>
        <v>0.3982234538894579</v>
      </c>
      <c r="U831" s="4">
        <f>YEAR(SalesDataTable[[#This Row],[Order Date]])</f>
        <v>2026</v>
      </c>
      <c r="V831" s="7" t="str">
        <f>"Q"&amp;ROUNDUP(MONTH(SalesDataTable[[#This Row],[Order Date]])/3,0)</f>
        <v>Q2</v>
      </c>
      <c r="W831" s="8">
        <f>MONTH(SalesDataTable[[#This Row],[Order Date]])</f>
        <v>5</v>
      </c>
      <c r="X831" s="7" t="str">
        <f>TEXT(SalesDataTable[[#This Row],[Order Date]],"mmm")</f>
        <v>May</v>
      </c>
    </row>
    <row r="832" spans="1:24" ht="15.75">
      <c r="A832" s="1">
        <v>1713</v>
      </c>
      <c r="B832" s="2">
        <v>46158</v>
      </c>
      <c r="C832" s="3">
        <f>YEAR(SalesDataTable[[#This Row],[Order Date]])</f>
        <v>2026</v>
      </c>
      <c r="D832" s="10" t="str">
        <f>"Q"&amp;ROUNDUP(MONTH(SalesDataTable[[#This Row],[Order Date]])/3,0)</f>
        <v>Q2</v>
      </c>
      <c r="E832" s="3">
        <f>MONTH(SalesDataTable[[#This Row],[Order Date]])</f>
        <v>5</v>
      </c>
      <c r="F832" s="3" t="str">
        <f>TEXT(SalesDataTable[[#This Row],[Order Date]],"MMM")</f>
        <v>May</v>
      </c>
      <c r="G832" s="3" t="s">
        <v>0</v>
      </c>
      <c r="H832" s="3" t="s">
        <v>50</v>
      </c>
      <c r="I832" s="3" t="s">
        <v>19</v>
      </c>
      <c r="J832" s="3" t="s">
        <v>13</v>
      </c>
      <c r="K832" s="3" t="s">
        <v>23</v>
      </c>
      <c r="L832" s="3" t="s">
        <v>51</v>
      </c>
      <c r="M832" s="8">
        <v>2</v>
      </c>
      <c r="N832" s="5">
        <v>121.22</v>
      </c>
      <c r="O832" s="6">
        <v>0</v>
      </c>
      <c r="P832" s="5">
        <v>60.38</v>
      </c>
      <c r="Q832" s="5">
        <f t="shared" si="48"/>
        <v>242.44</v>
      </c>
      <c r="R832" s="5">
        <f t="shared" si="49"/>
        <v>120.76</v>
      </c>
      <c r="S832" s="5">
        <f t="shared" si="50"/>
        <v>121.67999999999999</v>
      </c>
      <c r="T832" s="7">
        <f t="shared" si="51"/>
        <v>0.50189737667051637</v>
      </c>
      <c r="U832" s="4">
        <f>YEAR(SalesDataTable[[#This Row],[Order Date]])</f>
        <v>2026</v>
      </c>
      <c r="V832" s="7" t="str">
        <f>"Q"&amp;ROUNDUP(MONTH(SalesDataTable[[#This Row],[Order Date]])/3,0)</f>
        <v>Q2</v>
      </c>
      <c r="W832" s="8">
        <f>MONTH(SalesDataTable[[#This Row],[Order Date]])</f>
        <v>5</v>
      </c>
      <c r="X832" s="7" t="str">
        <f>TEXT(SalesDataTable[[#This Row],[Order Date]],"mmm")</f>
        <v>May</v>
      </c>
    </row>
    <row r="833" spans="1:24" ht="15.75">
      <c r="A833" s="1">
        <v>2320</v>
      </c>
      <c r="B833" s="2">
        <v>46158</v>
      </c>
      <c r="C833" s="3">
        <f>YEAR(SalesDataTable[[#This Row],[Order Date]])</f>
        <v>2026</v>
      </c>
      <c r="D833" s="10" t="str">
        <f>"Q"&amp;ROUNDUP(MONTH(SalesDataTable[[#This Row],[Order Date]])/3,0)</f>
        <v>Q2</v>
      </c>
      <c r="E833" s="3">
        <f>MONTH(SalesDataTable[[#This Row],[Order Date]])</f>
        <v>5</v>
      </c>
      <c r="F833" s="3" t="str">
        <f>TEXT(SalesDataTable[[#This Row],[Order Date]],"MMM")</f>
        <v>May</v>
      </c>
      <c r="G833" s="3" t="s">
        <v>6</v>
      </c>
      <c r="H833" s="3" t="s">
        <v>43</v>
      </c>
      <c r="I833" s="3" t="s">
        <v>19</v>
      </c>
      <c r="J833" s="3" t="s">
        <v>16</v>
      </c>
      <c r="K833" s="3" t="s">
        <v>14</v>
      </c>
      <c r="L833" s="3" t="s">
        <v>44</v>
      </c>
      <c r="M833" s="8">
        <v>2</v>
      </c>
      <c r="N833" s="5">
        <v>131.1</v>
      </c>
      <c r="O833" s="6">
        <v>0</v>
      </c>
      <c r="P833" s="5">
        <v>65.55</v>
      </c>
      <c r="Q833" s="5">
        <f t="shared" si="48"/>
        <v>262.2</v>
      </c>
      <c r="R833" s="5">
        <f t="shared" si="49"/>
        <v>131.1</v>
      </c>
      <c r="S833" s="5">
        <f t="shared" si="50"/>
        <v>131.1</v>
      </c>
      <c r="T833" s="7">
        <f t="shared" si="51"/>
        <v>0.5</v>
      </c>
      <c r="U833" s="4">
        <f>YEAR(SalesDataTable[[#This Row],[Order Date]])</f>
        <v>2026</v>
      </c>
      <c r="V833" s="7" t="str">
        <f>"Q"&amp;ROUNDUP(MONTH(SalesDataTable[[#This Row],[Order Date]])/3,0)</f>
        <v>Q2</v>
      </c>
      <c r="W833" s="8">
        <f>MONTH(SalesDataTable[[#This Row],[Order Date]])</f>
        <v>5</v>
      </c>
      <c r="X833" s="7" t="str">
        <f>TEXT(SalesDataTable[[#This Row],[Order Date]],"mmm")</f>
        <v>May</v>
      </c>
    </row>
    <row r="834" spans="1:24" ht="15.75">
      <c r="A834" s="1">
        <v>2496</v>
      </c>
      <c r="B834" s="2">
        <v>46158</v>
      </c>
      <c r="C834" s="3">
        <f>YEAR(SalesDataTable[[#This Row],[Order Date]])</f>
        <v>2026</v>
      </c>
      <c r="D834" s="10" t="str">
        <f>"Q"&amp;ROUNDUP(MONTH(SalesDataTable[[#This Row],[Order Date]])/3,0)</f>
        <v>Q2</v>
      </c>
      <c r="E834" s="3">
        <f>MONTH(SalesDataTable[[#This Row],[Order Date]])</f>
        <v>5</v>
      </c>
      <c r="F834" s="3" t="str">
        <f>TEXT(SalesDataTable[[#This Row],[Order Date]],"MMM")</f>
        <v>May</v>
      </c>
      <c r="G834" s="3" t="s">
        <v>6</v>
      </c>
      <c r="H834" s="3" t="s">
        <v>27</v>
      </c>
      <c r="I834" s="3" t="s">
        <v>2</v>
      </c>
      <c r="J834" s="3" t="s">
        <v>3</v>
      </c>
      <c r="K834" s="3" t="s">
        <v>14</v>
      </c>
      <c r="L834" s="3" t="s">
        <v>32</v>
      </c>
      <c r="M834" s="8">
        <v>2</v>
      </c>
      <c r="N834" s="5">
        <v>46.44</v>
      </c>
      <c r="O834" s="6">
        <v>0</v>
      </c>
      <c r="P834" s="5">
        <v>18.63</v>
      </c>
      <c r="Q834" s="5">
        <f t="shared" ref="Q834:Q897" si="52">M834*N834*(1-O834)</f>
        <v>92.88</v>
      </c>
      <c r="R834" s="5">
        <f t="shared" ref="R834:R897" si="53">M834*P834</f>
        <v>37.26</v>
      </c>
      <c r="S834" s="5">
        <f t="shared" ref="S834:S897" si="54">Q834-R834</f>
        <v>55.62</v>
      </c>
      <c r="T834" s="7">
        <f t="shared" ref="T834:T897" si="55">IFERROR(S834/Q834,0)</f>
        <v>0.59883720930232553</v>
      </c>
      <c r="U834" s="4">
        <f>YEAR(SalesDataTable[[#This Row],[Order Date]])</f>
        <v>2026</v>
      </c>
      <c r="V834" s="7" t="str">
        <f>"Q"&amp;ROUNDUP(MONTH(SalesDataTable[[#This Row],[Order Date]])/3,0)</f>
        <v>Q2</v>
      </c>
      <c r="W834" s="8">
        <f>MONTH(SalesDataTable[[#This Row],[Order Date]])</f>
        <v>5</v>
      </c>
      <c r="X834" s="7" t="str">
        <f>TEXT(SalesDataTable[[#This Row],[Order Date]],"mmm")</f>
        <v>May</v>
      </c>
    </row>
    <row r="835" spans="1:24" ht="15.75">
      <c r="A835" s="1">
        <v>2504</v>
      </c>
      <c r="B835" s="2">
        <v>46158</v>
      </c>
      <c r="C835" s="3">
        <f>YEAR(SalesDataTable[[#This Row],[Order Date]])</f>
        <v>2026</v>
      </c>
      <c r="D835" s="10" t="str">
        <f>"Q"&amp;ROUNDUP(MONTH(SalesDataTable[[#This Row],[Order Date]])/3,0)</f>
        <v>Q2</v>
      </c>
      <c r="E835" s="3">
        <f>MONTH(SalesDataTable[[#This Row],[Order Date]])</f>
        <v>5</v>
      </c>
      <c r="F835" s="3" t="str">
        <f>TEXT(SalesDataTable[[#This Row],[Order Date]],"MMM")</f>
        <v>May</v>
      </c>
      <c r="G835" s="3" t="s">
        <v>20</v>
      </c>
      <c r="H835" s="3" t="s">
        <v>31</v>
      </c>
      <c r="I835" s="3" t="s">
        <v>2</v>
      </c>
      <c r="J835" s="3" t="s">
        <v>13</v>
      </c>
      <c r="K835" s="3" t="s">
        <v>14</v>
      </c>
      <c r="L835" s="3" t="s">
        <v>15</v>
      </c>
      <c r="M835" s="8">
        <v>1</v>
      </c>
      <c r="N835" s="5">
        <v>36.659999999999997</v>
      </c>
      <c r="O835" s="6">
        <v>0</v>
      </c>
      <c r="P835" s="5">
        <v>13.61</v>
      </c>
      <c r="Q835" s="5">
        <f t="shared" si="52"/>
        <v>36.659999999999997</v>
      </c>
      <c r="R835" s="5">
        <f t="shared" si="53"/>
        <v>13.61</v>
      </c>
      <c r="S835" s="5">
        <f t="shared" si="54"/>
        <v>23.049999999999997</v>
      </c>
      <c r="T835" s="7">
        <f t="shared" si="55"/>
        <v>0.62875068194217132</v>
      </c>
      <c r="U835" s="4">
        <f>YEAR(SalesDataTable[[#This Row],[Order Date]])</f>
        <v>2026</v>
      </c>
      <c r="V835" s="7" t="str">
        <f>"Q"&amp;ROUNDUP(MONTH(SalesDataTable[[#This Row],[Order Date]])/3,0)</f>
        <v>Q2</v>
      </c>
      <c r="W835" s="8">
        <f>MONTH(SalesDataTable[[#This Row],[Order Date]])</f>
        <v>5</v>
      </c>
      <c r="X835" s="7" t="str">
        <f>TEXT(SalesDataTable[[#This Row],[Order Date]],"mmm")</f>
        <v>May</v>
      </c>
    </row>
    <row r="836" spans="1:24" ht="15.75">
      <c r="A836" s="1">
        <v>2598</v>
      </c>
      <c r="B836" s="2">
        <v>46158</v>
      </c>
      <c r="C836" s="3">
        <f>YEAR(SalesDataTable[[#This Row],[Order Date]])</f>
        <v>2026</v>
      </c>
      <c r="D836" s="10" t="str">
        <f>"Q"&amp;ROUNDUP(MONTH(SalesDataTable[[#This Row],[Order Date]])/3,0)</f>
        <v>Q2</v>
      </c>
      <c r="E836" s="3">
        <f>MONTH(SalesDataTable[[#This Row],[Order Date]])</f>
        <v>5</v>
      </c>
      <c r="F836" s="3" t="str">
        <f>TEXT(SalesDataTable[[#This Row],[Order Date]],"MMM")</f>
        <v>May</v>
      </c>
      <c r="G836" s="3" t="s">
        <v>20</v>
      </c>
      <c r="H836" s="3" t="s">
        <v>33</v>
      </c>
      <c r="I836" s="3" t="s">
        <v>2</v>
      </c>
      <c r="J836" s="3" t="s">
        <v>13</v>
      </c>
      <c r="K836" s="3" t="s">
        <v>9</v>
      </c>
      <c r="L836" s="3" t="s">
        <v>37</v>
      </c>
      <c r="M836" s="8">
        <v>5</v>
      </c>
      <c r="N836" s="5">
        <v>156.16999999999999</v>
      </c>
      <c r="O836" s="6">
        <v>0.1</v>
      </c>
      <c r="P836" s="5">
        <v>80.59</v>
      </c>
      <c r="Q836" s="5">
        <f t="shared" si="52"/>
        <v>702.76499999999999</v>
      </c>
      <c r="R836" s="5">
        <f t="shared" si="53"/>
        <v>402.95000000000005</v>
      </c>
      <c r="S836" s="5">
        <f t="shared" si="54"/>
        <v>299.81499999999994</v>
      </c>
      <c r="T836" s="7">
        <f t="shared" si="55"/>
        <v>0.42662198601239382</v>
      </c>
      <c r="U836" s="4">
        <f>YEAR(SalesDataTable[[#This Row],[Order Date]])</f>
        <v>2026</v>
      </c>
      <c r="V836" s="7" t="str">
        <f>"Q"&amp;ROUNDUP(MONTH(SalesDataTable[[#This Row],[Order Date]])/3,0)</f>
        <v>Q2</v>
      </c>
      <c r="W836" s="8">
        <f>MONTH(SalesDataTable[[#This Row],[Order Date]])</f>
        <v>5</v>
      </c>
      <c r="X836" s="7" t="str">
        <f>TEXT(SalesDataTable[[#This Row],[Order Date]],"mmm")</f>
        <v>May</v>
      </c>
    </row>
    <row r="837" spans="1:24" ht="15.75">
      <c r="A837" s="1">
        <v>2600</v>
      </c>
      <c r="B837" s="2">
        <v>46158</v>
      </c>
      <c r="C837" s="3">
        <f>YEAR(SalesDataTable[[#This Row],[Order Date]])</f>
        <v>2026</v>
      </c>
      <c r="D837" s="10" t="str">
        <f>"Q"&amp;ROUNDUP(MONTH(SalesDataTable[[#This Row],[Order Date]])/3,0)</f>
        <v>Q2</v>
      </c>
      <c r="E837" s="3">
        <f>MONTH(SalesDataTable[[#This Row],[Order Date]])</f>
        <v>5</v>
      </c>
      <c r="F837" s="3" t="str">
        <f>TEXT(SalesDataTable[[#This Row],[Order Date]],"MMM")</f>
        <v>May</v>
      </c>
      <c r="G837" s="3" t="s">
        <v>6</v>
      </c>
      <c r="H837" s="3" t="s">
        <v>43</v>
      </c>
      <c r="I837" s="3" t="s">
        <v>19</v>
      </c>
      <c r="J837" s="3" t="s">
        <v>13</v>
      </c>
      <c r="K837" s="3" t="s">
        <v>14</v>
      </c>
      <c r="L837" s="3" t="s">
        <v>15</v>
      </c>
      <c r="M837" s="8">
        <v>1</v>
      </c>
      <c r="N837" s="5">
        <v>35.97</v>
      </c>
      <c r="O837" s="6">
        <v>0.1</v>
      </c>
      <c r="P837" s="5">
        <v>13.54</v>
      </c>
      <c r="Q837" s="5">
        <f t="shared" si="52"/>
        <v>32.372999999999998</v>
      </c>
      <c r="R837" s="5">
        <f t="shared" si="53"/>
        <v>13.54</v>
      </c>
      <c r="S837" s="5">
        <f t="shared" si="54"/>
        <v>18.832999999999998</v>
      </c>
      <c r="T837" s="7">
        <f t="shared" si="55"/>
        <v>0.58175022395205878</v>
      </c>
      <c r="U837" s="4">
        <f>YEAR(SalesDataTable[[#This Row],[Order Date]])</f>
        <v>2026</v>
      </c>
      <c r="V837" s="7" t="str">
        <f>"Q"&amp;ROUNDUP(MONTH(SalesDataTable[[#This Row],[Order Date]])/3,0)</f>
        <v>Q2</v>
      </c>
      <c r="W837" s="8">
        <f>MONTH(SalesDataTable[[#This Row],[Order Date]])</f>
        <v>5</v>
      </c>
      <c r="X837" s="7" t="str">
        <f>TEXT(SalesDataTable[[#This Row],[Order Date]],"mmm")</f>
        <v>May</v>
      </c>
    </row>
    <row r="838" spans="1:24" ht="15.75">
      <c r="A838" s="1">
        <v>2856</v>
      </c>
      <c r="B838" s="2">
        <v>46158</v>
      </c>
      <c r="C838" s="3">
        <f>YEAR(SalesDataTable[[#This Row],[Order Date]])</f>
        <v>2026</v>
      </c>
      <c r="D838" s="10" t="str">
        <f>"Q"&amp;ROUNDUP(MONTH(SalesDataTable[[#This Row],[Order Date]])/3,0)</f>
        <v>Q2</v>
      </c>
      <c r="E838" s="3">
        <f>MONTH(SalesDataTable[[#This Row],[Order Date]])</f>
        <v>5</v>
      </c>
      <c r="F838" s="3" t="str">
        <f>TEXT(SalesDataTable[[#This Row],[Order Date]],"MMM")</f>
        <v>May</v>
      </c>
      <c r="G838" s="3" t="s">
        <v>6</v>
      </c>
      <c r="H838" s="3" t="s">
        <v>41</v>
      </c>
      <c r="I838" s="3" t="s">
        <v>8</v>
      </c>
      <c r="J838" s="3" t="s">
        <v>16</v>
      </c>
      <c r="K838" s="3" t="s">
        <v>34</v>
      </c>
      <c r="L838" s="3" t="s">
        <v>38</v>
      </c>
      <c r="M838" s="8">
        <v>4</v>
      </c>
      <c r="N838" s="5">
        <v>125.11</v>
      </c>
      <c r="O838" s="6">
        <v>0.15</v>
      </c>
      <c r="P838" s="5">
        <v>70.010000000000005</v>
      </c>
      <c r="Q838" s="5">
        <f t="shared" si="52"/>
        <v>425.37399999999997</v>
      </c>
      <c r="R838" s="5">
        <f t="shared" si="53"/>
        <v>280.04000000000002</v>
      </c>
      <c r="S838" s="5">
        <f t="shared" si="54"/>
        <v>145.33399999999995</v>
      </c>
      <c r="T838" s="7">
        <f t="shared" si="55"/>
        <v>0.34166169065340135</v>
      </c>
      <c r="U838" s="4">
        <f>YEAR(SalesDataTable[[#This Row],[Order Date]])</f>
        <v>2026</v>
      </c>
      <c r="V838" s="7" t="str">
        <f>"Q"&amp;ROUNDUP(MONTH(SalesDataTable[[#This Row],[Order Date]])/3,0)</f>
        <v>Q2</v>
      </c>
      <c r="W838" s="8">
        <f>MONTH(SalesDataTable[[#This Row],[Order Date]])</f>
        <v>5</v>
      </c>
      <c r="X838" s="7" t="str">
        <f>TEXT(SalesDataTable[[#This Row],[Order Date]],"mmm")</f>
        <v>May</v>
      </c>
    </row>
    <row r="839" spans="1:24" ht="15.75">
      <c r="A839" s="1">
        <v>3478</v>
      </c>
      <c r="B839" s="2">
        <v>46158</v>
      </c>
      <c r="C839" s="3">
        <f>YEAR(SalesDataTable[[#This Row],[Order Date]])</f>
        <v>2026</v>
      </c>
      <c r="D839" s="10" t="str">
        <f>"Q"&amp;ROUNDUP(MONTH(SalesDataTable[[#This Row],[Order Date]])/3,0)</f>
        <v>Q2</v>
      </c>
      <c r="E839" s="3">
        <f>MONTH(SalesDataTable[[#This Row],[Order Date]])</f>
        <v>5</v>
      </c>
      <c r="F839" s="3" t="str">
        <f>TEXT(SalesDataTable[[#This Row],[Order Date]],"MMM")</f>
        <v>May</v>
      </c>
      <c r="G839" s="3" t="s">
        <v>20</v>
      </c>
      <c r="H839" s="3" t="s">
        <v>33</v>
      </c>
      <c r="I839" s="3" t="s">
        <v>2</v>
      </c>
      <c r="J839" s="3" t="s">
        <v>13</v>
      </c>
      <c r="K839" s="3" t="s">
        <v>34</v>
      </c>
      <c r="L839" s="3" t="s">
        <v>42</v>
      </c>
      <c r="M839" s="8">
        <v>4</v>
      </c>
      <c r="N839" s="5">
        <v>36.29</v>
      </c>
      <c r="O839" s="6">
        <v>0.1</v>
      </c>
      <c r="P839" s="5">
        <v>13.77</v>
      </c>
      <c r="Q839" s="5">
        <f t="shared" si="52"/>
        <v>130.64400000000001</v>
      </c>
      <c r="R839" s="5">
        <f t="shared" si="53"/>
        <v>55.08</v>
      </c>
      <c r="S839" s="5">
        <f t="shared" si="54"/>
        <v>75.564000000000007</v>
      </c>
      <c r="T839" s="7">
        <f t="shared" si="55"/>
        <v>0.57839625241113257</v>
      </c>
      <c r="U839" s="4">
        <f>YEAR(SalesDataTable[[#This Row],[Order Date]])</f>
        <v>2026</v>
      </c>
      <c r="V839" s="7" t="str">
        <f>"Q"&amp;ROUNDUP(MONTH(SalesDataTable[[#This Row],[Order Date]])/3,0)</f>
        <v>Q2</v>
      </c>
      <c r="W839" s="8">
        <f>MONTH(SalesDataTable[[#This Row],[Order Date]])</f>
        <v>5</v>
      </c>
      <c r="X839" s="7" t="str">
        <f>TEXT(SalesDataTable[[#This Row],[Order Date]],"mmm")</f>
        <v>May</v>
      </c>
    </row>
    <row r="840" spans="1:24" ht="15.75">
      <c r="A840" s="1">
        <v>3599</v>
      </c>
      <c r="B840" s="2">
        <v>46158</v>
      </c>
      <c r="C840" s="3">
        <f>YEAR(SalesDataTable[[#This Row],[Order Date]])</f>
        <v>2026</v>
      </c>
      <c r="D840" s="10" t="str">
        <f>"Q"&amp;ROUNDUP(MONTH(SalesDataTable[[#This Row],[Order Date]])/3,0)</f>
        <v>Q2</v>
      </c>
      <c r="E840" s="3">
        <f>MONTH(SalesDataTable[[#This Row],[Order Date]])</f>
        <v>5</v>
      </c>
      <c r="F840" s="3" t="str">
        <f>TEXT(SalesDataTable[[#This Row],[Order Date]],"MMM")</f>
        <v>May</v>
      </c>
      <c r="G840" s="3" t="s">
        <v>6</v>
      </c>
      <c r="H840" s="3" t="s">
        <v>27</v>
      </c>
      <c r="I840" s="3" t="s">
        <v>2</v>
      </c>
      <c r="J840" s="3" t="s">
        <v>13</v>
      </c>
      <c r="K840" s="3" t="s">
        <v>9</v>
      </c>
      <c r="L840" s="3" t="s">
        <v>17</v>
      </c>
      <c r="M840" s="8">
        <v>4</v>
      </c>
      <c r="N840" s="5">
        <v>143.34</v>
      </c>
      <c r="O840" s="6">
        <v>0</v>
      </c>
      <c r="P840" s="5">
        <v>80.55</v>
      </c>
      <c r="Q840" s="5">
        <f t="shared" si="52"/>
        <v>573.36</v>
      </c>
      <c r="R840" s="5">
        <f t="shared" si="53"/>
        <v>322.2</v>
      </c>
      <c r="S840" s="5">
        <f t="shared" si="54"/>
        <v>251.16000000000003</v>
      </c>
      <c r="T840" s="7">
        <f t="shared" si="55"/>
        <v>0.43804939305148599</v>
      </c>
      <c r="U840" s="4">
        <f>YEAR(SalesDataTable[[#This Row],[Order Date]])</f>
        <v>2026</v>
      </c>
      <c r="V840" s="7" t="str">
        <f>"Q"&amp;ROUNDUP(MONTH(SalesDataTable[[#This Row],[Order Date]])/3,0)</f>
        <v>Q2</v>
      </c>
      <c r="W840" s="8">
        <f>MONTH(SalesDataTable[[#This Row],[Order Date]])</f>
        <v>5</v>
      </c>
      <c r="X840" s="7" t="str">
        <f>TEXT(SalesDataTable[[#This Row],[Order Date]],"mmm")</f>
        <v>May</v>
      </c>
    </row>
    <row r="841" spans="1:24" ht="15.75">
      <c r="A841" s="1">
        <v>282</v>
      </c>
      <c r="B841" s="2">
        <v>46159</v>
      </c>
      <c r="C841" s="3">
        <f>YEAR(SalesDataTable[[#This Row],[Order Date]])</f>
        <v>2026</v>
      </c>
      <c r="D841" s="10" t="str">
        <f>"Q"&amp;ROUNDUP(MONTH(SalesDataTable[[#This Row],[Order Date]])/3,0)</f>
        <v>Q2</v>
      </c>
      <c r="E841" s="3">
        <f>MONTH(SalesDataTable[[#This Row],[Order Date]])</f>
        <v>5</v>
      </c>
      <c r="F841" s="3" t="str">
        <f>TEXT(SalesDataTable[[#This Row],[Order Date]],"MMM")</f>
        <v>May</v>
      </c>
      <c r="G841" s="3" t="s">
        <v>6</v>
      </c>
      <c r="H841" s="3" t="s">
        <v>43</v>
      </c>
      <c r="I841" s="3" t="s">
        <v>28</v>
      </c>
      <c r="J841" s="3" t="s">
        <v>13</v>
      </c>
      <c r="K841" s="3" t="s">
        <v>4</v>
      </c>
      <c r="L841" s="3" t="s">
        <v>22</v>
      </c>
      <c r="M841" s="8">
        <v>3</v>
      </c>
      <c r="N841" s="5">
        <v>51.68</v>
      </c>
      <c r="O841" s="6">
        <v>0</v>
      </c>
      <c r="P841" s="5">
        <v>22.4</v>
      </c>
      <c r="Q841" s="5">
        <f t="shared" si="52"/>
        <v>155.04</v>
      </c>
      <c r="R841" s="5">
        <f t="shared" si="53"/>
        <v>67.199999999999989</v>
      </c>
      <c r="S841" s="5">
        <f t="shared" si="54"/>
        <v>87.84</v>
      </c>
      <c r="T841" s="7">
        <f t="shared" si="55"/>
        <v>0.56656346749226016</v>
      </c>
      <c r="U841" s="4">
        <f>YEAR(SalesDataTable[[#This Row],[Order Date]])</f>
        <v>2026</v>
      </c>
      <c r="V841" s="7" t="str">
        <f>"Q"&amp;ROUNDUP(MONTH(SalesDataTable[[#This Row],[Order Date]])/3,0)</f>
        <v>Q2</v>
      </c>
      <c r="W841" s="8">
        <f>MONTH(SalesDataTable[[#This Row],[Order Date]])</f>
        <v>5</v>
      </c>
      <c r="X841" s="7" t="str">
        <f>TEXT(SalesDataTable[[#This Row],[Order Date]],"mmm")</f>
        <v>May</v>
      </c>
    </row>
    <row r="842" spans="1:24" ht="15.75">
      <c r="A842" s="1">
        <v>980</v>
      </c>
      <c r="B842" s="2">
        <v>46159</v>
      </c>
      <c r="C842" s="3">
        <f>YEAR(SalesDataTable[[#This Row],[Order Date]])</f>
        <v>2026</v>
      </c>
      <c r="D842" s="10" t="str">
        <f>"Q"&amp;ROUNDUP(MONTH(SalesDataTable[[#This Row],[Order Date]])/3,0)</f>
        <v>Q2</v>
      </c>
      <c r="E842" s="3">
        <f>MONTH(SalesDataTable[[#This Row],[Order Date]])</f>
        <v>5</v>
      </c>
      <c r="F842" s="3" t="str">
        <f>TEXT(SalesDataTable[[#This Row],[Order Date]],"MMM")</f>
        <v>May</v>
      </c>
      <c r="G842" s="3" t="s">
        <v>20</v>
      </c>
      <c r="H842" s="3" t="s">
        <v>31</v>
      </c>
      <c r="I842" s="3" t="s">
        <v>2</v>
      </c>
      <c r="J842" s="3" t="s">
        <v>3</v>
      </c>
      <c r="K842" s="3" t="s">
        <v>14</v>
      </c>
      <c r="L842" s="3" t="s">
        <v>32</v>
      </c>
      <c r="M842" s="8">
        <v>1</v>
      </c>
      <c r="N842" s="5">
        <v>46.84</v>
      </c>
      <c r="O842" s="6">
        <v>0</v>
      </c>
      <c r="P842" s="5">
        <v>17.93</v>
      </c>
      <c r="Q842" s="5">
        <f t="shared" si="52"/>
        <v>46.84</v>
      </c>
      <c r="R842" s="5">
        <f t="shared" si="53"/>
        <v>17.93</v>
      </c>
      <c r="S842" s="5">
        <f t="shared" si="54"/>
        <v>28.910000000000004</v>
      </c>
      <c r="T842" s="7">
        <f t="shared" si="55"/>
        <v>0.61720751494449189</v>
      </c>
      <c r="U842" s="4">
        <f>YEAR(SalesDataTable[[#This Row],[Order Date]])</f>
        <v>2026</v>
      </c>
      <c r="V842" s="7" t="str">
        <f>"Q"&amp;ROUNDUP(MONTH(SalesDataTable[[#This Row],[Order Date]])/3,0)</f>
        <v>Q2</v>
      </c>
      <c r="W842" s="8">
        <f>MONTH(SalesDataTable[[#This Row],[Order Date]])</f>
        <v>5</v>
      </c>
      <c r="X842" s="7" t="str">
        <f>TEXT(SalesDataTable[[#This Row],[Order Date]],"mmm")</f>
        <v>May</v>
      </c>
    </row>
    <row r="843" spans="1:24" ht="15.75">
      <c r="A843" s="1">
        <v>1155</v>
      </c>
      <c r="B843" s="2">
        <v>46159</v>
      </c>
      <c r="C843" s="3">
        <f>YEAR(SalesDataTable[[#This Row],[Order Date]])</f>
        <v>2026</v>
      </c>
      <c r="D843" s="10" t="str">
        <f>"Q"&amp;ROUNDUP(MONTH(SalesDataTable[[#This Row],[Order Date]])/3,0)</f>
        <v>Q2</v>
      </c>
      <c r="E843" s="3">
        <f>MONTH(SalesDataTable[[#This Row],[Order Date]])</f>
        <v>5</v>
      </c>
      <c r="F843" s="3" t="str">
        <f>TEXT(SalesDataTable[[#This Row],[Order Date]],"MMM")</f>
        <v>May</v>
      </c>
      <c r="G843" s="3" t="s">
        <v>11</v>
      </c>
      <c r="H843" s="3" t="s">
        <v>12</v>
      </c>
      <c r="I843" s="3" t="s">
        <v>28</v>
      </c>
      <c r="J843" s="3" t="s">
        <v>13</v>
      </c>
      <c r="K843" s="3" t="s">
        <v>9</v>
      </c>
      <c r="L843" s="3" t="s">
        <v>46</v>
      </c>
      <c r="M843" s="8">
        <v>5</v>
      </c>
      <c r="N843" s="5">
        <v>72.900000000000006</v>
      </c>
      <c r="O843" s="6">
        <v>0.05</v>
      </c>
      <c r="P843" s="5">
        <v>31.57</v>
      </c>
      <c r="Q843" s="5">
        <f t="shared" si="52"/>
        <v>346.27499999999998</v>
      </c>
      <c r="R843" s="5">
        <f t="shared" si="53"/>
        <v>157.85</v>
      </c>
      <c r="S843" s="5">
        <f t="shared" si="54"/>
        <v>188.42499999999998</v>
      </c>
      <c r="T843" s="7">
        <f t="shared" si="55"/>
        <v>0.54414843693596127</v>
      </c>
      <c r="U843" s="4">
        <f>YEAR(SalesDataTable[[#This Row],[Order Date]])</f>
        <v>2026</v>
      </c>
      <c r="V843" s="7" t="str">
        <f>"Q"&amp;ROUNDUP(MONTH(SalesDataTable[[#This Row],[Order Date]])/3,0)</f>
        <v>Q2</v>
      </c>
      <c r="W843" s="8">
        <f>MONTH(SalesDataTable[[#This Row],[Order Date]])</f>
        <v>5</v>
      </c>
      <c r="X843" s="7" t="str">
        <f>TEXT(SalesDataTable[[#This Row],[Order Date]],"mmm")</f>
        <v>May</v>
      </c>
    </row>
    <row r="844" spans="1:24" ht="15.75">
      <c r="A844" s="1">
        <v>1816</v>
      </c>
      <c r="B844" s="2">
        <v>46159</v>
      </c>
      <c r="C844" s="3">
        <f>YEAR(SalesDataTable[[#This Row],[Order Date]])</f>
        <v>2026</v>
      </c>
      <c r="D844" s="10" t="str">
        <f>"Q"&amp;ROUNDUP(MONTH(SalesDataTable[[#This Row],[Order Date]])/3,0)</f>
        <v>Q2</v>
      </c>
      <c r="E844" s="3">
        <f>MONTH(SalesDataTable[[#This Row],[Order Date]])</f>
        <v>5</v>
      </c>
      <c r="F844" s="3" t="str">
        <f>TEXT(SalesDataTable[[#This Row],[Order Date]],"MMM")</f>
        <v>May</v>
      </c>
      <c r="G844" s="3" t="s">
        <v>20</v>
      </c>
      <c r="H844" s="3" t="s">
        <v>31</v>
      </c>
      <c r="I844" s="3" t="s">
        <v>2</v>
      </c>
      <c r="J844" s="3" t="s">
        <v>13</v>
      </c>
      <c r="K844" s="3" t="s">
        <v>9</v>
      </c>
      <c r="L844" s="3" t="s">
        <v>10</v>
      </c>
      <c r="M844" s="8">
        <v>1</v>
      </c>
      <c r="N844" s="5">
        <v>91.07</v>
      </c>
      <c r="O844" s="6">
        <v>0</v>
      </c>
      <c r="P844" s="5">
        <v>45.3</v>
      </c>
      <c r="Q844" s="5">
        <f t="shared" si="52"/>
        <v>91.07</v>
      </c>
      <c r="R844" s="5">
        <f t="shared" si="53"/>
        <v>45.3</v>
      </c>
      <c r="S844" s="5">
        <f t="shared" si="54"/>
        <v>45.769999999999996</v>
      </c>
      <c r="T844" s="7">
        <f t="shared" si="55"/>
        <v>0.50258043263423735</v>
      </c>
      <c r="U844" s="4">
        <f>YEAR(SalesDataTable[[#This Row],[Order Date]])</f>
        <v>2026</v>
      </c>
      <c r="V844" s="7" t="str">
        <f>"Q"&amp;ROUNDUP(MONTH(SalesDataTable[[#This Row],[Order Date]])/3,0)</f>
        <v>Q2</v>
      </c>
      <c r="W844" s="8">
        <f>MONTH(SalesDataTable[[#This Row],[Order Date]])</f>
        <v>5</v>
      </c>
      <c r="X844" s="7" t="str">
        <f>TEXT(SalesDataTable[[#This Row],[Order Date]],"mmm")</f>
        <v>May</v>
      </c>
    </row>
    <row r="845" spans="1:24" ht="15.75">
      <c r="A845" s="1">
        <v>2128</v>
      </c>
      <c r="B845" s="2">
        <v>46159</v>
      </c>
      <c r="C845" s="3">
        <f>YEAR(SalesDataTable[[#This Row],[Order Date]])</f>
        <v>2026</v>
      </c>
      <c r="D845" s="10" t="str">
        <f>"Q"&amp;ROUNDUP(MONTH(SalesDataTable[[#This Row],[Order Date]])/3,0)</f>
        <v>Q2</v>
      </c>
      <c r="E845" s="3">
        <f>MONTH(SalesDataTable[[#This Row],[Order Date]])</f>
        <v>5</v>
      </c>
      <c r="F845" s="3" t="str">
        <f>TEXT(SalesDataTable[[#This Row],[Order Date]],"MMM")</f>
        <v>May</v>
      </c>
      <c r="G845" s="3" t="s">
        <v>11</v>
      </c>
      <c r="H845" s="3" t="s">
        <v>39</v>
      </c>
      <c r="I845" s="3" t="s">
        <v>19</v>
      </c>
      <c r="J845" s="3" t="s">
        <v>13</v>
      </c>
      <c r="K845" s="3" t="s">
        <v>4</v>
      </c>
      <c r="L845" s="3" t="s">
        <v>5</v>
      </c>
      <c r="M845" s="8">
        <v>1</v>
      </c>
      <c r="N845" s="5">
        <v>81.86</v>
      </c>
      <c r="O845" s="6">
        <v>0</v>
      </c>
      <c r="P845" s="5">
        <v>43.14</v>
      </c>
      <c r="Q845" s="5">
        <f t="shared" si="52"/>
        <v>81.86</v>
      </c>
      <c r="R845" s="5">
        <f t="shared" si="53"/>
        <v>43.14</v>
      </c>
      <c r="S845" s="5">
        <f t="shared" si="54"/>
        <v>38.72</v>
      </c>
      <c r="T845" s="7">
        <f t="shared" si="55"/>
        <v>0.47300268751526997</v>
      </c>
      <c r="U845" s="4">
        <f>YEAR(SalesDataTable[[#This Row],[Order Date]])</f>
        <v>2026</v>
      </c>
      <c r="V845" s="7" t="str">
        <f>"Q"&amp;ROUNDUP(MONTH(SalesDataTable[[#This Row],[Order Date]])/3,0)</f>
        <v>Q2</v>
      </c>
      <c r="W845" s="8">
        <f>MONTH(SalesDataTable[[#This Row],[Order Date]])</f>
        <v>5</v>
      </c>
      <c r="X845" s="7" t="str">
        <f>TEXT(SalesDataTable[[#This Row],[Order Date]],"mmm")</f>
        <v>May</v>
      </c>
    </row>
    <row r="846" spans="1:24" ht="15.75">
      <c r="A846" s="1">
        <v>2296</v>
      </c>
      <c r="B846" s="2">
        <v>46159</v>
      </c>
      <c r="C846" s="3">
        <f>YEAR(SalesDataTable[[#This Row],[Order Date]])</f>
        <v>2026</v>
      </c>
      <c r="D846" s="10" t="str">
        <f>"Q"&amp;ROUNDUP(MONTH(SalesDataTable[[#This Row],[Order Date]])/3,0)</f>
        <v>Q2</v>
      </c>
      <c r="E846" s="3">
        <f>MONTH(SalesDataTable[[#This Row],[Order Date]])</f>
        <v>5</v>
      </c>
      <c r="F846" s="3" t="str">
        <f>TEXT(SalesDataTable[[#This Row],[Order Date]],"MMM")</f>
        <v>May</v>
      </c>
      <c r="G846" s="3" t="s">
        <v>20</v>
      </c>
      <c r="H846" s="3" t="s">
        <v>33</v>
      </c>
      <c r="I846" s="3" t="s">
        <v>2</v>
      </c>
      <c r="J846" s="3" t="s">
        <v>3</v>
      </c>
      <c r="K846" s="3" t="s">
        <v>14</v>
      </c>
      <c r="L846" s="3" t="s">
        <v>32</v>
      </c>
      <c r="M846" s="8">
        <v>1</v>
      </c>
      <c r="N846" s="5">
        <v>45.45</v>
      </c>
      <c r="O846" s="6">
        <v>0</v>
      </c>
      <c r="P846" s="5">
        <v>17.93</v>
      </c>
      <c r="Q846" s="5">
        <f t="shared" si="52"/>
        <v>45.45</v>
      </c>
      <c r="R846" s="5">
        <f t="shared" si="53"/>
        <v>17.93</v>
      </c>
      <c r="S846" s="5">
        <f t="shared" si="54"/>
        <v>27.520000000000003</v>
      </c>
      <c r="T846" s="7">
        <f t="shared" si="55"/>
        <v>0.60550055005500558</v>
      </c>
      <c r="U846" s="4">
        <f>YEAR(SalesDataTable[[#This Row],[Order Date]])</f>
        <v>2026</v>
      </c>
      <c r="V846" s="7" t="str">
        <f>"Q"&amp;ROUNDUP(MONTH(SalesDataTable[[#This Row],[Order Date]])/3,0)</f>
        <v>Q2</v>
      </c>
      <c r="W846" s="8">
        <f>MONTH(SalesDataTable[[#This Row],[Order Date]])</f>
        <v>5</v>
      </c>
      <c r="X846" s="7" t="str">
        <f>TEXT(SalesDataTable[[#This Row],[Order Date]],"mmm")</f>
        <v>May</v>
      </c>
    </row>
    <row r="847" spans="1:24" ht="15.75">
      <c r="A847" s="1">
        <v>2322</v>
      </c>
      <c r="B847" s="2">
        <v>46159</v>
      </c>
      <c r="C847" s="3">
        <f>YEAR(SalesDataTable[[#This Row],[Order Date]])</f>
        <v>2026</v>
      </c>
      <c r="D847" s="10" t="str">
        <f>"Q"&amp;ROUNDUP(MONTH(SalesDataTable[[#This Row],[Order Date]])/3,0)</f>
        <v>Q2</v>
      </c>
      <c r="E847" s="3">
        <f>MONTH(SalesDataTable[[#This Row],[Order Date]])</f>
        <v>5</v>
      </c>
      <c r="F847" s="3" t="str">
        <f>TEXT(SalesDataTable[[#This Row],[Order Date]],"MMM")</f>
        <v>May</v>
      </c>
      <c r="G847" s="3" t="s">
        <v>11</v>
      </c>
      <c r="H847" s="3" t="s">
        <v>39</v>
      </c>
      <c r="I847" s="3" t="s">
        <v>19</v>
      </c>
      <c r="J847" s="3" t="s">
        <v>16</v>
      </c>
      <c r="K847" s="3" t="s">
        <v>9</v>
      </c>
      <c r="L847" s="3" t="s">
        <v>46</v>
      </c>
      <c r="M847" s="8">
        <v>1</v>
      </c>
      <c r="N847" s="5">
        <v>70.62</v>
      </c>
      <c r="O847" s="6">
        <v>0</v>
      </c>
      <c r="P847" s="5">
        <v>32.53</v>
      </c>
      <c r="Q847" s="5">
        <f t="shared" si="52"/>
        <v>70.62</v>
      </c>
      <c r="R847" s="5">
        <f t="shared" si="53"/>
        <v>32.53</v>
      </c>
      <c r="S847" s="5">
        <f t="shared" si="54"/>
        <v>38.090000000000003</v>
      </c>
      <c r="T847" s="7">
        <f t="shared" si="55"/>
        <v>0.53936561880487111</v>
      </c>
      <c r="U847" s="4">
        <f>YEAR(SalesDataTable[[#This Row],[Order Date]])</f>
        <v>2026</v>
      </c>
      <c r="V847" s="7" t="str">
        <f>"Q"&amp;ROUNDUP(MONTH(SalesDataTable[[#This Row],[Order Date]])/3,0)</f>
        <v>Q2</v>
      </c>
      <c r="W847" s="8">
        <f>MONTH(SalesDataTable[[#This Row],[Order Date]])</f>
        <v>5</v>
      </c>
      <c r="X847" s="7" t="str">
        <f>TEXT(SalesDataTable[[#This Row],[Order Date]],"mmm")</f>
        <v>May</v>
      </c>
    </row>
    <row r="848" spans="1:24" ht="15.75">
      <c r="A848" s="1">
        <v>3480</v>
      </c>
      <c r="B848" s="2">
        <v>46159</v>
      </c>
      <c r="C848" s="3">
        <f>YEAR(SalesDataTable[[#This Row],[Order Date]])</f>
        <v>2026</v>
      </c>
      <c r="D848" s="10" t="str">
        <f>"Q"&amp;ROUNDUP(MONTH(SalesDataTable[[#This Row],[Order Date]])/3,0)</f>
        <v>Q2</v>
      </c>
      <c r="E848" s="3">
        <f>MONTH(SalesDataTable[[#This Row],[Order Date]])</f>
        <v>5</v>
      </c>
      <c r="F848" s="3" t="str">
        <f>TEXT(SalesDataTable[[#This Row],[Order Date]],"MMM")</f>
        <v>May</v>
      </c>
      <c r="G848" s="3" t="s">
        <v>20</v>
      </c>
      <c r="H848" s="3" t="s">
        <v>33</v>
      </c>
      <c r="I848" s="3" t="s">
        <v>2</v>
      </c>
      <c r="J848" s="3" t="s">
        <v>13</v>
      </c>
      <c r="K848" s="3" t="s">
        <v>34</v>
      </c>
      <c r="L848" s="3" t="s">
        <v>45</v>
      </c>
      <c r="M848" s="8">
        <v>2</v>
      </c>
      <c r="N848" s="5">
        <v>51.56</v>
      </c>
      <c r="O848" s="6">
        <v>0</v>
      </c>
      <c r="P848" s="5">
        <v>22.46</v>
      </c>
      <c r="Q848" s="5">
        <f t="shared" si="52"/>
        <v>103.12</v>
      </c>
      <c r="R848" s="5">
        <f t="shared" si="53"/>
        <v>44.92</v>
      </c>
      <c r="S848" s="5">
        <f t="shared" si="54"/>
        <v>58.2</v>
      </c>
      <c r="T848" s="7">
        <f t="shared" si="55"/>
        <v>0.56439100077579518</v>
      </c>
      <c r="U848" s="4">
        <f>YEAR(SalesDataTable[[#This Row],[Order Date]])</f>
        <v>2026</v>
      </c>
      <c r="V848" s="7" t="str">
        <f>"Q"&amp;ROUNDUP(MONTH(SalesDataTable[[#This Row],[Order Date]])/3,0)</f>
        <v>Q2</v>
      </c>
      <c r="W848" s="8">
        <f>MONTH(SalesDataTable[[#This Row],[Order Date]])</f>
        <v>5</v>
      </c>
      <c r="X848" s="7" t="str">
        <f>TEXT(SalesDataTable[[#This Row],[Order Date]],"mmm")</f>
        <v>May</v>
      </c>
    </row>
    <row r="849" spans="1:24" ht="15.75">
      <c r="A849" s="1">
        <v>4426</v>
      </c>
      <c r="B849" s="2">
        <v>46159</v>
      </c>
      <c r="C849" s="3">
        <f>YEAR(SalesDataTable[[#This Row],[Order Date]])</f>
        <v>2026</v>
      </c>
      <c r="D849" s="10" t="str">
        <f>"Q"&amp;ROUNDUP(MONTH(SalesDataTable[[#This Row],[Order Date]])/3,0)</f>
        <v>Q2</v>
      </c>
      <c r="E849" s="3">
        <f>MONTH(SalesDataTable[[#This Row],[Order Date]])</f>
        <v>5</v>
      </c>
      <c r="F849" s="3" t="str">
        <f>TEXT(SalesDataTable[[#This Row],[Order Date]],"MMM")</f>
        <v>May</v>
      </c>
      <c r="G849" s="3" t="s">
        <v>20</v>
      </c>
      <c r="H849" s="3" t="s">
        <v>33</v>
      </c>
      <c r="I849" s="3" t="s">
        <v>2</v>
      </c>
      <c r="J849" s="3" t="s">
        <v>13</v>
      </c>
      <c r="K849" s="3" t="s">
        <v>9</v>
      </c>
      <c r="L849" s="3" t="s">
        <v>17</v>
      </c>
      <c r="M849" s="8">
        <v>2</v>
      </c>
      <c r="N849" s="5">
        <v>146.22</v>
      </c>
      <c r="O849" s="6">
        <v>0</v>
      </c>
      <c r="P849" s="5">
        <v>81.069999999999993</v>
      </c>
      <c r="Q849" s="5">
        <f t="shared" si="52"/>
        <v>292.44</v>
      </c>
      <c r="R849" s="5">
        <f t="shared" si="53"/>
        <v>162.13999999999999</v>
      </c>
      <c r="S849" s="5">
        <f t="shared" si="54"/>
        <v>130.30000000000001</v>
      </c>
      <c r="T849" s="7">
        <f t="shared" si="55"/>
        <v>0.4455614826973055</v>
      </c>
      <c r="U849" s="4">
        <f>YEAR(SalesDataTable[[#This Row],[Order Date]])</f>
        <v>2026</v>
      </c>
      <c r="V849" s="7" t="str">
        <f>"Q"&amp;ROUNDUP(MONTH(SalesDataTable[[#This Row],[Order Date]])/3,0)</f>
        <v>Q2</v>
      </c>
      <c r="W849" s="8">
        <f>MONTH(SalesDataTable[[#This Row],[Order Date]])</f>
        <v>5</v>
      </c>
      <c r="X849" s="7" t="str">
        <f>TEXT(SalesDataTable[[#This Row],[Order Date]],"mmm")</f>
        <v>May</v>
      </c>
    </row>
    <row r="850" spans="1:24" ht="15.75">
      <c r="A850" s="1">
        <v>4938</v>
      </c>
      <c r="B850" s="2">
        <v>46159</v>
      </c>
      <c r="C850" s="3">
        <f>YEAR(SalesDataTable[[#This Row],[Order Date]])</f>
        <v>2026</v>
      </c>
      <c r="D850" s="10" t="str">
        <f>"Q"&amp;ROUNDUP(MONTH(SalesDataTable[[#This Row],[Order Date]])/3,0)</f>
        <v>Q2</v>
      </c>
      <c r="E850" s="3">
        <f>MONTH(SalesDataTable[[#This Row],[Order Date]])</f>
        <v>5</v>
      </c>
      <c r="F850" s="3" t="str">
        <f>TEXT(SalesDataTable[[#This Row],[Order Date]],"MMM")</f>
        <v>May</v>
      </c>
      <c r="G850" s="3" t="s">
        <v>20</v>
      </c>
      <c r="H850" s="3" t="s">
        <v>47</v>
      </c>
      <c r="I850" s="3" t="s">
        <v>19</v>
      </c>
      <c r="J850" s="3" t="s">
        <v>3</v>
      </c>
      <c r="K850" s="3" t="s">
        <v>34</v>
      </c>
      <c r="L850" s="3" t="s">
        <v>45</v>
      </c>
      <c r="M850" s="8">
        <v>2</v>
      </c>
      <c r="N850" s="5">
        <v>51.34</v>
      </c>
      <c r="O850" s="6">
        <v>0</v>
      </c>
      <c r="P850" s="5">
        <v>22.17</v>
      </c>
      <c r="Q850" s="5">
        <f t="shared" si="52"/>
        <v>102.68</v>
      </c>
      <c r="R850" s="5">
        <f t="shared" si="53"/>
        <v>44.34</v>
      </c>
      <c r="S850" s="5">
        <f t="shared" si="54"/>
        <v>58.34</v>
      </c>
      <c r="T850" s="7">
        <f t="shared" si="55"/>
        <v>0.56817296455005839</v>
      </c>
      <c r="U850" s="4">
        <f>YEAR(SalesDataTable[[#This Row],[Order Date]])</f>
        <v>2026</v>
      </c>
      <c r="V850" s="7" t="str">
        <f>"Q"&amp;ROUNDUP(MONTH(SalesDataTable[[#This Row],[Order Date]])/3,0)</f>
        <v>Q2</v>
      </c>
      <c r="W850" s="8">
        <f>MONTH(SalesDataTable[[#This Row],[Order Date]])</f>
        <v>5</v>
      </c>
      <c r="X850" s="7" t="str">
        <f>TEXT(SalesDataTable[[#This Row],[Order Date]],"mmm")</f>
        <v>May</v>
      </c>
    </row>
    <row r="851" spans="1:24" ht="15.75">
      <c r="A851" s="1">
        <v>915</v>
      </c>
      <c r="B851" s="2">
        <v>46160</v>
      </c>
      <c r="C851" s="3">
        <f>YEAR(SalesDataTable[[#This Row],[Order Date]])</f>
        <v>2026</v>
      </c>
      <c r="D851" s="10" t="str">
        <f>"Q"&amp;ROUNDUP(MONTH(SalesDataTable[[#This Row],[Order Date]])/3,0)</f>
        <v>Q2</v>
      </c>
      <c r="E851" s="3">
        <f>MONTH(SalesDataTable[[#This Row],[Order Date]])</f>
        <v>5</v>
      </c>
      <c r="F851" s="3" t="str">
        <f>TEXT(SalesDataTable[[#This Row],[Order Date]],"MMM")</f>
        <v>May</v>
      </c>
      <c r="G851" s="3" t="s">
        <v>20</v>
      </c>
      <c r="H851" s="3" t="s">
        <v>33</v>
      </c>
      <c r="I851" s="3" t="s">
        <v>2</v>
      </c>
      <c r="J851" s="3" t="s">
        <v>13</v>
      </c>
      <c r="K851" s="3" t="s">
        <v>9</v>
      </c>
      <c r="L851" s="3" t="s">
        <v>37</v>
      </c>
      <c r="M851" s="8">
        <v>1</v>
      </c>
      <c r="N851" s="5">
        <v>153.61000000000001</v>
      </c>
      <c r="O851" s="6">
        <v>0.05</v>
      </c>
      <c r="P851" s="5">
        <v>79.94</v>
      </c>
      <c r="Q851" s="5">
        <f t="shared" si="52"/>
        <v>145.92950000000002</v>
      </c>
      <c r="R851" s="5">
        <f t="shared" si="53"/>
        <v>79.94</v>
      </c>
      <c r="S851" s="5">
        <f t="shared" si="54"/>
        <v>65.989500000000021</v>
      </c>
      <c r="T851" s="7">
        <f t="shared" si="55"/>
        <v>0.45220123415758989</v>
      </c>
      <c r="U851" s="4">
        <f>YEAR(SalesDataTable[[#This Row],[Order Date]])</f>
        <v>2026</v>
      </c>
      <c r="V851" s="7" t="str">
        <f>"Q"&amp;ROUNDUP(MONTH(SalesDataTable[[#This Row],[Order Date]])/3,0)</f>
        <v>Q2</v>
      </c>
      <c r="W851" s="8">
        <f>MONTH(SalesDataTable[[#This Row],[Order Date]])</f>
        <v>5</v>
      </c>
      <c r="X851" s="7" t="str">
        <f>TEXT(SalesDataTable[[#This Row],[Order Date]],"mmm")</f>
        <v>May</v>
      </c>
    </row>
    <row r="852" spans="1:24" ht="15.75">
      <c r="A852" s="1">
        <v>1188</v>
      </c>
      <c r="B852" s="2">
        <v>46160</v>
      </c>
      <c r="C852" s="3">
        <f>YEAR(SalesDataTable[[#This Row],[Order Date]])</f>
        <v>2026</v>
      </c>
      <c r="D852" s="10" t="str">
        <f>"Q"&amp;ROUNDUP(MONTH(SalesDataTable[[#This Row],[Order Date]])/3,0)</f>
        <v>Q2</v>
      </c>
      <c r="E852" s="3">
        <f>MONTH(SalesDataTable[[#This Row],[Order Date]])</f>
        <v>5</v>
      </c>
      <c r="F852" s="3" t="str">
        <f>TEXT(SalesDataTable[[#This Row],[Order Date]],"MMM")</f>
        <v>May</v>
      </c>
      <c r="G852" s="3" t="s">
        <v>6</v>
      </c>
      <c r="H852" s="3" t="s">
        <v>27</v>
      </c>
      <c r="I852" s="3" t="s">
        <v>2</v>
      </c>
      <c r="J852" s="3" t="s">
        <v>3</v>
      </c>
      <c r="K852" s="3" t="s">
        <v>23</v>
      </c>
      <c r="L852" s="3" t="s">
        <v>40</v>
      </c>
      <c r="M852" s="8">
        <v>1</v>
      </c>
      <c r="N852" s="5">
        <v>82.44</v>
      </c>
      <c r="O852" s="6">
        <v>0.15</v>
      </c>
      <c r="P852" s="5">
        <v>39.380000000000003</v>
      </c>
      <c r="Q852" s="5">
        <f t="shared" si="52"/>
        <v>70.073999999999998</v>
      </c>
      <c r="R852" s="5">
        <f t="shared" si="53"/>
        <v>39.380000000000003</v>
      </c>
      <c r="S852" s="5">
        <f t="shared" si="54"/>
        <v>30.693999999999996</v>
      </c>
      <c r="T852" s="7">
        <f t="shared" si="55"/>
        <v>0.43802266175757054</v>
      </c>
      <c r="U852" s="4">
        <f>YEAR(SalesDataTable[[#This Row],[Order Date]])</f>
        <v>2026</v>
      </c>
      <c r="V852" s="7" t="str">
        <f>"Q"&amp;ROUNDUP(MONTH(SalesDataTable[[#This Row],[Order Date]])/3,0)</f>
        <v>Q2</v>
      </c>
      <c r="W852" s="8">
        <f>MONTH(SalesDataTable[[#This Row],[Order Date]])</f>
        <v>5</v>
      </c>
      <c r="X852" s="7" t="str">
        <f>TEXT(SalesDataTable[[#This Row],[Order Date]],"mmm")</f>
        <v>May</v>
      </c>
    </row>
    <row r="853" spans="1:24" ht="15.75">
      <c r="A853" s="1">
        <v>1594</v>
      </c>
      <c r="B853" s="2">
        <v>46160</v>
      </c>
      <c r="C853" s="3">
        <f>YEAR(SalesDataTable[[#This Row],[Order Date]])</f>
        <v>2026</v>
      </c>
      <c r="D853" s="10" t="str">
        <f>"Q"&amp;ROUNDUP(MONTH(SalesDataTable[[#This Row],[Order Date]])/3,0)</f>
        <v>Q2</v>
      </c>
      <c r="E853" s="3">
        <f>MONTH(SalesDataTable[[#This Row],[Order Date]])</f>
        <v>5</v>
      </c>
      <c r="F853" s="3" t="str">
        <f>TEXT(SalesDataTable[[#This Row],[Order Date]],"MMM")</f>
        <v>May</v>
      </c>
      <c r="G853" s="3" t="s">
        <v>0</v>
      </c>
      <c r="H853" s="3" t="s">
        <v>1</v>
      </c>
      <c r="I853" s="3" t="s">
        <v>8</v>
      </c>
      <c r="J853" s="3" t="s">
        <v>16</v>
      </c>
      <c r="K853" s="3" t="s">
        <v>9</v>
      </c>
      <c r="L853" s="3" t="s">
        <v>10</v>
      </c>
      <c r="M853" s="8">
        <v>10</v>
      </c>
      <c r="N853" s="5">
        <v>92.09</v>
      </c>
      <c r="O853" s="6">
        <v>0.15</v>
      </c>
      <c r="P853" s="5">
        <v>45.13</v>
      </c>
      <c r="Q853" s="5">
        <f t="shared" si="52"/>
        <v>782.7650000000001</v>
      </c>
      <c r="R853" s="5">
        <f t="shared" si="53"/>
        <v>451.3</v>
      </c>
      <c r="S853" s="5">
        <f t="shared" si="54"/>
        <v>331.46500000000009</v>
      </c>
      <c r="T853" s="7">
        <f t="shared" si="55"/>
        <v>0.42345403792964686</v>
      </c>
      <c r="U853" s="4">
        <f>YEAR(SalesDataTable[[#This Row],[Order Date]])</f>
        <v>2026</v>
      </c>
      <c r="V853" s="7" t="str">
        <f>"Q"&amp;ROUNDUP(MONTH(SalesDataTable[[#This Row],[Order Date]])/3,0)</f>
        <v>Q2</v>
      </c>
      <c r="W853" s="8">
        <f>MONTH(SalesDataTable[[#This Row],[Order Date]])</f>
        <v>5</v>
      </c>
      <c r="X853" s="7" t="str">
        <f>TEXT(SalesDataTable[[#This Row],[Order Date]],"mmm")</f>
        <v>May</v>
      </c>
    </row>
    <row r="854" spans="1:24" ht="15.75">
      <c r="A854" s="1">
        <v>3022</v>
      </c>
      <c r="B854" s="2">
        <v>46160</v>
      </c>
      <c r="C854" s="3">
        <f>YEAR(SalesDataTable[[#This Row],[Order Date]])</f>
        <v>2026</v>
      </c>
      <c r="D854" s="10" t="str">
        <f>"Q"&amp;ROUNDUP(MONTH(SalesDataTable[[#This Row],[Order Date]])/3,0)</f>
        <v>Q2</v>
      </c>
      <c r="E854" s="3">
        <f>MONTH(SalesDataTable[[#This Row],[Order Date]])</f>
        <v>5</v>
      </c>
      <c r="F854" s="3" t="str">
        <f>TEXT(SalesDataTable[[#This Row],[Order Date]],"MMM")</f>
        <v>May</v>
      </c>
      <c r="G854" s="3" t="s">
        <v>20</v>
      </c>
      <c r="H854" s="3" t="s">
        <v>33</v>
      </c>
      <c r="I854" s="3" t="s">
        <v>28</v>
      </c>
      <c r="J854" s="3" t="s">
        <v>13</v>
      </c>
      <c r="K854" s="3" t="s">
        <v>14</v>
      </c>
      <c r="L854" s="3" t="s">
        <v>15</v>
      </c>
      <c r="M854" s="8">
        <v>1</v>
      </c>
      <c r="N854" s="5">
        <v>36.72</v>
      </c>
      <c r="O854" s="6">
        <v>0</v>
      </c>
      <c r="P854" s="5">
        <v>13.67</v>
      </c>
      <c r="Q854" s="5">
        <f t="shared" si="52"/>
        <v>36.72</v>
      </c>
      <c r="R854" s="5">
        <f t="shared" si="53"/>
        <v>13.67</v>
      </c>
      <c r="S854" s="5">
        <f t="shared" si="54"/>
        <v>23.049999999999997</v>
      </c>
      <c r="T854" s="7">
        <f t="shared" si="55"/>
        <v>0.62772331154684091</v>
      </c>
      <c r="U854" s="4">
        <f>YEAR(SalesDataTable[[#This Row],[Order Date]])</f>
        <v>2026</v>
      </c>
      <c r="V854" s="7" t="str">
        <f>"Q"&amp;ROUNDUP(MONTH(SalesDataTable[[#This Row],[Order Date]])/3,0)</f>
        <v>Q2</v>
      </c>
      <c r="W854" s="8">
        <f>MONTH(SalesDataTable[[#This Row],[Order Date]])</f>
        <v>5</v>
      </c>
      <c r="X854" s="7" t="str">
        <f>TEXT(SalesDataTable[[#This Row],[Order Date]],"mmm")</f>
        <v>May</v>
      </c>
    </row>
    <row r="855" spans="1:24" ht="15.75">
      <c r="A855" s="1">
        <v>588</v>
      </c>
      <c r="B855" s="2">
        <v>46161</v>
      </c>
      <c r="C855" s="3">
        <f>YEAR(SalesDataTable[[#This Row],[Order Date]])</f>
        <v>2026</v>
      </c>
      <c r="D855" s="10" t="str">
        <f>"Q"&amp;ROUNDUP(MONTH(SalesDataTable[[#This Row],[Order Date]])/3,0)</f>
        <v>Q2</v>
      </c>
      <c r="E855" s="3">
        <f>MONTH(SalesDataTable[[#This Row],[Order Date]])</f>
        <v>5</v>
      </c>
      <c r="F855" s="3" t="str">
        <f>TEXT(SalesDataTable[[#This Row],[Order Date]],"MMM")</f>
        <v>May</v>
      </c>
      <c r="G855" s="3" t="s">
        <v>6</v>
      </c>
      <c r="H855" s="3" t="s">
        <v>7</v>
      </c>
      <c r="I855" s="3" t="s">
        <v>8</v>
      </c>
      <c r="J855" s="3" t="s">
        <v>16</v>
      </c>
      <c r="K855" s="3" t="s">
        <v>14</v>
      </c>
      <c r="L855" s="3" t="s">
        <v>44</v>
      </c>
      <c r="M855" s="8">
        <v>3</v>
      </c>
      <c r="N855" s="5">
        <v>132.41999999999999</v>
      </c>
      <c r="O855" s="6">
        <v>0.05</v>
      </c>
      <c r="P855" s="5">
        <v>67.09</v>
      </c>
      <c r="Q855" s="5">
        <f t="shared" si="52"/>
        <v>377.39699999999999</v>
      </c>
      <c r="R855" s="5">
        <f t="shared" si="53"/>
        <v>201.27</v>
      </c>
      <c r="S855" s="5">
        <f t="shared" si="54"/>
        <v>176.12699999999998</v>
      </c>
      <c r="T855" s="7">
        <f t="shared" si="55"/>
        <v>0.46668892439526544</v>
      </c>
      <c r="U855" s="4">
        <f>YEAR(SalesDataTable[[#This Row],[Order Date]])</f>
        <v>2026</v>
      </c>
      <c r="V855" s="7" t="str">
        <f>"Q"&amp;ROUNDUP(MONTH(SalesDataTable[[#This Row],[Order Date]])/3,0)</f>
        <v>Q2</v>
      </c>
      <c r="W855" s="8">
        <f>MONTH(SalesDataTable[[#This Row],[Order Date]])</f>
        <v>5</v>
      </c>
      <c r="X855" s="7" t="str">
        <f>TEXT(SalesDataTable[[#This Row],[Order Date]],"mmm")</f>
        <v>May</v>
      </c>
    </row>
    <row r="856" spans="1:24" ht="15.75">
      <c r="A856" s="1">
        <v>1016</v>
      </c>
      <c r="B856" s="2">
        <v>46161</v>
      </c>
      <c r="C856" s="3">
        <f>YEAR(SalesDataTable[[#This Row],[Order Date]])</f>
        <v>2026</v>
      </c>
      <c r="D856" s="10" t="str">
        <f>"Q"&amp;ROUNDUP(MONTH(SalesDataTable[[#This Row],[Order Date]])/3,0)</f>
        <v>Q2</v>
      </c>
      <c r="E856" s="3">
        <f>MONTH(SalesDataTable[[#This Row],[Order Date]])</f>
        <v>5</v>
      </c>
      <c r="F856" s="3" t="str">
        <f>TEXT(SalesDataTable[[#This Row],[Order Date]],"MMM")</f>
        <v>May</v>
      </c>
      <c r="G856" s="3" t="s">
        <v>20</v>
      </c>
      <c r="H856" s="3" t="s">
        <v>47</v>
      </c>
      <c r="I856" s="3" t="s">
        <v>19</v>
      </c>
      <c r="J856" s="3" t="s">
        <v>3</v>
      </c>
      <c r="K856" s="3" t="s">
        <v>23</v>
      </c>
      <c r="L856" s="3" t="s">
        <v>29</v>
      </c>
      <c r="M856" s="8">
        <v>2</v>
      </c>
      <c r="N856" s="5">
        <v>192.1</v>
      </c>
      <c r="O856" s="6">
        <v>0.05</v>
      </c>
      <c r="P856" s="5">
        <v>106.07</v>
      </c>
      <c r="Q856" s="5">
        <f t="shared" si="52"/>
        <v>364.98999999999995</v>
      </c>
      <c r="R856" s="5">
        <f t="shared" si="53"/>
        <v>212.14</v>
      </c>
      <c r="S856" s="5">
        <f t="shared" si="54"/>
        <v>152.84999999999997</v>
      </c>
      <c r="T856" s="7">
        <f t="shared" si="55"/>
        <v>0.41877859667388145</v>
      </c>
      <c r="U856" s="4">
        <f>YEAR(SalesDataTable[[#This Row],[Order Date]])</f>
        <v>2026</v>
      </c>
      <c r="V856" s="7" t="str">
        <f>"Q"&amp;ROUNDUP(MONTH(SalesDataTable[[#This Row],[Order Date]])/3,0)</f>
        <v>Q2</v>
      </c>
      <c r="W856" s="8">
        <f>MONTH(SalesDataTable[[#This Row],[Order Date]])</f>
        <v>5</v>
      </c>
      <c r="X856" s="7" t="str">
        <f>TEXT(SalesDataTable[[#This Row],[Order Date]],"mmm")</f>
        <v>May</v>
      </c>
    </row>
    <row r="857" spans="1:24" ht="15.75">
      <c r="A857" s="1">
        <v>1930</v>
      </c>
      <c r="B857" s="2">
        <v>46161</v>
      </c>
      <c r="C857" s="3">
        <f>YEAR(SalesDataTable[[#This Row],[Order Date]])</f>
        <v>2026</v>
      </c>
      <c r="D857" s="10" t="str">
        <f>"Q"&amp;ROUNDUP(MONTH(SalesDataTable[[#This Row],[Order Date]])/3,0)</f>
        <v>Q2</v>
      </c>
      <c r="E857" s="3">
        <f>MONTH(SalesDataTable[[#This Row],[Order Date]])</f>
        <v>5</v>
      </c>
      <c r="F857" s="3" t="str">
        <f>TEXT(SalesDataTable[[#This Row],[Order Date]],"MMM")</f>
        <v>May</v>
      </c>
      <c r="G857" s="3" t="s">
        <v>11</v>
      </c>
      <c r="H857" s="3" t="s">
        <v>52</v>
      </c>
      <c r="I857" s="3" t="s">
        <v>19</v>
      </c>
      <c r="J857" s="3" t="s">
        <v>13</v>
      </c>
      <c r="K857" s="3" t="s">
        <v>14</v>
      </c>
      <c r="L857" s="3" t="s">
        <v>15</v>
      </c>
      <c r="M857" s="8">
        <v>4</v>
      </c>
      <c r="N857" s="5">
        <v>36.94</v>
      </c>
      <c r="O857" s="6">
        <v>0</v>
      </c>
      <c r="P857" s="5">
        <v>13.63</v>
      </c>
      <c r="Q857" s="5">
        <f t="shared" si="52"/>
        <v>147.76</v>
      </c>
      <c r="R857" s="5">
        <f t="shared" si="53"/>
        <v>54.52</v>
      </c>
      <c r="S857" s="5">
        <f t="shared" si="54"/>
        <v>93.239999999999981</v>
      </c>
      <c r="T857" s="7">
        <f t="shared" si="55"/>
        <v>0.63102328099620997</v>
      </c>
      <c r="U857" s="4">
        <f>YEAR(SalesDataTable[[#This Row],[Order Date]])</f>
        <v>2026</v>
      </c>
      <c r="V857" s="7" t="str">
        <f>"Q"&amp;ROUNDUP(MONTH(SalesDataTable[[#This Row],[Order Date]])/3,0)</f>
        <v>Q2</v>
      </c>
      <c r="W857" s="8">
        <f>MONTH(SalesDataTable[[#This Row],[Order Date]])</f>
        <v>5</v>
      </c>
      <c r="X857" s="7" t="str">
        <f>TEXT(SalesDataTable[[#This Row],[Order Date]],"mmm")</f>
        <v>May</v>
      </c>
    </row>
    <row r="858" spans="1:24" ht="15.75">
      <c r="A858" s="1">
        <v>2658</v>
      </c>
      <c r="B858" s="2">
        <v>46161</v>
      </c>
      <c r="C858" s="3">
        <f>YEAR(SalesDataTable[[#This Row],[Order Date]])</f>
        <v>2026</v>
      </c>
      <c r="D858" s="10" t="str">
        <f>"Q"&amp;ROUNDUP(MONTH(SalesDataTable[[#This Row],[Order Date]])/3,0)</f>
        <v>Q2</v>
      </c>
      <c r="E858" s="3">
        <f>MONTH(SalesDataTable[[#This Row],[Order Date]])</f>
        <v>5</v>
      </c>
      <c r="F858" s="3" t="str">
        <f>TEXT(SalesDataTable[[#This Row],[Order Date]],"MMM")</f>
        <v>May</v>
      </c>
      <c r="G858" s="3" t="s">
        <v>0</v>
      </c>
      <c r="H858" s="3" t="s">
        <v>50</v>
      </c>
      <c r="I858" s="3" t="s">
        <v>2</v>
      </c>
      <c r="J858" s="3" t="s">
        <v>16</v>
      </c>
      <c r="K858" s="3" t="s">
        <v>9</v>
      </c>
      <c r="L858" s="3" t="s">
        <v>37</v>
      </c>
      <c r="M858" s="8">
        <v>1</v>
      </c>
      <c r="N858" s="5">
        <v>153.16999999999999</v>
      </c>
      <c r="O858" s="6">
        <v>0</v>
      </c>
      <c r="P858" s="5">
        <v>78.489999999999995</v>
      </c>
      <c r="Q858" s="5">
        <f t="shared" si="52"/>
        <v>153.16999999999999</v>
      </c>
      <c r="R858" s="5">
        <f t="shared" si="53"/>
        <v>78.489999999999995</v>
      </c>
      <c r="S858" s="5">
        <f t="shared" si="54"/>
        <v>74.679999999999993</v>
      </c>
      <c r="T858" s="7">
        <f t="shared" si="55"/>
        <v>0.48756283867598094</v>
      </c>
      <c r="U858" s="4">
        <f>YEAR(SalesDataTable[[#This Row],[Order Date]])</f>
        <v>2026</v>
      </c>
      <c r="V858" s="7" t="str">
        <f>"Q"&amp;ROUNDUP(MONTH(SalesDataTable[[#This Row],[Order Date]])/3,0)</f>
        <v>Q2</v>
      </c>
      <c r="W858" s="8">
        <f>MONTH(SalesDataTable[[#This Row],[Order Date]])</f>
        <v>5</v>
      </c>
      <c r="X858" s="7" t="str">
        <f>TEXT(SalesDataTable[[#This Row],[Order Date]],"mmm")</f>
        <v>May</v>
      </c>
    </row>
    <row r="859" spans="1:24" ht="15.75">
      <c r="A859" s="1">
        <v>2951</v>
      </c>
      <c r="B859" s="2">
        <v>46161</v>
      </c>
      <c r="C859" s="3">
        <f>YEAR(SalesDataTable[[#This Row],[Order Date]])</f>
        <v>2026</v>
      </c>
      <c r="D859" s="10" t="str">
        <f>"Q"&amp;ROUNDUP(MONTH(SalesDataTable[[#This Row],[Order Date]])/3,0)</f>
        <v>Q2</v>
      </c>
      <c r="E859" s="3">
        <f>MONTH(SalesDataTable[[#This Row],[Order Date]])</f>
        <v>5</v>
      </c>
      <c r="F859" s="3" t="str">
        <f>TEXT(SalesDataTable[[#This Row],[Order Date]],"MMM")</f>
        <v>May</v>
      </c>
      <c r="G859" s="3" t="s">
        <v>0</v>
      </c>
      <c r="H859" s="3" t="s">
        <v>1</v>
      </c>
      <c r="I859" s="3" t="s">
        <v>2</v>
      </c>
      <c r="J859" s="3" t="s">
        <v>16</v>
      </c>
      <c r="K859" s="3" t="s">
        <v>4</v>
      </c>
      <c r="L859" s="3" t="s">
        <v>5</v>
      </c>
      <c r="M859" s="8">
        <v>2</v>
      </c>
      <c r="N859" s="5">
        <v>82.85</v>
      </c>
      <c r="O859" s="6">
        <v>0</v>
      </c>
      <c r="P859" s="5">
        <v>42.53</v>
      </c>
      <c r="Q859" s="5">
        <f t="shared" si="52"/>
        <v>165.7</v>
      </c>
      <c r="R859" s="5">
        <f t="shared" si="53"/>
        <v>85.06</v>
      </c>
      <c r="S859" s="5">
        <f t="shared" si="54"/>
        <v>80.639999999999986</v>
      </c>
      <c r="T859" s="7">
        <f t="shared" si="55"/>
        <v>0.48666264333132164</v>
      </c>
      <c r="U859" s="4">
        <f>YEAR(SalesDataTable[[#This Row],[Order Date]])</f>
        <v>2026</v>
      </c>
      <c r="V859" s="7" t="str">
        <f>"Q"&amp;ROUNDUP(MONTH(SalesDataTable[[#This Row],[Order Date]])/3,0)</f>
        <v>Q2</v>
      </c>
      <c r="W859" s="8">
        <f>MONTH(SalesDataTable[[#This Row],[Order Date]])</f>
        <v>5</v>
      </c>
      <c r="X859" s="7" t="str">
        <f>TEXT(SalesDataTable[[#This Row],[Order Date]],"mmm")</f>
        <v>May</v>
      </c>
    </row>
    <row r="860" spans="1:24" ht="15.75">
      <c r="A860" s="1">
        <v>4328</v>
      </c>
      <c r="B860" s="2">
        <v>46161</v>
      </c>
      <c r="C860" s="3">
        <f>YEAR(SalesDataTable[[#This Row],[Order Date]])</f>
        <v>2026</v>
      </c>
      <c r="D860" s="10" t="str">
        <f>"Q"&amp;ROUNDUP(MONTH(SalesDataTable[[#This Row],[Order Date]])/3,0)</f>
        <v>Q2</v>
      </c>
      <c r="E860" s="3">
        <f>MONTH(SalesDataTable[[#This Row],[Order Date]])</f>
        <v>5</v>
      </c>
      <c r="F860" s="3" t="str">
        <f>TEXT(SalesDataTable[[#This Row],[Order Date]],"MMM")</f>
        <v>May</v>
      </c>
      <c r="G860" s="3" t="s">
        <v>11</v>
      </c>
      <c r="H860" s="3" t="s">
        <v>25</v>
      </c>
      <c r="I860" s="3" t="s">
        <v>28</v>
      </c>
      <c r="J860" s="3" t="s">
        <v>13</v>
      </c>
      <c r="K860" s="3" t="s">
        <v>9</v>
      </c>
      <c r="L860" s="3" t="s">
        <v>17</v>
      </c>
      <c r="M860" s="8">
        <v>1</v>
      </c>
      <c r="N860" s="5">
        <v>143.52000000000001</v>
      </c>
      <c r="O860" s="6">
        <v>0</v>
      </c>
      <c r="P860" s="5">
        <v>81.040000000000006</v>
      </c>
      <c r="Q860" s="5">
        <f t="shared" si="52"/>
        <v>143.52000000000001</v>
      </c>
      <c r="R860" s="5">
        <f t="shared" si="53"/>
        <v>81.040000000000006</v>
      </c>
      <c r="S860" s="5">
        <f t="shared" si="54"/>
        <v>62.480000000000004</v>
      </c>
      <c r="T860" s="7">
        <f t="shared" si="55"/>
        <v>0.435340022296544</v>
      </c>
      <c r="U860" s="4">
        <f>YEAR(SalesDataTable[[#This Row],[Order Date]])</f>
        <v>2026</v>
      </c>
      <c r="V860" s="7" t="str">
        <f>"Q"&amp;ROUNDUP(MONTH(SalesDataTable[[#This Row],[Order Date]])/3,0)</f>
        <v>Q2</v>
      </c>
      <c r="W860" s="8">
        <f>MONTH(SalesDataTable[[#This Row],[Order Date]])</f>
        <v>5</v>
      </c>
      <c r="X860" s="7" t="str">
        <f>TEXT(SalesDataTable[[#This Row],[Order Date]],"mmm")</f>
        <v>May</v>
      </c>
    </row>
    <row r="861" spans="1:24" ht="15.75">
      <c r="A861" s="1">
        <v>4591</v>
      </c>
      <c r="B861" s="2">
        <v>46161</v>
      </c>
      <c r="C861" s="3">
        <f>YEAR(SalesDataTable[[#This Row],[Order Date]])</f>
        <v>2026</v>
      </c>
      <c r="D861" s="10" t="str">
        <f>"Q"&amp;ROUNDUP(MONTH(SalesDataTable[[#This Row],[Order Date]])/3,0)</f>
        <v>Q2</v>
      </c>
      <c r="E861" s="3">
        <f>MONTH(SalesDataTable[[#This Row],[Order Date]])</f>
        <v>5</v>
      </c>
      <c r="F861" s="3" t="str">
        <f>TEXT(SalesDataTable[[#This Row],[Order Date]],"MMM")</f>
        <v>May</v>
      </c>
      <c r="G861" s="3" t="s">
        <v>11</v>
      </c>
      <c r="H861" s="3" t="s">
        <v>52</v>
      </c>
      <c r="I861" s="3" t="s">
        <v>19</v>
      </c>
      <c r="J861" s="3" t="s">
        <v>13</v>
      </c>
      <c r="K861" s="3" t="s">
        <v>23</v>
      </c>
      <c r="L861" s="3" t="s">
        <v>29</v>
      </c>
      <c r="M861" s="8">
        <v>1</v>
      </c>
      <c r="N861" s="5">
        <v>192.94</v>
      </c>
      <c r="O861" s="6">
        <v>0</v>
      </c>
      <c r="P861" s="5">
        <v>105.15</v>
      </c>
      <c r="Q861" s="5">
        <f t="shared" si="52"/>
        <v>192.94</v>
      </c>
      <c r="R861" s="5">
        <f t="shared" si="53"/>
        <v>105.15</v>
      </c>
      <c r="S861" s="5">
        <f t="shared" si="54"/>
        <v>87.789999999999992</v>
      </c>
      <c r="T861" s="7">
        <f t="shared" si="55"/>
        <v>0.45501192080439512</v>
      </c>
      <c r="U861" s="4">
        <f>YEAR(SalesDataTable[[#This Row],[Order Date]])</f>
        <v>2026</v>
      </c>
      <c r="V861" s="7" t="str">
        <f>"Q"&amp;ROUNDUP(MONTH(SalesDataTable[[#This Row],[Order Date]])/3,0)</f>
        <v>Q2</v>
      </c>
      <c r="W861" s="8">
        <f>MONTH(SalesDataTable[[#This Row],[Order Date]])</f>
        <v>5</v>
      </c>
      <c r="X861" s="7" t="str">
        <f>TEXT(SalesDataTable[[#This Row],[Order Date]],"mmm")</f>
        <v>May</v>
      </c>
    </row>
    <row r="862" spans="1:24" ht="15.75">
      <c r="A862" s="1">
        <v>280</v>
      </c>
      <c r="B862" s="2">
        <v>46162</v>
      </c>
      <c r="C862" s="3">
        <f>YEAR(SalesDataTable[[#This Row],[Order Date]])</f>
        <v>2026</v>
      </c>
      <c r="D862" s="10" t="str">
        <f>"Q"&amp;ROUNDUP(MONTH(SalesDataTable[[#This Row],[Order Date]])/3,0)</f>
        <v>Q2</v>
      </c>
      <c r="E862" s="3">
        <f>MONTH(SalesDataTable[[#This Row],[Order Date]])</f>
        <v>5</v>
      </c>
      <c r="F862" s="3" t="str">
        <f>TEXT(SalesDataTable[[#This Row],[Order Date]],"MMM")</f>
        <v>May</v>
      </c>
      <c r="G862" s="3" t="s">
        <v>20</v>
      </c>
      <c r="H862" s="3" t="s">
        <v>33</v>
      </c>
      <c r="I862" s="3" t="s">
        <v>19</v>
      </c>
      <c r="J862" s="3" t="s">
        <v>16</v>
      </c>
      <c r="K862" s="3" t="s">
        <v>14</v>
      </c>
      <c r="L862" s="3" t="s">
        <v>48</v>
      </c>
      <c r="M862" s="8">
        <v>1</v>
      </c>
      <c r="N862" s="5">
        <v>168.56</v>
      </c>
      <c r="O862" s="6">
        <v>0</v>
      </c>
      <c r="P862" s="5">
        <v>85.46</v>
      </c>
      <c r="Q862" s="5">
        <f t="shared" si="52"/>
        <v>168.56</v>
      </c>
      <c r="R862" s="5">
        <f t="shared" si="53"/>
        <v>85.46</v>
      </c>
      <c r="S862" s="5">
        <f t="shared" si="54"/>
        <v>83.100000000000009</v>
      </c>
      <c r="T862" s="7">
        <f t="shared" si="55"/>
        <v>0.49299952539155201</v>
      </c>
      <c r="U862" s="4">
        <f>YEAR(SalesDataTable[[#This Row],[Order Date]])</f>
        <v>2026</v>
      </c>
      <c r="V862" s="7" t="str">
        <f>"Q"&amp;ROUNDUP(MONTH(SalesDataTable[[#This Row],[Order Date]])/3,0)</f>
        <v>Q2</v>
      </c>
      <c r="W862" s="8">
        <f>MONTH(SalesDataTable[[#This Row],[Order Date]])</f>
        <v>5</v>
      </c>
      <c r="X862" s="7" t="str">
        <f>TEXT(SalesDataTable[[#This Row],[Order Date]],"mmm")</f>
        <v>May</v>
      </c>
    </row>
    <row r="863" spans="1:24" ht="15.75">
      <c r="A863" s="1">
        <v>409</v>
      </c>
      <c r="B863" s="2">
        <v>46162</v>
      </c>
      <c r="C863" s="3">
        <f>YEAR(SalesDataTable[[#This Row],[Order Date]])</f>
        <v>2026</v>
      </c>
      <c r="D863" s="10" t="str">
        <f>"Q"&amp;ROUNDUP(MONTH(SalesDataTable[[#This Row],[Order Date]])/3,0)</f>
        <v>Q2</v>
      </c>
      <c r="E863" s="3">
        <f>MONTH(SalesDataTable[[#This Row],[Order Date]])</f>
        <v>5</v>
      </c>
      <c r="F863" s="3" t="str">
        <f>TEXT(SalesDataTable[[#This Row],[Order Date]],"MMM")</f>
        <v>May</v>
      </c>
      <c r="G863" s="3" t="s">
        <v>0</v>
      </c>
      <c r="H863" s="3" t="s">
        <v>1</v>
      </c>
      <c r="I863" s="3" t="s">
        <v>2</v>
      </c>
      <c r="J863" s="3" t="s">
        <v>13</v>
      </c>
      <c r="K863" s="3" t="s">
        <v>23</v>
      </c>
      <c r="L863" s="3" t="s">
        <v>51</v>
      </c>
      <c r="M863" s="8">
        <v>2</v>
      </c>
      <c r="N863" s="5">
        <v>123.9</v>
      </c>
      <c r="O863" s="6">
        <v>0</v>
      </c>
      <c r="P863" s="5">
        <v>58.95</v>
      </c>
      <c r="Q863" s="5">
        <f t="shared" si="52"/>
        <v>247.8</v>
      </c>
      <c r="R863" s="5">
        <f t="shared" si="53"/>
        <v>117.9</v>
      </c>
      <c r="S863" s="5">
        <f t="shared" si="54"/>
        <v>129.9</v>
      </c>
      <c r="T863" s="7">
        <f t="shared" si="55"/>
        <v>0.52421307506053272</v>
      </c>
      <c r="U863" s="4">
        <f>YEAR(SalesDataTable[[#This Row],[Order Date]])</f>
        <v>2026</v>
      </c>
      <c r="V863" s="7" t="str">
        <f>"Q"&amp;ROUNDUP(MONTH(SalesDataTable[[#This Row],[Order Date]])/3,0)</f>
        <v>Q2</v>
      </c>
      <c r="W863" s="8">
        <f>MONTH(SalesDataTable[[#This Row],[Order Date]])</f>
        <v>5</v>
      </c>
      <c r="X863" s="7" t="str">
        <f>TEXT(SalesDataTable[[#This Row],[Order Date]],"mmm")</f>
        <v>May</v>
      </c>
    </row>
    <row r="864" spans="1:24" ht="15.75">
      <c r="A864" s="1">
        <v>1372</v>
      </c>
      <c r="B864" s="2">
        <v>46162</v>
      </c>
      <c r="C864" s="3">
        <f>YEAR(SalesDataTable[[#This Row],[Order Date]])</f>
        <v>2026</v>
      </c>
      <c r="D864" s="10" t="str">
        <f>"Q"&amp;ROUNDUP(MONTH(SalesDataTable[[#This Row],[Order Date]])/3,0)</f>
        <v>Q2</v>
      </c>
      <c r="E864" s="3">
        <f>MONTH(SalesDataTable[[#This Row],[Order Date]])</f>
        <v>5</v>
      </c>
      <c r="F864" s="3" t="str">
        <f>TEXT(SalesDataTable[[#This Row],[Order Date]],"MMM")</f>
        <v>May</v>
      </c>
      <c r="G864" s="3" t="s">
        <v>0</v>
      </c>
      <c r="H864" s="3" t="s">
        <v>36</v>
      </c>
      <c r="I864" s="3" t="s">
        <v>2</v>
      </c>
      <c r="J864" s="3" t="s">
        <v>13</v>
      </c>
      <c r="K864" s="3" t="s">
        <v>9</v>
      </c>
      <c r="L864" s="3" t="s">
        <v>17</v>
      </c>
      <c r="M864" s="8">
        <v>2</v>
      </c>
      <c r="N864" s="5">
        <v>140.93</v>
      </c>
      <c r="O864" s="6">
        <v>0</v>
      </c>
      <c r="P864" s="5">
        <v>81.040000000000006</v>
      </c>
      <c r="Q864" s="5">
        <f t="shared" si="52"/>
        <v>281.86</v>
      </c>
      <c r="R864" s="5">
        <f t="shared" si="53"/>
        <v>162.08000000000001</v>
      </c>
      <c r="S864" s="5">
        <f t="shared" si="54"/>
        <v>119.78</v>
      </c>
      <c r="T864" s="7">
        <f t="shared" si="55"/>
        <v>0.42496274746327961</v>
      </c>
      <c r="U864" s="4">
        <f>YEAR(SalesDataTable[[#This Row],[Order Date]])</f>
        <v>2026</v>
      </c>
      <c r="V864" s="7" t="str">
        <f>"Q"&amp;ROUNDUP(MONTH(SalesDataTable[[#This Row],[Order Date]])/3,0)</f>
        <v>Q2</v>
      </c>
      <c r="W864" s="8">
        <f>MONTH(SalesDataTable[[#This Row],[Order Date]])</f>
        <v>5</v>
      </c>
      <c r="X864" s="7" t="str">
        <f>TEXT(SalesDataTable[[#This Row],[Order Date]],"mmm")</f>
        <v>May</v>
      </c>
    </row>
    <row r="865" spans="1:24" ht="15.75">
      <c r="A865" s="1">
        <v>2327</v>
      </c>
      <c r="B865" s="2">
        <v>46162</v>
      </c>
      <c r="C865" s="3">
        <f>YEAR(SalesDataTable[[#This Row],[Order Date]])</f>
        <v>2026</v>
      </c>
      <c r="D865" s="10" t="str">
        <f>"Q"&amp;ROUNDUP(MONTH(SalesDataTable[[#This Row],[Order Date]])/3,0)</f>
        <v>Q2</v>
      </c>
      <c r="E865" s="3">
        <f>MONTH(SalesDataTable[[#This Row],[Order Date]])</f>
        <v>5</v>
      </c>
      <c r="F865" s="3" t="str">
        <f>TEXT(SalesDataTable[[#This Row],[Order Date]],"MMM")</f>
        <v>May</v>
      </c>
      <c r="G865" s="3" t="s">
        <v>11</v>
      </c>
      <c r="H865" s="3" t="s">
        <v>25</v>
      </c>
      <c r="I865" s="3" t="s">
        <v>19</v>
      </c>
      <c r="J865" s="3" t="s">
        <v>3</v>
      </c>
      <c r="K865" s="3" t="s">
        <v>9</v>
      </c>
      <c r="L865" s="3" t="s">
        <v>46</v>
      </c>
      <c r="M865" s="8">
        <v>1</v>
      </c>
      <c r="N865" s="5">
        <v>73.150000000000006</v>
      </c>
      <c r="O865" s="6">
        <v>0</v>
      </c>
      <c r="P865" s="5">
        <v>32.950000000000003</v>
      </c>
      <c r="Q865" s="5">
        <f t="shared" si="52"/>
        <v>73.150000000000006</v>
      </c>
      <c r="R865" s="5">
        <f t="shared" si="53"/>
        <v>32.950000000000003</v>
      </c>
      <c r="S865" s="5">
        <f t="shared" si="54"/>
        <v>40.200000000000003</v>
      </c>
      <c r="T865" s="7">
        <f t="shared" si="55"/>
        <v>0.54955570745044424</v>
      </c>
      <c r="U865" s="4">
        <f>YEAR(SalesDataTable[[#This Row],[Order Date]])</f>
        <v>2026</v>
      </c>
      <c r="V865" s="7" t="str">
        <f>"Q"&amp;ROUNDUP(MONTH(SalesDataTable[[#This Row],[Order Date]])/3,0)</f>
        <v>Q2</v>
      </c>
      <c r="W865" s="8">
        <f>MONTH(SalesDataTable[[#This Row],[Order Date]])</f>
        <v>5</v>
      </c>
      <c r="X865" s="7" t="str">
        <f>TEXT(SalesDataTable[[#This Row],[Order Date]],"mmm")</f>
        <v>May</v>
      </c>
    </row>
    <row r="866" spans="1:24" ht="15.75">
      <c r="A866" s="1">
        <v>2703</v>
      </c>
      <c r="B866" s="2">
        <v>46162</v>
      </c>
      <c r="C866" s="3">
        <f>YEAR(SalesDataTable[[#This Row],[Order Date]])</f>
        <v>2026</v>
      </c>
      <c r="D866" s="10" t="str">
        <f>"Q"&amp;ROUNDUP(MONTH(SalesDataTable[[#This Row],[Order Date]])/3,0)</f>
        <v>Q2</v>
      </c>
      <c r="E866" s="3">
        <f>MONTH(SalesDataTable[[#This Row],[Order Date]])</f>
        <v>5</v>
      </c>
      <c r="F866" s="3" t="str">
        <f>TEXT(SalesDataTable[[#This Row],[Order Date]],"MMM")</f>
        <v>May</v>
      </c>
      <c r="G866" s="3" t="s">
        <v>20</v>
      </c>
      <c r="H866" s="3" t="s">
        <v>33</v>
      </c>
      <c r="I866" s="3" t="s">
        <v>19</v>
      </c>
      <c r="J866" s="3" t="s">
        <v>16</v>
      </c>
      <c r="K866" s="3" t="s">
        <v>23</v>
      </c>
      <c r="L866" s="3" t="s">
        <v>29</v>
      </c>
      <c r="M866" s="8">
        <v>2</v>
      </c>
      <c r="N866" s="5">
        <v>197.35</v>
      </c>
      <c r="O866" s="6">
        <v>0.05</v>
      </c>
      <c r="P866" s="5">
        <v>102.63</v>
      </c>
      <c r="Q866" s="5">
        <f t="shared" si="52"/>
        <v>374.96499999999997</v>
      </c>
      <c r="R866" s="5">
        <f t="shared" si="53"/>
        <v>205.26</v>
      </c>
      <c r="S866" s="5">
        <f t="shared" si="54"/>
        <v>169.70499999999998</v>
      </c>
      <c r="T866" s="7">
        <f t="shared" si="55"/>
        <v>0.45258890829810783</v>
      </c>
      <c r="U866" s="4">
        <f>YEAR(SalesDataTable[[#This Row],[Order Date]])</f>
        <v>2026</v>
      </c>
      <c r="V866" s="7" t="str">
        <f>"Q"&amp;ROUNDUP(MONTH(SalesDataTable[[#This Row],[Order Date]])/3,0)</f>
        <v>Q2</v>
      </c>
      <c r="W866" s="8">
        <f>MONTH(SalesDataTable[[#This Row],[Order Date]])</f>
        <v>5</v>
      </c>
      <c r="X866" s="7" t="str">
        <f>TEXT(SalesDataTable[[#This Row],[Order Date]],"mmm")</f>
        <v>May</v>
      </c>
    </row>
    <row r="867" spans="1:24" ht="15.75">
      <c r="A867" s="1">
        <v>2776</v>
      </c>
      <c r="B867" s="2">
        <v>46162</v>
      </c>
      <c r="C867" s="3">
        <f>YEAR(SalesDataTable[[#This Row],[Order Date]])</f>
        <v>2026</v>
      </c>
      <c r="D867" s="10" t="str">
        <f>"Q"&amp;ROUNDUP(MONTH(SalesDataTable[[#This Row],[Order Date]])/3,0)</f>
        <v>Q2</v>
      </c>
      <c r="E867" s="3">
        <f>MONTH(SalesDataTable[[#This Row],[Order Date]])</f>
        <v>5</v>
      </c>
      <c r="F867" s="3" t="str">
        <f>TEXT(SalesDataTable[[#This Row],[Order Date]],"MMM")</f>
        <v>May</v>
      </c>
      <c r="G867" s="3" t="s">
        <v>20</v>
      </c>
      <c r="H867" s="3" t="s">
        <v>21</v>
      </c>
      <c r="I867" s="3" t="s">
        <v>2</v>
      </c>
      <c r="J867" s="3" t="s">
        <v>16</v>
      </c>
      <c r="K867" s="3" t="s">
        <v>14</v>
      </c>
      <c r="L867" s="3" t="s">
        <v>15</v>
      </c>
      <c r="M867" s="8">
        <v>3</v>
      </c>
      <c r="N867" s="5">
        <v>36.74</v>
      </c>
      <c r="O867" s="6">
        <v>0.05</v>
      </c>
      <c r="P867" s="5">
        <v>13.97</v>
      </c>
      <c r="Q867" s="5">
        <f t="shared" si="52"/>
        <v>104.70899999999999</v>
      </c>
      <c r="R867" s="5">
        <f t="shared" si="53"/>
        <v>41.910000000000004</v>
      </c>
      <c r="S867" s="5">
        <f t="shared" si="54"/>
        <v>62.798999999999985</v>
      </c>
      <c r="T867" s="7">
        <f t="shared" si="55"/>
        <v>0.59974787267570118</v>
      </c>
      <c r="U867" s="4">
        <f>YEAR(SalesDataTable[[#This Row],[Order Date]])</f>
        <v>2026</v>
      </c>
      <c r="V867" s="7" t="str">
        <f>"Q"&amp;ROUNDUP(MONTH(SalesDataTable[[#This Row],[Order Date]])/3,0)</f>
        <v>Q2</v>
      </c>
      <c r="W867" s="8">
        <f>MONTH(SalesDataTable[[#This Row],[Order Date]])</f>
        <v>5</v>
      </c>
      <c r="X867" s="7" t="str">
        <f>TEXT(SalesDataTable[[#This Row],[Order Date]],"mmm")</f>
        <v>May</v>
      </c>
    </row>
    <row r="868" spans="1:24" ht="15.75">
      <c r="A868" s="1">
        <v>3411</v>
      </c>
      <c r="B868" s="2">
        <v>46162</v>
      </c>
      <c r="C868" s="3">
        <f>YEAR(SalesDataTable[[#This Row],[Order Date]])</f>
        <v>2026</v>
      </c>
      <c r="D868" s="10" t="str">
        <f>"Q"&amp;ROUNDUP(MONTH(SalesDataTable[[#This Row],[Order Date]])/3,0)</f>
        <v>Q2</v>
      </c>
      <c r="E868" s="3">
        <f>MONTH(SalesDataTable[[#This Row],[Order Date]])</f>
        <v>5</v>
      </c>
      <c r="F868" s="3" t="str">
        <f>TEXT(SalesDataTable[[#This Row],[Order Date]],"MMM")</f>
        <v>May</v>
      </c>
      <c r="G868" s="3" t="s">
        <v>6</v>
      </c>
      <c r="H868" s="3" t="s">
        <v>41</v>
      </c>
      <c r="I868" s="3" t="s">
        <v>2</v>
      </c>
      <c r="J868" s="3" t="s">
        <v>3</v>
      </c>
      <c r="K868" s="3" t="s">
        <v>9</v>
      </c>
      <c r="L868" s="3" t="s">
        <v>37</v>
      </c>
      <c r="M868" s="8">
        <v>2</v>
      </c>
      <c r="N868" s="5">
        <v>151.35</v>
      </c>
      <c r="O868" s="6">
        <v>0.05</v>
      </c>
      <c r="P868" s="5">
        <v>77.150000000000006</v>
      </c>
      <c r="Q868" s="5">
        <f t="shared" si="52"/>
        <v>287.565</v>
      </c>
      <c r="R868" s="5">
        <f t="shared" si="53"/>
        <v>154.30000000000001</v>
      </c>
      <c r="S868" s="5">
        <f t="shared" si="54"/>
        <v>133.26499999999999</v>
      </c>
      <c r="T868" s="7">
        <f t="shared" si="55"/>
        <v>0.46342566028550064</v>
      </c>
      <c r="U868" s="4">
        <f>YEAR(SalesDataTable[[#This Row],[Order Date]])</f>
        <v>2026</v>
      </c>
      <c r="V868" s="7" t="str">
        <f>"Q"&amp;ROUNDUP(MONTH(SalesDataTable[[#This Row],[Order Date]])/3,0)</f>
        <v>Q2</v>
      </c>
      <c r="W868" s="8">
        <f>MONTH(SalesDataTable[[#This Row],[Order Date]])</f>
        <v>5</v>
      </c>
      <c r="X868" s="7" t="str">
        <f>TEXT(SalesDataTable[[#This Row],[Order Date]],"mmm")</f>
        <v>May</v>
      </c>
    </row>
    <row r="869" spans="1:24" ht="15.75">
      <c r="A869" s="1">
        <v>3841</v>
      </c>
      <c r="B869" s="2">
        <v>46162</v>
      </c>
      <c r="C869" s="3">
        <f>YEAR(SalesDataTable[[#This Row],[Order Date]])</f>
        <v>2026</v>
      </c>
      <c r="D869" s="10" t="str">
        <f>"Q"&amp;ROUNDUP(MONTH(SalesDataTable[[#This Row],[Order Date]])/3,0)</f>
        <v>Q2</v>
      </c>
      <c r="E869" s="3">
        <f>MONTH(SalesDataTable[[#This Row],[Order Date]])</f>
        <v>5</v>
      </c>
      <c r="F869" s="3" t="str">
        <f>TEXT(SalesDataTable[[#This Row],[Order Date]],"MMM")</f>
        <v>May</v>
      </c>
      <c r="G869" s="3" t="s">
        <v>0</v>
      </c>
      <c r="H869" s="3" t="s">
        <v>50</v>
      </c>
      <c r="I869" s="3" t="s">
        <v>19</v>
      </c>
      <c r="J869" s="3" t="s">
        <v>13</v>
      </c>
      <c r="K869" s="3" t="s">
        <v>4</v>
      </c>
      <c r="L869" s="3" t="s">
        <v>22</v>
      </c>
      <c r="M869" s="8">
        <v>2</v>
      </c>
      <c r="N869" s="5">
        <v>50.09</v>
      </c>
      <c r="O869" s="6">
        <v>0.05</v>
      </c>
      <c r="P869" s="5">
        <v>23.16</v>
      </c>
      <c r="Q869" s="5">
        <f t="shared" si="52"/>
        <v>95.171000000000006</v>
      </c>
      <c r="R869" s="5">
        <f t="shared" si="53"/>
        <v>46.32</v>
      </c>
      <c r="S869" s="5">
        <f t="shared" si="54"/>
        <v>48.851000000000006</v>
      </c>
      <c r="T869" s="7">
        <f t="shared" si="55"/>
        <v>0.51329711781950382</v>
      </c>
      <c r="U869" s="4">
        <f>YEAR(SalesDataTable[[#This Row],[Order Date]])</f>
        <v>2026</v>
      </c>
      <c r="V869" s="7" t="str">
        <f>"Q"&amp;ROUNDUP(MONTH(SalesDataTable[[#This Row],[Order Date]])/3,0)</f>
        <v>Q2</v>
      </c>
      <c r="W869" s="8">
        <f>MONTH(SalesDataTable[[#This Row],[Order Date]])</f>
        <v>5</v>
      </c>
      <c r="X869" s="7" t="str">
        <f>TEXT(SalesDataTable[[#This Row],[Order Date]],"mmm")</f>
        <v>May</v>
      </c>
    </row>
    <row r="870" spans="1:24" ht="15.75">
      <c r="A870" s="1">
        <v>5121</v>
      </c>
      <c r="B870" s="2">
        <v>46162</v>
      </c>
      <c r="C870" s="3">
        <f>YEAR(SalesDataTable[[#This Row],[Order Date]])</f>
        <v>2026</v>
      </c>
      <c r="D870" s="10" t="str">
        <f>"Q"&amp;ROUNDUP(MONTH(SalesDataTable[[#This Row],[Order Date]])/3,0)</f>
        <v>Q2</v>
      </c>
      <c r="E870" s="3">
        <f>MONTH(SalesDataTable[[#This Row],[Order Date]])</f>
        <v>5</v>
      </c>
      <c r="F870" s="3" t="str">
        <f>TEXT(SalesDataTable[[#This Row],[Order Date]],"MMM")</f>
        <v>May</v>
      </c>
      <c r="G870" s="3" t="s">
        <v>0</v>
      </c>
      <c r="H870" s="3" t="s">
        <v>36</v>
      </c>
      <c r="I870" s="3" t="s">
        <v>2</v>
      </c>
      <c r="J870" s="3" t="s">
        <v>13</v>
      </c>
      <c r="K870" s="3" t="s">
        <v>34</v>
      </c>
      <c r="L870" s="3" t="s">
        <v>38</v>
      </c>
      <c r="M870" s="8">
        <v>2</v>
      </c>
      <c r="N870" s="5">
        <v>121.96</v>
      </c>
      <c r="O870" s="6">
        <v>0.05</v>
      </c>
      <c r="P870" s="5">
        <v>71.2</v>
      </c>
      <c r="Q870" s="5">
        <f t="shared" si="52"/>
        <v>231.72399999999999</v>
      </c>
      <c r="R870" s="5">
        <f t="shared" si="53"/>
        <v>142.4</v>
      </c>
      <c r="S870" s="5">
        <f t="shared" si="54"/>
        <v>89.323999999999984</v>
      </c>
      <c r="T870" s="7">
        <f t="shared" si="55"/>
        <v>0.38547582468799085</v>
      </c>
      <c r="U870" s="4">
        <f>YEAR(SalesDataTable[[#This Row],[Order Date]])</f>
        <v>2026</v>
      </c>
      <c r="V870" s="7" t="str">
        <f>"Q"&amp;ROUNDUP(MONTH(SalesDataTable[[#This Row],[Order Date]])/3,0)</f>
        <v>Q2</v>
      </c>
      <c r="W870" s="8">
        <f>MONTH(SalesDataTable[[#This Row],[Order Date]])</f>
        <v>5</v>
      </c>
      <c r="X870" s="7" t="str">
        <f>TEXT(SalesDataTable[[#This Row],[Order Date]],"mmm")</f>
        <v>May</v>
      </c>
    </row>
    <row r="871" spans="1:24" ht="15.75">
      <c r="A871" s="1">
        <v>53</v>
      </c>
      <c r="B871" s="2">
        <v>46163</v>
      </c>
      <c r="C871" s="3">
        <f>YEAR(SalesDataTable[[#This Row],[Order Date]])</f>
        <v>2026</v>
      </c>
      <c r="D871" s="10" t="str">
        <f>"Q"&amp;ROUNDUP(MONTH(SalesDataTable[[#This Row],[Order Date]])/3,0)</f>
        <v>Q2</v>
      </c>
      <c r="E871" s="3">
        <f>MONTH(SalesDataTable[[#This Row],[Order Date]])</f>
        <v>5</v>
      </c>
      <c r="F871" s="3" t="str">
        <f>TEXT(SalesDataTable[[#This Row],[Order Date]],"MMM")</f>
        <v>May</v>
      </c>
      <c r="G871" s="3" t="s">
        <v>20</v>
      </c>
      <c r="H871" s="3" t="s">
        <v>47</v>
      </c>
      <c r="I871" s="3" t="s">
        <v>2</v>
      </c>
      <c r="J871" s="3" t="s">
        <v>16</v>
      </c>
      <c r="K871" s="3" t="s">
        <v>14</v>
      </c>
      <c r="L871" s="3" t="s">
        <v>44</v>
      </c>
      <c r="M871" s="8">
        <v>1</v>
      </c>
      <c r="N871" s="5">
        <v>134.28</v>
      </c>
      <c r="O871" s="6">
        <v>0.05</v>
      </c>
      <c r="P871" s="5">
        <v>65.44</v>
      </c>
      <c r="Q871" s="5">
        <f t="shared" si="52"/>
        <v>127.56599999999999</v>
      </c>
      <c r="R871" s="5">
        <f t="shared" si="53"/>
        <v>65.44</v>
      </c>
      <c r="S871" s="5">
        <f t="shared" si="54"/>
        <v>62.125999999999991</v>
      </c>
      <c r="T871" s="7">
        <f t="shared" si="55"/>
        <v>0.487010645469796</v>
      </c>
      <c r="U871" s="4">
        <f>YEAR(SalesDataTable[[#This Row],[Order Date]])</f>
        <v>2026</v>
      </c>
      <c r="V871" s="7" t="str">
        <f>"Q"&amp;ROUNDUP(MONTH(SalesDataTable[[#This Row],[Order Date]])/3,0)</f>
        <v>Q2</v>
      </c>
      <c r="W871" s="8">
        <f>MONTH(SalesDataTable[[#This Row],[Order Date]])</f>
        <v>5</v>
      </c>
      <c r="X871" s="7" t="str">
        <f>TEXT(SalesDataTable[[#This Row],[Order Date]],"mmm")</f>
        <v>May</v>
      </c>
    </row>
    <row r="872" spans="1:24" ht="15.75">
      <c r="A872" s="1">
        <v>127</v>
      </c>
      <c r="B872" s="2">
        <v>46163</v>
      </c>
      <c r="C872" s="3">
        <f>YEAR(SalesDataTable[[#This Row],[Order Date]])</f>
        <v>2026</v>
      </c>
      <c r="D872" s="10" t="str">
        <f>"Q"&amp;ROUNDUP(MONTH(SalesDataTable[[#This Row],[Order Date]])/3,0)</f>
        <v>Q2</v>
      </c>
      <c r="E872" s="3">
        <f>MONTH(SalesDataTable[[#This Row],[Order Date]])</f>
        <v>5</v>
      </c>
      <c r="F872" s="3" t="str">
        <f>TEXT(SalesDataTable[[#This Row],[Order Date]],"MMM")</f>
        <v>May</v>
      </c>
      <c r="G872" s="3" t="s">
        <v>20</v>
      </c>
      <c r="H872" s="3" t="s">
        <v>31</v>
      </c>
      <c r="I872" s="3" t="s">
        <v>2</v>
      </c>
      <c r="J872" s="3" t="s">
        <v>16</v>
      </c>
      <c r="K872" s="3" t="s">
        <v>4</v>
      </c>
      <c r="L872" s="3" t="s">
        <v>30</v>
      </c>
      <c r="M872" s="8">
        <v>3</v>
      </c>
      <c r="N872" s="5">
        <v>100.48</v>
      </c>
      <c r="O872" s="6">
        <v>0.05</v>
      </c>
      <c r="P872" s="5">
        <v>50.68</v>
      </c>
      <c r="Q872" s="5">
        <f t="shared" si="52"/>
        <v>286.36799999999999</v>
      </c>
      <c r="R872" s="5">
        <f t="shared" si="53"/>
        <v>152.04</v>
      </c>
      <c r="S872" s="5">
        <f t="shared" si="54"/>
        <v>134.328</v>
      </c>
      <c r="T872" s="7">
        <f t="shared" si="55"/>
        <v>0.46907475695608447</v>
      </c>
      <c r="U872" s="4">
        <f>YEAR(SalesDataTable[[#This Row],[Order Date]])</f>
        <v>2026</v>
      </c>
      <c r="V872" s="7" t="str">
        <f>"Q"&amp;ROUNDUP(MONTH(SalesDataTable[[#This Row],[Order Date]])/3,0)</f>
        <v>Q2</v>
      </c>
      <c r="W872" s="8">
        <f>MONTH(SalesDataTable[[#This Row],[Order Date]])</f>
        <v>5</v>
      </c>
      <c r="X872" s="7" t="str">
        <f>TEXT(SalesDataTable[[#This Row],[Order Date]],"mmm")</f>
        <v>May</v>
      </c>
    </row>
    <row r="873" spans="1:24" ht="15.75">
      <c r="A873" s="1">
        <v>1092</v>
      </c>
      <c r="B873" s="2">
        <v>46163</v>
      </c>
      <c r="C873" s="3">
        <f>YEAR(SalesDataTable[[#This Row],[Order Date]])</f>
        <v>2026</v>
      </c>
      <c r="D873" s="10" t="str">
        <f>"Q"&amp;ROUNDUP(MONTH(SalesDataTable[[#This Row],[Order Date]])/3,0)</f>
        <v>Q2</v>
      </c>
      <c r="E873" s="3">
        <f>MONTH(SalesDataTable[[#This Row],[Order Date]])</f>
        <v>5</v>
      </c>
      <c r="F873" s="3" t="str">
        <f>TEXT(SalesDataTable[[#This Row],[Order Date]],"MMM")</f>
        <v>May</v>
      </c>
      <c r="G873" s="3" t="s">
        <v>20</v>
      </c>
      <c r="H873" s="3" t="s">
        <v>33</v>
      </c>
      <c r="I873" s="3" t="s">
        <v>2</v>
      </c>
      <c r="J873" s="3" t="s">
        <v>13</v>
      </c>
      <c r="K873" s="3" t="s">
        <v>34</v>
      </c>
      <c r="L873" s="3" t="s">
        <v>42</v>
      </c>
      <c r="M873" s="8">
        <v>3</v>
      </c>
      <c r="N873" s="5">
        <v>36.229999999999997</v>
      </c>
      <c r="O873" s="6">
        <v>0</v>
      </c>
      <c r="P873" s="5">
        <v>13.55</v>
      </c>
      <c r="Q873" s="5">
        <f t="shared" si="52"/>
        <v>108.69</v>
      </c>
      <c r="R873" s="5">
        <f t="shared" si="53"/>
        <v>40.650000000000006</v>
      </c>
      <c r="S873" s="5">
        <f t="shared" si="54"/>
        <v>68.039999999999992</v>
      </c>
      <c r="T873" s="7">
        <f t="shared" si="55"/>
        <v>0.62600055202870541</v>
      </c>
      <c r="U873" s="4">
        <f>YEAR(SalesDataTable[[#This Row],[Order Date]])</f>
        <v>2026</v>
      </c>
      <c r="V873" s="7" t="str">
        <f>"Q"&amp;ROUNDUP(MONTH(SalesDataTable[[#This Row],[Order Date]])/3,0)</f>
        <v>Q2</v>
      </c>
      <c r="W873" s="8">
        <f>MONTH(SalesDataTable[[#This Row],[Order Date]])</f>
        <v>5</v>
      </c>
      <c r="X873" s="7" t="str">
        <f>TEXT(SalesDataTable[[#This Row],[Order Date]],"mmm")</f>
        <v>May</v>
      </c>
    </row>
    <row r="874" spans="1:24" ht="15.75">
      <c r="A874" s="1">
        <v>1213</v>
      </c>
      <c r="B874" s="2">
        <v>46163</v>
      </c>
      <c r="C874" s="3">
        <f>YEAR(SalesDataTable[[#This Row],[Order Date]])</f>
        <v>2026</v>
      </c>
      <c r="D874" s="10" t="str">
        <f>"Q"&amp;ROUNDUP(MONTH(SalesDataTable[[#This Row],[Order Date]])/3,0)</f>
        <v>Q2</v>
      </c>
      <c r="E874" s="3">
        <f>MONTH(SalesDataTable[[#This Row],[Order Date]])</f>
        <v>5</v>
      </c>
      <c r="F874" s="3" t="str">
        <f>TEXT(SalesDataTable[[#This Row],[Order Date]],"MMM")</f>
        <v>May</v>
      </c>
      <c r="G874" s="3" t="s">
        <v>11</v>
      </c>
      <c r="H874" s="3" t="s">
        <v>12</v>
      </c>
      <c r="I874" s="3" t="s">
        <v>28</v>
      </c>
      <c r="J874" s="3" t="s">
        <v>3</v>
      </c>
      <c r="K874" s="3" t="s">
        <v>23</v>
      </c>
      <c r="L874" s="3" t="s">
        <v>51</v>
      </c>
      <c r="M874" s="8">
        <v>3</v>
      </c>
      <c r="N874" s="5">
        <v>120.61</v>
      </c>
      <c r="O874" s="6">
        <v>0</v>
      </c>
      <c r="P874" s="5">
        <v>60.17</v>
      </c>
      <c r="Q874" s="5">
        <f t="shared" si="52"/>
        <v>361.83</v>
      </c>
      <c r="R874" s="5">
        <f t="shared" si="53"/>
        <v>180.51</v>
      </c>
      <c r="S874" s="5">
        <f t="shared" si="54"/>
        <v>181.32</v>
      </c>
      <c r="T874" s="7">
        <f t="shared" si="55"/>
        <v>0.50111931017328581</v>
      </c>
      <c r="U874" s="4">
        <f>YEAR(SalesDataTable[[#This Row],[Order Date]])</f>
        <v>2026</v>
      </c>
      <c r="V874" s="7" t="str">
        <f>"Q"&amp;ROUNDUP(MONTH(SalesDataTable[[#This Row],[Order Date]])/3,0)</f>
        <v>Q2</v>
      </c>
      <c r="W874" s="8">
        <f>MONTH(SalesDataTable[[#This Row],[Order Date]])</f>
        <v>5</v>
      </c>
      <c r="X874" s="7" t="str">
        <f>TEXT(SalesDataTable[[#This Row],[Order Date]],"mmm")</f>
        <v>May</v>
      </c>
    </row>
    <row r="875" spans="1:24" ht="15.75">
      <c r="A875" s="1">
        <v>1849</v>
      </c>
      <c r="B875" s="2">
        <v>46163</v>
      </c>
      <c r="C875" s="3">
        <f>YEAR(SalesDataTable[[#This Row],[Order Date]])</f>
        <v>2026</v>
      </c>
      <c r="D875" s="10" t="str">
        <f>"Q"&amp;ROUNDUP(MONTH(SalesDataTable[[#This Row],[Order Date]])/3,0)</f>
        <v>Q2</v>
      </c>
      <c r="E875" s="3">
        <f>MONTH(SalesDataTable[[#This Row],[Order Date]])</f>
        <v>5</v>
      </c>
      <c r="F875" s="3" t="str">
        <f>TEXT(SalesDataTable[[#This Row],[Order Date]],"MMM")</f>
        <v>May</v>
      </c>
      <c r="G875" s="3" t="s">
        <v>11</v>
      </c>
      <c r="H875" s="3" t="s">
        <v>25</v>
      </c>
      <c r="I875" s="3" t="s">
        <v>28</v>
      </c>
      <c r="J875" s="3" t="s">
        <v>3</v>
      </c>
      <c r="K875" s="3" t="s">
        <v>14</v>
      </c>
      <c r="L875" s="3" t="s">
        <v>32</v>
      </c>
      <c r="M875" s="8">
        <v>3</v>
      </c>
      <c r="N875" s="5">
        <v>46.46</v>
      </c>
      <c r="O875" s="6">
        <v>0</v>
      </c>
      <c r="P875" s="5">
        <v>18.71</v>
      </c>
      <c r="Q875" s="5">
        <f t="shared" si="52"/>
        <v>139.38</v>
      </c>
      <c r="R875" s="5">
        <f t="shared" si="53"/>
        <v>56.13</v>
      </c>
      <c r="S875" s="5">
        <f t="shared" si="54"/>
        <v>83.25</v>
      </c>
      <c r="T875" s="7">
        <f t="shared" si="55"/>
        <v>0.59728798966853214</v>
      </c>
      <c r="U875" s="4">
        <f>YEAR(SalesDataTable[[#This Row],[Order Date]])</f>
        <v>2026</v>
      </c>
      <c r="V875" s="7" t="str">
        <f>"Q"&amp;ROUNDUP(MONTH(SalesDataTable[[#This Row],[Order Date]])/3,0)</f>
        <v>Q2</v>
      </c>
      <c r="W875" s="8">
        <f>MONTH(SalesDataTable[[#This Row],[Order Date]])</f>
        <v>5</v>
      </c>
      <c r="X875" s="7" t="str">
        <f>TEXT(SalesDataTable[[#This Row],[Order Date]],"mmm")</f>
        <v>May</v>
      </c>
    </row>
    <row r="876" spans="1:24" ht="15.75">
      <c r="A876" s="1">
        <v>2395</v>
      </c>
      <c r="B876" s="2">
        <v>46163</v>
      </c>
      <c r="C876" s="3">
        <f>YEAR(SalesDataTable[[#This Row],[Order Date]])</f>
        <v>2026</v>
      </c>
      <c r="D876" s="10" t="str">
        <f>"Q"&amp;ROUNDUP(MONTH(SalesDataTable[[#This Row],[Order Date]])/3,0)</f>
        <v>Q2</v>
      </c>
      <c r="E876" s="3">
        <f>MONTH(SalesDataTable[[#This Row],[Order Date]])</f>
        <v>5</v>
      </c>
      <c r="F876" s="3" t="str">
        <f>TEXT(SalesDataTable[[#This Row],[Order Date]],"MMM")</f>
        <v>May</v>
      </c>
      <c r="G876" s="3" t="s">
        <v>6</v>
      </c>
      <c r="H876" s="3" t="s">
        <v>43</v>
      </c>
      <c r="I876" s="3" t="s">
        <v>2</v>
      </c>
      <c r="J876" s="3" t="s">
        <v>16</v>
      </c>
      <c r="K876" s="3" t="s">
        <v>34</v>
      </c>
      <c r="L876" s="3" t="s">
        <v>42</v>
      </c>
      <c r="M876" s="8">
        <v>1</v>
      </c>
      <c r="N876" s="5">
        <v>36.9</v>
      </c>
      <c r="O876" s="6">
        <v>0.05</v>
      </c>
      <c r="P876" s="5">
        <v>13.89</v>
      </c>
      <c r="Q876" s="5">
        <f t="shared" si="52"/>
        <v>35.055</v>
      </c>
      <c r="R876" s="5">
        <f t="shared" si="53"/>
        <v>13.89</v>
      </c>
      <c r="S876" s="5">
        <f t="shared" si="54"/>
        <v>21.164999999999999</v>
      </c>
      <c r="T876" s="7">
        <f t="shared" si="55"/>
        <v>0.60376551133932388</v>
      </c>
      <c r="U876" s="4">
        <f>YEAR(SalesDataTable[[#This Row],[Order Date]])</f>
        <v>2026</v>
      </c>
      <c r="V876" s="7" t="str">
        <f>"Q"&amp;ROUNDUP(MONTH(SalesDataTable[[#This Row],[Order Date]])/3,0)</f>
        <v>Q2</v>
      </c>
      <c r="W876" s="8">
        <f>MONTH(SalesDataTable[[#This Row],[Order Date]])</f>
        <v>5</v>
      </c>
      <c r="X876" s="7" t="str">
        <f>TEXT(SalesDataTable[[#This Row],[Order Date]],"mmm")</f>
        <v>May</v>
      </c>
    </row>
    <row r="877" spans="1:24" ht="15.75">
      <c r="A877" s="1">
        <v>4166</v>
      </c>
      <c r="B877" s="2">
        <v>46163</v>
      </c>
      <c r="C877" s="3">
        <f>YEAR(SalesDataTable[[#This Row],[Order Date]])</f>
        <v>2026</v>
      </c>
      <c r="D877" s="10" t="str">
        <f>"Q"&amp;ROUNDUP(MONTH(SalesDataTable[[#This Row],[Order Date]])/3,0)</f>
        <v>Q2</v>
      </c>
      <c r="E877" s="3">
        <f>MONTH(SalesDataTable[[#This Row],[Order Date]])</f>
        <v>5</v>
      </c>
      <c r="F877" s="3" t="str">
        <f>TEXT(SalesDataTable[[#This Row],[Order Date]],"MMM")</f>
        <v>May</v>
      </c>
      <c r="G877" s="3" t="s">
        <v>11</v>
      </c>
      <c r="H877" s="3" t="s">
        <v>18</v>
      </c>
      <c r="I877" s="3" t="s">
        <v>2</v>
      </c>
      <c r="J877" s="3" t="s">
        <v>13</v>
      </c>
      <c r="K877" s="3" t="s">
        <v>34</v>
      </c>
      <c r="L877" s="3" t="s">
        <v>35</v>
      </c>
      <c r="M877" s="8">
        <v>6</v>
      </c>
      <c r="N877" s="5">
        <v>40.61</v>
      </c>
      <c r="O877" s="6">
        <v>0.05</v>
      </c>
      <c r="P877" s="5">
        <v>15.14</v>
      </c>
      <c r="Q877" s="5">
        <f t="shared" si="52"/>
        <v>231.47699999999998</v>
      </c>
      <c r="R877" s="5">
        <f t="shared" si="53"/>
        <v>90.84</v>
      </c>
      <c r="S877" s="5">
        <f t="shared" si="54"/>
        <v>140.63699999999997</v>
      </c>
      <c r="T877" s="7">
        <f t="shared" si="55"/>
        <v>0.607563602431343</v>
      </c>
      <c r="U877" s="4">
        <f>YEAR(SalesDataTable[[#This Row],[Order Date]])</f>
        <v>2026</v>
      </c>
      <c r="V877" s="7" t="str">
        <f>"Q"&amp;ROUNDUP(MONTH(SalesDataTable[[#This Row],[Order Date]])/3,0)</f>
        <v>Q2</v>
      </c>
      <c r="W877" s="8">
        <f>MONTH(SalesDataTable[[#This Row],[Order Date]])</f>
        <v>5</v>
      </c>
      <c r="X877" s="7" t="str">
        <f>TEXT(SalesDataTable[[#This Row],[Order Date]],"mmm")</f>
        <v>May</v>
      </c>
    </row>
    <row r="878" spans="1:24" ht="15.75">
      <c r="A878" s="1">
        <v>1004</v>
      </c>
      <c r="B878" s="2">
        <v>46164</v>
      </c>
      <c r="C878" s="3">
        <f>YEAR(SalesDataTable[[#This Row],[Order Date]])</f>
        <v>2026</v>
      </c>
      <c r="D878" s="10" t="str">
        <f>"Q"&amp;ROUNDUP(MONTH(SalesDataTable[[#This Row],[Order Date]])/3,0)</f>
        <v>Q2</v>
      </c>
      <c r="E878" s="3">
        <f>MONTH(SalesDataTable[[#This Row],[Order Date]])</f>
        <v>5</v>
      </c>
      <c r="F878" s="3" t="str">
        <f>TEXT(SalesDataTable[[#This Row],[Order Date]],"MMM")</f>
        <v>May</v>
      </c>
      <c r="G878" s="3" t="s">
        <v>20</v>
      </c>
      <c r="H878" s="3" t="s">
        <v>47</v>
      </c>
      <c r="I878" s="3" t="s">
        <v>2</v>
      </c>
      <c r="J878" s="3" t="s">
        <v>16</v>
      </c>
      <c r="K878" s="3" t="s">
        <v>14</v>
      </c>
      <c r="L878" s="3" t="s">
        <v>15</v>
      </c>
      <c r="M878" s="8">
        <v>2</v>
      </c>
      <c r="N878" s="5">
        <v>36.86</v>
      </c>
      <c r="O878" s="6">
        <v>0.05</v>
      </c>
      <c r="P878" s="5">
        <v>13.85</v>
      </c>
      <c r="Q878" s="5">
        <f t="shared" si="52"/>
        <v>70.033999999999992</v>
      </c>
      <c r="R878" s="5">
        <f t="shared" si="53"/>
        <v>27.7</v>
      </c>
      <c r="S878" s="5">
        <f t="shared" si="54"/>
        <v>42.333999999999989</v>
      </c>
      <c r="T878" s="7">
        <f t="shared" si="55"/>
        <v>0.60447782505640113</v>
      </c>
      <c r="U878" s="4">
        <f>YEAR(SalesDataTable[[#This Row],[Order Date]])</f>
        <v>2026</v>
      </c>
      <c r="V878" s="7" t="str">
        <f>"Q"&amp;ROUNDUP(MONTH(SalesDataTable[[#This Row],[Order Date]])/3,0)</f>
        <v>Q2</v>
      </c>
      <c r="W878" s="8">
        <f>MONTH(SalesDataTable[[#This Row],[Order Date]])</f>
        <v>5</v>
      </c>
      <c r="X878" s="7" t="str">
        <f>TEXT(SalesDataTable[[#This Row],[Order Date]],"mmm")</f>
        <v>May</v>
      </c>
    </row>
    <row r="879" spans="1:24" ht="15.75">
      <c r="A879" s="1">
        <v>1012</v>
      </c>
      <c r="B879" s="2">
        <v>46164</v>
      </c>
      <c r="C879" s="3">
        <f>YEAR(SalesDataTable[[#This Row],[Order Date]])</f>
        <v>2026</v>
      </c>
      <c r="D879" s="10" t="str">
        <f>"Q"&amp;ROUNDUP(MONTH(SalesDataTable[[#This Row],[Order Date]])/3,0)</f>
        <v>Q2</v>
      </c>
      <c r="E879" s="3">
        <f>MONTH(SalesDataTable[[#This Row],[Order Date]])</f>
        <v>5</v>
      </c>
      <c r="F879" s="3" t="str">
        <f>TEXT(SalesDataTable[[#This Row],[Order Date]],"MMM")</f>
        <v>May</v>
      </c>
      <c r="G879" s="3" t="s">
        <v>6</v>
      </c>
      <c r="H879" s="3" t="s">
        <v>27</v>
      </c>
      <c r="I879" s="3" t="s">
        <v>2</v>
      </c>
      <c r="J879" s="3" t="s">
        <v>13</v>
      </c>
      <c r="K879" s="3" t="s">
        <v>9</v>
      </c>
      <c r="L879" s="3" t="s">
        <v>37</v>
      </c>
      <c r="M879" s="8">
        <v>3</v>
      </c>
      <c r="N879" s="5">
        <v>156.74</v>
      </c>
      <c r="O879" s="6">
        <v>0</v>
      </c>
      <c r="P879" s="5">
        <v>79.819999999999993</v>
      </c>
      <c r="Q879" s="5">
        <f t="shared" si="52"/>
        <v>470.22</v>
      </c>
      <c r="R879" s="5">
        <f t="shared" si="53"/>
        <v>239.45999999999998</v>
      </c>
      <c r="S879" s="5">
        <f t="shared" si="54"/>
        <v>230.76000000000005</v>
      </c>
      <c r="T879" s="7">
        <f t="shared" si="55"/>
        <v>0.49074901110118674</v>
      </c>
      <c r="U879" s="4">
        <f>YEAR(SalesDataTable[[#This Row],[Order Date]])</f>
        <v>2026</v>
      </c>
      <c r="V879" s="7" t="str">
        <f>"Q"&amp;ROUNDUP(MONTH(SalesDataTable[[#This Row],[Order Date]])/3,0)</f>
        <v>Q2</v>
      </c>
      <c r="W879" s="8">
        <f>MONTH(SalesDataTable[[#This Row],[Order Date]])</f>
        <v>5</v>
      </c>
      <c r="X879" s="7" t="str">
        <f>TEXT(SalesDataTable[[#This Row],[Order Date]],"mmm")</f>
        <v>May</v>
      </c>
    </row>
    <row r="880" spans="1:24" ht="15.75">
      <c r="A880" s="1">
        <v>2180</v>
      </c>
      <c r="B880" s="2">
        <v>46164</v>
      </c>
      <c r="C880" s="3">
        <f>YEAR(SalesDataTable[[#This Row],[Order Date]])</f>
        <v>2026</v>
      </c>
      <c r="D880" s="10" t="str">
        <f>"Q"&amp;ROUNDUP(MONTH(SalesDataTable[[#This Row],[Order Date]])/3,0)</f>
        <v>Q2</v>
      </c>
      <c r="E880" s="3">
        <f>MONTH(SalesDataTable[[#This Row],[Order Date]])</f>
        <v>5</v>
      </c>
      <c r="F880" s="3" t="str">
        <f>TEXT(SalesDataTable[[#This Row],[Order Date]],"MMM")</f>
        <v>May</v>
      </c>
      <c r="G880" s="3" t="s">
        <v>0</v>
      </c>
      <c r="H880" s="3" t="s">
        <v>36</v>
      </c>
      <c r="I880" s="3" t="s">
        <v>8</v>
      </c>
      <c r="J880" s="3" t="s">
        <v>3</v>
      </c>
      <c r="K880" s="3" t="s">
        <v>4</v>
      </c>
      <c r="L880" s="3" t="s">
        <v>22</v>
      </c>
      <c r="M880" s="8">
        <v>3</v>
      </c>
      <c r="N880" s="5">
        <v>51.04</v>
      </c>
      <c r="O880" s="6">
        <v>0.2</v>
      </c>
      <c r="P880" s="5">
        <v>22.32</v>
      </c>
      <c r="Q880" s="5">
        <f t="shared" si="52"/>
        <v>122.49600000000001</v>
      </c>
      <c r="R880" s="5">
        <f t="shared" si="53"/>
        <v>66.960000000000008</v>
      </c>
      <c r="S880" s="5">
        <f t="shared" si="54"/>
        <v>55.536000000000001</v>
      </c>
      <c r="T880" s="7">
        <f t="shared" si="55"/>
        <v>0.45336990595611282</v>
      </c>
      <c r="U880" s="4">
        <f>YEAR(SalesDataTable[[#This Row],[Order Date]])</f>
        <v>2026</v>
      </c>
      <c r="V880" s="7" t="str">
        <f>"Q"&amp;ROUNDUP(MONTH(SalesDataTable[[#This Row],[Order Date]])/3,0)</f>
        <v>Q2</v>
      </c>
      <c r="W880" s="8">
        <f>MONTH(SalesDataTable[[#This Row],[Order Date]])</f>
        <v>5</v>
      </c>
      <c r="X880" s="7" t="str">
        <f>TEXT(SalesDataTable[[#This Row],[Order Date]],"mmm")</f>
        <v>May</v>
      </c>
    </row>
    <row r="881" spans="1:24" ht="15.75">
      <c r="A881" s="1">
        <v>3659</v>
      </c>
      <c r="B881" s="2">
        <v>46164</v>
      </c>
      <c r="C881" s="3">
        <f>YEAR(SalesDataTable[[#This Row],[Order Date]])</f>
        <v>2026</v>
      </c>
      <c r="D881" s="10" t="str">
        <f>"Q"&amp;ROUNDUP(MONTH(SalesDataTable[[#This Row],[Order Date]])/3,0)</f>
        <v>Q2</v>
      </c>
      <c r="E881" s="3">
        <f>MONTH(SalesDataTable[[#This Row],[Order Date]])</f>
        <v>5</v>
      </c>
      <c r="F881" s="3" t="str">
        <f>TEXT(SalesDataTable[[#This Row],[Order Date]],"MMM")</f>
        <v>May</v>
      </c>
      <c r="G881" s="3" t="s">
        <v>20</v>
      </c>
      <c r="H881" s="3" t="s">
        <v>47</v>
      </c>
      <c r="I881" s="3" t="s">
        <v>19</v>
      </c>
      <c r="J881" s="3" t="s">
        <v>13</v>
      </c>
      <c r="K881" s="3" t="s">
        <v>9</v>
      </c>
      <c r="L881" s="3" t="s">
        <v>10</v>
      </c>
      <c r="M881" s="8">
        <v>2</v>
      </c>
      <c r="N881" s="5">
        <v>93.55</v>
      </c>
      <c r="O881" s="6">
        <v>0</v>
      </c>
      <c r="P881" s="5">
        <v>44.31</v>
      </c>
      <c r="Q881" s="5">
        <f t="shared" si="52"/>
        <v>187.1</v>
      </c>
      <c r="R881" s="5">
        <f t="shared" si="53"/>
        <v>88.62</v>
      </c>
      <c r="S881" s="5">
        <f t="shared" si="54"/>
        <v>98.47999999999999</v>
      </c>
      <c r="T881" s="7">
        <f t="shared" si="55"/>
        <v>0.52634954569748793</v>
      </c>
      <c r="U881" s="4">
        <f>YEAR(SalesDataTable[[#This Row],[Order Date]])</f>
        <v>2026</v>
      </c>
      <c r="V881" s="7" t="str">
        <f>"Q"&amp;ROUNDUP(MONTH(SalesDataTable[[#This Row],[Order Date]])/3,0)</f>
        <v>Q2</v>
      </c>
      <c r="W881" s="8">
        <f>MONTH(SalesDataTable[[#This Row],[Order Date]])</f>
        <v>5</v>
      </c>
      <c r="X881" s="7" t="str">
        <f>TEXT(SalesDataTable[[#This Row],[Order Date]],"mmm")</f>
        <v>May</v>
      </c>
    </row>
    <row r="882" spans="1:24" ht="15.75">
      <c r="A882" s="1">
        <v>3775</v>
      </c>
      <c r="B882" s="2">
        <v>46164</v>
      </c>
      <c r="C882" s="3">
        <f>YEAR(SalesDataTable[[#This Row],[Order Date]])</f>
        <v>2026</v>
      </c>
      <c r="D882" s="10" t="str">
        <f>"Q"&amp;ROUNDUP(MONTH(SalesDataTable[[#This Row],[Order Date]])/3,0)</f>
        <v>Q2</v>
      </c>
      <c r="E882" s="3">
        <f>MONTH(SalesDataTable[[#This Row],[Order Date]])</f>
        <v>5</v>
      </c>
      <c r="F882" s="3" t="str">
        <f>TEXT(SalesDataTable[[#This Row],[Order Date]],"MMM")</f>
        <v>May</v>
      </c>
      <c r="G882" s="3" t="s">
        <v>11</v>
      </c>
      <c r="H882" s="3" t="s">
        <v>12</v>
      </c>
      <c r="I882" s="3" t="s">
        <v>2</v>
      </c>
      <c r="J882" s="3" t="s">
        <v>16</v>
      </c>
      <c r="K882" s="3" t="s">
        <v>14</v>
      </c>
      <c r="L882" s="3" t="s">
        <v>44</v>
      </c>
      <c r="M882" s="8">
        <v>1</v>
      </c>
      <c r="N882" s="5">
        <v>131.74</v>
      </c>
      <c r="O882" s="6">
        <v>0</v>
      </c>
      <c r="P882" s="5">
        <v>66.650000000000006</v>
      </c>
      <c r="Q882" s="5">
        <f t="shared" si="52"/>
        <v>131.74</v>
      </c>
      <c r="R882" s="5">
        <f t="shared" si="53"/>
        <v>66.650000000000006</v>
      </c>
      <c r="S882" s="5">
        <f t="shared" si="54"/>
        <v>65.09</v>
      </c>
      <c r="T882" s="7">
        <f t="shared" si="55"/>
        <v>0.49407924700166994</v>
      </c>
      <c r="U882" s="4">
        <f>YEAR(SalesDataTable[[#This Row],[Order Date]])</f>
        <v>2026</v>
      </c>
      <c r="V882" s="7" t="str">
        <f>"Q"&amp;ROUNDUP(MONTH(SalesDataTable[[#This Row],[Order Date]])/3,0)</f>
        <v>Q2</v>
      </c>
      <c r="W882" s="8">
        <f>MONTH(SalesDataTable[[#This Row],[Order Date]])</f>
        <v>5</v>
      </c>
      <c r="X882" s="7" t="str">
        <f>TEXT(SalesDataTable[[#This Row],[Order Date]],"mmm")</f>
        <v>May</v>
      </c>
    </row>
    <row r="883" spans="1:24" ht="15.75">
      <c r="A883" s="1">
        <v>4071</v>
      </c>
      <c r="B883" s="2">
        <v>46164</v>
      </c>
      <c r="C883" s="3">
        <f>YEAR(SalesDataTable[[#This Row],[Order Date]])</f>
        <v>2026</v>
      </c>
      <c r="D883" s="10" t="str">
        <f>"Q"&amp;ROUNDUP(MONTH(SalesDataTable[[#This Row],[Order Date]])/3,0)</f>
        <v>Q2</v>
      </c>
      <c r="E883" s="3">
        <f>MONTH(SalesDataTable[[#This Row],[Order Date]])</f>
        <v>5</v>
      </c>
      <c r="F883" s="3" t="str">
        <f>TEXT(SalesDataTable[[#This Row],[Order Date]],"MMM")</f>
        <v>May</v>
      </c>
      <c r="G883" s="3" t="s">
        <v>20</v>
      </c>
      <c r="H883" s="3" t="s">
        <v>33</v>
      </c>
      <c r="I883" s="3" t="s">
        <v>2</v>
      </c>
      <c r="J883" s="3" t="s">
        <v>13</v>
      </c>
      <c r="K883" s="3" t="s">
        <v>9</v>
      </c>
      <c r="L883" s="3" t="s">
        <v>10</v>
      </c>
      <c r="M883" s="8">
        <v>5</v>
      </c>
      <c r="N883" s="5">
        <v>91.79</v>
      </c>
      <c r="O883" s="6">
        <v>0.05</v>
      </c>
      <c r="P883" s="5">
        <v>44.48</v>
      </c>
      <c r="Q883" s="5">
        <f t="shared" si="52"/>
        <v>436.0025</v>
      </c>
      <c r="R883" s="5">
        <f t="shared" si="53"/>
        <v>222.39999999999998</v>
      </c>
      <c r="S883" s="5">
        <f t="shared" si="54"/>
        <v>213.60250000000002</v>
      </c>
      <c r="T883" s="7">
        <f t="shared" si="55"/>
        <v>0.48991118170193981</v>
      </c>
      <c r="U883" s="4">
        <f>YEAR(SalesDataTable[[#This Row],[Order Date]])</f>
        <v>2026</v>
      </c>
      <c r="V883" s="7" t="str">
        <f>"Q"&amp;ROUNDUP(MONTH(SalesDataTable[[#This Row],[Order Date]])/3,0)</f>
        <v>Q2</v>
      </c>
      <c r="W883" s="8">
        <f>MONTH(SalesDataTable[[#This Row],[Order Date]])</f>
        <v>5</v>
      </c>
      <c r="X883" s="7" t="str">
        <f>TEXT(SalesDataTable[[#This Row],[Order Date]],"mmm")</f>
        <v>May</v>
      </c>
    </row>
    <row r="884" spans="1:24" ht="15.75">
      <c r="A884" s="1">
        <v>5137</v>
      </c>
      <c r="B884" s="2">
        <v>46164</v>
      </c>
      <c r="C884" s="3">
        <f>YEAR(SalesDataTable[[#This Row],[Order Date]])</f>
        <v>2026</v>
      </c>
      <c r="D884" s="10" t="str">
        <f>"Q"&amp;ROUNDUP(MONTH(SalesDataTable[[#This Row],[Order Date]])/3,0)</f>
        <v>Q2</v>
      </c>
      <c r="E884" s="3">
        <f>MONTH(SalesDataTable[[#This Row],[Order Date]])</f>
        <v>5</v>
      </c>
      <c r="F884" s="3" t="str">
        <f>TEXT(SalesDataTable[[#This Row],[Order Date]],"MMM")</f>
        <v>May</v>
      </c>
      <c r="G884" s="3" t="s">
        <v>20</v>
      </c>
      <c r="H884" s="3" t="s">
        <v>47</v>
      </c>
      <c r="I884" s="3" t="s">
        <v>2</v>
      </c>
      <c r="J884" s="3" t="s">
        <v>16</v>
      </c>
      <c r="K884" s="3" t="s">
        <v>9</v>
      </c>
      <c r="L884" s="3" t="s">
        <v>37</v>
      </c>
      <c r="M884" s="8">
        <v>4</v>
      </c>
      <c r="N884" s="5">
        <v>155.4</v>
      </c>
      <c r="O884" s="6">
        <v>0.05</v>
      </c>
      <c r="P884" s="5">
        <v>77.31</v>
      </c>
      <c r="Q884" s="5">
        <f t="shared" si="52"/>
        <v>590.52</v>
      </c>
      <c r="R884" s="5">
        <f t="shared" si="53"/>
        <v>309.24</v>
      </c>
      <c r="S884" s="5">
        <f t="shared" si="54"/>
        <v>281.27999999999997</v>
      </c>
      <c r="T884" s="7">
        <f t="shared" si="55"/>
        <v>0.47632595001016048</v>
      </c>
      <c r="U884" s="4">
        <f>YEAR(SalesDataTable[[#This Row],[Order Date]])</f>
        <v>2026</v>
      </c>
      <c r="V884" s="7" t="str">
        <f>"Q"&amp;ROUNDUP(MONTH(SalesDataTable[[#This Row],[Order Date]])/3,0)</f>
        <v>Q2</v>
      </c>
      <c r="W884" s="8">
        <f>MONTH(SalesDataTable[[#This Row],[Order Date]])</f>
        <v>5</v>
      </c>
      <c r="X884" s="7" t="str">
        <f>TEXT(SalesDataTable[[#This Row],[Order Date]],"mmm")</f>
        <v>May</v>
      </c>
    </row>
    <row r="885" spans="1:24" ht="15.75">
      <c r="A885" s="1">
        <v>133</v>
      </c>
      <c r="B885" s="2">
        <v>46165</v>
      </c>
      <c r="C885" s="3">
        <f>YEAR(SalesDataTable[[#This Row],[Order Date]])</f>
        <v>2026</v>
      </c>
      <c r="D885" s="10" t="str">
        <f>"Q"&amp;ROUNDUP(MONTH(SalesDataTable[[#This Row],[Order Date]])/3,0)</f>
        <v>Q2</v>
      </c>
      <c r="E885" s="3">
        <f>MONTH(SalesDataTable[[#This Row],[Order Date]])</f>
        <v>5</v>
      </c>
      <c r="F885" s="3" t="str">
        <f>TEXT(SalesDataTable[[#This Row],[Order Date]],"MMM")</f>
        <v>May</v>
      </c>
      <c r="G885" s="3" t="s">
        <v>6</v>
      </c>
      <c r="H885" s="3" t="s">
        <v>7</v>
      </c>
      <c r="I885" s="3" t="s">
        <v>2</v>
      </c>
      <c r="J885" s="3" t="s">
        <v>13</v>
      </c>
      <c r="K885" s="3" t="s">
        <v>14</v>
      </c>
      <c r="L885" s="3" t="s">
        <v>15</v>
      </c>
      <c r="M885" s="8">
        <v>1</v>
      </c>
      <c r="N885" s="5">
        <v>36.57</v>
      </c>
      <c r="O885" s="6">
        <v>0.05</v>
      </c>
      <c r="P885" s="5">
        <v>13.33</v>
      </c>
      <c r="Q885" s="5">
        <f t="shared" si="52"/>
        <v>34.741500000000002</v>
      </c>
      <c r="R885" s="5">
        <f t="shared" si="53"/>
        <v>13.33</v>
      </c>
      <c r="S885" s="5">
        <f t="shared" si="54"/>
        <v>21.411500000000004</v>
      </c>
      <c r="T885" s="7">
        <f t="shared" si="55"/>
        <v>0.61630902522919284</v>
      </c>
      <c r="U885" s="4">
        <f>YEAR(SalesDataTable[[#This Row],[Order Date]])</f>
        <v>2026</v>
      </c>
      <c r="V885" s="7" t="str">
        <f>"Q"&amp;ROUNDUP(MONTH(SalesDataTable[[#This Row],[Order Date]])/3,0)</f>
        <v>Q2</v>
      </c>
      <c r="W885" s="8">
        <f>MONTH(SalesDataTable[[#This Row],[Order Date]])</f>
        <v>5</v>
      </c>
      <c r="X885" s="7" t="str">
        <f>TEXT(SalesDataTable[[#This Row],[Order Date]],"mmm")</f>
        <v>May</v>
      </c>
    </row>
    <row r="886" spans="1:24" ht="15.75">
      <c r="A886" s="1">
        <v>1385</v>
      </c>
      <c r="B886" s="2">
        <v>46165</v>
      </c>
      <c r="C886" s="3">
        <f>YEAR(SalesDataTable[[#This Row],[Order Date]])</f>
        <v>2026</v>
      </c>
      <c r="D886" s="10" t="str">
        <f>"Q"&amp;ROUNDUP(MONTH(SalesDataTable[[#This Row],[Order Date]])/3,0)</f>
        <v>Q2</v>
      </c>
      <c r="E886" s="3">
        <f>MONTH(SalesDataTable[[#This Row],[Order Date]])</f>
        <v>5</v>
      </c>
      <c r="F886" s="3" t="str">
        <f>TEXT(SalesDataTable[[#This Row],[Order Date]],"MMM")</f>
        <v>May</v>
      </c>
      <c r="G886" s="3" t="s">
        <v>11</v>
      </c>
      <c r="H886" s="3" t="s">
        <v>52</v>
      </c>
      <c r="I886" s="3" t="s">
        <v>2</v>
      </c>
      <c r="J886" s="3" t="s">
        <v>13</v>
      </c>
      <c r="K886" s="3" t="s">
        <v>4</v>
      </c>
      <c r="L886" s="3" t="s">
        <v>26</v>
      </c>
      <c r="M886" s="8">
        <v>2</v>
      </c>
      <c r="N886" s="5">
        <v>41.19</v>
      </c>
      <c r="O886" s="6">
        <v>0</v>
      </c>
      <c r="P886" s="5">
        <v>17.190000000000001</v>
      </c>
      <c r="Q886" s="5">
        <f t="shared" si="52"/>
        <v>82.38</v>
      </c>
      <c r="R886" s="5">
        <f t="shared" si="53"/>
        <v>34.380000000000003</v>
      </c>
      <c r="S886" s="5">
        <f t="shared" si="54"/>
        <v>47.999999999999993</v>
      </c>
      <c r="T886" s="7">
        <f t="shared" si="55"/>
        <v>0.58266569555717407</v>
      </c>
      <c r="U886" s="4">
        <f>YEAR(SalesDataTable[[#This Row],[Order Date]])</f>
        <v>2026</v>
      </c>
      <c r="V886" s="7" t="str">
        <f>"Q"&amp;ROUNDUP(MONTH(SalesDataTable[[#This Row],[Order Date]])/3,0)</f>
        <v>Q2</v>
      </c>
      <c r="W886" s="8">
        <f>MONTH(SalesDataTable[[#This Row],[Order Date]])</f>
        <v>5</v>
      </c>
      <c r="X886" s="7" t="str">
        <f>TEXT(SalesDataTable[[#This Row],[Order Date]],"mmm")</f>
        <v>May</v>
      </c>
    </row>
    <row r="887" spans="1:24" ht="15.75">
      <c r="A887" s="1">
        <v>1597</v>
      </c>
      <c r="B887" s="2">
        <v>46165</v>
      </c>
      <c r="C887" s="3">
        <f>YEAR(SalesDataTable[[#This Row],[Order Date]])</f>
        <v>2026</v>
      </c>
      <c r="D887" s="10" t="str">
        <f>"Q"&amp;ROUNDUP(MONTH(SalesDataTable[[#This Row],[Order Date]])/3,0)</f>
        <v>Q2</v>
      </c>
      <c r="E887" s="3">
        <f>MONTH(SalesDataTable[[#This Row],[Order Date]])</f>
        <v>5</v>
      </c>
      <c r="F887" s="3" t="str">
        <f>TEXT(SalesDataTable[[#This Row],[Order Date]],"MMM")</f>
        <v>May</v>
      </c>
      <c r="G887" s="3" t="s">
        <v>20</v>
      </c>
      <c r="H887" s="3" t="s">
        <v>33</v>
      </c>
      <c r="I887" s="3" t="s">
        <v>2</v>
      </c>
      <c r="J887" s="3" t="s">
        <v>3</v>
      </c>
      <c r="K887" s="3" t="s">
        <v>14</v>
      </c>
      <c r="L887" s="3" t="s">
        <v>44</v>
      </c>
      <c r="M887" s="8">
        <v>1</v>
      </c>
      <c r="N887" s="5">
        <v>136.66999999999999</v>
      </c>
      <c r="O887" s="6">
        <v>0.05</v>
      </c>
      <c r="P887" s="5">
        <v>67.099999999999994</v>
      </c>
      <c r="Q887" s="5">
        <f t="shared" si="52"/>
        <v>129.83649999999997</v>
      </c>
      <c r="R887" s="5">
        <f t="shared" si="53"/>
        <v>67.099999999999994</v>
      </c>
      <c r="S887" s="5">
        <f t="shared" si="54"/>
        <v>62.736499999999978</v>
      </c>
      <c r="T887" s="7">
        <f t="shared" si="55"/>
        <v>0.48319617364916639</v>
      </c>
      <c r="U887" s="4">
        <f>YEAR(SalesDataTable[[#This Row],[Order Date]])</f>
        <v>2026</v>
      </c>
      <c r="V887" s="7" t="str">
        <f>"Q"&amp;ROUNDUP(MONTH(SalesDataTable[[#This Row],[Order Date]])/3,0)</f>
        <v>Q2</v>
      </c>
      <c r="W887" s="8">
        <f>MONTH(SalesDataTable[[#This Row],[Order Date]])</f>
        <v>5</v>
      </c>
      <c r="X887" s="7" t="str">
        <f>TEXT(SalesDataTable[[#This Row],[Order Date]],"mmm")</f>
        <v>May</v>
      </c>
    </row>
    <row r="888" spans="1:24" ht="15.75">
      <c r="A888" s="1">
        <v>2273</v>
      </c>
      <c r="B888" s="2">
        <v>46165</v>
      </c>
      <c r="C888" s="3">
        <f>YEAR(SalesDataTable[[#This Row],[Order Date]])</f>
        <v>2026</v>
      </c>
      <c r="D888" s="10" t="str">
        <f>"Q"&amp;ROUNDUP(MONTH(SalesDataTable[[#This Row],[Order Date]])/3,0)</f>
        <v>Q2</v>
      </c>
      <c r="E888" s="3">
        <f>MONTH(SalesDataTable[[#This Row],[Order Date]])</f>
        <v>5</v>
      </c>
      <c r="F888" s="3" t="str">
        <f>TEXT(SalesDataTable[[#This Row],[Order Date]],"MMM")</f>
        <v>May</v>
      </c>
      <c r="G888" s="3" t="s">
        <v>11</v>
      </c>
      <c r="H888" s="3" t="s">
        <v>12</v>
      </c>
      <c r="I888" s="3" t="s">
        <v>19</v>
      </c>
      <c r="J888" s="3" t="s">
        <v>13</v>
      </c>
      <c r="K888" s="3" t="s">
        <v>34</v>
      </c>
      <c r="L888" s="3" t="s">
        <v>42</v>
      </c>
      <c r="M888" s="8">
        <v>2</v>
      </c>
      <c r="N888" s="5">
        <v>35.700000000000003</v>
      </c>
      <c r="O888" s="6">
        <v>0</v>
      </c>
      <c r="P888" s="5">
        <v>13.52</v>
      </c>
      <c r="Q888" s="5">
        <f t="shared" si="52"/>
        <v>71.400000000000006</v>
      </c>
      <c r="R888" s="5">
        <f t="shared" si="53"/>
        <v>27.04</v>
      </c>
      <c r="S888" s="5">
        <f t="shared" si="54"/>
        <v>44.360000000000007</v>
      </c>
      <c r="T888" s="7">
        <f t="shared" si="55"/>
        <v>0.62128851540616248</v>
      </c>
      <c r="U888" s="4">
        <f>YEAR(SalesDataTable[[#This Row],[Order Date]])</f>
        <v>2026</v>
      </c>
      <c r="V888" s="7" t="str">
        <f>"Q"&amp;ROUNDUP(MONTH(SalesDataTable[[#This Row],[Order Date]])/3,0)</f>
        <v>Q2</v>
      </c>
      <c r="W888" s="8">
        <f>MONTH(SalesDataTable[[#This Row],[Order Date]])</f>
        <v>5</v>
      </c>
      <c r="X888" s="7" t="str">
        <f>TEXT(SalesDataTable[[#This Row],[Order Date]],"mmm")</f>
        <v>May</v>
      </c>
    </row>
    <row r="889" spans="1:24" ht="15.75">
      <c r="A889" s="1">
        <v>2931</v>
      </c>
      <c r="B889" s="2">
        <v>46165</v>
      </c>
      <c r="C889" s="3">
        <f>YEAR(SalesDataTable[[#This Row],[Order Date]])</f>
        <v>2026</v>
      </c>
      <c r="D889" s="10" t="str">
        <f>"Q"&amp;ROUNDUP(MONTH(SalesDataTable[[#This Row],[Order Date]])/3,0)</f>
        <v>Q2</v>
      </c>
      <c r="E889" s="3">
        <f>MONTH(SalesDataTable[[#This Row],[Order Date]])</f>
        <v>5</v>
      </c>
      <c r="F889" s="3" t="str">
        <f>TEXT(SalesDataTable[[#This Row],[Order Date]],"MMM")</f>
        <v>May</v>
      </c>
      <c r="G889" s="3" t="s">
        <v>0</v>
      </c>
      <c r="H889" s="3" t="s">
        <v>1</v>
      </c>
      <c r="I889" s="3" t="s">
        <v>2</v>
      </c>
      <c r="J889" s="3" t="s">
        <v>3</v>
      </c>
      <c r="K889" s="3" t="s">
        <v>4</v>
      </c>
      <c r="L889" s="3" t="s">
        <v>30</v>
      </c>
      <c r="M889" s="8">
        <v>1</v>
      </c>
      <c r="N889" s="5">
        <v>100.87</v>
      </c>
      <c r="O889" s="6">
        <v>0</v>
      </c>
      <c r="P889" s="5">
        <v>50.4</v>
      </c>
      <c r="Q889" s="5">
        <f t="shared" si="52"/>
        <v>100.87</v>
      </c>
      <c r="R889" s="5">
        <f t="shared" si="53"/>
        <v>50.4</v>
      </c>
      <c r="S889" s="5">
        <f t="shared" si="54"/>
        <v>50.470000000000006</v>
      </c>
      <c r="T889" s="7">
        <f t="shared" si="55"/>
        <v>0.5003469812630118</v>
      </c>
      <c r="U889" s="4">
        <f>YEAR(SalesDataTable[[#This Row],[Order Date]])</f>
        <v>2026</v>
      </c>
      <c r="V889" s="7" t="str">
        <f>"Q"&amp;ROUNDUP(MONTH(SalesDataTable[[#This Row],[Order Date]])/3,0)</f>
        <v>Q2</v>
      </c>
      <c r="W889" s="8">
        <f>MONTH(SalesDataTable[[#This Row],[Order Date]])</f>
        <v>5</v>
      </c>
      <c r="X889" s="7" t="str">
        <f>TEXT(SalesDataTable[[#This Row],[Order Date]],"mmm")</f>
        <v>May</v>
      </c>
    </row>
    <row r="890" spans="1:24" ht="15.75">
      <c r="A890" s="1">
        <v>4143</v>
      </c>
      <c r="B890" s="2">
        <v>46165</v>
      </c>
      <c r="C890" s="3">
        <f>YEAR(SalesDataTable[[#This Row],[Order Date]])</f>
        <v>2026</v>
      </c>
      <c r="D890" s="10" t="str">
        <f>"Q"&amp;ROUNDUP(MONTH(SalesDataTable[[#This Row],[Order Date]])/3,0)</f>
        <v>Q2</v>
      </c>
      <c r="E890" s="3">
        <f>MONTH(SalesDataTable[[#This Row],[Order Date]])</f>
        <v>5</v>
      </c>
      <c r="F890" s="3" t="str">
        <f>TEXT(SalesDataTable[[#This Row],[Order Date]],"MMM")</f>
        <v>May</v>
      </c>
      <c r="G890" s="3" t="s">
        <v>11</v>
      </c>
      <c r="H890" s="3" t="s">
        <v>52</v>
      </c>
      <c r="I890" s="3" t="s">
        <v>19</v>
      </c>
      <c r="J890" s="3" t="s">
        <v>3</v>
      </c>
      <c r="K890" s="3" t="s">
        <v>14</v>
      </c>
      <c r="L890" s="3" t="s">
        <v>44</v>
      </c>
      <c r="M890" s="8">
        <v>1</v>
      </c>
      <c r="N890" s="5">
        <v>130.80000000000001</v>
      </c>
      <c r="O890" s="6">
        <v>0</v>
      </c>
      <c r="P890" s="5">
        <v>68.7</v>
      </c>
      <c r="Q890" s="5">
        <f t="shared" si="52"/>
        <v>130.80000000000001</v>
      </c>
      <c r="R890" s="5">
        <f t="shared" si="53"/>
        <v>68.7</v>
      </c>
      <c r="S890" s="5">
        <f t="shared" si="54"/>
        <v>62.100000000000009</v>
      </c>
      <c r="T890" s="7">
        <f t="shared" si="55"/>
        <v>0.4747706422018349</v>
      </c>
      <c r="U890" s="4">
        <f>YEAR(SalesDataTable[[#This Row],[Order Date]])</f>
        <v>2026</v>
      </c>
      <c r="V890" s="7" t="str">
        <f>"Q"&amp;ROUNDUP(MONTH(SalesDataTable[[#This Row],[Order Date]])/3,0)</f>
        <v>Q2</v>
      </c>
      <c r="W890" s="8">
        <f>MONTH(SalesDataTable[[#This Row],[Order Date]])</f>
        <v>5</v>
      </c>
      <c r="X890" s="7" t="str">
        <f>TEXT(SalesDataTable[[#This Row],[Order Date]],"mmm")</f>
        <v>May</v>
      </c>
    </row>
    <row r="891" spans="1:24" ht="15.75">
      <c r="A891" s="1">
        <v>4504</v>
      </c>
      <c r="B891" s="2">
        <v>46165</v>
      </c>
      <c r="C891" s="3">
        <f>YEAR(SalesDataTable[[#This Row],[Order Date]])</f>
        <v>2026</v>
      </c>
      <c r="D891" s="10" t="str">
        <f>"Q"&amp;ROUNDUP(MONTH(SalesDataTable[[#This Row],[Order Date]])/3,0)</f>
        <v>Q2</v>
      </c>
      <c r="E891" s="3">
        <f>MONTH(SalesDataTable[[#This Row],[Order Date]])</f>
        <v>5</v>
      </c>
      <c r="F891" s="3" t="str">
        <f>TEXT(SalesDataTable[[#This Row],[Order Date]],"MMM")</f>
        <v>May</v>
      </c>
      <c r="G891" s="3" t="s">
        <v>0</v>
      </c>
      <c r="H891" s="3" t="s">
        <v>36</v>
      </c>
      <c r="I891" s="3" t="s">
        <v>28</v>
      </c>
      <c r="J891" s="3" t="s">
        <v>3</v>
      </c>
      <c r="K891" s="3" t="s">
        <v>9</v>
      </c>
      <c r="L891" s="3" t="s">
        <v>37</v>
      </c>
      <c r="M891" s="8">
        <v>1</v>
      </c>
      <c r="N891" s="5">
        <v>153.88999999999999</v>
      </c>
      <c r="O891" s="6">
        <v>0</v>
      </c>
      <c r="P891" s="5">
        <v>79.64</v>
      </c>
      <c r="Q891" s="5">
        <f t="shared" si="52"/>
        <v>153.88999999999999</v>
      </c>
      <c r="R891" s="5">
        <f t="shared" si="53"/>
        <v>79.64</v>
      </c>
      <c r="S891" s="5">
        <f t="shared" si="54"/>
        <v>74.249999999999986</v>
      </c>
      <c r="T891" s="7">
        <f t="shared" si="55"/>
        <v>0.4824874910650464</v>
      </c>
      <c r="U891" s="4">
        <f>YEAR(SalesDataTable[[#This Row],[Order Date]])</f>
        <v>2026</v>
      </c>
      <c r="V891" s="7" t="str">
        <f>"Q"&amp;ROUNDUP(MONTH(SalesDataTable[[#This Row],[Order Date]])/3,0)</f>
        <v>Q2</v>
      </c>
      <c r="W891" s="8">
        <f>MONTH(SalesDataTable[[#This Row],[Order Date]])</f>
        <v>5</v>
      </c>
      <c r="X891" s="7" t="str">
        <f>TEXT(SalesDataTable[[#This Row],[Order Date]],"mmm")</f>
        <v>May</v>
      </c>
    </row>
    <row r="892" spans="1:24" ht="15.75">
      <c r="A892" s="1">
        <v>656</v>
      </c>
      <c r="B892" s="2">
        <v>46166</v>
      </c>
      <c r="C892" s="3">
        <f>YEAR(SalesDataTable[[#This Row],[Order Date]])</f>
        <v>2026</v>
      </c>
      <c r="D892" s="10" t="str">
        <f>"Q"&amp;ROUNDUP(MONTH(SalesDataTable[[#This Row],[Order Date]])/3,0)</f>
        <v>Q2</v>
      </c>
      <c r="E892" s="3">
        <f>MONTH(SalesDataTable[[#This Row],[Order Date]])</f>
        <v>5</v>
      </c>
      <c r="F892" s="3" t="str">
        <f>TEXT(SalesDataTable[[#This Row],[Order Date]],"MMM")</f>
        <v>May</v>
      </c>
      <c r="G892" s="3" t="s">
        <v>20</v>
      </c>
      <c r="H892" s="3" t="s">
        <v>31</v>
      </c>
      <c r="I892" s="3" t="s">
        <v>2</v>
      </c>
      <c r="J892" s="3" t="s">
        <v>13</v>
      </c>
      <c r="K892" s="3" t="s">
        <v>23</v>
      </c>
      <c r="L892" s="3" t="s">
        <v>51</v>
      </c>
      <c r="M892" s="8">
        <v>1</v>
      </c>
      <c r="N892" s="5">
        <v>122.51</v>
      </c>
      <c r="O892" s="6">
        <v>0.15</v>
      </c>
      <c r="P892" s="5">
        <v>62.2</v>
      </c>
      <c r="Q892" s="5">
        <f t="shared" si="52"/>
        <v>104.1335</v>
      </c>
      <c r="R892" s="5">
        <f t="shared" si="53"/>
        <v>62.2</v>
      </c>
      <c r="S892" s="5">
        <f t="shared" si="54"/>
        <v>41.933499999999995</v>
      </c>
      <c r="T892" s="7">
        <f t="shared" si="55"/>
        <v>0.40268981643755369</v>
      </c>
      <c r="U892" s="4">
        <f>YEAR(SalesDataTable[[#This Row],[Order Date]])</f>
        <v>2026</v>
      </c>
      <c r="V892" s="7" t="str">
        <f>"Q"&amp;ROUNDUP(MONTH(SalesDataTable[[#This Row],[Order Date]])/3,0)</f>
        <v>Q2</v>
      </c>
      <c r="W892" s="8">
        <f>MONTH(SalesDataTable[[#This Row],[Order Date]])</f>
        <v>5</v>
      </c>
      <c r="X892" s="7" t="str">
        <f>TEXT(SalesDataTable[[#This Row],[Order Date]],"mmm")</f>
        <v>May</v>
      </c>
    </row>
    <row r="893" spans="1:24" ht="15.75">
      <c r="A893" s="1">
        <v>979</v>
      </c>
      <c r="B893" s="2">
        <v>46166</v>
      </c>
      <c r="C893" s="3">
        <f>YEAR(SalesDataTable[[#This Row],[Order Date]])</f>
        <v>2026</v>
      </c>
      <c r="D893" s="10" t="str">
        <f>"Q"&amp;ROUNDUP(MONTH(SalesDataTable[[#This Row],[Order Date]])/3,0)</f>
        <v>Q2</v>
      </c>
      <c r="E893" s="3">
        <f>MONTH(SalesDataTable[[#This Row],[Order Date]])</f>
        <v>5</v>
      </c>
      <c r="F893" s="3" t="str">
        <f>TEXT(SalesDataTable[[#This Row],[Order Date]],"MMM")</f>
        <v>May</v>
      </c>
      <c r="G893" s="3" t="s">
        <v>20</v>
      </c>
      <c r="H893" s="3" t="s">
        <v>21</v>
      </c>
      <c r="I893" s="3" t="s">
        <v>8</v>
      </c>
      <c r="J893" s="3" t="s">
        <v>3</v>
      </c>
      <c r="K893" s="3" t="s">
        <v>4</v>
      </c>
      <c r="L893" s="3" t="s">
        <v>5</v>
      </c>
      <c r="M893" s="8">
        <v>8</v>
      </c>
      <c r="N893" s="5">
        <v>79.94</v>
      </c>
      <c r="O893" s="6">
        <v>0.15</v>
      </c>
      <c r="P893" s="5">
        <v>41.65</v>
      </c>
      <c r="Q893" s="5">
        <f t="shared" si="52"/>
        <v>543.59199999999998</v>
      </c>
      <c r="R893" s="5">
        <f t="shared" si="53"/>
        <v>333.2</v>
      </c>
      <c r="S893" s="5">
        <f t="shared" si="54"/>
        <v>210.392</v>
      </c>
      <c r="T893" s="7">
        <f t="shared" si="55"/>
        <v>0.38704028021015763</v>
      </c>
      <c r="U893" s="4">
        <f>YEAR(SalesDataTable[[#This Row],[Order Date]])</f>
        <v>2026</v>
      </c>
      <c r="V893" s="7" t="str">
        <f>"Q"&amp;ROUNDUP(MONTH(SalesDataTable[[#This Row],[Order Date]])/3,0)</f>
        <v>Q2</v>
      </c>
      <c r="W893" s="8">
        <f>MONTH(SalesDataTable[[#This Row],[Order Date]])</f>
        <v>5</v>
      </c>
      <c r="X893" s="7" t="str">
        <f>TEXT(SalesDataTable[[#This Row],[Order Date]],"mmm")</f>
        <v>May</v>
      </c>
    </row>
    <row r="894" spans="1:24" ht="15.75">
      <c r="A894" s="1">
        <v>1510</v>
      </c>
      <c r="B894" s="2">
        <v>46166</v>
      </c>
      <c r="C894" s="3">
        <f>YEAR(SalesDataTable[[#This Row],[Order Date]])</f>
        <v>2026</v>
      </c>
      <c r="D894" s="10" t="str">
        <f>"Q"&amp;ROUNDUP(MONTH(SalesDataTable[[#This Row],[Order Date]])/3,0)</f>
        <v>Q2</v>
      </c>
      <c r="E894" s="3">
        <f>MONTH(SalesDataTable[[#This Row],[Order Date]])</f>
        <v>5</v>
      </c>
      <c r="F894" s="3" t="str">
        <f>TEXT(SalesDataTable[[#This Row],[Order Date]],"MMM")</f>
        <v>May</v>
      </c>
      <c r="G894" s="3" t="s">
        <v>20</v>
      </c>
      <c r="H894" s="3" t="s">
        <v>31</v>
      </c>
      <c r="I894" s="3" t="s">
        <v>2</v>
      </c>
      <c r="J894" s="3" t="s">
        <v>13</v>
      </c>
      <c r="K894" s="3" t="s">
        <v>4</v>
      </c>
      <c r="L894" s="3" t="s">
        <v>22</v>
      </c>
      <c r="M894" s="8">
        <v>2</v>
      </c>
      <c r="N894" s="5">
        <v>50.78</v>
      </c>
      <c r="O894" s="6">
        <v>0.05</v>
      </c>
      <c r="P894" s="5">
        <v>23.03</v>
      </c>
      <c r="Q894" s="5">
        <f t="shared" si="52"/>
        <v>96.481999999999999</v>
      </c>
      <c r="R894" s="5">
        <f t="shared" si="53"/>
        <v>46.06</v>
      </c>
      <c r="S894" s="5">
        <f t="shared" si="54"/>
        <v>50.421999999999997</v>
      </c>
      <c r="T894" s="7">
        <f t="shared" si="55"/>
        <v>0.52260525279326708</v>
      </c>
      <c r="U894" s="4">
        <f>YEAR(SalesDataTable[[#This Row],[Order Date]])</f>
        <v>2026</v>
      </c>
      <c r="V894" s="7" t="str">
        <f>"Q"&amp;ROUNDUP(MONTH(SalesDataTable[[#This Row],[Order Date]])/3,0)</f>
        <v>Q2</v>
      </c>
      <c r="W894" s="8">
        <f>MONTH(SalesDataTable[[#This Row],[Order Date]])</f>
        <v>5</v>
      </c>
      <c r="X894" s="7" t="str">
        <f>TEXT(SalesDataTable[[#This Row],[Order Date]],"mmm")</f>
        <v>May</v>
      </c>
    </row>
    <row r="895" spans="1:24" ht="15.75">
      <c r="A895" s="1">
        <v>1959</v>
      </c>
      <c r="B895" s="2">
        <v>46166</v>
      </c>
      <c r="C895" s="3">
        <f>YEAR(SalesDataTable[[#This Row],[Order Date]])</f>
        <v>2026</v>
      </c>
      <c r="D895" s="10" t="str">
        <f>"Q"&amp;ROUNDUP(MONTH(SalesDataTable[[#This Row],[Order Date]])/3,0)</f>
        <v>Q2</v>
      </c>
      <c r="E895" s="3">
        <f>MONTH(SalesDataTable[[#This Row],[Order Date]])</f>
        <v>5</v>
      </c>
      <c r="F895" s="3" t="str">
        <f>TEXT(SalesDataTable[[#This Row],[Order Date]],"MMM")</f>
        <v>May</v>
      </c>
      <c r="G895" s="3" t="s">
        <v>0</v>
      </c>
      <c r="H895" s="3" t="s">
        <v>50</v>
      </c>
      <c r="I895" s="3" t="s">
        <v>28</v>
      </c>
      <c r="J895" s="3" t="s">
        <v>16</v>
      </c>
      <c r="K895" s="3" t="s">
        <v>4</v>
      </c>
      <c r="L895" s="3" t="s">
        <v>5</v>
      </c>
      <c r="M895" s="8">
        <v>2</v>
      </c>
      <c r="N895" s="5">
        <v>80.59</v>
      </c>
      <c r="O895" s="6">
        <v>0.05</v>
      </c>
      <c r="P895" s="5">
        <v>41.44</v>
      </c>
      <c r="Q895" s="5">
        <f t="shared" si="52"/>
        <v>153.12100000000001</v>
      </c>
      <c r="R895" s="5">
        <f t="shared" si="53"/>
        <v>82.88</v>
      </c>
      <c r="S895" s="5">
        <f t="shared" si="54"/>
        <v>70.241000000000014</v>
      </c>
      <c r="T895" s="7">
        <f t="shared" si="55"/>
        <v>0.45872871781140412</v>
      </c>
      <c r="U895" s="4">
        <f>YEAR(SalesDataTable[[#This Row],[Order Date]])</f>
        <v>2026</v>
      </c>
      <c r="V895" s="7" t="str">
        <f>"Q"&amp;ROUNDUP(MONTH(SalesDataTable[[#This Row],[Order Date]])/3,0)</f>
        <v>Q2</v>
      </c>
      <c r="W895" s="8">
        <f>MONTH(SalesDataTable[[#This Row],[Order Date]])</f>
        <v>5</v>
      </c>
      <c r="X895" s="7" t="str">
        <f>TEXT(SalesDataTable[[#This Row],[Order Date]],"mmm")</f>
        <v>May</v>
      </c>
    </row>
    <row r="896" spans="1:24" ht="15.75">
      <c r="A896" s="1">
        <v>2089</v>
      </c>
      <c r="B896" s="2">
        <v>46166</v>
      </c>
      <c r="C896" s="3">
        <f>YEAR(SalesDataTable[[#This Row],[Order Date]])</f>
        <v>2026</v>
      </c>
      <c r="D896" s="10" t="str">
        <f>"Q"&amp;ROUNDUP(MONTH(SalesDataTable[[#This Row],[Order Date]])/3,0)</f>
        <v>Q2</v>
      </c>
      <c r="E896" s="3">
        <f>MONTH(SalesDataTable[[#This Row],[Order Date]])</f>
        <v>5</v>
      </c>
      <c r="F896" s="3" t="str">
        <f>TEXT(SalesDataTable[[#This Row],[Order Date]],"MMM")</f>
        <v>May</v>
      </c>
      <c r="G896" s="3" t="s">
        <v>0</v>
      </c>
      <c r="H896" s="3" t="s">
        <v>50</v>
      </c>
      <c r="I896" s="3" t="s">
        <v>28</v>
      </c>
      <c r="J896" s="3" t="s">
        <v>13</v>
      </c>
      <c r="K896" s="3" t="s">
        <v>34</v>
      </c>
      <c r="L896" s="3" t="s">
        <v>42</v>
      </c>
      <c r="M896" s="8">
        <v>3</v>
      </c>
      <c r="N896" s="5">
        <v>35.75</v>
      </c>
      <c r="O896" s="6">
        <v>0.15</v>
      </c>
      <c r="P896" s="5">
        <v>13.54</v>
      </c>
      <c r="Q896" s="5">
        <f t="shared" si="52"/>
        <v>91.162499999999994</v>
      </c>
      <c r="R896" s="5">
        <f t="shared" si="53"/>
        <v>40.619999999999997</v>
      </c>
      <c r="S896" s="5">
        <f t="shared" si="54"/>
        <v>50.542499999999997</v>
      </c>
      <c r="T896" s="7">
        <f t="shared" si="55"/>
        <v>0.55442204853969557</v>
      </c>
      <c r="U896" s="4">
        <f>YEAR(SalesDataTable[[#This Row],[Order Date]])</f>
        <v>2026</v>
      </c>
      <c r="V896" s="7" t="str">
        <f>"Q"&amp;ROUNDUP(MONTH(SalesDataTable[[#This Row],[Order Date]])/3,0)</f>
        <v>Q2</v>
      </c>
      <c r="W896" s="8">
        <f>MONTH(SalesDataTable[[#This Row],[Order Date]])</f>
        <v>5</v>
      </c>
      <c r="X896" s="7" t="str">
        <f>TEXT(SalesDataTable[[#This Row],[Order Date]],"mmm")</f>
        <v>May</v>
      </c>
    </row>
    <row r="897" spans="1:24" ht="15.75">
      <c r="A897" s="1">
        <v>2446</v>
      </c>
      <c r="B897" s="2">
        <v>46166</v>
      </c>
      <c r="C897" s="3">
        <f>YEAR(SalesDataTable[[#This Row],[Order Date]])</f>
        <v>2026</v>
      </c>
      <c r="D897" s="10" t="str">
        <f>"Q"&amp;ROUNDUP(MONTH(SalesDataTable[[#This Row],[Order Date]])/3,0)</f>
        <v>Q2</v>
      </c>
      <c r="E897" s="3">
        <f>MONTH(SalesDataTable[[#This Row],[Order Date]])</f>
        <v>5</v>
      </c>
      <c r="F897" s="3" t="str">
        <f>TEXT(SalesDataTable[[#This Row],[Order Date]],"MMM")</f>
        <v>May</v>
      </c>
      <c r="G897" s="3" t="s">
        <v>6</v>
      </c>
      <c r="H897" s="3" t="s">
        <v>43</v>
      </c>
      <c r="I897" s="3" t="s">
        <v>2</v>
      </c>
      <c r="J897" s="3" t="s">
        <v>13</v>
      </c>
      <c r="K897" s="3" t="s">
        <v>23</v>
      </c>
      <c r="L897" s="3" t="s">
        <v>29</v>
      </c>
      <c r="M897" s="8">
        <v>5</v>
      </c>
      <c r="N897" s="5">
        <v>195.78</v>
      </c>
      <c r="O897" s="6">
        <v>0.1</v>
      </c>
      <c r="P897" s="5">
        <v>101.98</v>
      </c>
      <c r="Q897" s="5">
        <f t="shared" si="52"/>
        <v>881.01</v>
      </c>
      <c r="R897" s="5">
        <f t="shared" si="53"/>
        <v>509.90000000000003</v>
      </c>
      <c r="S897" s="5">
        <f t="shared" si="54"/>
        <v>371.10999999999996</v>
      </c>
      <c r="T897" s="7">
        <f t="shared" si="55"/>
        <v>0.4212324491208953</v>
      </c>
      <c r="U897" s="4">
        <f>YEAR(SalesDataTable[[#This Row],[Order Date]])</f>
        <v>2026</v>
      </c>
      <c r="V897" s="7" t="str">
        <f>"Q"&amp;ROUNDUP(MONTH(SalesDataTable[[#This Row],[Order Date]])/3,0)</f>
        <v>Q2</v>
      </c>
      <c r="W897" s="8">
        <f>MONTH(SalesDataTable[[#This Row],[Order Date]])</f>
        <v>5</v>
      </c>
      <c r="X897" s="7" t="str">
        <f>TEXT(SalesDataTable[[#This Row],[Order Date]],"mmm")</f>
        <v>May</v>
      </c>
    </row>
    <row r="898" spans="1:24" ht="15.75">
      <c r="A898" s="1">
        <v>2847</v>
      </c>
      <c r="B898" s="2">
        <v>46166</v>
      </c>
      <c r="C898" s="3">
        <f>YEAR(SalesDataTable[[#This Row],[Order Date]])</f>
        <v>2026</v>
      </c>
      <c r="D898" s="10" t="str">
        <f>"Q"&amp;ROUNDUP(MONTH(SalesDataTable[[#This Row],[Order Date]])/3,0)</f>
        <v>Q2</v>
      </c>
      <c r="E898" s="3">
        <f>MONTH(SalesDataTable[[#This Row],[Order Date]])</f>
        <v>5</v>
      </c>
      <c r="F898" s="3" t="str">
        <f>TEXT(SalesDataTable[[#This Row],[Order Date]],"MMM")</f>
        <v>May</v>
      </c>
      <c r="G898" s="3" t="s">
        <v>20</v>
      </c>
      <c r="H898" s="3" t="s">
        <v>47</v>
      </c>
      <c r="I898" s="3" t="s">
        <v>2</v>
      </c>
      <c r="J898" s="3" t="s">
        <v>3</v>
      </c>
      <c r="K898" s="3" t="s">
        <v>23</v>
      </c>
      <c r="L898" s="3" t="s">
        <v>51</v>
      </c>
      <c r="M898" s="8">
        <v>2</v>
      </c>
      <c r="N898" s="5">
        <v>125.95</v>
      </c>
      <c r="O898" s="6">
        <v>0.05</v>
      </c>
      <c r="P898" s="5">
        <v>61.74</v>
      </c>
      <c r="Q898" s="5">
        <f t="shared" ref="Q898:Q961" si="56">M898*N898*(1-O898)</f>
        <v>239.30500000000001</v>
      </c>
      <c r="R898" s="5">
        <f t="shared" ref="R898:R961" si="57">M898*P898</f>
        <v>123.48</v>
      </c>
      <c r="S898" s="5">
        <f t="shared" ref="S898:S961" si="58">Q898-R898</f>
        <v>115.825</v>
      </c>
      <c r="T898" s="7">
        <f t="shared" ref="T898:T961" si="59">IFERROR(S898/Q898,0)</f>
        <v>0.48400576669940032</v>
      </c>
      <c r="U898" s="4">
        <f>YEAR(SalesDataTable[[#This Row],[Order Date]])</f>
        <v>2026</v>
      </c>
      <c r="V898" s="7" t="str">
        <f>"Q"&amp;ROUNDUP(MONTH(SalesDataTable[[#This Row],[Order Date]])/3,0)</f>
        <v>Q2</v>
      </c>
      <c r="W898" s="8">
        <f>MONTH(SalesDataTable[[#This Row],[Order Date]])</f>
        <v>5</v>
      </c>
      <c r="X898" s="7" t="str">
        <f>TEXT(SalesDataTable[[#This Row],[Order Date]],"mmm")</f>
        <v>May</v>
      </c>
    </row>
    <row r="899" spans="1:24" ht="15.75">
      <c r="A899" s="1">
        <v>3454</v>
      </c>
      <c r="B899" s="2">
        <v>46166</v>
      </c>
      <c r="C899" s="3">
        <f>YEAR(SalesDataTable[[#This Row],[Order Date]])</f>
        <v>2026</v>
      </c>
      <c r="D899" s="10" t="str">
        <f>"Q"&amp;ROUNDUP(MONTH(SalesDataTable[[#This Row],[Order Date]])/3,0)</f>
        <v>Q2</v>
      </c>
      <c r="E899" s="3">
        <f>MONTH(SalesDataTable[[#This Row],[Order Date]])</f>
        <v>5</v>
      </c>
      <c r="F899" s="3" t="str">
        <f>TEXT(SalesDataTable[[#This Row],[Order Date]],"MMM")</f>
        <v>May</v>
      </c>
      <c r="G899" s="3" t="s">
        <v>20</v>
      </c>
      <c r="H899" s="3" t="s">
        <v>31</v>
      </c>
      <c r="I899" s="3" t="s">
        <v>2</v>
      </c>
      <c r="J899" s="3" t="s">
        <v>13</v>
      </c>
      <c r="K899" s="3" t="s">
        <v>34</v>
      </c>
      <c r="L899" s="3" t="s">
        <v>35</v>
      </c>
      <c r="M899" s="8">
        <v>2</v>
      </c>
      <c r="N899" s="5">
        <v>41.32</v>
      </c>
      <c r="O899" s="6">
        <v>0</v>
      </c>
      <c r="P899" s="5">
        <v>14.91</v>
      </c>
      <c r="Q899" s="5">
        <f t="shared" si="56"/>
        <v>82.64</v>
      </c>
      <c r="R899" s="5">
        <f t="shared" si="57"/>
        <v>29.82</v>
      </c>
      <c r="S899" s="5">
        <f t="shared" si="58"/>
        <v>52.82</v>
      </c>
      <c r="T899" s="7">
        <f t="shared" si="59"/>
        <v>0.63915779283639884</v>
      </c>
      <c r="U899" s="4">
        <f>YEAR(SalesDataTable[[#This Row],[Order Date]])</f>
        <v>2026</v>
      </c>
      <c r="V899" s="7" t="str">
        <f>"Q"&amp;ROUNDUP(MONTH(SalesDataTable[[#This Row],[Order Date]])/3,0)</f>
        <v>Q2</v>
      </c>
      <c r="W899" s="8">
        <f>MONTH(SalesDataTable[[#This Row],[Order Date]])</f>
        <v>5</v>
      </c>
      <c r="X899" s="7" t="str">
        <f>TEXT(SalesDataTable[[#This Row],[Order Date]],"mmm")</f>
        <v>May</v>
      </c>
    </row>
    <row r="900" spans="1:24" ht="15.75">
      <c r="A900" s="1">
        <v>4472</v>
      </c>
      <c r="B900" s="2">
        <v>46166</v>
      </c>
      <c r="C900" s="3">
        <f>YEAR(SalesDataTable[[#This Row],[Order Date]])</f>
        <v>2026</v>
      </c>
      <c r="D900" s="10" t="str">
        <f>"Q"&amp;ROUNDUP(MONTH(SalesDataTable[[#This Row],[Order Date]])/3,0)</f>
        <v>Q2</v>
      </c>
      <c r="E900" s="3">
        <f>MONTH(SalesDataTable[[#This Row],[Order Date]])</f>
        <v>5</v>
      </c>
      <c r="F900" s="3" t="str">
        <f>TEXT(SalesDataTable[[#This Row],[Order Date]],"MMM")</f>
        <v>May</v>
      </c>
      <c r="G900" s="3" t="s">
        <v>20</v>
      </c>
      <c r="H900" s="3" t="s">
        <v>33</v>
      </c>
      <c r="I900" s="3" t="s">
        <v>28</v>
      </c>
      <c r="J900" s="3" t="s">
        <v>13</v>
      </c>
      <c r="K900" s="3" t="s">
        <v>9</v>
      </c>
      <c r="L900" s="3" t="s">
        <v>17</v>
      </c>
      <c r="M900" s="8">
        <v>2</v>
      </c>
      <c r="N900" s="5">
        <v>144.01</v>
      </c>
      <c r="O900" s="6">
        <v>0</v>
      </c>
      <c r="P900" s="5">
        <v>79.37</v>
      </c>
      <c r="Q900" s="5">
        <f t="shared" si="56"/>
        <v>288.02</v>
      </c>
      <c r="R900" s="5">
        <f t="shared" si="57"/>
        <v>158.74</v>
      </c>
      <c r="S900" s="5">
        <f t="shared" si="58"/>
        <v>129.27999999999997</v>
      </c>
      <c r="T900" s="7">
        <f t="shared" si="59"/>
        <v>0.44885771821401282</v>
      </c>
      <c r="U900" s="4">
        <f>YEAR(SalesDataTable[[#This Row],[Order Date]])</f>
        <v>2026</v>
      </c>
      <c r="V900" s="7" t="str">
        <f>"Q"&amp;ROUNDUP(MONTH(SalesDataTable[[#This Row],[Order Date]])/3,0)</f>
        <v>Q2</v>
      </c>
      <c r="W900" s="8">
        <f>MONTH(SalesDataTable[[#This Row],[Order Date]])</f>
        <v>5</v>
      </c>
      <c r="X900" s="7" t="str">
        <f>TEXT(SalesDataTable[[#This Row],[Order Date]],"mmm")</f>
        <v>May</v>
      </c>
    </row>
    <row r="901" spans="1:24" ht="15.75">
      <c r="A901" s="1">
        <v>4852</v>
      </c>
      <c r="B901" s="2">
        <v>46166</v>
      </c>
      <c r="C901" s="3">
        <f>YEAR(SalesDataTable[[#This Row],[Order Date]])</f>
        <v>2026</v>
      </c>
      <c r="D901" s="10" t="str">
        <f>"Q"&amp;ROUNDUP(MONTH(SalesDataTable[[#This Row],[Order Date]])/3,0)</f>
        <v>Q2</v>
      </c>
      <c r="E901" s="3">
        <f>MONTH(SalesDataTable[[#This Row],[Order Date]])</f>
        <v>5</v>
      </c>
      <c r="F901" s="3" t="str">
        <f>TEXT(SalesDataTable[[#This Row],[Order Date]],"MMM")</f>
        <v>May</v>
      </c>
      <c r="G901" s="3" t="s">
        <v>0</v>
      </c>
      <c r="H901" s="3" t="s">
        <v>50</v>
      </c>
      <c r="I901" s="3" t="s">
        <v>2</v>
      </c>
      <c r="J901" s="3" t="s">
        <v>16</v>
      </c>
      <c r="K901" s="3" t="s">
        <v>4</v>
      </c>
      <c r="L901" s="3" t="s">
        <v>22</v>
      </c>
      <c r="M901" s="8">
        <v>2</v>
      </c>
      <c r="N901" s="5">
        <v>51.17</v>
      </c>
      <c r="O901" s="6">
        <v>0.05</v>
      </c>
      <c r="P901" s="5">
        <v>21.97</v>
      </c>
      <c r="Q901" s="5">
        <f t="shared" si="56"/>
        <v>97.222999999999999</v>
      </c>
      <c r="R901" s="5">
        <f t="shared" si="57"/>
        <v>43.94</v>
      </c>
      <c r="S901" s="5">
        <f t="shared" si="58"/>
        <v>53.283000000000001</v>
      </c>
      <c r="T901" s="7">
        <f t="shared" si="59"/>
        <v>0.54804932989107513</v>
      </c>
      <c r="U901" s="4">
        <f>YEAR(SalesDataTable[[#This Row],[Order Date]])</f>
        <v>2026</v>
      </c>
      <c r="V901" s="7" t="str">
        <f>"Q"&amp;ROUNDUP(MONTH(SalesDataTable[[#This Row],[Order Date]])/3,0)</f>
        <v>Q2</v>
      </c>
      <c r="W901" s="8">
        <f>MONTH(SalesDataTable[[#This Row],[Order Date]])</f>
        <v>5</v>
      </c>
      <c r="X901" s="7" t="str">
        <f>TEXT(SalesDataTable[[#This Row],[Order Date]],"mmm")</f>
        <v>May</v>
      </c>
    </row>
    <row r="902" spans="1:24" ht="15.75">
      <c r="A902" s="1">
        <v>4959</v>
      </c>
      <c r="B902" s="2">
        <v>46166</v>
      </c>
      <c r="C902" s="3">
        <f>YEAR(SalesDataTable[[#This Row],[Order Date]])</f>
        <v>2026</v>
      </c>
      <c r="D902" s="10" t="str">
        <f>"Q"&amp;ROUNDUP(MONTH(SalesDataTable[[#This Row],[Order Date]])/3,0)</f>
        <v>Q2</v>
      </c>
      <c r="E902" s="3">
        <f>MONTH(SalesDataTable[[#This Row],[Order Date]])</f>
        <v>5</v>
      </c>
      <c r="F902" s="3" t="str">
        <f>TEXT(SalesDataTable[[#This Row],[Order Date]],"MMM")</f>
        <v>May</v>
      </c>
      <c r="G902" s="3" t="s">
        <v>0</v>
      </c>
      <c r="H902" s="3" t="s">
        <v>1</v>
      </c>
      <c r="I902" s="3" t="s">
        <v>8</v>
      </c>
      <c r="J902" s="3" t="s">
        <v>16</v>
      </c>
      <c r="K902" s="3" t="s">
        <v>23</v>
      </c>
      <c r="L902" s="3" t="s">
        <v>40</v>
      </c>
      <c r="M902" s="8">
        <v>6</v>
      </c>
      <c r="N902" s="5">
        <v>83.58</v>
      </c>
      <c r="O902" s="6">
        <v>0.2</v>
      </c>
      <c r="P902" s="5">
        <v>40.5</v>
      </c>
      <c r="Q902" s="5">
        <f t="shared" si="56"/>
        <v>401.18400000000003</v>
      </c>
      <c r="R902" s="5">
        <f t="shared" si="57"/>
        <v>243</v>
      </c>
      <c r="S902" s="5">
        <f t="shared" si="58"/>
        <v>158.18400000000003</v>
      </c>
      <c r="T902" s="7">
        <f t="shared" si="59"/>
        <v>0.39429289303661169</v>
      </c>
      <c r="U902" s="4">
        <f>YEAR(SalesDataTable[[#This Row],[Order Date]])</f>
        <v>2026</v>
      </c>
      <c r="V902" s="7" t="str">
        <f>"Q"&amp;ROUNDUP(MONTH(SalesDataTable[[#This Row],[Order Date]])/3,0)</f>
        <v>Q2</v>
      </c>
      <c r="W902" s="8">
        <f>MONTH(SalesDataTable[[#This Row],[Order Date]])</f>
        <v>5</v>
      </c>
      <c r="X902" s="7" t="str">
        <f>TEXT(SalesDataTable[[#This Row],[Order Date]],"mmm")</f>
        <v>May</v>
      </c>
    </row>
    <row r="903" spans="1:24" ht="15.75">
      <c r="A903" s="1">
        <v>5056</v>
      </c>
      <c r="B903" s="2">
        <v>46166</v>
      </c>
      <c r="C903" s="3">
        <f>YEAR(SalesDataTable[[#This Row],[Order Date]])</f>
        <v>2026</v>
      </c>
      <c r="D903" s="10" t="str">
        <f>"Q"&amp;ROUNDUP(MONTH(SalesDataTable[[#This Row],[Order Date]])/3,0)</f>
        <v>Q2</v>
      </c>
      <c r="E903" s="3">
        <f>MONTH(SalesDataTable[[#This Row],[Order Date]])</f>
        <v>5</v>
      </c>
      <c r="F903" s="3" t="str">
        <f>TEXT(SalesDataTable[[#This Row],[Order Date]],"MMM")</f>
        <v>May</v>
      </c>
      <c r="G903" s="3" t="s">
        <v>11</v>
      </c>
      <c r="H903" s="3" t="s">
        <v>52</v>
      </c>
      <c r="I903" s="3" t="s">
        <v>28</v>
      </c>
      <c r="J903" s="3" t="s">
        <v>3</v>
      </c>
      <c r="K903" s="3" t="s">
        <v>23</v>
      </c>
      <c r="L903" s="3" t="s">
        <v>40</v>
      </c>
      <c r="M903" s="8">
        <v>2</v>
      </c>
      <c r="N903" s="5">
        <v>80.010000000000005</v>
      </c>
      <c r="O903" s="6">
        <v>0</v>
      </c>
      <c r="P903" s="5">
        <v>38.54</v>
      </c>
      <c r="Q903" s="5">
        <f t="shared" si="56"/>
        <v>160.02000000000001</v>
      </c>
      <c r="R903" s="5">
        <f t="shared" si="57"/>
        <v>77.08</v>
      </c>
      <c r="S903" s="5">
        <f t="shared" si="58"/>
        <v>82.940000000000012</v>
      </c>
      <c r="T903" s="7">
        <f t="shared" si="59"/>
        <v>0.51831021122359711</v>
      </c>
      <c r="U903" s="4">
        <f>YEAR(SalesDataTable[[#This Row],[Order Date]])</f>
        <v>2026</v>
      </c>
      <c r="V903" s="7" t="str">
        <f>"Q"&amp;ROUNDUP(MONTH(SalesDataTable[[#This Row],[Order Date]])/3,0)</f>
        <v>Q2</v>
      </c>
      <c r="W903" s="8">
        <f>MONTH(SalesDataTable[[#This Row],[Order Date]])</f>
        <v>5</v>
      </c>
      <c r="X903" s="7" t="str">
        <f>TEXT(SalesDataTable[[#This Row],[Order Date]],"mmm")</f>
        <v>May</v>
      </c>
    </row>
    <row r="904" spans="1:24" ht="15.75">
      <c r="A904" s="1">
        <v>1152</v>
      </c>
      <c r="B904" s="2">
        <v>46167</v>
      </c>
      <c r="C904" s="3">
        <f>YEAR(SalesDataTable[[#This Row],[Order Date]])</f>
        <v>2026</v>
      </c>
      <c r="D904" s="10" t="str">
        <f>"Q"&amp;ROUNDUP(MONTH(SalesDataTable[[#This Row],[Order Date]])/3,0)</f>
        <v>Q2</v>
      </c>
      <c r="E904" s="3">
        <f>MONTH(SalesDataTable[[#This Row],[Order Date]])</f>
        <v>5</v>
      </c>
      <c r="F904" s="3" t="str">
        <f>TEXT(SalesDataTable[[#This Row],[Order Date]],"MMM")</f>
        <v>May</v>
      </c>
      <c r="G904" s="3" t="s">
        <v>20</v>
      </c>
      <c r="H904" s="3" t="s">
        <v>31</v>
      </c>
      <c r="I904" s="3" t="s">
        <v>2</v>
      </c>
      <c r="J904" s="3" t="s">
        <v>13</v>
      </c>
      <c r="K904" s="3" t="s">
        <v>9</v>
      </c>
      <c r="L904" s="3" t="s">
        <v>10</v>
      </c>
      <c r="M904" s="8">
        <v>2</v>
      </c>
      <c r="N904" s="5">
        <v>94.4</v>
      </c>
      <c r="O904" s="6">
        <v>0</v>
      </c>
      <c r="P904" s="5">
        <v>46.39</v>
      </c>
      <c r="Q904" s="5">
        <f t="shared" si="56"/>
        <v>188.8</v>
      </c>
      <c r="R904" s="5">
        <f t="shared" si="57"/>
        <v>92.78</v>
      </c>
      <c r="S904" s="5">
        <f t="shared" si="58"/>
        <v>96.02000000000001</v>
      </c>
      <c r="T904" s="7">
        <f t="shared" si="59"/>
        <v>0.50858050847457625</v>
      </c>
      <c r="U904" s="4">
        <f>YEAR(SalesDataTable[[#This Row],[Order Date]])</f>
        <v>2026</v>
      </c>
      <c r="V904" s="7" t="str">
        <f>"Q"&amp;ROUNDUP(MONTH(SalesDataTable[[#This Row],[Order Date]])/3,0)</f>
        <v>Q2</v>
      </c>
      <c r="W904" s="8">
        <f>MONTH(SalesDataTable[[#This Row],[Order Date]])</f>
        <v>5</v>
      </c>
      <c r="X904" s="7" t="str">
        <f>TEXT(SalesDataTable[[#This Row],[Order Date]],"mmm")</f>
        <v>May</v>
      </c>
    </row>
    <row r="905" spans="1:24" ht="15.75">
      <c r="A905" s="1">
        <v>3919</v>
      </c>
      <c r="B905" s="2">
        <v>46167</v>
      </c>
      <c r="C905" s="3">
        <f>YEAR(SalesDataTable[[#This Row],[Order Date]])</f>
        <v>2026</v>
      </c>
      <c r="D905" s="10" t="str">
        <f>"Q"&amp;ROUNDUP(MONTH(SalesDataTable[[#This Row],[Order Date]])/3,0)</f>
        <v>Q2</v>
      </c>
      <c r="E905" s="3">
        <f>MONTH(SalesDataTable[[#This Row],[Order Date]])</f>
        <v>5</v>
      </c>
      <c r="F905" s="3" t="str">
        <f>TEXT(SalesDataTable[[#This Row],[Order Date]],"MMM")</f>
        <v>May</v>
      </c>
      <c r="G905" s="3" t="s">
        <v>11</v>
      </c>
      <c r="H905" s="3" t="s">
        <v>12</v>
      </c>
      <c r="I905" s="3" t="s">
        <v>19</v>
      </c>
      <c r="J905" s="3" t="s">
        <v>16</v>
      </c>
      <c r="K905" s="3" t="s">
        <v>9</v>
      </c>
      <c r="L905" s="3" t="s">
        <v>37</v>
      </c>
      <c r="M905" s="8">
        <v>6</v>
      </c>
      <c r="N905" s="5">
        <v>157.33000000000001</v>
      </c>
      <c r="O905" s="6">
        <v>0</v>
      </c>
      <c r="P905" s="5">
        <v>78.849999999999994</v>
      </c>
      <c r="Q905" s="5">
        <f t="shared" si="56"/>
        <v>943.98</v>
      </c>
      <c r="R905" s="5">
        <f t="shared" si="57"/>
        <v>473.09999999999997</v>
      </c>
      <c r="S905" s="5">
        <f t="shared" si="58"/>
        <v>470.88000000000005</v>
      </c>
      <c r="T905" s="7">
        <f t="shared" si="59"/>
        <v>0.4988241276298227</v>
      </c>
      <c r="U905" s="4">
        <f>YEAR(SalesDataTable[[#This Row],[Order Date]])</f>
        <v>2026</v>
      </c>
      <c r="V905" s="7" t="str">
        <f>"Q"&amp;ROUNDUP(MONTH(SalesDataTable[[#This Row],[Order Date]])/3,0)</f>
        <v>Q2</v>
      </c>
      <c r="W905" s="8">
        <f>MONTH(SalesDataTable[[#This Row],[Order Date]])</f>
        <v>5</v>
      </c>
      <c r="X905" s="7" t="str">
        <f>TEXT(SalesDataTable[[#This Row],[Order Date]],"mmm")</f>
        <v>May</v>
      </c>
    </row>
    <row r="906" spans="1:24" ht="15.75">
      <c r="A906" s="1">
        <v>4202</v>
      </c>
      <c r="B906" s="2">
        <v>46167</v>
      </c>
      <c r="C906" s="3">
        <f>YEAR(SalesDataTable[[#This Row],[Order Date]])</f>
        <v>2026</v>
      </c>
      <c r="D906" s="10" t="str">
        <f>"Q"&amp;ROUNDUP(MONTH(SalesDataTable[[#This Row],[Order Date]])/3,0)</f>
        <v>Q2</v>
      </c>
      <c r="E906" s="3">
        <f>MONTH(SalesDataTable[[#This Row],[Order Date]])</f>
        <v>5</v>
      </c>
      <c r="F906" s="3" t="str">
        <f>TEXT(SalesDataTable[[#This Row],[Order Date]],"MMM")</f>
        <v>May</v>
      </c>
      <c r="G906" s="3" t="s">
        <v>11</v>
      </c>
      <c r="H906" s="3" t="s">
        <v>18</v>
      </c>
      <c r="I906" s="3" t="s">
        <v>2</v>
      </c>
      <c r="J906" s="3" t="s">
        <v>13</v>
      </c>
      <c r="K906" s="3" t="s">
        <v>23</v>
      </c>
      <c r="L906" s="3" t="s">
        <v>51</v>
      </c>
      <c r="M906" s="8">
        <v>1</v>
      </c>
      <c r="N906" s="5">
        <v>125.44</v>
      </c>
      <c r="O906" s="6">
        <v>0</v>
      </c>
      <c r="P906" s="5">
        <v>59.92</v>
      </c>
      <c r="Q906" s="5">
        <f t="shared" si="56"/>
        <v>125.44</v>
      </c>
      <c r="R906" s="5">
        <f t="shared" si="57"/>
        <v>59.92</v>
      </c>
      <c r="S906" s="5">
        <f t="shared" si="58"/>
        <v>65.52</v>
      </c>
      <c r="T906" s="7">
        <f t="shared" si="59"/>
        <v>0.5223214285714286</v>
      </c>
      <c r="U906" s="4">
        <f>YEAR(SalesDataTable[[#This Row],[Order Date]])</f>
        <v>2026</v>
      </c>
      <c r="V906" s="7" t="str">
        <f>"Q"&amp;ROUNDUP(MONTH(SalesDataTable[[#This Row],[Order Date]])/3,0)</f>
        <v>Q2</v>
      </c>
      <c r="W906" s="8">
        <f>MONTH(SalesDataTable[[#This Row],[Order Date]])</f>
        <v>5</v>
      </c>
      <c r="X906" s="7" t="str">
        <f>TEXT(SalesDataTable[[#This Row],[Order Date]],"mmm")</f>
        <v>May</v>
      </c>
    </row>
    <row r="907" spans="1:24" ht="15.75">
      <c r="A907" s="1">
        <v>4274</v>
      </c>
      <c r="B907" s="2">
        <v>46167</v>
      </c>
      <c r="C907" s="3">
        <f>YEAR(SalesDataTable[[#This Row],[Order Date]])</f>
        <v>2026</v>
      </c>
      <c r="D907" s="10" t="str">
        <f>"Q"&amp;ROUNDUP(MONTH(SalesDataTable[[#This Row],[Order Date]])/3,0)</f>
        <v>Q2</v>
      </c>
      <c r="E907" s="3">
        <f>MONTH(SalesDataTable[[#This Row],[Order Date]])</f>
        <v>5</v>
      </c>
      <c r="F907" s="3" t="str">
        <f>TEXT(SalesDataTable[[#This Row],[Order Date]],"MMM")</f>
        <v>May</v>
      </c>
      <c r="G907" s="3" t="s">
        <v>6</v>
      </c>
      <c r="H907" s="3" t="s">
        <v>43</v>
      </c>
      <c r="I907" s="3" t="s">
        <v>28</v>
      </c>
      <c r="J907" s="3" t="s">
        <v>3</v>
      </c>
      <c r="K907" s="3" t="s">
        <v>34</v>
      </c>
      <c r="L907" s="3" t="s">
        <v>42</v>
      </c>
      <c r="M907" s="8">
        <v>2</v>
      </c>
      <c r="N907" s="5">
        <v>36.18</v>
      </c>
      <c r="O907" s="6">
        <v>0</v>
      </c>
      <c r="P907" s="5">
        <v>13.71</v>
      </c>
      <c r="Q907" s="5">
        <f t="shared" si="56"/>
        <v>72.36</v>
      </c>
      <c r="R907" s="5">
        <f t="shared" si="57"/>
        <v>27.42</v>
      </c>
      <c r="S907" s="5">
        <f t="shared" si="58"/>
        <v>44.94</v>
      </c>
      <c r="T907" s="7">
        <f t="shared" si="59"/>
        <v>0.62106135986733002</v>
      </c>
      <c r="U907" s="4">
        <f>YEAR(SalesDataTable[[#This Row],[Order Date]])</f>
        <v>2026</v>
      </c>
      <c r="V907" s="7" t="str">
        <f>"Q"&amp;ROUNDUP(MONTH(SalesDataTable[[#This Row],[Order Date]])/3,0)</f>
        <v>Q2</v>
      </c>
      <c r="W907" s="8">
        <f>MONTH(SalesDataTable[[#This Row],[Order Date]])</f>
        <v>5</v>
      </c>
      <c r="X907" s="7" t="str">
        <f>TEXT(SalesDataTable[[#This Row],[Order Date]],"mmm")</f>
        <v>May</v>
      </c>
    </row>
    <row r="908" spans="1:24" ht="15.75">
      <c r="A908" s="1">
        <v>4364</v>
      </c>
      <c r="B908" s="2">
        <v>46167</v>
      </c>
      <c r="C908" s="3">
        <f>YEAR(SalesDataTable[[#This Row],[Order Date]])</f>
        <v>2026</v>
      </c>
      <c r="D908" s="10" t="str">
        <f>"Q"&amp;ROUNDUP(MONTH(SalesDataTable[[#This Row],[Order Date]])/3,0)</f>
        <v>Q2</v>
      </c>
      <c r="E908" s="3">
        <f>MONTH(SalesDataTable[[#This Row],[Order Date]])</f>
        <v>5</v>
      </c>
      <c r="F908" s="3" t="str">
        <f>TEXT(SalesDataTable[[#This Row],[Order Date]],"MMM")</f>
        <v>May</v>
      </c>
      <c r="G908" s="3" t="s">
        <v>0</v>
      </c>
      <c r="H908" s="3" t="s">
        <v>50</v>
      </c>
      <c r="I908" s="3" t="s">
        <v>19</v>
      </c>
      <c r="J908" s="3" t="s">
        <v>3</v>
      </c>
      <c r="K908" s="3" t="s">
        <v>34</v>
      </c>
      <c r="L908" s="3" t="s">
        <v>35</v>
      </c>
      <c r="M908" s="8">
        <v>1</v>
      </c>
      <c r="N908" s="5">
        <v>41</v>
      </c>
      <c r="O908" s="6">
        <v>0.05</v>
      </c>
      <c r="P908" s="5">
        <v>14.51</v>
      </c>
      <c r="Q908" s="5">
        <f t="shared" si="56"/>
        <v>38.949999999999996</v>
      </c>
      <c r="R908" s="5">
        <f t="shared" si="57"/>
        <v>14.51</v>
      </c>
      <c r="S908" s="5">
        <f t="shared" si="58"/>
        <v>24.439999999999998</v>
      </c>
      <c r="T908" s="7">
        <f t="shared" si="59"/>
        <v>0.62747111681643131</v>
      </c>
      <c r="U908" s="4">
        <f>YEAR(SalesDataTable[[#This Row],[Order Date]])</f>
        <v>2026</v>
      </c>
      <c r="V908" s="7" t="str">
        <f>"Q"&amp;ROUNDUP(MONTH(SalesDataTable[[#This Row],[Order Date]])/3,0)</f>
        <v>Q2</v>
      </c>
      <c r="W908" s="8">
        <f>MONTH(SalesDataTable[[#This Row],[Order Date]])</f>
        <v>5</v>
      </c>
      <c r="X908" s="7" t="str">
        <f>TEXT(SalesDataTable[[#This Row],[Order Date]],"mmm")</f>
        <v>May</v>
      </c>
    </row>
    <row r="909" spans="1:24" ht="15.75">
      <c r="A909" s="1">
        <v>4896</v>
      </c>
      <c r="B909" s="2">
        <v>46167</v>
      </c>
      <c r="C909" s="3">
        <f>YEAR(SalesDataTable[[#This Row],[Order Date]])</f>
        <v>2026</v>
      </c>
      <c r="D909" s="10" t="str">
        <f>"Q"&amp;ROUNDUP(MONTH(SalesDataTable[[#This Row],[Order Date]])/3,0)</f>
        <v>Q2</v>
      </c>
      <c r="E909" s="3">
        <f>MONTH(SalesDataTable[[#This Row],[Order Date]])</f>
        <v>5</v>
      </c>
      <c r="F909" s="3" t="str">
        <f>TEXT(SalesDataTable[[#This Row],[Order Date]],"MMM")</f>
        <v>May</v>
      </c>
      <c r="G909" s="3" t="s">
        <v>11</v>
      </c>
      <c r="H909" s="3" t="s">
        <v>25</v>
      </c>
      <c r="I909" s="3" t="s">
        <v>2</v>
      </c>
      <c r="J909" s="3" t="s">
        <v>3</v>
      </c>
      <c r="K909" s="3" t="s">
        <v>9</v>
      </c>
      <c r="L909" s="3" t="s">
        <v>46</v>
      </c>
      <c r="M909" s="8">
        <v>1</v>
      </c>
      <c r="N909" s="5">
        <v>72.33</v>
      </c>
      <c r="O909" s="6">
        <v>0.1</v>
      </c>
      <c r="P909" s="5">
        <v>32.61</v>
      </c>
      <c r="Q909" s="5">
        <f t="shared" si="56"/>
        <v>65.096999999999994</v>
      </c>
      <c r="R909" s="5">
        <f t="shared" si="57"/>
        <v>32.61</v>
      </c>
      <c r="S909" s="5">
        <f t="shared" si="58"/>
        <v>32.486999999999995</v>
      </c>
      <c r="T909" s="7">
        <f t="shared" si="59"/>
        <v>0.49905525600258072</v>
      </c>
      <c r="U909" s="4">
        <f>YEAR(SalesDataTable[[#This Row],[Order Date]])</f>
        <v>2026</v>
      </c>
      <c r="V909" s="7" t="str">
        <f>"Q"&amp;ROUNDUP(MONTH(SalesDataTable[[#This Row],[Order Date]])/3,0)</f>
        <v>Q2</v>
      </c>
      <c r="W909" s="8">
        <f>MONTH(SalesDataTable[[#This Row],[Order Date]])</f>
        <v>5</v>
      </c>
      <c r="X909" s="7" t="str">
        <f>TEXT(SalesDataTable[[#This Row],[Order Date]],"mmm")</f>
        <v>May</v>
      </c>
    </row>
    <row r="910" spans="1:24" ht="15.75">
      <c r="A910" s="1">
        <v>5109</v>
      </c>
      <c r="B910" s="2">
        <v>46167</v>
      </c>
      <c r="C910" s="3">
        <f>YEAR(SalesDataTable[[#This Row],[Order Date]])</f>
        <v>2026</v>
      </c>
      <c r="D910" s="10" t="str">
        <f>"Q"&amp;ROUNDUP(MONTH(SalesDataTable[[#This Row],[Order Date]])/3,0)</f>
        <v>Q2</v>
      </c>
      <c r="E910" s="3">
        <f>MONTH(SalesDataTable[[#This Row],[Order Date]])</f>
        <v>5</v>
      </c>
      <c r="F910" s="3" t="str">
        <f>TEXT(SalesDataTable[[#This Row],[Order Date]],"MMM")</f>
        <v>May</v>
      </c>
      <c r="G910" s="3" t="s">
        <v>20</v>
      </c>
      <c r="H910" s="3" t="s">
        <v>21</v>
      </c>
      <c r="I910" s="3" t="s">
        <v>2</v>
      </c>
      <c r="J910" s="3" t="s">
        <v>16</v>
      </c>
      <c r="K910" s="3" t="s">
        <v>23</v>
      </c>
      <c r="L910" s="3" t="s">
        <v>51</v>
      </c>
      <c r="M910" s="8">
        <v>2</v>
      </c>
      <c r="N910" s="5">
        <v>125.42</v>
      </c>
      <c r="O910" s="6">
        <v>0</v>
      </c>
      <c r="P910" s="5">
        <v>62.28</v>
      </c>
      <c r="Q910" s="5">
        <f t="shared" si="56"/>
        <v>250.84</v>
      </c>
      <c r="R910" s="5">
        <f t="shared" si="57"/>
        <v>124.56</v>
      </c>
      <c r="S910" s="5">
        <f t="shared" si="58"/>
        <v>126.28</v>
      </c>
      <c r="T910" s="7">
        <f t="shared" si="59"/>
        <v>0.50342848030617127</v>
      </c>
      <c r="U910" s="4">
        <f>YEAR(SalesDataTable[[#This Row],[Order Date]])</f>
        <v>2026</v>
      </c>
      <c r="V910" s="7" t="str">
        <f>"Q"&amp;ROUNDUP(MONTH(SalesDataTable[[#This Row],[Order Date]])/3,0)</f>
        <v>Q2</v>
      </c>
      <c r="W910" s="8">
        <f>MONTH(SalesDataTable[[#This Row],[Order Date]])</f>
        <v>5</v>
      </c>
      <c r="X910" s="7" t="str">
        <f>TEXT(SalesDataTable[[#This Row],[Order Date]],"mmm")</f>
        <v>May</v>
      </c>
    </row>
    <row r="911" spans="1:24" ht="15.75">
      <c r="A911" s="1">
        <v>289</v>
      </c>
      <c r="B911" s="2">
        <v>46168</v>
      </c>
      <c r="C911" s="3">
        <f>YEAR(SalesDataTable[[#This Row],[Order Date]])</f>
        <v>2026</v>
      </c>
      <c r="D911" s="10" t="str">
        <f>"Q"&amp;ROUNDUP(MONTH(SalesDataTable[[#This Row],[Order Date]])/3,0)</f>
        <v>Q2</v>
      </c>
      <c r="E911" s="3">
        <f>MONTH(SalesDataTable[[#This Row],[Order Date]])</f>
        <v>5</v>
      </c>
      <c r="F911" s="3" t="str">
        <f>TEXT(SalesDataTable[[#This Row],[Order Date]],"MMM")</f>
        <v>May</v>
      </c>
      <c r="G911" s="3" t="s">
        <v>0</v>
      </c>
      <c r="H911" s="3" t="s">
        <v>50</v>
      </c>
      <c r="I911" s="3" t="s">
        <v>2</v>
      </c>
      <c r="J911" s="3" t="s">
        <v>16</v>
      </c>
      <c r="K911" s="3" t="s">
        <v>4</v>
      </c>
      <c r="L911" s="3" t="s">
        <v>26</v>
      </c>
      <c r="M911" s="8">
        <v>2</v>
      </c>
      <c r="N911" s="5">
        <v>41.29</v>
      </c>
      <c r="O911" s="6">
        <v>0.15</v>
      </c>
      <c r="P911" s="5">
        <v>16.43</v>
      </c>
      <c r="Q911" s="5">
        <f t="shared" si="56"/>
        <v>70.192999999999998</v>
      </c>
      <c r="R911" s="5">
        <f t="shared" si="57"/>
        <v>32.86</v>
      </c>
      <c r="S911" s="5">
        <f t="shared" si="58"/>
        <v>37.332999999999998</v>
      </c>
      <c r="T911" s="7">
        <f t="shared" si="59"/>
        <v>0.531862151496588</v>
      </c>
      <c r="U911" s="4">
        <f>YEAR(SalesDataTable[[#This Row],[Order Date]])</f>
        <v>2026</v>
      </c>
      <c r="V911" s="7" t="str">
        <f>"Q"&amp;ROUNDUP(MONTH(SalesDataTable[[#This Row],[Order Date]])/3,0)</f>
        <v>Q2</v>
      </c>
      <c r="W911" s="8">
        <f>MONTH(SalesDataTable[[#This Row],[Order Date]])</f>
        <v>5</v>
      </c>
      <c r="X911" s="7" t="str">
        <f>TEXT(SalesDataTable[[#This Row],[Order Date]],"mmm")</f>
        <v>May</v>
      </c>
    </row>
    <row r="912" spans="1:24" ht="15.75">
      <c r="A912" s="1">
        <v>4092</v>
      </c>
      <c r="B912" s="2">
        <v>46168</v>
      </c>
      <c r="C912" s="3">
        <f>YEAR(SalesDataTable[[#This Row],[Order Date]])</f>
        <v>2026</v>
      </c>
      <c r="D912" s="10" t="str">
        <f>"Q"&amp;ROUNDUP(MONTH(SalesDataTable[[#This Row],[Order Date]])/3,0)</f>
        <v>Q2</v>
      </c>
      <c r="E912" s="3">
        <f>MONTH(SalesDataTable[[#This Row],[Order Date]])</f>
        <v>5</v>
      </c>
      <c r="F912" s="3" t="str">
        <f>TEXT(SalesDataTable[[#This Row],[Order Date]],"MMM")</f>
        <v>May</v>
      </c>
      <c r="G912" s="3" t="s">
        <v>20</v>
      </c>
      <c r="H912" s="3" t="s">
        <v>33</v>
      </c>
      <c r="I912" s="3" t="s">
        <v>8</v>
      </c>
      <c r="J912" s="3" t="s">
        <v>16</v>
      </c>
      <c r="K912" s="3" t="s">
        <v>14</v>
      </c>
      <c r="L912" s="3" t="s">
        <v>44</v>
      </c>
      <c r="M912" s="8">
        <v>8</v>
      </c>
      <c r="N912" s="5">
        <v>131.4</v>
      </c>
      <c r="O912" s="6">
        <v>0.05</v>
      </c>
      <c r="P912" s="5">
        <v>66.489999999999995</v>
      </c>
      <c r="Q912" s="5">
        <f t="shared" si="56"/>
        <v>998.64</v>
      </c>
      <c r="R912" s="5">
        <f t="shared" si="57"/>
        <v>531.91999999999996</v>
      </c>
      <c r="S912" s="5">
        <f t="shared" si="58"/>
        <v>466.72</v>
      </c>
      <c r="T912" s="7">
        <f t="shared" si="59"/>
        <v>0.46735560362092449</v>
      </c>
      <c r="U912" s="4">
        <f>YEAR(SalesDataTable[[#This Row],[Order Date]])</f>
        <v>2026</v>
      </c>
      <c r="V912" s="7" t="str">
        <f>"Q"&amp;ROUNDUP(MONTH(SalesDataTable[[#This Row],[Order Date]])/3,0)</f>
        <v>Q2</v>
      </c>
      <c r="W912" s="8">
        <f>MONTH(SalesDataTable[[#This Row],[Order Date]])</f>
        <v>5</v>
      </c>
      <c r="X912" s="7" t="str">
        <f>TEXT(SalesDataTable[[#This Row],[Order Date]],"mmm")</f>
        <v>May</v>
      </c>
    </row>
    <row r="913" spans="1:24" ht="15.75">
      <c r="A913" s="1">
        <v>4727</v>
      </c>
      <c r="B913" s="2">
        <v>46168</v>
      </c>
      <c r="C913" s="3">
        <f>YEAR(SalesDataTable[[#This Row],[Order Date]])</f>
        <v>2026</v>
      </c>
      <c r="D913" s="10" t="str">
        <f>"Q"&amp;ROUNDUP(MONTH(SalesDataTable[[#This Row],[Order Date]])/3,0)</f>
        <v>Q2</v>
      </c>
      <c r="E913" s="3">
        <f>MONTH(SalesDataTable[[#This Row],[Order Date]])</f>
        <v>5</v>
      </c>
      <c r="F913" s="3" t="str">
        <f>TEXT(SalesDataTable[[#This Row],[Order Date]],"MMM")</f>
        <v>May</v>
      </c>
      <c r="G913" s="3" t="s">
        <v>11</v>
      </c>
      <c r="H913" s="3" t="s">
        <v>52</v>
      </c>
      <c r="I913" s="3" t="s">
        <v>2</v>
      </c>
      <c r="J913" s="3" t="s">
        <v>13</v>
      </c>
      <c r="K913" s="3" t="s">
        <v>9</v>
      </c>
      <c r="L913" s="3" t="s">
        <v>17</v>
      </c>
      <c r="M913" s="8">
        <v>4</v>
      </c>
      <c r="N913" s="5">
        <v>140.66999999999999</v>
      </c>
      <c r="O913" s="6">
        <v>0</v>
      </c>
      <c r="P913" s="5">
        <v>80.72</v>
      </c>
      <c r="Q913" s="5">
        <f t="shared" si="56"/>
        <v>562.67999999999995</v>
      </c>
      <c r="R913" s="5">
        <f t="shared" si="57"/>
        <v>322.88</v>
      </c>
      <c r="S913" s="5">
        <f t="shared" si="58"/>
        <v>239.79999999999995</v>
      </c>
      <c r="T913" s="7">
        <f t="shared" si="59"/>
        <v>0.42617473519584842</v>
      </c>
      <c r="U913" s="4">
        <f>YEAR(SalesDataTable[[#This Row],[Order Date]])</f>
        <v>2026</v>
      </c>
      <c r="V913" s="7" t="str">
        <f>"Q"&amp;ROUNDUP(MONTH(SalesDataTable[[#This Row],[Order Date]])/3,0)</f>
        <v>Q2</v>
      </c>
      <c r="W913" s="8">
        <f>MONTH(SalesDataTable[[#This Row],[Order Date]])</f>
        <v>5</v>
      </c>
      <c r="X913" s="7" t="str">
        <f>TEXT(SalesDataTable[[#This Row],[Order Date]],"mmm")</f>
        <v>May</v>
      </c>
    </row>
    <row r="914" spans="1:24" ht="15.75">
      <c r="A914" s="1">
        <v>4753</v>
      </c>
      <c r="B914" s="2">
        <v>46168</v>
      </c>
      <c r="C914" s="3">
        <f>YEAR(SalesDataTable[[#This Row],[Order Date]])</f>
        <v>2026</v>
      </c>
      <c r="D914" s="10" t="str">
        <f>"Q"&amp;ROUNDUP(MONTH(SalesDataTable[[#This Row],[Order Date]])/3,0)</f>
        <v>Q2</v>
      </c>
      <c r="E914" s="3">
        <f>MONTH(SalesDataTable[[#This Row],[Order Date]])</f>
        <v>5</v>
      </c>
      <c r="F914" s="3" t="str">
        <f>TEXT(SalesDataTable[[#This Row],[Order Date]],"MMM")</f>
        <v>May</v>
      </c>
      <c r="G914" s="3" t="s">
        <v>20</v>
      </c>
      <c r="H914" s="3" t="s">
        <v>33</v>
      </c>
      <c r="I914" s="3" t="s">
        <v>2</v>
      </c>
      <c r="J914" s="3" t="s">
        <v>3</v>
      </c>
      <c r="K914" s="3" t="s">
        <v>34</v>
      </c>
      <c r="L914" s="3" t="s">
        <v>42</v>
      </c>
      <c r="M914" s="8">
        <v>1</v>
      </c>
      <c r="N914" s="5">
        <v>36.659999999999997</v>
      </c>
      <c r="O914" s="6">
        <v>0.05</v>
      </c>
      <c r="P914" s="5">
        <v>13.51</v>
      </c>
      <c r="Q914" s="5">
        <f t="shared" si="56"/>
        <v>34.826999999999998</v>
      </c>
      <c r="R914" s="5">
        <f t="shared" si="57"/>
        <v>13.51</v>
      </c>
      <c r="S914" s="5">
        <f t="shared" si="58"/>
        <v>21.317</v>
      </c>
      <c r="T914" s="7">
        <f t="shared" si="59"/>
        <v>0.61208257960777557</v>
      </c>
      <c r="U914" s="4">
        <f>YEAR(SalesDataTable[[#This Row],[Order Date]])</f>
        <v>2026</v>
      </c>
      <c r="V914" s="7" t="str">
        <f>"Q"&amp;ROUNDUP(MONTH(SalesDataTable[[#This Row],[Order Date]])/3,0)</f>
        <v>Q2</v>
      </c>
      <c r="W914" s="8">
        <f>MONTH(SalesDataTable[[#This Row],[Order Date]])</f>
        <v>5</v>
      </c>
      <c r="X914" s="7" t="str">
        <f>TEXT(SalesDataTable[[#This Row],[Order Date]],"mmm")</f>
        <v>May</v>
      </c>
    </row>
    <row r="915" spans="1:24" ht="15.75">
      <c r="A915" s="1">
        <v>942</v>
      </c>
      <c r="B915" s="2">
        <v>46169</v>
      </c>
      <c r="C915" s="3">
        <f>YEAR(SalesDataTable[[#This Row],[Order Date]])</f>
        <v>2026</v>
      </c>
      <c r="D915" s="10" t="str">
        <f>"Q"&amp;ROUNDUP(MONTH(SalesDataTable[[#This Row],[Order Date]])/3,0)</f>
        <v>Q2</v>
      </c>
      <c r="E915" s="3">
        <f>MONTH(SalesDataTable[[#This Row],[Order Date]])</f>
        <v>5</v>
      </c>
      <c r="F915" s="3" t="str">
        <f>TEXT(SalesDataTable[[#This Row],[Order Date]],"MMM")</f>
        <v>May</v>
      </c>
      <c r="G915" s="3" t="s">
        <v>20</v>
      </c>
      <c r="H915" s="3" t="s">
        <v>21</v>
      </c>
      <c r="I915" s="3" t="s">
        <v>2</v>
      </c>
      <c r="J915" s="3" t="s">
        <v>3</v>
      </c>
      <c r="K915" s="3" t="s">
        <v>14</v>
      </c>
      <c r="L915" s="3" t="s">
        <v>32</v>
      </c>
      <c r="M915" s="8">
        <v>1</v>
      </c>
      <c r="N915" s="5">
        <v>46.28</v>
      </c>
      <c r="O915" s="6">
        <v>0.05</v>
      </c>
      <c r="P915" s="5">
        <v>17.95</v>
      </c>
      <c r="Q915" s="5">
        <f t="shared" si="56"/>
        <v>43.966000000000001</v>
      </c>
      <c r="R915" s="5">
        <f t="shared" si="57"/>
        <v>17.95</v>
      </c>
      <c r="S915" s="5">
        <f t="shared" si="58"/>
        <v>26.016000000000002</v>
      </c>
      <c r="T915" s="7">
        <f t="shared" si="59"/>
        <v>0.591729973161079</v>
      </c>
      <c r="U915" s="4">
        <f>YEAR(SalesDataTable[[#This Row],[Order Date]])</f>
        <v>2026</v>
      </c>
      <c r="V915" s="7" t="str">
        <f>"Q"&amp;ROUNDUP(MONTH(SalesDataTable[[#This Row],[Order Date]])/3,0)</f>
        <v>Q2</v>
      </c>
      <c r="W915" s="8">
        <f>MONTH(SalesDataTable[[#This Row],[Order Date]])</f>
        <v>5</v>
      </c>
      <c r="X915" s="7" t="str">
        <f>TEXT(SalesDataTable[[#This Row],[Order Date]],"mmm")</f>
        <v>May</v>
      </c>
    </row>
    <row r="916" spans="1:24" ht="15.75">
      <c r="A916" s="1">
        <v>1755</v>
      </c>
      <c r="B916" s="2">
        <v>46169</v>
      </c>
      <c r="C916" s="3">
        <f>YEAR(SalesDataTable[[#This Row],[Order Date]])</f>
        <v>2026</v>
      </c>
      <c r="D916" s="10" t="str">
        <f>"Q"&amp;ROUNDUP(MONTH(SalesDataTable[[#This Row],[Order Date]])/3,0)</f>
        <v>Q2</v>
      </c>
      <c r="E916" s="3">
        <f>MONTH(SalesDataTable[[#This Row],[Order Date]])</f>
        <v>5</v>
      </c>
      <c r="F916" s="3" t="str">
        <f>TEXT(SalesDataTable[[#This Row],[Order Date]],"MMM")</f>
        <v>May</v>
      </c>
      <c r="G916" s="3" t="s">
        <v>20</v>
      </c>
      <c r="H916" s="3" t="s">
        <v>47</v>
      </c>
      <c r="I916" s="3" t="s">
        <v>28</v>
      </c>
      <c r="J916" s="3" t="s">
        <v>3</v>
      </c>
      <c r="K916" s="3" t="s">
        <v>9</v>
      </c>
      <c r="L916" s="3" t="s">
        <v>10</v>
      </c>
      <c r="M916" s="8">
        <v>2</v>
      </c>
      <c r="N916" s="5">
        <v>92.12</v>
      </c>
      <c r="O916" s="6">
        <v>0</v>
      </c>
      <c r="P916" s="5">
        <v>46.64</v>
      </c>
      <c r="Q916" s="5">
        <f t="shared" si="56"/>
        <v>184.24</v>
      </c>
      <c r="R916" s="5">
        <f t="shared" si="57"/>
        <v>93.28</v>
      </c>
      <c r="S916" s="5">
        <f t="shared" si="58"/>
        <v>90.960000000000008</v>
      </c>
      <c r="T916" s="7">
        <f t="shared" si="59"/>
        <v>0.49370386452453324</v>
      </c>
      <c r="U916" s="4">
        <f>YEAR(SalesDataTable[[#This Row],[Order Date]])</f>
        <v>2026</v>
      </c>
      <c r="V916" s="7" t="str">
        <f>"Q"&amp;ROUNDUP(MONTH(SalesDataTable[[#This Row],[Order Date]])/3,0)</f>
        <v>Q2</v>
      </c>
      <c r="W916" s="8">
        <f>MONTH(SalesDataTable[[#This Row],[Order Date]])</f>
        <v>5</v>
      </c>
      <c r="X916" s="7" t="str">
        <f>TEXT(SalesDataTable[[#This Row],[Order Date]],"mmm")</f>
        <v>May</v>
      </c>
    </row>
    <row r="917" spans="1:24" ht="15.75">
      <c r="A917" s="1">
        <v>3073</v>
      </c>
      <c r="B917" s="2">
        <v>46169</v>
      </c>
      <c r="C917" s="3">
        <f>YEAR(SalesDataTable[[#This Row],[Order Date]])</f>
        <v>2026</v>
      </c>
      <c r="D917" s="10" t="str">
        <f>"Q"&amp;ROUNDUP(MONTH(SalesDataTable[[#This Row],[Order Date]])/3,0)</f>
        <v>Q2</v>
      </c>
      <c r="E917" s="3">
        <f>MONTH(SalesDataTable[[#This Row],[Order Date]])</f>
        <v>5</v>
      </c>
      <c r="F917" s="3" t="str">
        <f>TEXT(SalesDataTable[[#This Row],[Order Date]],"MMM")</f>
        <v>May</v>
      </c>
      <c r="G917" s="3" t="s">
        <v>20</v>
      </c>
      <c r="H917" s="3" t="s">
        <v>47</v>
      </c>
      <c r="I917" s="3" t="s">
        <v>2</v>
      </c>
      <c r="J917" s="3" t="s">
        <v>3</v>
      </c>
      <c r="K917" s="3" t="s">
        <v>34</v>
      </c>
      <c r="L917" s="3" t="s">
        <v>35</v>
      </c>
      <c r="M917" s="8">
        <v>3</v>
      </c>
      <c r="N917" s="5">
        <v>39.549999999999997</v>
      </c>
      <c r="O917" s="6">
        <v>0</v>
      </c>
      <c r="P917" s="5">
        <v>14.87</v>
      </c>
      <c r="Q917" s="5">
        <f t="shared" si="56"/>
        <v>118.64999999999999</v>
      </c>
      <c r="R917" s="5">
        <f t="shared" si="57"/>
        <v>44.61</v>
      </c>
      <c r="S917" s="5">
        <f t="shared" si="58"/>
        <v>74.039999999999992</v>
      </c>
      <c r="T917" s="7">
        <f t="shared" si="59"/>
        <v>0.6240202275600506</v>
      </c>
      <c r="U917" s="4">
        <f>YEAR(SalesDataTable[[#This Row],[Order Date]])</f>
        <v>2026</v>
      </c>
      <c r="V917" s="7" t="str">
        <f>"Q"&amp;ROUNDUP(MONTH(SalesDataTable[[#This Row],[Order Date]])/3,0)</f>
        <v>Q2</v>
      </c>
      <c r="W917" s="8">
        <f>MONTH(SalesDataTable[[#This Row],[Order Date]])</f>
        <v>5</v>
      </c>
      <c r="X917" s="7" t="str">
        <f>TEXT(SalesDataTable[[#This Row],[Order Date]],"mmm")</f>
        <v>May</v>
      </c>
    </row>
    <row r="918" spans="1:24" ht="15.75">
      <c r="A918" s="1">
        <v>4230</v>
      </c>
      <c r="B918" s="2">
        <v>46169</v>
      </c>
      <c r="C918" s="3">
        <f>YEAR(SalesDataTable[[#This Row],[Order Date]])</f>
        <v>2026</v>
      </c>
      <c r="D918" s="10" t="str">
        <f>"Q"&amp;ROUNDUP(MONTH(SalesDataTable[[#This Row],[Order Date]])/3,0)</f>
        <v>Q2</v>
      </c>
      <c r="E918" s="3">
        <f>MONTH(SalesDataTable[[#This Row],[Order Date]])</f>
        <v>5</v>
      </c>
      <c r="F918" s="3" t="str">
        <f>TEXT(SalesDataTable[[#This Row],[Order Date]],"MMM")</f>
        <v>May</v>
      </c>
      <c r="G918" s="3" t="s">
        <v>0</v>
      </c>
      <c r="H918" s="3" t="s">
        <v>1</v>
      </c>
      <c r="I918" s="3" t="s">
        <v>19</v>
      </c>
      <c r="J918" s="3" t="s">
        <v>13</v>
      </c>
      <c r="K918" s="3" t="s">
        <v>4</v>
      </c>
      <c r="L918" s="3" t="s">
        <v>5</v>
      </c>
      <c r="M918" s="8">
        <v>1</v>
      </c>
      <c r="N918" s="5">
        <v>83.3</v>
      </c>
      <c r="O918" s="6">
        <v>0</v>
      </c>
      <c r="P918" s="5">
        <v>41.93</v>
      </c>
      <c r="Q918" s="5">
        <f t="shared" si="56"/>
        <v>83.3</v>
      </c>
      <c r="R918" s="5">
        <f t="shared" si="57"/>
        <v>41.93</v>
      </c>
      <c r="S918" s="5">
        <f t="shared" si="58"/>
        <v>41.37</v>
      </c>
      <c r="T918" s="7">
        <f t="shared" si="59"/>
        <v>0.49663865546218489</v>
      </c>
      <c r="U918" s="4">
        <f>YEAR(SalesDataTable[[#This Row],[Order Date]])</f>
        <v>2026</v>
      </c>
      <c r="V918" s="7" t="str">
        <f>"Q"&amp;ROUNDUP(MONTH(SalesDataTable[[#This Row],[Order Date]])/3,0)</f>
        <v>Q2</v>
      </c>
      <c r="W918" s="8">
        <f>MONTH(SalesDataTable[[#This Row],[Order Date]])</f>
        <v>5</v>
      </c>
      <c r="X918" s="7" t="str">
        <f>TEXT(SalesDataTable[[#This Row],[Order Date]],"mmm")</f>
        <v>May</v>
      </c>
    </row>
    <row r="919" spans="1:24" ht="15.75">
      <c r="A919" s="1">
        <v>644</v>
      </c>
      <c r="B919" s="2">
        <v>46170</v>
      </c>
      <c r="C919" s="3">
        <f>YEAR(SalesDataTable[[#This Row],[Order Date]])</f>
        <v>2026</v>
      </c>
      <c r="D919" s="10" t="str">
        <f>"Q"&amp;ROUNDUP(MONTH(SalesDataTable[[#This Row],[Order Date]])/3,0)</f>
        <v>Q2</v>
      </c>
      <c r="E919" s="3">
        <f>MONTH(SalesDataTable[[#This Row],[Order Date]])</f>
        <v>5</v>
      </c>
      <c r="F919" s="3" t="str">
        <f>TEXT(SalesDataTable[[#This Row],[Order Date]],"MMM")</f>
        <v>May</v>
      </c>
      <c r="G919" s="3" t="s">
        <v>20</v>
      </c>
      <c r="H919" s="3" t="s">
        <v>47</v>
      </c>
      <c r="I919" s="3" t="s">
        <v>19</v>
      </c>
      <c r="J919" s="3" t="s">
        <v>13</v>
      </c>
      <c r="K919" s="3" t="s">
        <v>9</v>
      </c>
      <c r="L919" s="3" t="s">
        <v>10</v>
      </c>
      <c r="M919" s="8">
        <v>2</v>
      </c>
      <c r="N919" s="5">
        <v>93.84</v>
      </c>
      <c r="O919" s="6">
        <v>0</v>
      </c>
      <c r="P919" s="5">
        <v>44.72</v>
      </c>
      <c r="Q919" s="5">
        <f t="shared" si="56"/>
        <v>187.68</v>
      </c>
      <c r="R919" s="5">
        <f t="shared" si="57"/>
        <v>89.44</v>
      </c>
      <c r="S919" s="5">
        <f t="shared" si="58"/>
        <v>98.240000000000009</v>
      </c>
      <c r="T919" s="7">
        <f t="shared" si="59"/>
        <v>0.52344416027280483</v>
      </c>
      <c r="U919" s="4">
        <f>YEAR(SalesDataTable[[#This Row],[Order Date]])</f>
        <v>2026</v>
      </c>
      <c r="V919" s="7" t="str">
        <f>"Q"&amp;ROUNDUP(MONTH(SalesDataTable[[#This Row],[Order Date]])/3,0)</f>
        <v>Q2</v>
      </c>
      <c r="W919" s="8">
        <f>MONTH(SalesDataTable[[#This Row],[Order Date]])</f>
        <v>5</v>
      </c>
      <c r="X919" s="7" t="str">
        <f>TEXT(SalesDataTable[[#This Row],[Order Date]],"mmm")</f>
        <v>May</v>
      </c>
    </row>
    <row r="920" spans="1:24" ht="15.75">
      <c r="A920" s="1">
        <v>1122</v>
      </c>
      <c r="B920" s="2">
        <v>46170</v>
      </c>
      <c r="C920" s="3">
        <f>YEAR(SalesDataTable[[#This Row],[Order Date]])</f>
        <v>2026</v>
      </c>
      <c r="D920" s="10" t="str">
        <f>"Q"&amp;ROUNDUP(MONTH(SalesDataTable[[#This Row],[Order Date]])/3,0)</f>
        <v>Q2</v>
      </c>
      <c r="E920" s="3">
        <f>MONTH(SalesDataTable[[#This Row],[Order Date]])</f>
        <v>5</v>
      </c>
      <c r="F920" s="3" t="str">
        <f>TEXT(SalesDataTable[[#This Row],[Order Date]],"MMM")</f>
        <v>May</v>
      </c>
      <c r="G920" s="3" t="s">
        <v>11</v>
      </c>
      <c r="H920" s="3" t="s">
        <v>52</v>
      </c>
      <c r="I920" s="3" t="s">
        <v>2</v>
      </c>
      <c r="J920" s="3" t="s">
        <v>3</v>
      </c>
      <c r="K920" s="3" t="s">
        <v>4</v>
      </c>
      <c r="L920" s="3" t="s">
        <v>22</v>
      </c>
      <c r="M920" s="8">
        <v>2</v>
      </c>
      <c r="N920" s="5">
        <v>51.25</v>
      </c>
      <c r="O920" s="6">
        <v>0</v>
      </c>
      <c r="P920" s="5">
        <v>22.57</v>
      </c>
      <c r="Q920" s="5">
        <f t="shared" si="56"/>
        <v>102.5</v>
      </c>
      <c r="R920" s="5">
        <f t="shared" si="57"/>
        <v>45.14</v>
      </c>
      <c r="S920" s="5">
        <f t="shared" si="58"/>
        <v>57.36</v>
      </c>
      <c r="T920" s="7">
        <f t="shared" si="59"/>
        <v>0.55960975609756092</v>
      </c>
      <c r="U920" s="4">
        <f>YEAR(SalesDataTable[[#This Row],[Order Date]])</f>
        <v>2026</v>
      </c>
      <c r="V920" s="7" t="str">
        <f>"Q"&amp;ROUNDUP(MONTH(SalesDataTable[[#This Row],[Order Date]])/3,0)</f>
        <v>Q2</v>
      </c>
      <c r="W920" s="8">
        <f>MONTH(SalesDataTable[[#This Row],[Order Date]])</f>
        <v>5</v>
      </c>
      <c r="X920" s="7" t="str">
        <f>TEXT(SalesDataTable[[#This Row],[Order Date]],"mmm")</f>
        <v>May</v>
      </c>
    </row>
    <row r="921" spans="1:24" ht="15.75">
      <c r="A921" s="1">
        <v>2019</v>
      </c>
      <c r="B921" s="2">
        <v>46170</v>
      </c>
      <c r="C921" s="3">
        <f>YEAR(SalesDataTable[[#This Row],[Order Date]])</f>
        <v>2026</v>
      </c>
      <c r="D921" s="10" t="str">
        <f>"Q"&amp;ROUNDUP(MONTH(SalesDataTable[[#This Row],[Order Date]])/3,0)</f>
        <v>Q2</v>
      </c>
      <c r="E921" s="3">
        <f>MONTH(SalesDataTable[[#This Row],[Order Date]])</f>
        <v>5</v>
      </c>
      <c r="F921" s="3" t="str">
        <f>TEXT(SalesDataTable[[#This Row],[Order Date]],"MMM")</f>
        <v>May</v>
      </c>
      <c r="G921" s="3" t="s">
        <v>20</v>
      </c>
      <c r="H921" s="3" t="s">
        <v>47</v>
      </c>
      <c r="I921" s="3" t="s">
        <v>8</v>
      </c>
      <c r="J921" s="3" t="s">
        <v>16</v>
      </c>
      <c r="K921" s="3" t="s">
        <v>4</v>
      </c>
      <c r="L921" s="3" t="s">
        <v>5</v>
      </c>
      <c r="M921" s="8">
        <v>8</v>
      </c>
      <c r="N921" s="5">
        <v>80.13</v>
      </c>
      <c r="O921" s="6">
        <v>0.1</v>
      </c>
      <c r="P921" s="5">
        <v>43.8</v>
      </c>
      <c r="Q921" s="5">
        <f t="shared" si="56"/>
        <v>576.93600000000004</v>
      </c>
      <c r="R921" s="5">
        <f t="shared" si="57"/>
        <v>350.4</v>
      </c>
      <c r="S921" s="5">
        <f t="shared" si="58"/>
        <v>226.53600000000006</v>
      </c>
      <c r="T921" s="7">
        <f t="shared" si="59"/>
        <v>0.39265360455925796</v>
      </c>
      <c r="U921" s="4">
        <f>YEAR(SalesDataTable[[#This Row],[Order Date]])</f>
        <v>2026</v>
      </c>
      <c r="V921" s="7" t="str">
        <f>"Q"&amp;ROUNDUP(MONTH(SalesDataTable[[#This Row],[Order Date]])/3,0)</f>
        <v>Q2</v>
      </c>
      <c r="W921" s="8">
        <f>MONTH(SalesDataTable[[#This Row],[Order Date]])</f>
        <v>5</v>
      </c>
      <c r="X921" s="7" t="str">
        <f>TEXT(SalesDataTable[[#This Row],[Order Date]],"mmm")</f>
        <v>May</v>
      </c>
    </row>
    <row r="922" spans="1:24" ht="15.75">
      <c r="A922" s="1">
        <v>2432</v>
      </c>
      <c r="B922" s="2">
        <v>46170</v>
      </c>
      <c r="C922" s="3">
        <f>YEAR(SalesDataTable[[#This Row],[Order Date]])</f>
        <v>2026</v>
      </c>
      <c r="D922" s="10" t="str">
        <f>"Q"&amp;ROUNDUP(MONTH(SalesDataTable[[#This Row],[Order Date]])/3,0)</f>
        <v>Q2</v>
      </c>
      <c r="E922" s="3">
        <f>MONTH(SalesDataTable[[#This Row],[Order Date]])</f>
        <v>5</v>
      </c>
      <c r="F922" s="3" t="str">
        <f>TEXT(SalesDataTable[[#This Row],[Order Date]],"MMM")</f>
        <v>May</v>
      </c>
      <c r="G922" s="3" t="s">
        <v>6</v>
      </c>
      <c r="H922" s="3" t="s">
        <v>43</v>
      </c>
      <c r="I922" s="3" t="s">
        <v>2</v>
      </c>
      <c r="J922" s="3" t="s">
        <v>3</v>
      </c>
      <c r="K922" s="3" t="s">
        <v>34</v>
      </c>
      <c r="L922" s="3" t="s">
        <v>35</v>
      </c>
      <c r="M922" s="8">
        <v>1</v>
      </c>
      <c r="N922" s="5">
        <v>41.13</v>
      </c>
      <c r="O922" s="6">
        <v>0</v>
      </c>
      <c r="P922" s="5">
        <v>14.8</v>
      </c>
      <c r="Q922" s="5">
        <f t="shared" si="56"/>
        <v>41.13</v>
      </c>
      <c r="R922" s="5">
        <f t="shared" si="57"/>
        <v>14.8</v>
      </c>
      <c r="S922" s="5">
        <f t="shared" si="58"/>
        <v>26.330000000000002</v>
      </c>
      <c r="T922" s="7">
        <f t="shared" si="59"/>
        <v>0.64016532944322879</v>
      </c>
      <c r="U922" s="4">
        <f>YEAR(SalesDataTable[[#This Row],[Order Date]])</f>
        <v>2026</v>
      </c>
      <c r="V922" s="7" t="str">
        <f>"Q"&amp;ROUNDUP(MONTH(SalesDataTable[[#This Row],[Order Date]])/3,0)</f>
        <v>Q2</v>
      </c>
      <c r="W922" s="8">
        <f>MONTH(SalesDataTable[[#This Row],[Order Date]])</f>
        <v>5</v>
      </c>
      <c r="X922" s="7" t="str">
        <f>TEXT(SalesDataTable[[#This Row],[Order Date]],"mmm")</f>
        <v>May</v>
      </c>
    </row>
    <row r="923" spans="1:24" ht="15.75">
      <c r="A923" s="1">
        <v>2989</v>
      </c>
      <c r="B923" s="2">
        <v>46170</v>
      </c>
      <c r="C923" s="3">
        <f>YEAR(SalesDataTable[[#This Row],[Order Date]])</f>
        <v>2026</v>
      </c>
      <c r="D923" s="10" t="str">
        <f>"Q"&amp;ROUNDUP(MONTH(SalesDataTable[[#This Row],[Order Date]])/3,0)</f>
        <v>Q2</v>
      </c>
      <c r="E923" s="3">
        <f>MONTH(SalesDataTable[[#This Row],[Order Date]])</f>
        <v>5</v>
      </c>
      <c r="F923" s="3" t="str">
        <f>TEXT(SalesDataTable[[#This Row],[Order Date]],"MMM")</f>
        <v>May</v>
      </c>
      <c r="G923" s="3" t="s">
        <v>20</v>
      </c>
      <c r="H923" s="3" t="s">
        <v>47</v>
      </c>
      <c r="I923" s="3" t="s">
        <v>2</v>
      </c>
      <c r="J923" s="3" t="s">
        <v>3</v>
      </c>
      <c r="K923" s="3" t="s">
        <v>23</v>
      </c>
      <c r="L923" s="3" t="s">
        <v>40</v>
      </c>
      <c r="M923" s="8">
        <v>1</v>
      </c>
      <c r="N923" s="5">
        <v>81.28</v>
      </c>
      <c r="O923" s="6">
        <v>0.15</v>
      </c>
      <c r="P923" s="5">
        <v>39.020000000000003</v>
      </c>
      <c r="Q923" s="5">
        <f t="shared" si="56"/>
        <v>69.087999999999994</v>
      </c>
      <c r="R923" s="5">
        <f t="shared" si="57"/>
        <v>39.020000000000003</v>
      </c>
      <c r="S923" s="5">
        <f t="shared" si="58"/>
        <v>30.067999999999991</v>
      </c>
      <c r="T923" s="7">
        <f t="shared" si="59"/>
        <v>0.43521306160259371</v>
      </c>
      <c r="U923" s="4">
        <f>YEAR(SalesDataTable[[#This Row],[Order Date]])</f>
        <v>2026</v>
      </c>
      <c r="V923" s="7" t="str">
        <f>"Q"&amp;ROUNDUP(MONTH(SalesDataTable[[#This Row],[Order Date]])/3,0)</f>
        <v>Q2</v>
      </c>
      <c r="W923" s="8">
        <f>MONTH(SalesDataTable[[#This Row],[Order Date]])</f>
        <v>5</v>
      </c>
      <c r="X923" s="7" t="str">
        <f>TEXT(SalesDataTable[[#This Row],[Order Date]],"mmm")</f>
        <v>May</v>
      </c>
    </row>
    <row r="924" spans="1:24" ht="15.75">
      <c r="A924" s="1">
        <v>3019</v>
      </c>
      <c r="B924" s="2">
        <v>46170</v>
      </c>
      <c r="C924" s="3">
        <f>YEAR(SalesDataTable[[#This Row],[Order Date]])</f>
        <v>2026</v>
      </c>
      <c r="D924" s="10" t="str">
        <f>"Q"&amp;ROUNDUP(MONTH(SalesDataTable[[#This Row],[Order Date]])/3,0)</f>
        <v>Q2</v>
      </c>
      <c r="E924" s="3">
        <f>MONTH(SalesDataTable[[#This Row],[Order Date]])</f>
        <v>5</v>
      </c>
      <c r="F924" s="3" t="str">
        <f>TEXT(SalesDataTable[[#This Row],[Order Date]],"MMM")</f>
        <v>May</v>
      </c>
      <c r="G924" s="3" t="s">
        <v>11</v>
      </c>
      <c r="H924" s="3" t="s">
        <v>18</v>
      </c>
      <c r="I924" s="3" t="s">
        <v>2</v>
      </c>
      <c r="J924" s="3" t="s">
        <v>16</v>
      </c>
      <c r="K924" s="3" t="s">
        <v>14</v>
      </c>
      <c r="L924" s="3" t="s">
        <v>32</v>
      </c>
      <c r="M924" s="8">
        <v>1</v>
      </c>
      <c r="N924" s="5">
        <v>46.19</v>
      </c>
      <c r="O924" s="6">
        <v>0</v>
      </c>
      <c r="P924" s="5">
        <v>18.329999999999998</v>
      </c>
      <c r="Q924" s="5">
        <f t="shared" si="56"/>
        <v>46.19</v>
      </c>
      <c r="R924" s="5">
        <f t="shared" si="57"/>
        <v>18.329999999999998</v>
      </c>
      <c r="S924" s="5">
        <f t="shared" si="58"/>
        <v>27.86</v>
      </c>
      <c r="T924" s="7">
        <f t="shared" si="59"/>
        <v>0.60316085732842606</v>
      </c>
      <c r="U924" s="4">
        <f>YEAR(SalesDataTable[[#This Row],[Order Date]])</f>
        <v>2026</v>
      </c>
      <c r="V924" s="7" t="str">
        <f>"Q"&amp;ROUNDUP(MONTH(SalesDataTable[[#This Row],[Order Date]])/3,0)</f>
        <v>Q2</v>
      </c>
      <c r="W924" s="8">
        <f>MONTH(SalesDataTable[[#This Row],[Order Date]])</f>
        <v>5</v>
      </c>
      <c r="X924" s="7" t="str">
        <f>TEXT(SalesDataTable[[#This Row],[Order Date]],"mmm")</f>
        <v>May</v>
      </c>
    </row>
    <row r="925" spans="1:24" ht="15.75">
      <c r="A925" s="1">
        <v>3798</v>
      </c>
      <c r="B925" s="2">
        <v>46170</v>
      </c>
      <c r="C925" s="3">
        <f>YEAR(SalesDataTable[[#This Row],[Order Date]])</f>
        <v>2026</v>
      </c>
      <c r="D925" s="10" t="str">
        <f>"Q"&amp;ROUNDUP(MONTH(SalesDataTable[[#This Row],[Order Date]])/3,0)</f>
        <v>Q2</v>
      </c>
      <c r="E925" s="3">
        <f>MONTH(SalesDataTable[[#This Row],[Order Date]])</f>
        <v>5</v>
      </c>
      <c r="F925" s="3" t="str">
        <f>TEXT(SalesDataTable[[#This Row],[Order Date]],"MMM")</f>
        <v>May</v>
      </c>
      <c r="G925" s="3" t="s">
        <v>20</v>
      </c>
      <c r="H925" s="3" t="s">
        <v>33</v>
      </c>
      <c r="I925" s="3" t="s">
        <v>2</v>
      </c>
      <c r="J925" s="3" t="s">
        <v>3</v>
      </c>
      <c r="K925" s="3" t="s">
        <v>9</v>
      </c>
      <c r="L925" s="3" t="s">
        <v>37</v>
      </c>
      <c r="M925" s="8">
        <v>3</v>
      </c>
      <c r="N925" s="5">
        <v>156.58000000000001</v>
      </c>
      <c r="O925" s="6">
        <v>0</v>
      </c>
      <c r="P925" s="5">
        <v>79.099999999999994</v>
      </c>
      <c r="Q925" s="5">
        <f t="shared" si="56"/>
        <v>469.74</v>
      </c>
      <c r="R925" s="5">
        <f t="shared" si="57"/>
        <v>237.29999999999998</v>
      </c>
      <c r="S925" s="5">
        <f t="shared" si="58"/>
        <v>232.44000000000003</v>
      </c>
      <c r="T925" s="7">
        <f t="shared" si="59"/>
        <v>0.49482692553327379</v>
      </c>
      <c r="U925" s="4">
        <f>YEAR(SalesDataTable[[#This Row],[Order Date]])</f>
        <v>2026</v>
      </c>
      <c r="V925" s="7" t="str">
        <f>"Q"&amp;ROUNDUP(MONTH(SalesDataTable[[#This Row],[Order Date]])/3,0)</f>
        <v>Q2</v>
      </c>
      <c r="W925" s="8">
        <f>MONTH(SalesDataTable[[#This Row],[Order Date]])</f>
        <v>5</v>
      </c>
      <c r="X925" s="7" t="str">
        <f>TEXT(SalesDataTable[[#This Row],[Order Date]],"mmm")</f>
        <v>May</v>
      </c>
    </row>
    <row r="926" spans="1:24" ht="15.75">
      <c r="A926" s="1">
        <v>3862</v>
      </c>
      <c r="B926" s="2">
        <v>46170</v>
      </c>
      <c r="C926" s="3">
        <f>YEAR(SalesDataTable[[#This Row],[Order Date]])</f>
        <v>2026</v>
      </c>
      <c r="D926" s="10" t="str">
        <f>"Q"&amp;ROUNDUP(MONTH(SalesDataTable[[#This Row],[Order Date]])/3,0)</f>
        <v>Q2</v>
      </c>
      <c r="E926" s="3">
        <f>MONTH(SalesDataTable[[#This Row],[Order Date]])</f>
        <v>5</v>
      </c>
      <c r="F926" s="3" t="str">
        <f>TEXT(SalesDataTable[[#This Row],[Order Date]],"MMM")</f>
        <v>May</v>
      </c>
      <c r="G926" s="3" t="s">
        <v>20</v>
      </c>
      <c r="H926" s="3" t="s">
        <v>47</v>
      </c>
      <c r="I926" s="3" t="s">
        <v>28</v>
      </c>
      <c r="J926" s="3" t="s">
        <v>13</v>
      </c>
      <c r="K926" s="3" t="s">
        <v>34</v>
      </c>
      <c r="L926" s="3" t="s">
        <v>38</v>
      </c>
      <c r="M926" s="8">
        <v>1</v>
      </c>
      <c r="N926" s="5">
        <v>123.91</v>
      </c>
      <c r="O926" s="6">
        <v>0</v>
      </c>
      <c r="P926" s="5">
        <v>68.89</v>
      </c>
      <c r="Q926" s="5">
        <f t="shared" si="56"/>
        <v>123.91</v>
      </c>
      <c r="R926" s="5">
        <f t="shared" si="57"/>
        <v>68.89</v>
      </c>
      <c r="S926" s="5">
        <f t="shared" si="58"/>
        <v>55.019999999999996</v>
      </c>
      <c r="T926" s="7">
        <f t="shared" si="59"/>
        <v>0.44403195867968687</v>
      </c>
      <c r="U926" s="4">
        <f>YEAR(SalesDataTable[[#This Row],[Order Date]])</f>
        <v>2026</v>
      </c>
      <c r="V926" s="7" t="str">
        <f>"Q"&amp;ROUNDUP(MONTH(SalesDataTable[[#This Row],[Order Date]])/3,0)</f>
        <v>Q2</v>
      </c>
      <c r="W926" s="8">
        <f>MONTH(SalesDataTable[[#This Row],[Order Date]])</f>
        <v>5</v>
      </c>
      <c r="X926" s="7" t="str">
        <f>TEXT(SalesDataTable[[#This Row],[Order Date]],"mmm")</f>
        <v>May</v>
      </c>
    </row>
    <row r="927" spans="1:24" ht="15.75">
      <c r="A927" s="1">
        <v>4281</v>
      </c>
      <c r="B927" s="2">
        <v>46170</v>
      </c>
      <c r="C927" s="3">
        <f>YEAR(SalesDataTable[[#This Row],[Order Date]])</f>
        <v>2026</v>
      </c>
      <c r="D927" s="10" t="str">
        <f>"Q"&amp;ROUNDUP(MONTH(SalesDataTable[[#This Row],[Order Date]])/3,0)</f>
        <v>Q2</v>
      </c>
      <c r="E927" s="3">
        <f>MONTH(SalesDataTable[[#This Row],[Order Date]])</f>
        <v>5</v>
      </c>
      <c r="F927" s="3" t="str">
        <f>TEXT(SalesDataTable[[#This Row],[Order Date]],"MMM")</f>
        <v>May</v>
      </c>
      <c r="G927" s="3" t="s">
        <v>11</v>
      </c>
      <c r="H927" s="3" t="s">
        <v>12</v>
      </c>
      <c r="I927" s="3" t="s">
        <v>28</v>
      </c>
      <c r="J927" s="3" t="s">
        <v>13</v>
      </c>
      <c r="K927" s="3" t="s">
        <v>4</v>
      </c>
      <c r="L927" s="3" t="s">
        <v>22</v>
      </c>
      <c r="M927" s="8">
        <v>1</v>
      </c>
      <c r="N927" s="5">
        <v>50.64</v>
      </c>
      <c r="O927" s="6">
        <v>0</v>
      </c>
      <c r="P927" s="5">
        <v>22.97</v>
      </c>
      <c r="Q927" s="5">
        <f t="shared" si="56"/>
        <v>50.64</v>
      </c>
      <c r="R927" s="5">
        <f t="shared" si="57"/>
        <v>22.97</v>
      </c>
      <c r="S927" s="5">
        <f t="shared" si="58"/>
        <v>27.67</v>
      </c>
      <c r="T927" s="7">
        <f t="shared" si="59"/>
        <v>0.54640600315955767</v>
      </c>
      <c r="U927" s="4">
        <f>YEAR(SalesDataTable[[#This Row],[Order Date]])</f>
        <v>2026</v>
      </c>
      <c r="V927" s="7" t="str">
        <f>"Q"&amp;ROUNDUP(MONTH(SalesDataTable[[#This Row],[Order Date]])/3,0)</f>
        <v>Q2</v>
      </c>
      <c r="W927" s="8">
        <f>MONTH(SalesDataTable[[#This Row],[Order Date]])</f>
        <v>5</v>
      </c>
      <c r="X927" s="7" t="str">
        <f>TEXT(SalesDataTable[[#This Row],[Order Date]],"mmm")</f>
        <v>May</v>
      </c>
    </row>
    <row r="928" spans="1:24" ht="15.75">
      <c r="A928" s="1">
        <v>191</v>
      </c>
      <c r="B928" s="2">
        <v>46171</v>
      </c>
      <c r="C928" s="3">
        <f>YEAR(SalesDataTable[[#This Row],[Order Date]])</f>
        <v>2026</v>
      </c>
      <c r="D928" s="10" t="str">
        <f>"Q"&amp;ROUNDUP(MONTH(SalesDataTable[[#This Row],[Order Date]])/3,0)</f>
        <v>Q2</v>
      </c>
      <c r="E928" s="3">
        <f>MONTH(SalesDataTable[[#This Row],[Order Date]])</f>
        <v>5</v>
      </c>
      <c r="F928" s="3" t="str">
        <f>TEXT(SalesDataTable[[#This Row],[Order Date]],"MMM")</f>
        <v>May</v>
      </c>
      <c r="G928" s="3" t="s">
        <v>11</v>
      </c>
      <c r="H928" s="3" t="s">
        <v>25</v>
      </c>
      <c r="I928" s="3" t="s">
        <v>2</v>
      </c>
      <c r="J928" s="3" t="s">
        <v>3</v>
      </c>
      <c r="K928" s="3" t="s">
        <v>9</v>
      </c>
      <c r="L928" s="3" t="s">
        <v>46</v>
      </c>
      <c r="M928" s="8">
        <v>2</v>
      </c>
      <c r="N928" s="5">
        <v>70.48</v>
      </c>
      <c r="O928" s="6">
        <v>0.1</v>
      </c>
      <c r="P928" s="5">
        <v>33.229999999999997</v>
      </c>
      <c r="Q928" s="5">
        <f t="shared" si="56"/>
        <v>126.864</v>
      </c>
      <c r="R928" s="5">
        <f t="shared" si="57"/>
        <v>66.459999999999994</v>
      </c>
      <c r="S928" s="5">
        <f t="shared" si="58"/>
        <v>60.404000000000011</v>
      </c>
      <c r="T928" s="7">
        <f t="shared" si="59"/>
        <v>0.47613192079707412</v>
      </c>
      <c r="U928" s="4">
        <f>YEAR(SalesDataTable[[#This Row],[Order Date]])</f>
        <v>2026</v>
      </c>
      <c r="V928" s="7" t="str">
        <f>"Q"&amp;ROUNDUP(MONTH(SalesDataTable[[#This Row],[Order Date]])/3,0)</f>
        <v>Q2</v>
      </c>
      <c r="W928" s="8">
        <f>MONTH(SalesDataTable[[#This Row],[Order Date]])</f>
        <v>5</v>
      </c>
      <c r="X928" s="7" t="str">
        <f>TEXT(SalesDataTable[[#This Row],[Order Date]],"mmm")</f>
        <v>May</v>
      </c>
    </row>
    <row r="929" spans="1:24" ht="15.75">
      <c r="A929" s="1">
        <v>1039</v>
      </c>
      <c r="B929" s="2">
        <v>46171</v>
      </c>
      <c r="C929" s="3">
        <f>YEAR(SalesDataTable[[#This Row],[Order Date]])</f>
        <v>2026</v>
      </c>
      <c r="D929" s="10" t="str">
        <f>"Q"&amp;ROUNDUP(MONTH(SalesDataTable[[#This Row],[Order Date]])/3,0)</f>
        <v>Q2</v>
      </c>
      <c r="E929" s="3">
        <f>MONTH(SalesDataTable[[#This Row],[Order Date]])</f>
        <v>5</v>
      </c>
      <c r="F929" s="3" t="str">
        <f>TEXT(SalesDataTable[[#This Row],[Order Date]],"MMM")</f>
        <v>May</v>
      </c>
      <c r="G929" s="3" t="s">
        <v>6</v>
      </c>
      <c r="H929" s="3" t="s">
        <v>41</v>
      </c>
      <c r="I929" s="3" t="s">
        <v>28</v>
      </c>
      <c r="J929" s="3" t="s">
        <v>13</v>
      </c>
      <c r="K929" s="3" t="s">
        <v>4</v>
      </c>
      <c r="L929" s="3" t="s">
        <v>26</v>
      </c>
      <c r="M929" s="8">
        <v>1</v>
      </c>
      <c r="N929" s="5">
        <v>41.27</v>
      </c>
      <c r="O929" s="6">
        <v>0.05</v>
      </c>
      <c r="P929" s="5">
        <v>17.149999999999999</v>
      </c>
      <c r="Q929" s="5">
        <f t="shared" si="56"/>
        <v>39.206499999999998</v>
      </c>
      <c r="R929" s="5">
        <f t="shared" si="57"/>
        <v>17.149999999999999</v>
      </c>
      <c r="S929" s="5">
        <f t="shared" si="58"/>
        <v>22.0565</v>
      </c>
      <c r="T929" s="7">
        <f t="shared" si="59"/>
        <v>0.56257253261576523</v>
      </c>
      <c r="U929" s="4">
        <f>YEAR(SalesDataTable[[#This Row],[Order Date]])</f>
        <v>2026</v>
      </c>
      <c r="V929" s="7" t="str">
        <f>"Q"&amp;ROUNDUP(MONTH(SalesDataTable[[#This Row],[Order Date]])/3,0)</f>
        <v>Q2</v>
      </c>
      <c r="W929" s="8">
        <f>MONTH(SalesDataTable[[#This Row],[Order Date]])</f>
        <v>5</v>
      </c>
      <c r="X929" s="7" t="str">
        <f>TEXT(SalesDataTable[[#This Row],[Order Date]],"mmm")</f>
        <v>May</v>
      </c>
    </row>
    <row r="930" spans="1:24" ht="15.75">
      <c r="A930" s="1">
        <v>2641</v>
      </c>
      <c r="B930" s="2">
        <v>46171</v>
      </c>
      <c r="C930" s="3">
        <f>YEAR(SalesDataTable[[#This Row],[Order Date]])</f>
        <v>2026</v>
      </c>
      <c r="D930" s="10" t="str">
        <f>"Q"&amp;ROUNDUP(MONTH(SalesDataTable[[#This Row],[Order Date]])/3,0)</f>
        <v>Q2</v>
      </c>
      <c r="E930" s="3">
        <f>MONTH(SalesDataTable[[#This Row],[Order Date]])</f>
        <v>5</v>
      </c>
      <c r="F930" s="3" t="str">
        <f>TEXT(SalesDataTable[[#This Row],[Order Date]],"MMM")</f>
        <v>May</v>
      </c>
      <c r="G930" s="3" t="s">
        <v>0</v>
      </c>
      <c r="H930" s="3" t="s">
        <v>50</v>
      </c>
      <c r="I930" s="3" t="s">
        <v>28</v>
      </c>
      <c r="J930" s="3" t="s">
        <v>3</v>
      </c>
      <c r="K930" s="3" t="s">
        <v>34</v>
      </c>
      <c r="L930" s="3" t="s">
        <v>42</v>
      </c>
      <c r="M930" s="8">
        <v>2</v>
      </c>
      <c r="N930" s="5">
        <v>36.9</v>
      </c>
      <c r="O930" s="6">
        <v>0</v>
      </c>
      <c r="P930" s="5">
        <v>14.07</v>
      </c>
      <c r="Q930" s="5">
        <f t="shared" si="56"/>
        <v>73.8</v>
      </c>
      <c r="R930" s="5">
        <f t="shared" si="57"/>
        <v>28.14</v>
      </c>
      <c r="S930" s="5">
        <f t="shared" si="58"/>
        <v>45.66</v>
      </c>
      <c r="T930" s="7">
        <f t="shared" si="59"/>
        <v>0.61869918699186988</v>
      </c>
      <c r="U930" s="4">
        <f>YEAR(SalesDataTable[[#This Row],[Order Date]])</f>
        <v>2026</v>
      </c>
      <c r="V930" s="7" t="str">
        <f>"Q"&amp;ROUNDUP(MONTH(SalesDataTable[[#This Row],[Order Date]])/3,0)</f>
        <v>Q2</v>
      </c>
      <c r="W930" s="8">
        <f>MONTH(SalesDataTable[[#This Row],[Order Date]])</f>
        <v>5</v>
      </c>
      <c r="X930" s="7" t="str">
        <f>TEXT(SalesDataTable[[#This Row],[Order Date]],"mmm")</f>
        <v>May</v>
      </c>
    </row>
    <row r="931" spans="1:24" ht="15.75">
      <c r="A931" s="1">
        <v>3058</v>
      </c>
      <c r="B931" s="2">
        <v>46171</v>
      </c>
      <c r="C931" s="3">
        <f>YEAR(SalesDataTable[[#This Row],[Order Date]])</f>
        <v>2026</v>
      </c>
      <c r="D931" s="10" t="str">
        <f>"Q"&amp;ROUNDUP(MONTH(SalesDataTable[[#This Row],[Order Date]])/3,0)</f>
        <v>Q2</v>
      </c>
      <c r="E931" s="3">
        <f>MONTH(SalesDataTable[[#This Row],[Order Date]])</f>
        <v>5</v>
      </c>
      <c r="F931" s="3" t="str">
        <f>TEXT(SalesDataTable[[#This Row],[Order Date]],"MMM")</f>
        <v>May</v>
      </c>
      <c r="G931" s="3" t="s">
        <v>6</v>
      </c>
      <c r="H931" s="3" t="s">
        <v>41</v>
      </c>
      <c r="I931" s="3" t="s">
        <v>2</v>
      </c>
      <c r="J931" s="3" t="s">
        <v>3</v>
      </c>
      <c r="K931" s="3" t="s">
        <v>23</v>
      </c>
      <c r="L931" s="3" t="s">
        <v>29</v>
      </c>
      <c r="M931" s="8">
        <v>1</v>
      </c>
      <c r="N931" s="5">
        <v>196.91</v>
      </c>
      <c r="O931" s="6">
        <v>0</v>
      </c>
      <c r="P931" s="5">
        <v>106.31</v>
      </c>
      <c r="Q931" s="5">
        <f t="shared" si="56"/>
        <v>196.91</v>
      </c>
      <c r="R931" s="5">
        <f t="shared" si="57"/>
        <v>106.31</v>
      </c>
      <c r="S931" s="5">
        <f t="shared" si="58"/>
        <v>90.6</v>
      </c>
      <c r="T931" s="7">
        <f t="shared" si="59"/>
        <v>0.46010867909197095</v>
      </c>
      <c r="U931" s="4">
        <f>YEAR(SalesDataTable[[#This Row],[Order Date]])</f>
        <v>2026</v>
      </c>
      <c r="V931" s="7" t="str">
        <f>"Q"&amp;ROUNDUP(MONTH(SalesDataTable[[#This Row],[Order Date]])/3,0)</f>
        <v>Q2</v>
      </c>
      <c r="W931" s="8">
        <f>MONTH(SalesDataTable[[#This Row],[Order Date]])</f>
        <v>5</v>
      </c>
      <c r="X931" s="7" t="str">
        <f>TEXT(SalesDataTable[[#This Row],[Order Date]],"mmm")</f>
        <v>May</v>
      </c>
    </row>
    <row r="932" spans="1:24" ht="15.75">
      <c r="A932" s="1">
        <v>3110</v>
      </c>
      <c r="B932" s="2">
        <v>46171</v>
      </c>
      <c r="C932" s="3">
        <f>YEAR(SalesDataTable[[#This Row],[Order Date]])</f>
        <v>2026</v>
      </c>
      <c r="D932" s="10" t="str">
        <f>"Q"&amp;ROUNDUP(MONTH(SalesDataTable[[#This Row],[Order Date]])/3,0)</f>
        <v>Q2</v>
      </c>
      <c r="E932" s="3">
        <f>MONTH(SalesDataTable[[#This Row],[Order Date]])</f>
        <v>5</v>
      </c>
      <c r="F932" s="3" t="str">
        <f>TEXT(SalesDataTable[[#This Row],[Order Date]],"MMM")</f>
        <v>May</v>
      </c>
      <c r="G932" s="3" t="s">
        <v>6</v>
      </c>
      <c r="H932" s="3" t="s">
        <v>27</v>
      </c>
      <c r="I932" s="3" t="s">
        <v>19</v>
      </c>
      <c r="J932" s="3" t="s">
        <v>16</v>
      </c>
      <c r="K932" s="3" t="s">
        <v>34</v>
      </c>
      <c r="L932" s="3" t="s">
        <v>42</v>
      </c>
      <c r="M932" s="8">
        <v>3</v>
      </c>
      <c r="N932" s="5">
        <v>35.79</v>
      </c>
      <c r="O932" s="6">
        <v>0</v>
      </c>
      <c r="P932" s="5">
        <v>13.67</v>
      </c>
      <c r="Q932" s="5">
        <f t="shared" si="56"/>
        <v>107.37</v>
      </c>
      <c r="R932" s="5">
        <f t="shared" si="57"/>
        <v>41.01</v>
      </c>
      <c r="S932" s="5">
        <f t="shared" si="58"/>
        <v>66.360000000000014</v>
      </c>
      <c r="T932" s="7">
        <f t="shared" si="59"/>
        <v>0.61804973456272716</v>
      </c>
      <c r="U932" s="4">
        <f>YEAR(SalesDataTable[[#This Row],[Order Date]])</f>
        <v>2026</v>
      </c>
      <c r="V932" s="7" t="str">
        <f>"Q"&amp;ROUNDUP(MONTH(SalesDataTable[[#This Row],[Order Date]])/3,0)</f>
        <v>Q2</v>
      </c>
      <c r="W932" s="8">
        <f>MONTH(SalesDataTable[[#This Row],[Order Date]])</f>
        <v>5</v>
      </c>
      <c r="X932" s="7" t="str">
        <f>TEXT(SalesDataTable[[#This Row],[Order Date]],"mmm")</f>
        <v>May</v>
      </c>
    </row>
    <row r="933" spans="1:24" ht="15.75">
      <c r="A933" s="1">
        <v>3981</v>
      </c>
      <c r="B933" s="2">
        <v>46171</v>
      </c>
      <c r="C933" s="3">
        <f>YEAR(SalesDataTable[[#This Row],[Order Date]])</f>
        <v>2026</v>
      </c>
      <c r="D933" s="10" t="str">
        <f>"Q"&amp;ROUNDUP(MONTH(SalesDataTable[[#This Row],[Order Date]])/3,0)</f>
        <v>Q2</v>
      </c>
      <c r="E933" s="3">
        <f>MONTH(SalesDataTable[[#This Row],[Order Date]])</f>
        <v>5</v>
      </c>
      <c r="F933" s="3" t="str">
        <f>TEXT(SalesDataTable[[#This Row],[Order Date]],"MMM")</f>
        <v>May</v>
      </c>
      <c r="G933" s="3" t="s">
        <v>20</v>
      </c>
      <c r="H933" s="3" t="s">
        <v>47</v>
      </c>
      <c r="I933" s="3" t="s">
        <v>2</v>
      </c>
      <c r="J933" s="3" t="s">
        <v>13</v>
      </c>
      <c r="K933" s="3" t="s">
        <v>4</v>
      </c>
      <c r="L933" s="3" t="s">
        <v>5</v>
      </c>
      <c r="M933" s="8">
        <v>2</v>
      </c>
      <c r="N933" s="5">
        <v>82.22</v>
      </c>
      <c r="O933" s="6">
        <v>0.05</v>
      </c>
      <c r="P933" s="5">
        <v>42.35</v>
      </c>
      <c r="Q933" s="5">
        <f t="shared" si="56"/>
        <v>156.21799999999999</v>
      </c>
      <c r="R933" s="5">
        <f t="shared" si="57"/>
        <v>84.7</v>
      </c>
      <c r="S933" s="5">
        <f t="shared" si="58"/>
        <v>71.517999999999986</v>
      </c>
      <c r="T933" s="7">
        <f t="shared" si="59"/>
        <v>0.45780895927485943</v>
      </c>
      <c r="U933" s="4">
        <f>YEAR(SalesDataTable[[#This Row],[Order Date]])</f>
        <v>2026</v>
      </c>
      <c r="V933" s="7" t="str">
        <f>"Q"&amp;ROUNDUP(MONTH(SalesDataTable[[#This Row],[Order Date]])/3,0)</f>
        <v>Q2</v>
      </c>
      <c r="W933" s="8">
        <f>MONTH(SalesDataTable[[#This Row],[Order Date]])</f>
        <v>5</v>
      </c>
      <c r="X933" s="7" t="str">
        <f>TEXT(SalesDataTable[[#This Row],[Order Date]],"mmm")</f>
        <v>May</v>
      </c>
    </row>
    <row r="934" spans="1:24" ht="15.75">
      <c r="A934" s="1">
        <v>4663</v>
      </c>
      <c r="B934" s="2">
        <v>46171</v>
      </c>
      <c r="C934" s="3">
        <f>YEAR(SalesDataTable[[#This Row],[Order Date]])</f>
        <v>2026</v>
      </c>
      <c r="D934" s="10" t="str">
        <f>"Q"&amp;ROUNDUP(MONTH(SalesDataTable[[#This Row],[Order Date]])/3,0)</f>
        <v>Q2</v>
      </c>
      <c r="E934" s="3">
        <f>MONTH(SalesDataTable[[#This Row],[Order Date]])</f>
        <v>5</v>
      </c>
      <c r="F934" s="3" t="str">
        <f>TEXT(SalesDataTable[[#This Row],[Order Date]],"MMM")</f>
        <v>May</v>
      </c>
      <c r="G934" s="3" t="s">
        <v>11</v>
      </c>
      <c r="H934" s="3" t="s">
        <v>25</v>
      </c>
      <c r="I934" s="3" t="s">
        <v>2</v>
      </c>
      <c r="J934" s="3" t="s">
        <v>13</v>
      </c>
      <c r="K934" s="3" t="s">
        <v>4</v>
      </c>
      <c r="L934" s="3" t="s">
        <v>26</v>
      </c>
      <c r="M934" s="8">
        <v>1</v>
      </c>
      <c r="N934" s="5">
        <v>40.57</v>
      </c>
      <c r="O934" s="6">
        <v>0</v>
      </c>
      <c r="P934" s="5">
        <v>16.809999999999999</v>
      </c>
      <c r="Q934" s="5">
        <f t="shared" si="56"/>
        <v>40.57</v>
      </c>
      <c r="R934" s="5">
        <f t="shared" si="57"/>
        <v>16.809999999999999</v>
      </c>
      <c r="S934" s="5">
        <f t="shared" si="58"/>
        <v>23.76</v>
      </c>
      <c r="T934" s="7">
        <f t="shared" si="59"/>
        <v>0.58565442445156524</v>
      </c>
      <c r="U934" s="4">
        <f>YEAR(SalesDataTable[[#This Row],[Order Date]])</f>
        <v>2026</v>
      </c>
      <c r="V934" s="7" t="str">
        <f>"Q"&amp;ROUNDUP(MONTH(SalesDataTable[[#This Row],[Order Date]])/3,0)</f>
        <v>Q2</v>
      </c>
      <c r="W934" s="8">
        <f>MONTH(SalesDataTable[[#This Row],[Order Date]])</f>
        <v>5</v>
      </c>
      <c r="X934" s="7" t="str">
        <f>TEXT(SalesDataTable[[#This Row],[Order Date]],"mmm")</f>
        <v>May</v>
      </c>
    </row>
    <row r="935" spans="1:24" ht="15.75">
      <c r="A935" s="1">
        <v>5021</v>
      </c>
      <c r="B935" s="2">
        <v>46171</v>
      </c>
      <c r="C935" s="3">
        <f>YEAR(SalesDataTable[[#This Row],[Order Date]])</f>
        <v>2026</v>
      </c>
      <c r="D935" s="10" t="str">
        <f>"Q"&amp;ROUNDUP(MONTH(SalesDataTable[[#This Row],[Order Date]])/3,0)</f>
        <v>Q2</v>
      </c>
      <c r="E935" s="3">
        <f>MONTH(SalesDataTable[[#This Row],[Order Date]])</f>
        <v>5</v>
      </c>
      <c r="F935" s="3" t="str">
        <f>TEXT(SalesDataTable[[#This Row],[Order Date]],"MMM")</f>
        <v>May</v>
      </c>
      <c r="G935" s="3" t="s">
        <v>11</v>
      </c>
      <c r="H935" s="3" t="s">
        <v>39</v>
      </c>
      <c r="I935" s="3" t="s">
        <v>19</v>
      </c>
      <c r="J935" s="3" t="s">
        <v>3</v>
      </c>
      <c r="K935" s="3" t="s">
        <v>23</v>
      </c>
      <c r="L935" s="3" t="s">
        <v>29</v>
      </c>
      <c r="M935" s="8">
        <v>1</v>
      </c>
      <c r="N935" s="5">
        <v>191.62</v>
      </c>
      <c r="O935" s="6">
        <v>0.05</v>
      </c>
      <c r="P935" s="5">
        <v>106.15</v>
      </c>
      <c r="Q935" s="5">
        <f t="shared" si="56"/>
        <v>182.03899999999999</v>
      </c>
      <c r="R935" s="5">
        <f t="shared" si="57"/>
        <v>106.15</v>
      </c>
      <c r="S935" s="5">
        <f t="shared" si="58"/>
        <v>75.888999999999982</v>
      </c>
      <c r="T935" s="7">
        <f t="shared" si="59"/>
        <v>0.41688319535923613</v>
      </c>
      <c r="U935" s="4">
        <f>YEAR(SalesDataTable[[#This Row],[Order Date]])</f>
        <v>2026</v>
      </c>
      <c r="V935" s="7" t="str">
        <f>"Q"&amp;ROUNDUP(MONTH(SalesDataTable[[#This Row],[Order Date]])/3,0)</f>
        <v>Q2</v>
      </c>
      <c r="W935" s="8">
        <f>MONTH(SalesDataTable[[#This Row],[Order Date]])</f>
        <v>5</v>
      </c>
      <c r="X935" s="7" t="str">
        <f>TEXT(SalesDataTable[[#This Row],[Order Date]],"mmm")</f>
        <v>May</v>
      </c>
    </row>
    <row r="936" spans="1:24" ht="15.75">
      <c r="A936" s="1">
        <v>5107</v>
      </c>
      <c r="B936" s="2">
        <v>46171</v>
      </c>
      <c r="C936" s="3">
        <f>YEAR(SalesDataTable[[#This Row],[Order Date]])</f>
        <v>2026</v>
      </c>
      <c r="D936" s="10" t="str">
        <f>"Q"&amp;ROUNDUP(MONTH(SalesDataTable[[#This Row],[Order Date]])/3,0)</f>
        <v>Q2</v>
      </c>
      <c r="E936" s="3">
        <f>MONTH(SalesDataTable[[#This Row],[Order Date]])</f>
        <v>5</v>
      </c>
      <c r="F936" s="3" t="str">
        <f>TEXT(SalesDataTable[[#This Row],[Order Date]],"MMM")</f>
        <v>May</v>
      </c>
      <c r="G936" s="3" t="s">
        <v>6</v>
      </c>
      <c r="H936" s="3" t="s">
        <v>27</v>
      </c>
      <c r="I936" s="3" t="s">
        <v>28</v>
      </c>
      <c r="J936" s="3" t="s">
        <v>3</v>
      </c>
      <c r="K936" s="3" t="s">
        <v>9</v>
      </c>
      <c r="L936" s="3" t="s">
        <v>37</v>
      </c>
      <c r="M936" s="8">
        <v>1</v>
      </c>
      <c r="N936" s="5">
        <v>154.07</v>
      </c>
      <c r="O936" s="6">
        <v>0.05</v>
      </c>
      <c r="P936" s="5">
        <v>78.400000000000006</v>
      </c>
      <c r="Q936" s="5">
        <f t="shared" si="56"/>
        <v>146.36649999999997</v>
      </c>
      <c r="R936" s="5">
        <f t="shared" si="57"/>
        <v>78.400000000000006</v>
      </c>
      <c r="S936" s="5">
        <f t="shared" si="58"/>
        <v>67.966499999999968</v>
      </c>
      <c r="T936" s="7">
        <f t="shared" si="59"/>
        <v>0.46435830603314271</v>
      </c>
      <c r="U936" s="4">
        <f>YEAR(SalesDataTable[[#This Row],[Order Date]])</f>
        <v>2026</v>
      </c>
      <c r="V936" s="7" t="str">
        <f>"Q"&amp;ROUNDUP(MONTH(SalesDataTable[[#This Row],[Order Date]])/3,0)</f>
        <v>Q2</v>
      </c>
      <c r="W936" s="8">
        <f>MONTH(SalesDataTable[[#This Row],[Order Date]])</f>
        <v>5</v>
      </c>
      <c r="X936" s="7" t="str">
        <f>TEXT(SalesDataTable[[#This Row],[Order Date]],"mmm")</f>
        <v>May</v>
      </c>
    </row>
    <row r="937" spans="1:24" ht="15.75">
      <c r="A937" s="1">
        <v>454</v>
      </c>
      <c r="B937" s="2">
        <v>46172</v>
      </c>
      <c r="C937" s="3">
        <f>YEAR(SalesDataTable[[#This Row],[Order Date]])</f>
        <v>2026</v>
      </c>
      <c r="D937" s="10" t="str">
        <f>"Q"&amp;ROUNDUP(MONTH(SalesDataTable[[#This Row],[Order Date]])/3,0)</f>
        <v>Q2</v>
      </c>
      <c r="E937" s="3">
        <f>MONTH(SalesDataTable[[#This Row],[Order Date]])</f>
        <v>5</v>
      </c>
      <c r="F937" s="3" t="str">
        <f>TEXT(SalesDataTable[[#This Row],[Order Date]],"MMM")</f>
        <v>May</v>
      </c>
      <c r="G937" s="3" t="s">
        <v>11</v>
      </c>
      <c r="H937" s="3" t="s">
        <v>39</v>
      </c>
      <c r="I937" s="3" t="s">
        <v>28</v>
      </c>
      <c r="J937" s="3" t="s">
        <v>3</v>
      </c>
      <c r="K937" s="3" t="s">
        <v>23</v>
      </c>
      <c r="L937" s="3" t="s">
        <v>51</v>
      </c>
      <c r="M937" s="8">
        <v>1</v>
      </c>
      <c r="N937" s="5">
        <v>120.8</v>
      </c>
      <c r="O937" s="6">
        <v>0</v>
      </c>
      <c r="P937" s="5">
        <v>61.4</v>
      </c>
      <c r="Q937" s="5">
        <f t="shared" si="56"/>
        <v>120.8</v>
      </c>
      <c r="R937" s="5">
        <f t="shared" si="57"/>
        <v>61.4</v>
      </c>
      <c r="S937" s="5">
        <f t="shared" si="58"/>
        <v>59.4</v>
      </c>
      <c r="T937" s="7">
        <f t="shared" si="59"/>
        <v>0.49172185430463577</v>
      </c>
      <c r="U937" s="4">
        <f>YEAR(SalesDataTable[[#This Row],[Order Date]])</f>
        <v>2026</v>
      </c>
      <c r="V937" s="7" t="str">
        <f>"Q"&amp;ROUNDUP(MONTH(SalesDataTable[[#This Row],[Order Date]])/3,0)</f>
        <v>Q2</v>
      </c>
      <c r="W937" s="8">
        <f>MONTH(SalesDataTable[[#This Row],[Order Date]])</f>
        <v>5</v>
      </c>
      <c r="X937" s="7" t="str">
        <f>TEXT(SalesDataTable[[#This Row],[Order Date]],"mmm")</f>
        <v>May</v>
      </c>
    </row>
    <row r="938" spans="1:24" ht="15.75">
      <c r="A938" s="1">
        <v>873</v>
      </c>
      <c r="B938" s="2">
        <v>46172</v>
      </c>
      <c r="C938" s="3">
        <f>YEAR(SalesDataTable[[#This Row],[Order Date]])</f>
        <v>2026</v>
      </c>
      <c r="D938" s="10" t="str">
        <f>"Q"&amp;ROUNDUP(MONTH(SalesDataTable[[#This Row],[Order Date]])/3,0)</f>
        <v>Q2</v>
      </c>
      <c r="E938" s="3">
        <f>MONTH(SalesDataTable[[#This Row],[Order Date]])</f>
        <v>5</v>
      </c>
      <c r="F938" s="3" t="str">
        <f>TEXT(SalesDataTable[[#This Row],[Order Date]],"MMM")</f>
        <v>May</v>
      </c>
      <c r="G938" s="3" t="s">
        <v>11</v>
      </c>
      <c r="H938" s="3" t="s">
        <v>39</v>
      </c>
      <c r="I938" s="3" t="s">
        <v>2</v>
      </c>
      <c r="J938" s="3" t="s">
        <v>16</v>
      </c>
      <c r="K938" s="3" t="s">
        <v>4</v>
      </c>
      <c r="L938" s="3" t="s">
        <v>26</v>
      </c>
      <c r="M938" s="8">
        <v>1</v>
      </c>
      <c r="N938" s="5">
        <v>40.15</v>
      </c>
      <c r="O938" s="6">
        <v>0</v>
      </c>
      <c r="P938" s="5">
        <v>16.82</v>
      </c>
      <c r="Q938" s="5">
        <f t="shared" si="56"/>
        <v>40.15</v>
      </c>
      <c r="R938" s="5">
        <f t="shared" si="57"/>
        <v>16.82</v>
      </c>
      <c r="S938" s="5">
        <f t="shared" si="58"/>
        <v>23.33</v>
      </c>
      <c r="T938" s="7">
        <f t="shared" si="59"/>
        <v>0.58107098381070976</v>
      </c>
      <c r="U938" s="4">
        <f>YEAR(SalesDataTable[[#This Row],[Order Date]])</f>
        <v>2026</v>
      </c>
      <c r="V938" s="7" t="str">
        <f>"Q"&amp;ROUNDUP(MONTH(SalesDataTable[[#This Row],[Order Date]])/3,0)</f>
        <v>Q2</v>
      </c>
      <c r="W938" s="8">
        <f>MONTH(SalesDataTable[[#This Row],[Order Date]])</f>
        <v>5</v>
      </c>
      <c r="X938" s="7" t="str">
        <f>TEXT(SalesDataTable[[#This Row],[Order Date]],"mmm")</f>
        <v>May</v>
      </c>
    </row>
    <row r="939" spans="1:24" ht="15.75">
      <c r="A939" s="1">
        <v>1116</v>
      </c>
      <c r="B939" s="2">
        <v>46172</v>
      </c>
      <c r="C939" s="3">
        <f>YEAR(SalesDataTable[[#This Row],[Order Date]])</f>
        <v>2026</v>
      </c>
      <c r="D939" s="10" t="str">
        <f>"Q"&amp;ROUNDUP(MONTH(SalesDataTable[[#This Row],[Order Date]])/3,0)</f>
        <v>Q2</v>
      </c>
      <c r="E939" s="3">
        <f>MONTH(SalesDataTable[[#This Row],[Order Date]])</f>
        <v>5</v>
      </c>
      <c r="F939" s="3" t="str">
        <f>TEXT(SalesDataTable[[#This Row],[Order Date]],"MMM")</f>
        <v>May</v>
      </c>
      <c r="G939" s="3" t="s">
        <v>6</v>
      </c>
      <c r="H939" s="3" t="s">
        <v>43</v>
      </c>
      <c r="I939" s="3" t="s">
        <v>8</v>
      </c>
      <c r="J939" s="3" t="s">
        <v>16</v>
      </c>
      <c r="K939" s="3" t="s">
        <v>14</v>
      </c>
      <c r="L939" s="3" t="s">
        <v>44</v>
      </c>
      <c r="M939" s="8">
        <v>5</v>
      </c>
      <c r="N939" s="5">
        <v>134.4</v>
      </c>
      <c r="O939" s="6">
        <v>0.15</v>
      </c>
      <c r="P939" s="5">
        <v>67.709999999999994</v>
      </c>
      <c r="Q939" s="5">
        <f t="shared" si="56"/>
        <v>571.19999999999993</v>
      </c>
      <c r="R939" s="5">
        <f t="shared" si="57"/>
        <v>338.54999999999995</v>
      </c>
      <c r="S939" s="5">
        <f t="shared" si="58"/>
        <v>232.64999999999998</v>
      </c>
      <c r="T939" s="7">
        <f t="shared" si="59"/>
        <v>0.40730042016806722</v>
      </c>
      <c r="U939" s="4">
        <f>YEAR(SalesDataTable[[#This Row],[Order Date]])</f>
        <v>2026</v>
      </c>
      <c r="V939" s="7" t="str">
        <f>"Q"&amp;ROUNDUP(MONTH(SalesDataTable[[#This Row],[Order Date]])/3,0)</f>
        <v>Q2</v>
      </c>
      <c r="W939" s="8">
        <f>MONTH(SalesDataTable[[#This Row],[Order Date]])</f>
        <v>5</v>
      </c>
      <c r="X939" s="7" t="str">
        <f>TEXT(SalesDataTable[[#This Row],[Order Date]],"mmm")</f>
        <v>May</v>
      </c>
    </row>
    <row r="940" spans="1:24" ht="15.75">
      <c r="A940" s="1">
        <v>1206</v>
      </c>
      <c r="B940" s="2">
        <v>46172</v>
      </c>
      <c r="C940" s="3">
        <f>YEAR(SalesDataTable[[#This Row],[Order Date]])</f>
        <v>2026</v>
      </c>
      <c r="D940" s="10" t="str">
        <f>"Q"&amp;ROUNDUP(MONTH(SalesDataTable[[#This Row],[Order Date]])/3,0)</f>
        <v>Q2</v>
      </c>
      <c r="E940" s="3">
        <f>MONTH(SalesDataTable[[#This Row],[Order Date]])</f>
        <v>5</v>
      </c>
      <c r="F940" s="3" t="str">
        <f>TEXT(SalesDataTable[[#This Row],[Order Date]],"MMM")</f>
        <v>May</v>
      </c>
      <c r="G940" s="3" t="s">
        <v>20</v>
      </c>
      <c r="H940" s="3" t="s">
        <v>47</v>
      </c>
      <c r="I940" s="3" t="s">
        <v>2</v>
      </c>
      <c r="J940" s="3" t="s">
        <v>3</v>
      </c>
      <c r="K940" s="3" t="s">
        <v>14</v>
      </c>
      <c r="L940" s="3" t="s">
        <v>15</v>
      </c>
      <c r="M940" s="8">
        <v>2</v>
      </c>
      <c r="N940" s="5">
        <v>37.130000000000003</v>
      </c>
      <c r="O940" s="6">
        <v>0.05</v>
      </c>
      <c r="P940" s="5">
        <v>13.44</v>
      </c>
      <c r="Q940" s="5">
        <f t="shared" si="56"/>
        <v>70.546999999999997</v>
      </c>
      <c r="R940" s="5">
        <f t="shared" si="57"/>
        <v>26.88</v>
      </c>
      <c r="S940" s="5">
        <f t="shared" si="58"/>
        <v>43.667000000000002</v>
      </c>
      <c r="T940" s="7">
        <f t="shared" si="59"/>
        <v>0.6189774193091131</v>
      </c>
      <c r="U940" s="4">
        <f>YEAR(SalesDataTable[[#This Row],[Order Date]])</f>
        <v>2026</v>
      </c>
      <c r="V940" s="7" t="str">
        <f>"Q"&amp;ROUNDUP(MONTH(SalesDataTable[[#This Row],[Order Date]])/3,0)</f>
        <v>Q2</v>
      </c>
      <c r="W940" s="8">
        <f>MONTH(SalesDataTable[[#This Row],[Order Date]])</f>
        <v>5</v>
      </c>
      <c r="X940" s="7" t="str">
        <f>TEXT(SalesDataTable[[#This Row],[Order Date]],"mmm")</f>
        <v>May</v>
      </c>
    </row>
    <row r="941" spans="1:24" ht="15.75">
      <c r="A941" s="1">
        <v>1576</v>
      </c>
      <c r="B941" s="2">
        <v>46172</v>
      </c>
      <c r="C941" s="3">
        <f>YEAR(SalesDataTable[[#This Row],[Order Date]])</f>
        <v>2026</v>
      </c>
      <c r="D941" s="10" t="str">
        <f>"Q"&amp;ROUNDUP(MONTH(SalesDataTable[[#This Row],[Order Date]])/3,0)</f>
        <v>Q2</v>
      </c>
      <c r="E941" s="3">
        <f>MONTH(SalesDataTable[[#This Row],[Order Date]])</f>
        <v>5</v>
      </c>
      <c r="F941" s="3" t="str">
        <f>TEXT(SalesDataTable[[#This Row],[Order Date]],"MMM")</f>
        <v>May</v>
      </c>
      <c r="G941" s="3" t="s">
        <v>6</v>
      </c>
      <c r="H941" s="3" t="s">
        <v>7</v>
      </c>
      <c r="I941" s="3" t="s">
        <v>2</v>
      </c>
      <c r="J941" s="3" t="s">
        <v>16</v>
      </c>
      <c r="K941" s="3" t="s">
        <v>23</v>
      </c>
      <c r="L941" s="3" t="s">
        <v>51</v>
      </c>
      <c r="M941" s="8">
        <v>6</v>
      </c>
      <c r="N941" s="5">
        <v>123.82</v>
      </c>
      <c r="O941" s="6">
        <v>0</v>
      </c>
      <c r="P941" s="5">
        <v>61.91</v>
      </c>
      <c r="Q941" s="5">
        <f t="shared" si="56"/>
        <v>742.92</v>
      </c>
      <c r="R941" s="5">
        <f t="shared" si="57"/>
        <v>371.46</v>
      </c>
      <c r="S941" s="5">
        <f t="shared" si="58"/>
        <v>371.46</v>
      </c>
      <c r="T941" s="7">
        <f t="shared" si="59"/>
        <v>0.5</v>
      </c>
      <c r="U941" s="4">
        <f>YEAR(SalesDataTable[[#This Row],[Order Date]])</f>
        <v>2026</v>
      </c>
      <c r="V941" s="7" t="str">
        <f>"Q"&amp;ROUNDUP(MONTH(SalesDataTable[[#This Row],[Order Date]])/3,0)</f>
        <v>Q2</v>
      </c>
      <c r="W941" s="8">
        <f>MONTH(SalesDataTable[[#This Row],[Order Date]])</f>
        <v>5</v>
      </c>
      <c r="X941" s="7" t="str">
        <f>TEXT(SalesDataTable[[#This Row],[Order Date]],"mmm")</f>
        <v>May</v>
      </c>
    </row>
    <row r="942" spans="1:24" ht="15.75">
      <c r="A942" s="1">
        <v>2634</v>
      </c>
      <c r="B942" s="2">
        <v>46172</v>
      </c>
      <c r="C942" s="3">
        <f>YEAR(SalesDataTable[[#This Row],[Order Date]])</f>
        <v>2026</v>
      </c>
      <c r="D942" s="10" t="str">
        <f>"Q"&amp;ROUNDUP(MONTH(SalesDataTable[[#This Row],[Order Date]])/3,0)</f>
        <v>Q2</v>
      </c>
      <c r="E942" s="3">
        <f>MONTH(SalesDataTable[[#This Row],[Order Date]])</f>
        <v>5</v>
      </c>
      <c r="F942" s="3" t="str">
        <f>TEXT(SalesDataTable[[#This Row],[Order Date]],"MMM")</f>
        <v>May</v>
      </c>
      <c r="G942" s="3" t="s">
        <v>11</v>
      </c>
      <c r="H942" s="3" t="s">
        <v>52</v>
      </c>
      <c r="I942" s="3" t="s">
        <v>28</v>
      </c>
      <c r="J942" s="3" t="s">
        <v>3</v>
      </c>
      <c r="K942" s="3" t="s">
        <v>14</v>
      </c>
      <c r="L942" s="3" t="s">
        <v>15</v>
      </c>
      <c r="M942" s="8">
        <v>2</v>
      </c>
      <c r="N942" s="5">
        <v>36.94</v>
      </c>
      <c r="O942" s="6">
        <v>0.05</v>
      </c>
      <c r="P942" s="5">
        <v>13.82</v>
      </c>
      <c r="Q942" s="5">
        <f t="shared" si="56"/>
        <v>70.185999999999993</v>
      </c>
      <c r="R942" s="5">
        <f t="shared" si="57"/>
        <v>27.64</v>
      </c>
      <c r="S942" s="5">
        <f t="shared" si="58"/>
        <v>42.545999999999992</v>
      </c>
      <c r="T942" s="7">
        <f t="shared" si="59"/>
        <v>0.60618926851508848</v>
      </c>
      <c r="U942" s="4">
        <f>YEAR(SalesDataTable[[#This Row],[Order Date]])</f>
        <v>2026</v>
      </c>
      <c r="V942" s="7" t="str">
        <f>"Q"&amp;ROUNDUP(MONTH(SalesDataTable[[#This Row],[Order Date]])/3,0)</f>
        <v>Q2</v>
      </c>
      <c r="W942" s="8">
        <f>MONTH(SalesDataTable[[#This Row],[Order Date]])</f>
        <v>5</v>
      </c>
      <c r="X942" s="7" t="str">
        <f>TEXT(SalesDataTable[[#This Row],[Order Date]],"mmm")</f>
        <v>May</v>
      </c>
    </row>
    <row r="943" spans="1:24" ht="15.75">
      <c r="A943" s="1">
        <v>2649</v>
      </c>
      <c r="B943" s="2">
        <v>46172</v>
      </c>
      <c r="C943" s="3">
        <f>YEAR(SalesDataTable[[#This Row],[Order Date]])</f>
        <v>2026</v>
      </c>
      <c r="D943" s="10" t="str">
        <f>"Q"&amp;ROUNDUP(MONTH(SalesDataTable[[#This Row],[Order Date]])/3,0)</f>
        <v>Q2</v>
      </c>
      <c r="E943" s="3">
        <f>MONTH(SalesDataTable[[#This Row],[Order Date]])</f>
        <v>5</v>
      </c>
      <c r="F943" s="3" t="str">
        <f>TEXT(SalesDataTable[[#This Row],[Order Date]],"MMM")</f>
        <v>May</v>
      </c>
      <c r="G943" s="3" t="s">
        <v>0</v>
      </c>
      <c r="H943" s="3" t="s">
        <v>1</v>
      </c>
      <c r="I943" s="3" t="s">
        <v>2</v>
      </c>
      <c r="J943" s="3" t="s">
        <v>13</v>
      </c>
      <c r="K943" s="3" t="s">
        <v>23</v>
      </c>
      <c r="L943" s="3" t="s">
        <v>29</v>
      </c>
      <c r="M943" s="8">
        <v>3</v>
      </c>
      <c r="N943" s="5">
        <v>199.17</v>
      </c>
      <c r="O943" s="6">
        <v>0.05</v>
      </c>
      <c r="P943" s="5">
        <v>105.24</v>
      </c>
      <c r="Q943" s="5">
        <f t="shared" si="56"/>
        <v>567.6345</v>
      </c>
      <c r="R943" s="5">
        <f t="shared" si="57"/>
        <v>315.71999999999997</v>
      </c>
      <c r="S943" s="5">
        <f t="shared" si="58"/>
        <v>251.91450000000003</v>
      </c>
      <c r="T943" s="7">
        <f t="shared" si="59"/>
        <v>0.4437970207941907</v>
      </c>
      <c r="U943" s="4">
        <f>YEAR(SalesDataTable[[#This Row],[Order Date]])</f>
        <v>2026</v>
      </c>
      <c r="V943" s="7" t="str">
        <f>"Q"&amp;ROUNDUP(MONTH(SalesDataTable[[#This Row],[Order Date]])/3,0)</f>
        <v>Q2</v>
      </c>
      <c r="W943" s="8">
        <f>MONTH(SalesDataTable[[#This Row],[Order Date]])</f>
        <v>5</v>
      </c>
      <c r="X943" s="7" t="str">
        <f>TEXT(SalesDataTable[[#This Row],[Order Date]],"mmm")</f>
        <v>May</v>
      </c>
    </row>
    <row r="944" spans="1:24" ht="15.75">
      <c r="A944" s="1">
        <v>2774</v>
      </c>
      <c r="B944" s="2">
        <v>46172</v>
      </c>
      <c r="C944" s="3">
        <f>YEAR(SalesDataTable[[#This Row],[Order Date]])</f>
        <v>2026</v>
      </c>
      <c r="D944" s="10" t="str">
        <f>"Q"&amp;ROUNDUP(MONTH(SalesDataTable[[#This Row],[Order Date]])/3,0)</f>
        <v>Q2</v>
      </c>
      <c r="E944" s="3">
        <f>MONTH(SalesDataTable[[#This Row],[Order Date]])</f>
        <v>5</v>
      </c>
      <c r="F944" s="3" t="str">
        <f>TEXT(SalesDataTable[[#This Row],[Order Date]],"MMM")</f>
        <v>May</v>
      </c>
      <c r="G944" s="3" t="s">
        <v>0</v>
      </c>
      <c r="H944" s="3" t="s">
        <v>36</v>
      </c>
      <c r="I944" s="3" t="s">
        <v>2</v>
      </c>
      <c r="J944" s="3" t="s">
        <v>3</v>
      </c>
      <c r="K944" s="3" t="s">
        <v>23</v>
      </c>
      <c r="L944" s="3" t="s">
        <v>40</v>
      </c>
      <c r="M944" s="8">
        <v>3</v>
      </c>
      <c r="N944" s="5">
        <v>83.17</v>
      </c>
      <c r="O944" s="6">
        <v>0</v>
      </c>
      <c r="P944" s="5">
        <v>40.520000000000003</v>
      </c>
      <c r="Q944" s="5">
        <f t="shared" si="56"/>
        <v>249.51</v>
      </c>
      <c r="R944" s="5">
        <f t="shared" si="57"/>
        <v>121.56</v>
      </c>
      <c r="S944" s="5">
        <f t="shared" si="58"/>
        <v>127.94999999999999</v>
      </c>
      <c r="T944" s="7">
        <f t="shared" si="59"/>
        <v>0.51280509799206442</v>
      </c>
      <c r="U944" s="4">
        <f>YEAR(SalesDataTable[[#This Row],[Order Date]])</f>
        <v>2026</v>
      </c>
      <c r="V944" s="7" t="str">
        <f>"Q"&amp;ROUNDUP(MONTH(SalesDataTable[[#This Row],[Order Date]])/3,0)</f>
        <v>Q2</v>
      </c>
      <c r="W944" s="8">
        <f>MONTH(SalesDataTable[[#This Row],[Order Date]])</f>
        <v>5</v>
      </c>
      <c r="X944" s="7" t="str">
        <f>TEXT(SalesDataTable[[#This Row],[Order Date]],"mmm")</f>
        <v>May</v>
      </c>
    </row>
    <row r="945" spans="1:24" ht="15.75">
      <c r="A945" s="1">
        <v>3037</v>
      </c>
      <c r="B945" s="2">
        <v>46172</v>
      </c>
      <c r="C945" s="3">
        <f>YEAR(SalesDataTable[[#This Row],[Order Date]])</f>
        <v>2026</v>
      </c>
      <c r="D945" s="10" t="str">
        <f>"Q"&amp;ROUNDUP(MONTH(SalesDataTable[[#This Row],[Order Date]])/3,0)</f>
        <v>Q2</v>
      </c>
      <c r="E945" s="3">
        <f>MONTH(SalesDataTable[[#This Row],[Order Date]])</f>
        <v>5</v>
      </c>
      <c r="F945" s="3" t="str">
        <f>TEXT(SalesDataTable[[#This Row],[Order Date]],"MMM")</f>
        <v>May</v>
      </c>
      <c r="G945" s="3" t="s">
        <v>6</v>
      </c>
      <c r="H945" s="3" t="s">
        <v>27</v>
      </c>
      <c r="I945" s="3" t="s">
        <v>2</v>
      </c>
      <c r="J945" s="3" t="s">
        <v>16</v>
      </c>
      <c r="K945" s="3" t="s">
        <v>14</v>
      </c>
      <c r="L945" s="3" t="s">
        <v>32</v>
      </c>
      <c r="M945" s="8">
        <v>1</v>
      </c>
      <c r="N945" s="5">
        <v>45.8</v>
      </c>
      <c r="O945" s="6">
        <v>0.05</v>
      </c>
      <c r="P945" s="5">
        <v>17.88</v>
      </c>
      <c r="Q945" s="5">
        <f t="shared" si="56"/>
        <v>43.51</v>
      </c>
      <c r="R945" s="5">
        <f t="shared" si="57"/>
        <v>17.88</v>
      </c>
      <c r="S945" s="5">
        <f t="shared" si="58"/>
        <v>25.63</v>
      </c>
      <c r="T945" s="7">
        <f t="shared" si="59"/>
        <v>0.58905998621006661</v>
      </c>
      <c r="U945" s="4">
        <f>YEAR(SalesDataTable[[#This Row],[Order Date]])</f>
        <v>2026</v>
      </c>
      <c r="V945" s="7" t="str">
        <f>"Q"&amp;ROUNDUP(MONTH(SalesDataTable[[#This Row],[Order Date]])/3,0)</f>
        <v>Q2</v>
      </c>
      <c r="W945" s="8">
        <f>MONTH(SalesDataTable[[#This Row],[Order Date]])</f>
        <v>5</v>
      </c>
      <c r="X945" s="7" t="str">
        <f>TEXT(SalesDataTable[[#This Row],[Order Date]],"mmm")</f>
        <v>May</v>
      </c>
    </row>
    <row r="946" spans="1:24" ht="15.75">
      <c r="A946" s="1">
        <v>3138</v>
      </c>
      <c r="B946" s="2">
        <v>46172</v>
      </c>
      <c r="C946" s="3">
        <f>YEAR(SalesDataTable[[#This Row],[Order Date]])</f>
        <v>2026</v>
      </c>
      <c r="D946" s="10" t="str">
        <f>"Q"&amp;ROUNDUP(MONTH(SalesDataTable[[#This Row],[Order Date]])/3,0)</f>
        <v>Q2</v>
      </c>
      <c r="E946" s="3">
        <f>MONTH(SalesDataTable[[#This Row],[Order Date]])</f>
        <v>5</v>
      </c>
      <c r="F946" s="3" t="str">
        <f>TEXT(SalesDataTable[[#This Row],[Order Date]],"MMM")</f>
        <v>May</v>
      </c>
      <c r="G946" s="3" t="s">
        <v>11</v>
      </c>
      <c r="H946" s="3" t="s">
        <v>12</v>
      </c>
      <c r="I946" s="3" t="s">
        <v>28</v>
      </c>
      <c r="J946" s="3" t="s">
        <v>3</v>
      </c>
      <c r="K946" s="3" t="s">
        <v>9</v>
      </c>
      <c r="L946" s="3" t="s">
        <v>37</v>
      </c>
      <c r="M946" s="8">
        <v>1</v>
      </c>
      <c r="N946" s="5">
        <v>154.85</v>
      </c>
      <c r="O946" s="6">
        <v>0</v>
      </c>
      <c r="P946" s="5">
        <v>80.17</v>
      </c>
      <c r="Q946" s="5">
        <f t="shared" si="56"/>
        <v>154.85</v>
      </c>
      <c r="R946" s="5">
        <f t="shared" si="57"/>
        <v>80.17</v>
      </c>
      <c r="S946" s="5">
        <f t="shared" si="58"/>
        <v>74.679999999999993</v>
      </c>
      <c r="T946" s="7">
        <f t="shared" si="59"/>
        <v>0.48227316758153049</v>
      </c>
      <c r="U946" s="4">
        <f>YEAR(SalesDataTable[[#This Row],[Order Date]])</f>
        <v>2026</v>
      </c>
      <c r="V946" s="7" t="str">
        <f>"Q"&amp;ROUNDUP(MONTH(SalesDataTable[[#This Row],[Order Date]])/3,0)</f>
        <v>Q2</v>
      </c>
      <c r="W946" s="8">
        <f>MONTH(SalesDataTable[[#This Row],[Order Date]])</f>
        <v>5</v>
      </c>
      <c r="X946" s="7" t="str">
        <f>TEXT(SalesDataTable[[#This Row],[Order Date]],"mmm")</f>
        <v>May</v>
      </c>
    </row>
    <row r="947" spans="1:24" ht="15.75">
      <c r="A947" s="1">
        <v>3228</v>
      </c>
      <c r="B947" s="2">
        <v>46172</v>
      </c>
      <c r="C947" s="3">
        <f>YEAR(SalesDataTable[[#This Row],[Order Date]])</f>
        <v>2026</v>
      </c>
      <c r="D947" s="10" t="str">
        <f>"Q"&amp;ROUNDUP(MONTH(SalesDataTable[[#This Row],[Order Date]])/3,0)</f>
        <v>Q2</v>
      </c>
      <c r="E947" s="3">
        <f>MONTH(SalesDataTable[[#This Row],[Order Date]])</f>
        <v>5</v>
      </c>
      <c r="F947" s="3" t="str">
        <f>TEXT(SalesDataTable[[#This Row],[Order Date]],"MMM")</f>
        <v>May</v>
      </c>
      <c r="G947" s="3" t="s">
        <v>20</v>
      </c>
      <c r="H947" s="3" t="s">
        <v>47</v>
      </c>
      <c r="I947" s="3" t="s">
        <v>2</v>
      </c>
      <c r="J947" s="3" t="s">
        <v>16</v>
      </c>
      <c r="K947" s="3" t="s">
        <v>23</v>
      </c>
      <c r="L947" s="3" t="s">
        <v>29</v>
      </c>
      <c r="M947" s="8">
        <v>1</v>
      </c>
      <c r="N947" s="5">
        <v>194.99</v>
      </c>
      <c r="O947" s="6">
        <v>0</v>
      </c>
      <c r="P947" s="5">
        <v>101.21</v>
      </c>
      <c r="Q947" s="5">
        <f t="shared" si="56"/>
        <v>194.99</v>
      </c>
      <c r="R947" s="5">
        <f t="shared" si="57"/>
        <v>101.21</v>
      </c>
      <c r="S947" s="5">
        <f t="shared" si="58"/>
        <v>93.780000000000015</v>
      </c>
      <c r="T947" s="7">
        <f t="shared" si="59"/>
        <v>0.48094774090979031</v>
      </c>
      <c r="U947" s="4">
        <f>YEAR(SalesDataTable[[#This Row],[Order Date]])</f>
        <v>2026</v>
      </c>
      <c r="V947" s="7" t="str">
        <f>"Q"&amp;ROUNDUP(MONTH(SalesDataTable[[#This Row],[Order Date]])/3,0)</f>
        <v>Q2</v>
      </c>
      <c r="W947" s="8">
        <f>MONTH(SalesDataTable[[#This Row],[Order Date]])</f>
        <v>5</v>
      </c>
      <c r="X947" s="7" t="str">
        <f>TEXT(SalesDataTable[[#This Row],[Order Date]],"mmm")</f>
        <v>May</v>
      </c>
    </row>
    <row r="948" spans="1:24" ht="15.75">
      <c r="A948" s="1">
        <v>3401</v>
      </c>
      <c r="B948" s="2">
        <v>46172</v>
      </c>
      <c r="C948" s="3">
        <f>YEAR(SalesDataTable[[#This Row],[Order Date]])</f>
        <v>2026</v>
      </c>
      <c r="D948" s="10" t="str">
        <f>"Q"&amp;ROUNDUP(MONTH(SalesDataTable[[#This Row],[Order Date]])/3,0)</f>
        <v>Q2</v>
      </c>
      <c r="E948" s="3">
        <f>MONTH(SalesDataTable[[#This Row],[Order Date]])</f>
        <v>5</v>
      </c>
      <c r="F948" s="3" t="str">
        <f>TEXT(SalesDataTable[[#This Row],[Order Date]],"MMM")</f>
        <v>May</v>
      </c>
      <c r="G948" s="3" t="s">
        <v>11</v>
      </c>
      <c r="H948" s="3" t="s">
        <v>39</v>
      </c>
      <c r="I948" s="3" t="s">
        <v>2</v>
      </c>
      <c r="J948" s="3" t="s">
        <v>3</v>
      </c>
      <c r="K948" s="3" t="s">
        <v>34</v>
      </c>
      <c r="L948" s="3" t="s">
        <v>42</v>
      </c>
      <c r="M948" s="8">
        <v>1</v>
      </c>
      <c r="N948" s="5">
        <v>36.31</v>
      </c>
      <c r="O948" s="6">
        <v>0</v>
      </c>
      <c r="P948" s="5">
        <v>13.93</v>
      </c>
      <c r="Q948" s="5">
        <f t="shared" si="56"/>
        <v>36.31</v>
      </c>
      <c r="R948" s="5">
        <f t="shared" si="57"/>
        <v>13.93</v>
      </c>
      <c r="S948" s="5">
        <f t="shared" si="58"/>
        <v>22.380000000000003</v>
      </c>
      <c r="T948" s="7">
        <f t="shared" si="59"/>
        <v>0.61635912971633167</v>
      </c>
      <c r="U948" s="4">
        <f>YEAR(SalesDataTable[[#This Row],[Order Date]])</f>
        <v>2026</v>
      </c>
      <c r="V948" s="7" t="str">
        <f>"Q"&amp;ROUNDUP(MONTH(SalesDataTable[[#This Row],[Order Date]])/3,0)</f>
        <v>Q2</v>
      </c>
      <c r="W948" s="8">
        <f>MONTH(SalesDataTable[[#This Row],[Order Date]])</f>
        <v>5</v>
      </c>
      <c r="X948" s="7" t="str">
        <f>TEXT(SalesDataTable[[#This Row],[Order Date]],"mmm")</f>
        <v>May</v>
      </c>
    </row>
    <row r="949" spans="1:24" ht="15.75">
      <c r="A949" s="1">
        <v>3511</v>
      </c>
      <c r="B949" s="2">
        <v>46172</v>
      </c>
      <c r="C949" s="3">
        <f>YEAR(SalesDataTable[[#This Row],[Order Date]])</f>
        <v>2026</v>
      </c>
      <c r="D949" s="10" t="str">
        <f>"Q"&amp;ROUNDUP(MONTH(SalesDataTable[[#This Row],[Order Date]])/3,0)</f>
        <v>Q2</v>
      </c>
      <c r="E949" s="3">
        <f>MONTH(SalesDataTable[[#This Row],[Order Date]])</f>
        <v>5</v>
      </c>
      <c r="F949" s="3" t="str">
        <f>TEXT(SalesDataTable[[#This Row],[Order Date]],"MMM")</f>
        <v>May</v>
      </c>
      <c r="G949" s="3" t="s">
        <v>0</v>
      </c>
      <c r="H949" s="3" t="s">
        <v>1</v>
      </c>
      <c r="I949" s="3" t="s">
        <v>2</v>
      </c>
      <c r="J949" s="3" t="s">
        <v>3</v>
      </c>
      <c r="K949" s="3" t="s">
        <v>14</v>
      </c>
      <c r="L949" s="3" t="s">
        <v>32</v>
      </c>
      <c r="M949" s="8">
        <v>1</v>
      </c>
      <c r="N949" s="5">
        <v>47.19</v>
      </c>
      <c r="O949" s="6">
        <v>0</v>
      </c>
      <c r="P949" s="5">
        <v>18.54</v>
      </c>
      <c r="Q949" s="5">
        <f t="shared" si="56"/>
        <v>47.19</v>
      </c>
      <c r="R949" s="5">
        <f t="shared" si="57"/>
        <v>18.54</v>
      </c>
      <c r="S949" s="5">
        <f t="shared" si="58"/>
        <v>28.65</v>
      </c>
      <c r="T949" s="7">
        <f t="shared" si="59"/>
        <v>0.60712015257469798</v>
      </c>
      <c r="U949" s="4">
        <f>YEAR(SalesDataTable[[#This Row],[Order Date]])</f>
        <v>2026</v>
      </c>
      <c r="V949" s="7" t="str">
        <f>"Q"&amp;ROUNDUP(MONTH(SalesDataTable[[#This Row],[Order Date]])/3,0)</f>
        <v>Q2</v>
      </c>
      <c r="W949" s="8">
        <f>MONTH(SalesDataTable[[#This Row],[Order Date]])</f>
        <v>5</v>
      </c>
      <c r="X949" s="7" t="str">
        <f>TEXT(SalesDataTable[[#This Row],[Order Date]],"mmm")</f>
        <v>May</v>
      </c>
    </row>
    <row r="950" spans="1:24" ht="15.75">
      <c r="A950" s="1">
        <v>4485</v>
      </c>
      <c r="B950" s="2">
        <v>46172</v>
      </c>
      <c r="C950" s="3">
        <f>YEAR(SalesDataTable[[#This Row],[Order Date]])</f>
        <v>2026</v>
      </c>
      <c r="D950" s="10" t="str">
        <f>"Q"&amp;ROUNDUP(MONTH(SalesDataTable[[#This Row],[Order Date]])/3,0)</f>
        <v>Q2</v>
      </c>
      <c r="E950" s="3">
        <f>MONTH(SalesDataTable[[#This Row],[Order Date]])</f>
        <v>5</v>
      </c>
      <c r="F950" s="3" t="str">
        <f>TEXT(SalesDataTable[[#This Row],[Order Date]],"MMM")</f>
        <v>May</v>
      </c>
      <c r="G950" s="3" t="s">
        <v>20</v>
      </c>
      <c r="H950" s="3" t="s">
        <v>33</v>
      </c>
      <c r="I950" s="3" t="s">
        <v>2</v>
      </c>
      <c r="J950" s="3" t="s">
        <v>13</v>
      </c>
      <c r="K950" s="3" t="s">
        <v>34</v>
      </c>
      <c r="L950" s="3" t="s">
        <v>38</v>
      </c>
      <c r="M950" s="8">
        <v>1</v>
      </c>
      <c r="N950" s="5">
        <v>124.14</v>
      </c>
      <c r="O950" s="6">
        <v>0</v>
      </c>
      <c r="P950" s="5">
        <v>70.900000000000006</v>
      </c>
      <c r="Q950" s="5">
        <f t="shared" si="56"/>
        <v>124.14</v>
      </c>
      <c r="R950" s="5">
        <f t="shared" si="57"/>
        <v>70.900000000000006</v>
      </c>
      <c r="S950" s="5">
        <f t="shared" si="58"/>
        <v>53.239999999999995</v>
      </c>
      <c r="T950" s="7">
        <f t="shared" si="59"/>
        <v>0.42887062993394548</v>
      </c>
      <c r="U950" s="4">
        <f>YEAR(SalesDataTable[[#This Row],[Order Date]])</f>
        <v>2026</v>
      </c>
      <c r="V950" s="7" t="str">
        <f>"Q"&amp;ROUNDUP(MONTH(SalesDataTable[[#This Row],[Order Date]])/3,0)</f>
        <v>Q2</v>
      </c>
      <c r="W950" s="8">
        <f>MONTH(SalesDataTable[[#This Row],[Order Date]])</f>
        <v>5</v>
      </c>
      <c r="X950" s="7" t="str">
        <f>TEXT(SalesDataTable[[#This Row],[Order Date]],"mmm")</f>
        <v>May</v>
      </c>
    </row>
    <row r="951" spans="1:24" ht="15.75">
      <c r="A951" s="1">
        <v>447</v>
      </c>
      <c r="B951" s="2">
        <v>46173</v>
      </c>
      <c r="C951" s="3">
        <f>YEAR(SalesDataTable[[#This Row],[Order Date]])</f>
        <v>2026</v>
      </c>
      <c r="D951" s="10" t="str">
        <f>"Q"&amp;ROUNDUP(MONTH(SalesDataTable[[#This Row],[Order Date]])/3,0)</f>
        <v>Q2</v>
      </c>
      <c r="E951" s="3">
        <f>MONTH(SalesDataTable[[#This Row],[Order Date]])</f>
        <v>5</v>
      </c>
      <c r="F951" s="3" t="str">
        <f>TEXT(SalesDataTable[[#This Row],[Order Date]],"MMM")</f>
        <v>May</v>
      </c>
      <c r="G951" s="3" t="s">
        <v>20</v>
      </c>
      <c r="H951" s="3" t="s">
        <v>33</v>
      </c>
      <c r="I951" s="3" t="s">
        <v>2</v>
      </c>
      <c r="J951" s="3" t="s">
        <v>3</v>
      </c>
      <c r="K951" s="3" t="s">
        <v>14</v>
      </c>
      <c r="L951" s="3" t="s">
        <v>44</v>
      </c>
      <c r="M951" s="8">
        <v>1</v>
      </c>
      <c r="N951" s="5">
        <v>131.94999999999999</v>
      </c>
      <c r="O951" s="6">
        <v>0</v>
      </c>
      <c r="P951" s="5">
        <v>65.17</v>
      </c>
      <c r="Q951" s="5">
        <f t="shared" si="56"/>
        <v>131.94999999999999</v>
      </c>
      <c r="R951" s="5">
        <f t="shared" si="57"/>
        <v>65.17</v>
      </c>
      <c r="S951" s="5">
        <f t="shared" si="58"/>
        <v>66.779999999999987</v>
      </c>
      <c r="T951" s="7">
        <f t="shared" si="59"/>
        <v>0.50610079575596811</v>
      </c>
      <c r="U951" s="4">
        <f>YEAR(SalesDataTable[[#This Row],[Order Date]])</f>
        <v>2026</v>
      </c>
      <c r="V951" s="7" t="str">
        <f>"Q"&amp;ROUNDUP(MONTH(SalesDataTable[[#This Row],[Order Date]])/3,0)</f>
        <v>Q2</v>
      </c>
      <c r="W951" s="8">
        <f>MONTH(SalesDataTable[[#This Row],[Order Date]])</f>
        <v>5</v>
      </c>
      <c r="X951" s="7" t="str">
        <f>TEXT(SalesDataTable[[#This Row],[Order Date]],"mmm")</f>
        <v>May</v>
      </c>
    </row>
    <row r="952" spans="1:24" ht="15.75">
      <c r="A952" s="1">
        <v>1208</v>
      </c>
      <c r="B952" s="2">
        <v>46173</v>
      </c>
      <c r="C952" s="3">
        <f>YEAR(SalesDataTable[[#This Row],[Order Date]])</f>
        <v>2026</v>
      </c>
      <c r="D952" s="10" t="str">
        <f>"Q"&amp;ROUNDUP(MONTH(SalesDataTable[[#This Row],[Order Date]])/3,0)</f>
        <v>Q2</v>
      </c>
      <c r="E952" s="3">
        <f>MONTH(SalesDataTable[[#This Row],[Order Date]])</f>
        <v>5</v>
      </c>
      <c r="F952" s="3" t="str">
        <f>TEXT(SalesDataTable[[#This Row],[Order Date]],"MMM")</f>
        <v>May</v>
      </c>
      <c r="G952" s="3" t="s">
        <v>20</v>
      </c>
      <c r="H952" s="3" t="s">
        <v>33</v>
      </c>
      <c r="I952" s="3" t="s">
        <v>28</v>
      </c>
      <c r="J952" s="3" t="s">
        <v>13</v>
      </c>
      <c r="K952" s="3" t="s">
        <v>4</v>
      </c>
      <c r="L952" s="3" t="s">
        <v>30</v>
      </c>
      <c r="M952" s="8">
        <v>1</v>
      </c>
      <c r="N952" s="5">
        <v>102.24</v>
      </c>
      <c r="O952" s="6">
        <v>0</v>
      </c>
      <c r="P952" s="5">
        <v>50.75</v>
      </c>
      <c r="Q952" s="5">
        <f t="shared" si="56"/>
        <v>102.24</v>
      </c>
      <c r="R952" s="5">
        <f t="shared" si="57"/>
        <v>50.75</v>
      </c>
      <c r="S952" s="5">
        <f t="shared" si="58"/>
        <v>51.489999999999995</v>
      </c>
      <c r="T952" s="7">
        <f t="shared" si="59"/>
        <v>0.50361893583724571</v>
      </c>
      <c r="U952" s="4">
        <f>YEAR(SalesDataTable[[#This Row],[Order Date]])</f>
        <v>2026</v>
      </c>
      <c r="V952" s="7" t="str">
        <f>"Q"&amp;ROUNDUP(MONTH(SalesDataTable[[#This Row],[Order Date]])/3,0)</f>
        <v>Q2</v>
      </c>
      <c r="W952" s="8">
        <f>MONTH(SalesDataTable[[#This Row],[Order Date]])</f>
        <v>5</v>
      </c>
      <c r="X952" s="7" t="str">
        <f>TEXT(SalesDataTable[[#This Row],[Order Date]],"mmm")</f>
        <v>May</v>
      </c>
    </row>
    <row r="953" spans="1:24" ht="15.75">
      <c r="A953" s="1">
        <v>1355</v>
      </c>
      <c r="B953" s="2">
        <v>46173</v>
      </c>
      <c r="C953" s="3">
        <f>YEAR(SalesDataTable[[#This Row],[Order Date]])</f>
        <v>2026</v>
      </c>
      <c r="D953" s="10" t="str">
        <f>"Q"&amp;ROUNDUP(MONTH(SalesDataTable[[#This Row],[Order Date]])/3,0)</f>
        <v>Q2</v>
      </c>
      <c r="E953" s="3">
        <f>MONTH(SalesDataTable[[#This Row],[Order Date]])</f>
        <v>5</v>
      </c>
      <c r="F953" s="3" t="str">
        <f>TEXT(SalesDataTable[[#This Row],[Order Date]],"MMM")</f>
        <v>May</v>
      </c>
      <c r="G953" s="3" t="s">
        <v>20</v>
      </c>
      <c r="H953" s="3" t="s">
        <v>47</v>
      </c>
      <c r="I953" s="3" t="s">
        <v>28</v>
      </c>
      <c r="J953" s="3" t="s">
        <v>13</v>
      </c>
      <c r="K953" s="3" t="s">
        <v>9</v>
      </c>
      <c r="L953" s="3" t="s">
        <v>37</v>
      </c>
      <c r="M953" s="8">
        <v>2</v>
      </c>
      <c r="N953" s="5">
        <v>152.07</v>
      </c>
      <c r="O953" s="6">
        <v>0</v>
      </c>
      <c r="P953" s="5">
        <v>76.849999999999994</v>
      </c>
      <c r="Q953" s="5">
        <f t="shared" si="56"/>
        <v>304.14</v>
      </c>
      <c r="R953" s="5">
        <f t="shared" si="57"/>
        <v>153.69999999999999</v>
      </c>
      <c r="S953" s="5">
        <f t="shared" si="58"/>
        <v>150.44</v>
      </c>
      <c r="T953" s="7">
        <f t="shared" si="59"/>
        <v>0.49464062602748737</v>
      </c>
      <c r="U953" s="4">
        <f>YEAR(SalesDataTable[[#This Row],[Order Date]])</f>
        <v>2026</v>
      </c>
      <c r="V953" s="7" t="str">
        <f>"Q"&amp;ROUNDUP(MONTH(SalesDataTable[[#This Row],[Order Date]])/3,0)</f>
        <v>Q2</v>
      </c>
      <c r="W953" s="8">
        <f>MONTH(SalesDataTable[[#This Row],[Order Date]])</f>
        <v>5</v>
      </c>
      <c r="X953" s="7" t="str">
        <f>TEXT(SalesDataTable[[#This Row],[Order Date]],"mmm")</f>
        <v>May</v>
      </c>
    </row>
    <row r="954" spans="1:24" ht="15.75">
      <c r="A954" s="1">
        <v>1474</v>
      </c>
      <c r="B954" s="2">
        <v>46173</v>
      </c>
      <c r="C954" s="3">
        <f>YEAR(SalesDataTable[[#This Row],[Order Date]])</f>
        <v>2026</v>
      </c>
      <c r="D954" s="10" t="str">
        <f>"Q"&amp;ROUNDUP(MONTH(SalesDataTable[[#This Row],[Order Date]])/3,0)</f>
        <v>Q2</v>
      </c>
      <c r="E954" s="3">
        <f>MONTH(SalesDataTable[[#This Row],[Order Date]])</f>
        <v>5</v>
      </c>
      <c r="F954" s="3" t="str">
        <f>TEXT(SalesDataTable[[#This Row],[Order Date]],"MMM")</f>
        <v>May</v>
      </c>
      <c r="G954" s="3" t="s">
        <v>11</v>
      </c>
      <c r="H954" s="3" t="s">
        <v>18</v>
      </c>
      <c r="I954" s="3" t="s">
        <v>2</v>
      </c>
      <c r="J954" s="3" t="s">
        <v>13</v>
      </c>
      <c r="K954" s="3" t="s">
        <v>23</v>
      </c>
      <c r="L954" s="3" t="s">
        <v>51</v>
      </c>
      <c r="M954" s="8">
        <v>2</v>
      </c>
      <c r="N954" s="5">
        <v>123.34</v>
      </c>
      <c r="O954" s="6">
        <v>0.05</v>
      </c>
      <c r="P954" s="5">
        <v>58.96</v>
      </c>
      <c r="Q954" s="5">
        <f t="shared" si="56"/>
        <v>234.346</v>
      </c>
      <c r="R954" s="5">
        <f t="shared" si="57"/>
        <v>117.92</v>
      </c>
      <c r="S954" s="5">
        <f t="shared" si="58"/>
        <v>116.426</v>
      </c>
      <c r="T954" s="7">
        <f t="shared" si="59"/>
        <v>0.49681240558831813</v>
      </c>
      <c r="U954" s="4">
        <f>YEAR(SalesDataTable[[#This Row],[Order Date]])</f>
        <v>2026</v>
      </c>
      <c r="V954" s="7" t="str">
        <f>"Q"&amp;ROUNDUP(MONTH(SalesDataTable[[#This Row],[Order Date]])/3,0)</f>
        <v>Q2</v>
      </c>
      <c r="W954" s="8">
        <f>MONTH(SalesDataTable[[#This Row],[Order Date]])</f>
        <v>5</v>
      </c>
      <c r="X954" s="7" t="str">
        <f>TEXT(SalesDataTable[[#This Row],[Order Date]],"mmm")</f>
        <v>May</v>
      </c>
    </row>
    <row r="955" spans="1:24" ht="15.75">
      <c r="A955" s="1">
        <v>1625</v>
      </c>
      <c r="B955" s="2">
        <v>46173</v>
      </c>
      <c r="C955" s="3">
        <f>YEAR(SalesDataTable[[#This Row],[Order Date]])</f>
        <v>2026</v>
      </c>
      <c r="D955" s="10" t="str">
        <f>"Q"&amp;ROUNDUP(MONTH(SalesDataTable[[#This Row],[Order Date]])/3,0)</f>
        <v>Q2</v>
      </c>
      <c r="E955" s="3">
        <f>MONTH(SalesDataTable[[#This Row],[Order Date]])</f>
        <v>5</v>
      </c>
      <c r="F955" s="3" t="str">
        <f>TEXT(SalesDataTable[[#This Row],[Order Date]],"MMM")</f>
        <v>May</v>
      </c>
      <c r="G955" s="3" t="s">
        <v>11</v>
      </c>
      <c r="H955" s="3" t="s">
        <v>12</v>
      </c>
      <c r="I955" s="3" t="s">
        <v>19</v>
      </c>
      <c r="J955" s="3" t="s">
        <v>3</v>
      </c>
      <c r="K955" s="3" t="s">
        <v>9</v>
      </c>
      <c r="L955" s="3" t="s">
        <v>37</v>
      </c>
      <c r="M955" s="8">
        <v>1</v>
      </c>
      <c r="N955" s="5">
        <v>155.81</v>
      </c>
      <c r="O955" s="6">
        <v>0</v>
      </c>
      <c r="P955" s="5">
        <v>80.31</v>
      </c>
      <c r="Q955" s="5">
        <f t="shared" si="56"/>
        <v>155.81</v>
      </c>
      <c r="R955" s="5">
        <f t="shared" si="57"/>
        <v>80.31</v>
      </c>
      <c r="S955" s="5">
        <f t="shared" si="58"/>
        <v>75.5</v>
      </c>
      <c r="T955" s="7">
        <f t="shared" si="59"/>
        <v>0.48456453372697517</v>
      </c>
      <c r="U955" s="4">
        <f>YEAR(SalesDataTable[[#This Row],[Order Date]])</f>
        <v>2026</v>
      </c>
      <c r="V955" s="7" t="str">
        <f>"Q"&amp;ROUNDUP(MONTH(SalesDataTable[[#This Row],[Order Date]])/3,0)</f>
        <v>Q2</v>
      </c>
      <c r="W955" s="8">
        <f>MONTH(SalesDataTable[[#This Row],[Order Date]])</f>
        <v>5</v>
      </c>
      <c r="X955" s="7" t="str">
        <f>TEXT(SalesDataTable[[#This Row],[Order Date]],"mmm")</f>
        <v>May</v>
      </c>
    </row>
    <row r="956" spans="1:24" ht="15.75">
      <c r="A956" s="1">
        <v>1877</v>
      </c>
      <c r="B956" s="2">
        <v>46173</v>
      </c>
      <c r="C956" s="3">
        <f>YEAR(SalesDataTable[[#This Row],[Order Date]])</f>
        <v>2026</v>
      </c>
      <c r="D956" s="10" t="str">
        <f>"Q"&amp;ROUNDUP(MONTH(SalesDataTable[[#This Row],[Order Date]])/3,0)</f>
        <v>Q2</v>
      </c>
      <c r="E956" s="3">
        <f>MONTH(SalesDataTable[[#This Row],[Order Date]])</f>
        <v>5</v>
      </c>
      <c r="F956" s="3" t="str">
        <f>TEXT(SalesDataTable[[#This Row],[Order Date]],"MMM")</f>
        <v>May</v>
      </c>
      <c r="G956" s="3" t="s">
        <v>11</v>
      </c>
      <c r="H956" s="3" t="s">
        <v>52</v>
      </c>
      <c r="I956" s="3" t="s">
        <v>2</v>
      </c>
      <c r="J956" s="3" t="s">
        <v>3</v>
      </c>
      <c r="K956" s="3" t="s">
        <v>14</v>
      </c>
      <c r="L956" s="3" t="s">
        <v>48</v>
      </c>
      <c r="M956" s="8">
        <v>1</v>
      </c>
      <c r="N956" s="5">
        <v>163.19</v>
      </c>
      <c r="O956" s="6">
        <v>0.05</v>
      </c>
      <c r="P956" s="5">
        <v>87.95</v>
      </c>
      <c r="Q956" s="5">
        <f t="shared" si="56"/>
        <v>155.03049999999999</v>
      </c>
      <c r="R956" s="5">
        <f t="shared" si="57"/>
        <v>87.95</v>
      </c>
      <c r="S956" s="5">
        <f t="shared" si="58"/>
        <v>67.080499999999986</v>
      </c>
      <c r="T956" s="7">
        <f t="shared" si="59"/>
        <v>0.4326922766810401</v>
      </c>
      <c r="U956" s="4">
        <f>YEAR(SalesDataTable[[#This Row],[Order Date]])</f>
        <v>2026</v>
      </c>
      <c r="V956" s="7" t="str">
        <f>"Q"&amp;ROUNDUP(MONTH(SalesDataTable[[#This Row],[Order Date]])/3,0)</f>
        <v>Q2</v>
      </c>
      <c r="W956" s="8">
        <f>MONTH(SalesDataTable[[#This Row],[Order Date]])</f>
        <v>5</v>
      </c>
      <c r="X956" s="7" t="str">
        <f>TEXT(SalesDataTable[[#This Row],[Order Date]],"mmm")</f>
        <v>May</v>
      </c>
    </row>
    <row r="957" spans="1:24" ht="15.75">
      <c r="A957" s="1">
        <v>1978</v>
      </c>
      <c r="B957" s="2">
        <v>46173</v>
      </c>
      <c r="C957" s="3">
        <f>YEAR(SalesDataTable[[#This Row],[Order Date]])</f>
        <v>2026</v>
      </c>
      <c r="D957" s="10" t="str">
        <f>"Q"&amp;ROUNDUP(MONTH(SalesDataTable[[#This Row],[Order Date]])/3,0)</f>
        <v>Q2</v>
      </c>
      <c r="E957" s="3">
        <f>MONTH(SalesDataTable[[#This Row],[Order Date]])</f>
        <v>5</v>
      </c>
      <c r="F957" s="3" t="str">
        <f>TEXT(SalesDataTable[[#This Row],[Order Date]],"MMM")</f>
        <v>May</v>
      </c>
      <c r="G957" s="3" t="s">
        <v>6</v>
      </c>
      <c r="H957" s="3" t="s">
        <v>43</v>
      </c>
      <c r="I957" s="3" t="s">
        <v>2</v>
      </c>
      <c r="J957" s="3" t="s">
        <v>3</v>
      </c>
      <c r="K957" s="3" t="s">
        <v>9</v>
      </c>
      <c r="L957" s="3" t="s">
        <v>17</v>
      </c>
      <c r="M957" s="8">
        <v>1</v>
      </c>
      <c r="N957" s="5">
        <v>147.30000000000001</v>
      </c>
      <c r="O957" s="6">
        <v>0.05</v>
      </c>
      <c r="P957" s="5">
        <v>81.510000000000005</v>
      </c>
      <c r="Q957" s="5">
        <f t="shared" si="56"/>
        <v>139.935</v>
      </c>
      <c r="R957" s="5">
        <f t="shared" si="57"/>
        <v>81.510000000000005</v>
      </c>
      <c r="S957" s="5">
        <f t="shared" si="58"/>
        <v>58.424999999999997</v>
      </c>
      <c r="T957" s="7">
        <f t="shared" si="59"/>
        <v>0.41751527494908347</v>
      </c>
      <c r="U957" s="4">
        <f>YEAR(SalesDataTable[[#This Row],[Order Date]])</f>
        <v>2026</v>
      </c>
      <c r="V957" s="7" t="str">
        <f>"Q"&amp;ROUNDUP(MONTH(SalesDataTable[[#This Row],[Order Date]])/3,0)</f>
        <v>Q2</v>
      </c>
      <c r="W957" s="8">
        <f>MONTH(SalesDataTable[[#This Row],[Order Date]])</f>
        <v>5</v>
      </c>
      <c r="X957" s="7" t="str">
        <f>TEXT(SalesDataTable[[#This Row],[Order Date]],"mmm")</f>
        <v>May</v>
      </c>
    </row>
    <row r="958" spans="1:24" ht="15.75">
      <c r="A958" s="1">
        <v>3616</v>
      </c>
      <c r="B958" s="2">
        <v>46173</v>
      </c>
      <c r="C958" s="3">
        <f>YEAR(SalesDataTable[[#This Row],[Order Date]])</f>
        <v>2026</v>
      </c>
      <c r="D958" s="10" t="str">
        <f>"Q"&amp;ROUNDUP(MONTH(SalesDataTable[[#This Row],[Order Date]])/3,0)</f>
        <v>Q2</v>
      </c>
      <c r="E958" s="3">
        <f>MONTH(SalesDataTable[[#This Row],[Order Date]])</f>
        <v>5</v>
      </c>
      <c r="F958" s="3" t="str">
        <f>TEXT(SalesDataTable[[#This Row],[Order Date]],"MMM")</f>
        <v>May</v>
      </c>
      <c r="G958" s="3" t="s">
        <v>11</v>
      </c>
      <c r="H958" s="3" t="s">
        <v>12</v>
      </c>
      <c r="I958" s="3" t="s">
        <v>2</v>
      </c>
      <c r="J958" s="3" t="s">
        <v>3</v>
      </c>
      <c r="K958" s="3" t="s">
        <v>34</v>
      </c>
      <c r="L958" s="3" t="s">
        <v>38</v>
      </c>
      <c r="M958" s="8">
        <v>5</v>
      </c>
      <c r="N958" s="5">
        <v>126.16</v>
      </c>
      <c r="O958" s="6">
        <v>0</v>
      </c>
      <c r="P958" s="5">
        <v>68.59</v>
      </c>
      <c r="Q958" s="5">
        <f t="shared" si="56"/>
        <v>630.79999999999995</v>
      </c>
      <c r="R958" s="5">
        <f t="shared" si="57"/>
        <v>342.95000000000005</v>
      </c>
      <c r="S958" s="5">
        <f t="shared" si="58"/>
        <v>287.84999999999991</v>
      </c>
      <c r="T958" s="7">
        <f t="shared" si="59"/>
        <v>0.45632530120481918</v>
      </c>
      <c r="U958" s="4">
        <f>YEAR(SalesDataTable[[#This Row],[Order Date]])</f>
        <v>2026</v>
      </c>
      <c r="V958" s="7" t="str">
        <f>"Q"&amp;ROUNDUP(MONTH(SalesDataTable[[#This Row],[Order Date]])/3,0)</f>
        <v>Q2</v>
      </c>
      <c r="W958" s="8">
        <f>MONTH(SalesDataTable[[#This Row],[Order Date]])</f>
        <v>5</v>
      </c>
      <c r="X958" s="7" t="str">
        <f>TEXT(SalesDataTable[[#This Row],[Order Date]],"mmm")</f>
        <v>May</v>
      </c>
    </row>
    <row r="959" spans="1:24" ht="15.75">
      <c r="A959" s="1">
        <v>3992</v>
      </c>
      <c r="B959" s="2">
        <v>46173</v>
      </c>
      <c r="C959" s="3">
        <f>YEAR(SalesDataTable[[#This Row],[Order Date]])</f>
        <v>2026</v>
      </c>
      <c r="D959" s="10" t="str">
        <f>"Q"&amp;ROUNDUP(MONTH(SalesDataTable[[#This Row],[Order Date]])/3,0)</f>
        <v>Q2</v>
      </c>
      <c r="E959" s="3">
        <f>MONTH(SalesDataTable[[#This Row],[Order Date]])</f>
        <v>5</v>
      </c>
      <c r="F959" s="3" t="str">
        <f>TEXT(SalesDataTable[[#This Row],[Order Date]],"MMM")</f>
        <v>May</v>
      </c>
      <c r="G959" s="3" t="s">
        <v>20</v>
      </c>
      <c r="H959" s="3" t="s">
        <v>33</v>
      </c>
      <c r="I959" s="3" t="s">
        <v>2</v>
      </c>
      <c r="J959" s="3" t="s">
        <v>13</v>
      </c>
      <c r="K959" s="3" t="s">
        <v>14</v>
      </c>
      <c r="L959" s="3" t="s">
        <v>48</v>
      </c>
      <c r="M959" s="8">
        <v>2</v>
      </c>
      <c r="N959" s="5">
        <v>163.57</v>
      </c>
      <c r="O959" s="6">
        <v>0</v>
      </c>
      <c r="P959" s="5">
        <v>85.72</v>
      </c>
      <c r="Q959" s="5">
        <f t="shared" si="56"/>
        <v>327.14</v>
      </c>
      <c r="R959" s="5">
        <f t="shared" si="57"/>
        <v>171.44</v>
      </c>
      <c r="S959" s="5">
        <f t="shared" si="58"/>
        <v>155.69999999999999</v>
      </c>
      <c r="T959" s="7">
        <f t="shared" si="59"/>
        <v>0.47594302133643085</v>
      </c>
      <c r="U959" s="4">
        <f>YEAR(SalesDataTable[[#This Row],[Order Date]])</f>
        <v>2026</v>
      </c>
      <c r="V959" s="7" t="str">
        <f>"Q"&amp;ROUNDUP(MONTH(SalesDataTable[[#This Row],[Order Date]])/3,0)</f>
        <v>Q2</v>
      </c>
      <c r="W959" s="8">
        <f>MONTH(SalesDataTable[[#This Row],[Order Date]])</f>
        <v>5</v>
      </c>
      <c r="X959" s="7" t="str">
        <f>TEXT(SalesDataTable[[#This Row],[Order Date]],"mmm")</f>
        <v>May</v>
      </c>
    </row>
    <row r="960" spans="1:24" ht="15.75">
      <c r="A960" s="1">
        <v>4091</v>
      </c>
      <c r="B960" s="2">
        <v>46173</v>
      </c>
      <c r="C960" s="3">
        <f>YEAR(SalesDataTable[[#This Row],[Order Date]])</f>
        <v>2026</v>
      </c>
      <c r="D960" s="10" t="str">
        <f>"Q"&amp;ROUNDUP(MONTH(SalesDataTable[[#This Row],[Order Date]])/3,0)</f>
        <v>Q2</v>
      </c>
      <c r="E960" s="3">
        <f>MONTH(SalesDataTable[[#This Row],[Order Date]])</f>
        <v>5</v>
      </c>
      <c r="F960" s="3" t="str">
        <f>TEXT(SalesDataTable[[#This Row],[Order Date]],"MMM")</f>
        <v>May</v>
      </c>
      <c r="G960" s="3" t="s">
        <v>11</v>
      </c>
      <c r="H960" s="3" t="s">
        <v>52</v>
      </c>
      <c r="I960" s="3" t="s">
        <v>2</v>
      </c>
      <c r="J960" s="3" t="s">
        <v>13</v>
      </c>
      <c r="K960" s="3" t="s">
        <v>9</v>
      </c>
      <c r="L960" s="3" t="s">
        <v>17</v>
      </c>
      <c r="M960" s="8">
        <v>1</v>
      </c>
      <c r="N960" s="5">
        <v>142.06</v>
      </c>
      <c r="O960" s="6">
        <v>0</v>
      </c>
      <c r="P960" s="5">
        <v>77.36</v>
      </c>
      <c r="Q960" s="5">
        <f t="shared" si="56"/>
        <v>142.06</v>
      </c>
      <c r="R960" s="5">
        <f t="shared" si="57"/>
        <v>77.36</v>
      </c>
      <c r="S960" s="5">
        <f t="shared" si="58"/>
        <v>64.7</v>
      </c>
      <c r="T960" s="7">
        <f t="shared" si="59"/>
        <v>0.45544136280444886</v>
      </c>
      <c r="U960" s="4">
        <f>YEAR(SalesDataTable[[#This Row],[Order Date]])</f>
        <v>2026</v>
      </c>
      <c r="V960" s="7" t="str">
        <f>"Q"&amp;ROUNDUP(MONTH(SalesDataTable[[#This Row],[Order Date]])/3,0)</f>
        <v>Q2</v>
      </c>
      <c r="W960" s="8">
        <f>MONTH(SalesDataTable[[#This Row],[Order Date]])</f>
        <v>5</v>
      </c>
      <c r="X960" s="7" t="str">
        <f>TEXT(SalesDataTable[[#This Row],[Order Date]],"mmm")</f>
        <v>May</v>
      </c>
    </row>
    <row r="961" spans="1:24" ht="15.75">
      <c r="A961" s="1">
        <v>4204</v>
      </c>
      <c r="B961" s="2">
        <v>46173</v>
      </c>
      <c r="C961" s="3">
        <f>YEAR(SalesDataTable[[#This Row],[Order Date]])</f>
        <v>2026</v>
      </c>
      <c r="D961" s="10" t="str">
        <f>"Q"&amp;ROUNDUP(MONTH(SalesDataTable[[#This Row],[Order Date]])/3,0)</f>
        <v>Q2</v>
      </c>
      <c r="E961" s="3">
        <f>MONTH(SalesDataTable[[#This Row],[Order Date]])</f>
        <v>5</v>
      </c>
      <c r="F961" s="3" t="str">
        <f>TEXT(SalesDataTable[[#This Row],[Order Date]],"MMM")</f>
        <v>May</v>
      </c>
      <c r="G961" s="3" t="s">
        <v>6</v>
      </c>
      <c r="H961" s="3" t="s">
        <v>41</v>
      </c>
      <c r="I961" s="3" t="s">
        <v>2</v>
      </c>
      <c r="J961" s="3" t="s">
        <v>13</v>
      </c>
      <c r="K961" s="3" t="s">
        <v>4</v>
      </c>
      <c r="L961" s="3" t="s">
        <v>5</v>
      </c>
      <c r="M961" s="8">
        <v>1</v>
      </c>
      <c r="N961" s="5">
        <v>81.37</v>
      </c>
      <c r="O961" s="6">
        <v>0</v>
      </c>
      <c r="P961" s="5">
        <v>42.01</v>
      </c>
      <c r="Q961" s="5">
        <f t="shared" si="56"/>
        <v>81.37</v>
      </c>
      <c r="R961" s="5">
        <f t="shared" si="57"/>
        <v>42.01</v>
      </c>
      <c r="S961" s="5">
        <f t="shared" si="58"/>
        <v>39.360000000000007</v>
      </c>
      <c r="T961" s="7">
        <f t="shared" si="59"/>
        <v>0.48371635737986979</v>
      </c>
      <c r="U961" s="4">
        <f>YEAR(SalesDataTable[[#This Row],[Order Date]])</f>
        <v>2026</v>
      </c>
      <c r="V961" s="7" t="str">
        <f>"Q"&amp;ROUNDUP(MONTH(SalesDataTable[[#This Row],[Order Date]])/3,0)</f>
        <v>Q2</v>
      </c>
      <c r="W961" s="8">
        <f>MONTH(SalesDataTable[[#This Row],[Order Date]])</f>
        <v>5</v>
      </c>
      <c r="X961" s="7" t="str">
        <f>TEXT(SalesDataTable[[#This Row],[Order Date]],"mmm")</f>
        <v>May</v>
      </c>
    </row>
    <row r="962" spans="1:24" ht="15.75">
      <c r="A962" s="1">
        <v>4234</v>
      </c>
      <c r="B962" s="2">
        <v>46173</v>
      </c>
      <c r="C962" s="3">
        <f>YEAR(SalesDataTable[[#This Row],[Order Date]])</f>
        <v>2026</v>
      </c>
      <c r="D962" s="10" t="str">
        <f>"Q"&amp;ROUNDUP(MONTH(SalesDataTable[[#This Row],[Order Date]])/3,0)</f>
        <v>Q2</v>
      </c>
      <c r="E962" s="3">
        <f>MONTH(SalesDataTable[[#This Row],[Order Date]])</f>
        <v>5</v>
      </c>
      <c r="F962" s="3" t="str">
        <f>TEXT(SalesDataTable[[#This Row],[Order Date]],"MMM")</f>
        <v>May</v>
      </c>
      <c r="G962" s="3" t="s">
        <v>20</v>
      </c>
      <c r="H962" s="3" t="s">
        <v>33</v>
      </c>
      <c r="I962" s="3" t="s">
        <v>19</v>
      </c>
      <c r="J962" s="3" t="s">
        <v>13</v>
      </c>
      <c r="K962" s="3" t="s">
        <v>23</v>
      </c>
      <c r="L962" s="3" t="s">
        <v>51</v>
      </c>
      <c r="M962" s="8">
        <v>1</v>
      </c>
      <c r="N962" s="5">
        <v>120.75</v>
      </c>
      <c r="O962" s="6">
        <v>0</v>
      </c>
      <c r="P962" s="5">
        <v>61.21</v>
      </c>
      <c r="Q962" s="5">
        <f t="shared" ref="Q962:Q1025" si="60">M962*N962*(1-O962)</f>
        <v>120.75</v>
      </c>
      <c r="R962" s="5">
        <f t="shared" ref="R962:R1025" si="61">M962*P962</f>
        <v>61.21</v>
      </c>
      <c r="S962" s="5">
        <f t="shared" ref="S962:S1025" si="62">Q962-R962</f>
        <v>59.54</v>
      </c>
      <c r="T962" s="7">
        <f t="shared" ref="T962:T1025" si="63">IFERROR(S962/Q962,0)</f>
        <v>0.49308488612836437</v>
      </c>
      <c r="U962" s="4">
        <f>YEAR(SalesDataTable[[#This Row],[Order Date]])</f>
        <v>2026</v>
      </c>
      <c r="V962" s="7" t="str">
        <f>"Q"&amp;ROUNDUP(MONTH(SalesDataTable[[#This Row],[Order Date]])/3,0)</f>
        <v>Q2</v>
      </c>
      <c r="W962" s="8">
        <f>MONTH(SalesDataTable[[#This Row],[Order Date]])</f>
        <v>5</v>
      </c>
      <c r="X962" s="7" t="str">
        <f>TEXT(SalesDataTable[[#This Row],[Order Date]],"mmm")</f>
        <v>May</v>
      </c>
    </row>
    <row r="963" spans="1:24" ht="15.75">
      <c r="A963" s="1">
        <v>4696</v>
      </c>
      <c r="B963" s="2">
        <v>46173</v>
      </c>
      <c r="C963" s="3">
        <f>YEAR(SalesDataTable[[#This Row],[Order Date]])</f>
        <v>2026</v>
      </c>
      <c r="D963" s="10" t="str">
        <f>"Q"&amp;ROUNDUP(MONTH(SalesDataTable[[#This Row],[Order Date]])/3,0)</f>
        <v>Q2</v>
      </c>
      <c r="E963" s="3">
        <f>MONTH(SalesDataTable[[#This Row],[Order Date]])</f>
        <v>5</v>
      </c>
      <c r="F963" s="3" t="str">
        <f>TEXT(SalesDataTable[[#This Row],[Order Date]],"MMM")</f>
        <v>May</v>
      </c>
      <c r="G963" s="3" t="s">
        <v>6</v>
      </c>
      <c r="H963" s="3" t="s">
        <v>49</v>
      </c>
      <c r="I963" s="3" t="s">
        <v>2</v>
      </c>
      <c r="J963" s="3" t="s">
        <v>13</v>
      </c>
      <c r="K963" s="3" t="s">
        <v>4</v>
      </c>
      <c r="L963" s="3" t="s">
        <v>5</v>
      </c>
      <c r="M963" s="8">
        <v>4</v>
      </c>
      <c r="N963" s="5">
        <v>81.790000000000006</v>
      </c>
      <c r="O963" s="6">
        <v>0</v>
      </c>
      <c r="P963" s="5">
        <v>42.96</v>
      </c>
      <c r="Q963" s="5">
        <f t="shared" si="60"/>
        <v>327.16000000000003</v>
      </c>
      <c r="R963" s="5">
        <f t="shared" si="61"/>
        <v>171.84</v>
      </c>
      <c r="S963" s="5">
        <f t="shared" si="62"/>
        <v>155.32000000000002</v>
      </c>
      <c r="T963" s="7">
        <f t="shared" si="63"/>
        <v>0.47475241472062601</v>
      </c>
      <c r="U963" s="4">
        <f>YEAR(SalesDataTable[[#This Row],[Order Date]])</f>
        <v>2026</v>
      </c>
      <c r="V963" s="7" t="str">
        <f>"Q"&amp;ROUNDUP(MONTH(SalesDataTable[[#This Row],[Order Date]])/3,0)</f>
        <v>Q2</v>
      </c>
      <c r="W963" s="8">
        <f>MONTH(SalesDataTable[[#This Row],[Order Date]])</f>
        <v>5</v>
      </c>
      <c r="X963" s="7" t="str">
        <f>TEXT(SalesDataTable[[#This Row],[Order Date]],"mmm")</f>
        <v>May</v>
      </c>
    </row>
    <row r="964" spans="1:24" ht="15.75">
      <c r="A964" s="1">
        <v>4755</v>
      </c>
      <c r="B964" s="2">
        <v>46173</v>
      </c>
      <c r="C964" s="3">
        <f>YEAR(SalesDataTable[[#This Row],[Order Date]])</f>
        <v>2026</v>
      </c>
      <c r="D964" s="10" t="str">
        <f>"Q"&amp;ROUNDUP(MONTH(SalesDataTable[[#This Row],[Order Date]])/3,0)</f>
        <v>Q2</v>
      </c>
      <c r="E964" s="3">
        <f>MONTH(SalesDataTable[[#This Row],[Order Date]])</f>
        <v>5</v>
      </c>
      <c r="F964" s="3" t="str">
        <f>TEXT(SalesDataTable[[#This Row],[Order Date]],"MMM")</f>
        <v>May</v>
      </c>
      <c r="G964" s="3" t="s">
        <v>0</v>
      </c>
      <c r="H964" s="3" t="s">
        <v>50</v>
      </c>
      <c r="I964" s="3" t="s">
        <v>2</v>
      </c>
      <c r="J964" s="3" t="s">
        <v>13</v>
      </c>
      <c r="K964" s="3" t="s">
        <v>23</v>
      </c>
      <c r="L964" s="3" t="s">
        <v>40</v>
      </c>
      <c r="M964" s="8">
        <v>1</v>
      </c>
      <c r="N964" s="5">
        <v>81.2</v>
      </c>
      <c r="O964" s="6">
        <v>0.1</v>
      </c>
      <c r="P964" s="5">
        <v>40.270000000000003</v>
      </c>
      <c r="Q964" s="5">
        <f t="shared" si="60"/>
        <v>73.08</v>
      </c>
      <c r="R964" s="5">
        <f t="shared" si="61"/>
        <v>40.270000000000003</v>
      </c>
      <c r="S964" s="5">
        <f t="shared" si="62"/>
        <v>32.809999999999995</v>
      </c>
      <c r="T964" s="7">
        <f t="shared" si="63"/>
        <v>0.44896004378762994</v>
      </c>
      <c r="U964" s="4">
        <f>YEAR(SalesDataTable[[#This Row],[Order Date]])</f>
        <v>2026</v>
      </c>
      <c r="V964" s="7" t="str">
        <f>"Q"&amp;ROUNDUP(MONTH(SalesDataTable[[#This Row],[Order Date]])/3,0)</f>
        <v>Q2</v>
      </c>
      <c r="W964" s="8">
        <f>MONTH(SalesDataTable[[#This Row],[Order Date]])</f>
        <v>5</v>
      </c>
      <c r="X964" s="7" t="str">
        <f>TEXT(SalesDataTable[[#This Row],[Order Date]],"mmm")</f>
        <v>May</v>
      </c>
    </row>
    <row r="965" spans="1:24" ht="15.75">
      <c r="A965" s="1">
        <v>5090</v>
      </c>
      <c r="B965" s="2">
        <v>46173</v>
      </c>
      <c r="C965" s="3">
        <f>YEAR(SalesDataTable[[#This Row],[Order Date]])</f>
        <v>2026</v>
      </c>
      <c r="D965" s="10" t="str">
        <f>"Q"&amp;ROUNDUP(MONTH(SalesDataTable[[#This Row],[Order Date]])/3,0)</f>
        <v>Q2</v>
      </c>
      <c r="E965" s="3">
        <f>MONTH(SalesDataTable[[#This Row],[Order Date]])</f>
        <v>5</v>
      </c>
      <c r="F965" s="3" t="str">
        <f>TEXT(SalesDataTable[[#This Row],[Order Date]],"MMM")</f>
        <v>May</v>
      </c>
      <c r="G965" s="3" t="s">
        <v>6</v>
      </c>
      <c r="H965" s="3" t="s">
        <v>7</v>
      </c>
      <c r="I965" s="3" t="s">
        <v>28</v>
      </c>
      <c r="J965" s="3" t="s">
        <v>13</v>
      </c>
      <c r="K965" s="3" t="s">
        <v>14</v>
      </c>
      <c r="L965" s="3" t="s">
        <v>32</v>
      </c>
      <c r="M965" s="8">
        <v>2</v>
      </c>
      <c r="N965" s="5">
        <v>46.52</v>
      </c>
      <c r="O965" s="6">
        <v>0.05</v>
      </c>
      <c r="P965" s="5">
        <v>18.739999999999998</v>
      </c>
      <c r="Q965" s="5">
        <f t="shared" si="60"/>
        <v>88.388000000000005</v>
      </c>
      <c r="R965" s="5">
        <f t="shared" si="61"/>
        <v>37.479999999999997</v>
      </c>
      <c r="S965" s="5">
        <f t="shared" si="62"/>
        <v>50.908000000000008</v>
      </c>
      <c r="T965" s="7">
        <f t="shared" si="63"/>
        <v>0.57596053762954258</v>
      </c>
      <c r="U965" s="4">
        <f>YEAR(SalesDataTable[[#This Row],[Order Date]])</f>
        <v>2026</v>
      </c>
      <c r="V965" s="7" t="str">
        <f>"Q"&amp;ROUNDUP(MONTH(SalesDataTable[[#This Row],[Order Date]])/3,0)</f>
        <v>Q2</v>
      </c>
      <c r="W965" s="8">
        <f>MONTH(SalesDataTable[[#This Row],[Order Date]])</f>
        <v>5</v>
      </c>
      <c r="X965" s="7" t="str">
        <f>TEXT(SalesDataTable[[#This Row],[Order Date]],"mmm")</f>
        <v>May</v>
      </c>
    </row>
    <row r="966" spans="1:24" ht="15.75">
      <c r="A966" s="1">
        <v>27</v>
      </c>
      <c r="B966" s="2">
        <v>46174</v>
      </c>
      <c r="C966" s="3">
        <f>YEAR(SalesDataTable[[#This Row],[Order Date]])</f>
        <v>2026</v>
      </c>
      <c r="D966" s="10" t="str">
        <f>"Q"&amp;ROUNDUP(MONTH(SalesDataTable[[#This Row],[Order Date]])/3,0)</f>
        <v>Q2</v>
      </c>
      <c r="E966" s="3">
        <f>MONTH(SalesDataTable[[#This Row],[Order Date]])</f>
        <v>6</v>
      </c>
      <c r="F966" s="3" t="str">
        <f>TEXT(SalesDataTable[[#This Row],[Order Date]],"MMM")</f>
        <v>Jun</v>
      </c>
      <c r="G966" s="3" t="s">
        <v>20</v>
      </c>
      <c r="H966" s="3" t="s">
        <v>47</v>
      </c>
      <c r="I966" s="3" t="s">
        <v>2</v>
      </c>
      <c r="J966" s="3" t="s">
        <v>3</v>
      </c>
      <c r="K966" s="3" t="s">
        <v>23</v>
      </c>
      <c r="L966" s="3" t="s">
        <v>29</v>
      </c>
      <c r="M966" s="8">
        <v>1</v>
      </c>
      <c r="N966" s="5">
        <v>195.22</v>
      </c>
      <c r="O966" s="6">
        <v>0</v>
      </c>
      <c r="P966" s="5">
        <v>105.91</v>
      </c>
      <c r="Q966" s="5">
        <f t="shared" si="60"/>
        <v>195.22</v>
      </c>
      <c r="R966" s="5">
        <f t="shared" si="61"/>
        <v>105.91</v>
      </c>
      <c r="S966" s="5">
        <f t="shared" si="62"/>
        <v>89.31</v>
      </c>
      <c r="T966" s="7">
        <f t="shared" si="63"/>
        <v>0.45748386435816002</v>
      </c>
      <c r="U966" s="4">
        <f>YEAR(SalesDataTable[[#This Row],[Order Date]])</f>
        <v>2026</v>
      </c>
      <c r="V966" s="7" t="str">
        <f>"Q"&amp;ROUNDUP(MONTH(SalesDataTable[[#This Row],[Order Date]])/3,0)</f>
        <v>Q2</v>
      </c>
      <c r="W966" s="8">
        <f>MONTH(SalesDataTable[[#This Row],[Order Date]])</f>
        <v>6</v>
      </c>
      <c r="X966" s="7" t="str">
        <f>TEXT(SalesDataTable[[#This Row],[Order Date]],"mmm")</f>
        <v>Jun</v>
      </c>
    </row>
    <row r="967" spans="1:24" ht="15.75">
      <c r="A967" s="1">
        <v>463</v>
      </c>
      <c r="B967" s="2">
        <v>46174</v>
      </c>
      <c r="C967" s="3">
        <f>YEAR(SalesDataTable[[#This Row],[Order Date]])</f>
        <v>2026</v>
      </c>
      <c r="D967" s="10" t="str">
        <f>"Q"&amp;ROUNDUP(MONTH(SalesDataTable[[#This Row],[Order Date]])/3,0)</f>
        <v>Q2</v>
      </c>
      <c r="E967" s="3">
        <f>MONTH(SalesDataTable[[#This Row],[Order Date]])</f>
        <v>6</v>
      </c>
      <c r="F967" s="3" t="str">
        <f>TEXT(SalesDataTable[[#This Row],[Order Date]],"MMM")</f>
        <v>Jun</v>
      </c>
      <c r="G967" s="3" t="s">
        <v>20</v>
      </c>
      <c r="H967" s="3" t="s">
        <v>21</v>
      </c>
      <c r="I967" s="3" t="s">
        <v>2</v>
      </c>
      <c r="J967" s="3" t="s">
        <v>13</v>
      </c>
      <c r="K967" s="3" t="s">
        <v>4</v>
      </c>
      <c r="L967" s="3" t="s">
        <v>26</v>
      </c>
      <c r="M967" s="8">
        <v>1</v>
      </c>
      <c r="N967" s="5">
        <v>40.71</v>
      </c>
      <c r="O967" s="6">
        <v>0.05</v>
      </c>
      <c r="P967" s="5">
        <v>16.559999999999999</v>
      </c>
      <c r="Q967" s="5">
        <f t="shared" si="60"/>
        <v>38.674500000000002</v>
      </c>
      <c r="R967" s="5">
        <f t="shared" si="61"/>
        <v>16.559999999999999</v>
      </c>
      <c r="S967" s="5">
        <f t="shared" si="62"/>
        <v>22.114500000000003</v>
      </c>
      <c r="T967" s="7">
        <f t="shared" si="63"/>
        <v>0.57181088314005357</v>
      </c>
      <c r="U967" s="4">
        <f>YEAR(SalesDataTable[[#This Row],[Order Date]])</f>
        <v>2026</v>
      </c>
      <c r="V967" s="7" t="str">
        <f>"Q"&amp;ROUNDUP(MONTH(SalesDataTable[[#This Row],[Order Date]])/3,0)</f>
        <v>Q2</v>
      </c>
      <c r="W967" s="8">
        <f>MONTH(SalesDataTable[[#This Row],[Order Date]])</f>
        <v>6</v>
      </c>
      <c r="X967" s="7" t="str">
        <f>TEXT(SalesDataTable[[#This Row],[Order Date]],"mmm")</f>
        <v>Jun</v>
      </c>
    </row>
    <row r="968" spans="1:24" ht="15.75">
      <c r="A968" s="1">
        <v>653</v>
      </c>
      <c r="B968" s="2">
        <v>46174</v>
      </c>
      <c r="C968" s="3">
        <f>YEAR(SalesDataTable[[#This Row],[Order Date]])</f>
        <v>2026</v>
      </c>
      <c r="D968" s="10" t="str">
        <f>"Q"&amp;ROUNDUP(MONTH(SalesDataTable[[#This Row],[Order Date]])/3,0)</f>
        <v>Q2</v>
      </c>
      <c r="E968" s="3">
        <f>MONTH(SalesDataTable[[#This Row],[Order Date]])</f>
        <v>6</v>
      </c>
      <c r="F968" s="3" t="str">
        <f>TEXT(SalesDataTable[[#This Row],[Order Date]],"MMM")</f>
        <v>Jun</v>
      </c>
      <c r="G968" s="3" t="s">
        <v>6</v>
      </c>
      <c r="H968" s="3" t="s">
        <v>41</v>
      </c>
      <c r="I968" s="3" t="s">
        <v>2</v>
      </c>
      <c r="J968" s="3" t="s">
        <v>3</v>
      </c>
      <c r="K968" s="3" t="s">
        <v>34</v>
      </c>
      <c r="L968" s="3" t="s">
        <v>35</v>
      </c>
      <c r="M968" s="8">
        <v>1</v>
      </c>
      <c r="N968" s="5">
        <v>41.26</v>
      </c>
      <c r="O968" s="6">
        <v>0.05</v>
      </c>
      <c r="P968" s="5">
        <v>14.32</v>
      </c>
      <c r="Q968" s="5">
        <f t="shared" si="60"/>
        <v>39.196999999999996</v>
      </c>
      <c r="R968" s="5">
        <f t="shared" si="61"/>
        <v>14.32</v>
      </c>
      <c r="S968" s="5">
        <f t="shared" si="62"/>
        <v>24.876999999999995</v>
      </c>
      <c r="T968" s="7">
        <f t="shared" si="63"/>
        <v>0.63466591831007468</v>
      </c>
      <c r="U968" s="4">
        <f>YEAR(SalesDataTable[[#This Row],[Order Date]])</f>
        <v>2026</v>
      </c>
      <c r="V968" s="7" t="str">
        <f>"Q"&amp;ROUNDUP(MONTH(SalesDataTable[[#This Row],[Order Date]])/3,0)</f>
        <v>Q2</v>
      </c>
      <c r="W968" s="8">
        <f>MONTH(SalesDataTable[[#This Row],[Order Date]])</f>
        <v>6</v>
      </c>
      <c r="X968" s="7" t="str">
        <f>TEXT(SalesDataTable[[#This Row],[Order Date]],"mmm")</f>
        <v>Jun</v>
      </c>
    </row>
    <row r="969" spans="1:24" ht="15.75">
      <c r="A969" s="1">
        <v>1485</v>
      </c>
      <c r="B969" s="2">
        <v>46174</v>
      </c>
      <c r="C969" s="3">
        <f>YEAR(SalesDataTable[[#This Row],[Order Date]])</f>
        <v>2026</v>
      </c>
      <c r="D969" s="10" t="str">
        <f>"Q"&amp;ROUNDUP(MONTH(SalesDataTable[[#This Row],[Order Date]])/3,0)</f>
        <v>Q2</v>
      </c>
      <c r="E969" s="3">
        <f>MONTH(SalesDataTable[[#This Row],[Order Date]])</f>
        <v>6</v>
      </c>
      <c r="F969" s="3" t="str">
        <f>TEXT(SalesDataTable[[#This Row],[Order Date]],"MMM")</f>
        <v>Jun</v>
      </c>
      <c r="G969" s="3" t="s">
        <v>6</v>
      </c>
      <c r="H969" s="3" t="s">
        <v>41</v>
      </c>
      <c r="I969" s="3" t="s">
        <v>19</v>
      </c>
      <c r="J969" s="3" t="s">
        <v>13</v>
      </c>
      <c r="K969" s="3" t="s">
        <v>34</v>
      </c>
      <c r="L969" s="3" t="s">
        <v>35</v>
      </c>
      <c r="M969" s="8">
        <v>2</v>
      </c>
      <c r="N969" s="5">
        <v>40.840000000000003</v>
      </c>
      <c r="O969" s="6">
        <v>0</v>
      </c>
      <c r="P969" s="5">
        <v>14.48</v>
      </c>
      <c r="Q969" s="5">
        <f t="shared" si="60"/>
        <v>81.680000000000007</v>
      </c>
      <c r="R969" s="5">
        <f t="shared" si="61"/>
        <v>28.96</v>
      </c>
      <c r="S969" s="5">
        <f t="shared" si="62"/>
        <v>52.720000000000006</v>
      </c>
      <c r="T969" s="7">
        <f t="shared" si="63"/>
        <v>0.64544564152791384</v>
      </c>
      <c r="U969" s="4">
        <f>YEAR(SalesDataTable[[#This Row],[Order Date]])</f>
        <v>2026</v>
      </c>
      <c r="V969" s="7" t="str">
        <f>"Q"&amp;ROUNDUP(MONTH(SalesDataTable[[#This Row],[Order Date]])/3,0)</f>
        <v>Q2</v>
      </c>
      <c r="W969" s="8">
        <f>MONTH(SalesDataTable[[#This Row],[Order Date]])</f>
        <v>6</v>
      </c>
      <c r="X969" s="7" t="str">
        <f>TEXT(SalesDataTable[[#This Row],[Order Date]],"mmm")</f>
        <v>Jun</v>
      </c>
    </row>
    <row r="970" spans="1:24" ht="15.75">
      <c r="A970" s="1">
        <v>1925</v>
      </c>
      <c r="B970" s="2">
        <v>46174</v>
      </c>
      <c r="C970" s="3">
        <f>YEAR(SalesDataTable[[#This Row],[Order Date]])</f>
        <v>2026</v>
      </c>
      <c r="D970" s="10" t="str">
        <f>"Q"&amp;ROUNDUP(MONTH(SalesDataTable[[#This Row],[Order Date]])/3,0)</f>
        <v>Q2</v>
      </c>
      <c r="E970" s="3">
        <f>MONTH(SalesDataTable[[#This Row],[Order Date]])</f>
        <v>6</v>
      </c>
      <c r="F970" s="3" t="str">
        <f>TEXT(SalesDataTable[[#This Row],[Order Date]],"MMM")</f>
        <v>Jun</v>
      </c>
      <c r="G970" s="3" t="s">
        <v>20</v>
      </c>
      <c r="H970" s="3" t="s">
        <v>21</v>
      </c>
      <c r="I970" s="3" t="s">
        <v>2</v>
      </c>
      <c r="J970" s="3" t="s">
        <v>3</v>
      </c>
      <c r="K970" s="3" t="s">
        <v>9</v>
      </c>
      <c r="L970" s="3" t="s">
        <v>17</v>
      </c>
      <c r="M970" s="8">
        <v>1</v>
      </c>
      <c r="N970" s="5">
        <v>143.32</v>
      </c>
      <c r="O970" s="6">
        <v>0</v>
      </c>
      <c r="P970" s="5">
        <v>80.36</v>
      </c>
      <c r="Q970" s="5">
        <f t="shared" si="60"/>
        <v>143.32</v>
      </c>
      <c r="R970" s="5">
        <f t="shared" si="61"/>
        <v>80.36</v>
      </c>
      <c r="S970" s="5">
        <f t="shared" si="62"/>
        <v>62.959999999999994</v>
      </c>
      <c r="T970" s="7">
        <f t="shared" si="63"/>
        <v>0.43929667876081496</v>
      </c>
      <c r="U970" s="4">
        <f>YEAR(SalesDataTable[[#This Row],[Order Date]])</f>
        <v>2026</v>
      </c>
      <c r="V970" s="7" t="str">
        <f>"Q"&amp;ROUNDUP(MONTH(SalesDataTable[[#This Row],[Order Date]])/3,0)</f>
        <v>Q2</v>
      </c>
      <c r="W970" s="8">
        <f>MONTH(SalesDataTable[[#This Row],[Order Date]])</f>
        <v>6</v>
      </c>
      <c r="X970" s="7" t="str">
        <f>TEXT(SalesDataTable[[#This Row],[Order Date]],"mmm")</f>
        <v>Jun</v>
      </c>
    </row>
    <row r="971" spans="1:24" ht="15.75">
      <c r="A971" s="1">
        <v>1952</v>
      </c>
      <c r="B971" s="2">
        <v>46174</v>
      </c>
      <c r="C971" s="3">
        <f>YEAR(SalesDataTable[[#This Row],[Order Date]])</f>
        <v>2026</v>
      </c>
      <c r="D971" s="10" t="str">
        <f>"Q"&amp;ROUNDUP(MONTH(SalesDataTable[[#This Row],[Order Date]])/3,0)</f>
        <v>Q2</v>
      </c>
      <c r="E971" s="3">
        <f>MONTH(SalesDataTable[[#This Row],[Order Date]])</f>
        <v>6</v>
      </c>
      <c r="F971" s="3" t="str">
        <f>TEXT(SalesDataTable[[#This Row],[Order Date]],"MMM")</f>
        <v>Jun</v>
      </c>
      <c r="G971" s="3" t="s">
        <v>0</v>
      </c>
      <c r="H971" s="3" t="s">
        <v>50</v>
      </c>
      <c r="I971" s="3" t="s">
        <v>2</v>
      </c>
      <c r="J971" s="3" t="s">
        <v>13</v>
      </c>
      <c r="K971" s="3" t="s">
        <v>9</v>
      </c>
      <c r="L971" s="3" t="s">
        <v>37</v>
      </c>
      <c r="M971" s="8">
        <v>2</v>
      </c>
      <c r="N971" s="5">
        <v>156.31</v>
      </c>
      <c r="O971" s="6">
        <v>0</v>
      </c>
      <c r="P971" s="5">
        <v>79.87</v>
      </c>
      <c r="Q971" s="5">
        <f t="shared" si="60"/>
        <v>312.62</v>
      </c>
      <c r="R971" s="5">
        <f t="shared" si="61"/>
        <v>159.74</v>
      </c>
      <c r="S971" s="5">
        <f t="shared" si="62"/>
        <v>152.88</v>
      </c>
      <c r="T971" s="7">
        <f t="shared" si="63"/>
        <v>0.4890282131661442</v>
      </c>
      <c r="U971" s="4">
        <f>YEAR(SalesDataTable[[#This Row],[Order Date]])</f>
        <v>2026</v>
      </c>
      <c r="V971" s="7" t="str">
        <f>"Q"&amp;ROUNDUP(MONTH(SalesDataTable[[#This Row],[Order Date]])/3,0)</f>
        <v>Q2</v>
      </c>
      <c r="W971" s="8">
        <f>MONTH(SalesDataTable[[#This Row],[Order Date]])</f>
        <v>6</v>
      </c>
      <c r="X971" s="7" t="str">
        <f>TEXT(SalesDataTable[[#This Row],[Order Date]],"mmm")</f>
        <v>Jun</v>
      </c>
    </row>
    <row r="972" spans="1:24" ht="15.75">
      <c r="A972" s="1">
        <v>2010</v>
      </c>
      <c r="B972" s="2">
        <v>46174</v>
      </c>
      <c r="C972" s="3">
        <f>YEAR(SalesDataTable[[#This Row],[Order Date]])</f>
        <v>2026</v>
      </c>
      <c r="D972" s="10" t="str">
        <f>"Q"&amp;ROUNDUP(MONTH(SalesDataTable[[#This Row],[Order Date]])/3,0)</f>
        <v>Q2</v>
      </c>
      <c r="E972" s="3">
        <f>MONTH(SalesDataTable[[#This Row],[Order Date]])</f>
        <v>6</v>
      </c>
      <c r="F972" s="3" t="str">
        <f>TEXT(SalesDataTable[[#This Row],[Order Date]],"MMM")</f>
        <v>Jun</v>
      </c>
      <c r="G972" s="3" t="s">
        <v>20</v>
      </c>
      <c r="H972" s="3" t="s">
        <v>33</v>
      </c>
      <c r="I972" s="3" t="s">
        <v>2</v>
      </c>
      <c r="J972" s="3" t="s">
        <v>13</v>
      </c>
      <c r="K972" s="3" t="s">
        <v>4</v>
      </c>
      <c r="L972" s="3" t="s">
        <v>30</v>
      </c>
      <c r="M972" s="8">
        <v>3</v>
      </c>
      <c r="N972" s="5">
        <v>100.69</v>
      </c>
      <c r="O972" s="6">
        <v>0.1</v>
      </c>
      <c r="P972" s="5">
        <v>51.31</v>
      </c>
      <c r="Q972" s="5">
        <f t="shared" si="60"/>
        <v>271.863</v>
      </c>
      <c r="R972" s="5">
        <f t="shared" si="61"/>
        <v>153.93</v>
      </c>
      <c r="S972" s="5">
        <f t="shared" si="62"/>
        <v>117.93299999999999</v>
      </c>
      <c r="T972" s="7">
        <f t="shared" si="63"/>
        <v>0.43379569856876438</v>
      </c>
      <c r="U972" s="4">
        <f>YEAR(SalesDataTable[[#This Row],[Order Date]])</f>
        <v>2026</v>
      </c>
      <c r="V972" s="7" t="str">
        <f>"Q"&amp;ROUNDUP(MONTH(SalesDataTable[[#This Row],[Order Date]])/3,0)</f>
        <v>Q2</v>
      </c>
      <c r="W972" s="8">
        <f>MONTH(SalesDataTable[[#This Row],[Order Date]])</f>
        <v>6</v>
      </c>
      <c r="X972" s="7" t="str">
        <f>TEXT(SalesDataTable[[#This Row],[Order Date]],"mmm")</f>
        <v>Jun</v>
      </c>
    </row>
    <row r="973" spans="1:24" ht="15.75">
      <c r="A973" s="1">
        <v>2114</v>
      </c>
      <c r="B973" s="2">
        <v>46174</v>
      </c>
      <c r="C973" s="3">
        <f>YEAR(SalesDataTable[[#This Row],[Order Date]])</f>
        <v>2026</v>
      </c>
      <c r="D973" s="10" t="str">
        <f>"Q"&amp;ROUNDUP(MONTH(SalesDataTable[[#This Row],[Order Date]])/3,0)</f>
        <v>Q2</v>
      </c>
      <c r="E973" s="3">
        <f>MONTH(SalesDataTable[[#This Row],[Order Date]])</f>
        <v>6</v>
      </c>
      <c r="F973" s="3" t="str">
        <f>TEXT(SalesDataTable[[#This Row],[Order Date]],"MMM")</f>
        <v>Jun</v>
      </c>
      <c r="G973" s="3" t="s">
        <v>20</v>
      </c>
      <c r="H973" s="3" t="s">
        <v>47</v>
      </c>
      <c r="I973" s="3" t="s">
        <v>19</v>
      </c>
      <c r="J973" s="3" t="s">
        <v>16</v>
      </c>
      <c r="K973" s="3" t="s">
        <v>14</v>
      </c>
      <c r="L973" s="3" t="s">
        <v>32</v>
      </c>
      <c r="M973" s="8">
        <v>2</v>
      </c>
      <c r="N973" s="5">
        <v>45.54</v>
      </c>
      <c r="O973" s="6">
        <v>0.1</v>
      </c>
      <c r="P973" s="5">
        <v>18.309999999999999</v>
      </c>
      <c r="Q973" s="5">
        <f t="shared" si="60"/>
        <v>81.971999999999994</v>
      </c>
      <c r="R973" s="5">
        <f t="shared" si="61"/>
        <v>36.619999999999997</v>
      </c>
      <c r="S973" s="5">
        <f t="shared" si="62"/>
        <v>45.351999999999997</v>
      </c>
      <c r="T973" s="7">
        <f t="shared" si="63"/>
        <v>0.5532620894939736</v>
      </c>
      <c r="U973" s="4">
        <f>YEAR(SalesDataTable[[#This Row],[Order Date]])</f>
        <v>2026</v>
      </c>
      <c r="V973" s="7" t="str">
        <f>"Q"&amp;ROUNDUP(MONTH(SalesDataTable[[#This Row],[Order Date]])/3,0)</f>
        <v>Q2</v>
      </c>
      <c r="W973" s="8">
        <f>MONTH(SalesDataTable[[#This Row],[Order Date]])</f>
        <v>6</v>
      </c>
      <c r="X973" s="7" t="str">
        <f>TEXT(SalesDataTable[[#This Row],[Order Date]],"mmm")</f>
        <v>Jun</v>
      </c>
    </row>
    <row r="974" spans="1:24" ht="15.75">
      <c r="A974" s="1">
        <v>3104</v>
      </c>
      <c r="B974" s="2">
        <v>46174</v>
      </c>
      <c r="C974" s="3">
        <f>YEAR(SalesDataTable[[#This Row],[Order Date]])</f>
        <v>2026</v>
      </c>
      <c r="D974" s="10" t="str">
        <f>"Q"&amp;ROUNDUP(MONTH(SalesDataTable[[#This Row],[Order Date]])/3,0)</f>
        <v>Q2</v>
      </c>
      <c r="E974" s="3">
        <f>MONTH(SalesDataTable[[#This Row],[Order Date]])</f>
        <v>6</v>
      </c>
      <c r="F974" s="3" t="str">
        <f>TEXT(SalesDataTable[[#This Row],[Order Date]],"MMM")</f>
        <v>Jun</v>
      </c>
      <c r="G974" s="3" t="s">
        <v>11</v>
      </c>
      <c r="H974" s="3" t="s">
        <v>18</v>
      </c>
      <c r="I974" s="3" t="s">
        <v>8</v>
      </c>
      <c r="J974" s="3" t="s">
        <v>16</v>
      </c>
      <c r="K974" s="3" t="s">
        <v>9</v>
      </c>
      <c r="L974" s="3" t="s">
        <v>37</v>
      </c>
      <c r="M974" s="8">
        <v>5</v>
      </c>
      <c r="N974" s="5">
        <v>153.97</v>
      </c>
      <c r="O974" s="6">
        <v>0.15</v>
      </c>
      <c r="P974" s="5">
        <v>79.81</v>
      </c>
      <c r="Q974" s="5">
        <f t="shared" si="60"/>
        <v>654.37249999999995</v>
      </c>
      <c r="R974" s="5">
        <f t="shared" si="61"/>
        <v>399.05</v>
      </c>
      <c r="S974" s="5">
        <f t="shared" si="62"/>
        <v>255.32249999999993</v>
      </c>
      <c r="T974" s="7">
        <f t="shared" si="63"/>
        <v>0.39017914108554369</v>
      </c>
      <c r="U974" s="4">
        <f>YEAR(SalesDataTable[[#This Row],[Order Date]])</f>
        <v>2026</v>
      </c>
      <c r="V974" s="7" t="str">
        <f>"Q"&amp;ROUNDUP(MONTH(SalesDataTable[[#This Row],[Order Date]])/3,0)</f>
        <v>Q2</v>
      </c>
      <c r="W974" s="8">
        <f>MONTH(SalesDataTable[[#This Row],[Order Date]])</f>
        <v>6</v>
      </c>
      <c r="X974" s="7" t="str">
        <f>TEXT(SalesDataTable[[#This Row],[Order Date]],"mmm")</f>
        <v>Jun</v>
      </c>
    </row>
    <row r="975" spans="1:24" ht="15.75">
      <c r="A975" s="1">
        <v>3230</v>
      </c>
      <c r="B975" s="2">
        <v>46174</v>
      </c>
      <c r="C975" s="3">
        <f>YEAR(SalesDataTable[[#This Row],[Order Date]])</f>
        <v>2026</v>
      </c>
      <c r="D975" s="10" t="str">
        <f>"Q"&amp;ROUNDUP(MONTH(SalesDataTable[[#This Row],[Order Date]])/3,0)</f>
        <v>Q2</v>
      </c>
      <c r="E975" s="3">
        <f>MONTH(SalesDataTable[[#This Row],[Order Date]])</f>
        <v>6</v>
      </c>
      <c r="F975" s="3" t="str">
        <f>TEXT(SalesDataTable[[#This Row],[Order Date]],"MMM")</f>
        <v>Jun</v>
      </c>
      <c r="G975" s="3" t="s">
        <v>11</v>
      </c>
      <c r="H975" s="3" t="s">
        <v>52</v>
      </c>
      <c r="I975" s="3" t="s">
        <v>19</v>
      </c>
      <c r="J975" s="3" t="s">
        <v>3</v>
      </c>
      <c r="K975" s="3" t="s">
        <v>34</v>
      </c>
      <c r="L975" s="3" t="s">
        <v>38</v>
      </c>
      <c r="M975" s="8">
        <v>1</v>
      </c>
      <c r="N975" s="5">
        <v>124.17</v>
      </c>
      <c r="O975" s="6">
        <v>0</v>
      </c>
      <c r="P975" s="5">
        <v>71.040000000000006</v>
      </c>
      <c r="Q975" s="5">
        <f t="shared" si="60"/>
        <v>124.17</v>
      </c>
      <c r="R975" s="5">
        <f t="shared" si="61"/>
        <v>71.040000000000006</v>
      </c>
      <c r="S975" s="5">
        <f t="shared" si="62"/>
        <v>53.129999999999995</v>
      </c>
      <c r="T975" s="7">
        <f t="shared" si="63"/>
        <v>0.4278811307079004</v>
      </c>
      <c r="U975" s="4">
        <f>YEAR(SalesDataTable[[#This Row],[Order Date]])</f>
        <v>2026</v>
      </c>
      <c r="V975" s="7" t="str">
        <f>"Q"&amp;ROUNDUP(MONTH(SalesDataTable[[#This Row],[Order Date]])/3,0)</f>
        <v>Q2</v>
      </c>
      <c r="W975" s="8">
        <f>MONTH(SalesDataTable[[#This Row],[Order Date]])</f>
        <v>6</v>
      </c>
      <c r="X975" s="7" t="str">
        <f>TEXT(SalesDataTable[[#This Row],[Order Date]],"mmm")</f>
        <v>Jun</v>
      </c>
    </row>
    <row r="976" spans="1:24" ht="15.75">
      <c r="A976" s="1">
        <v>3415</v>
      </c>
      <c r="B976" s="2">
        <v>46174</v>
      </c>
      <c r="C976" s="3">
        <f>YEAR(SalesDataTable[[#This Row],[Order Date]])</f>
        <v>2026</v>
      </c>
      <c r="D976" s="10" t="str">
        <f>"Q"&amp;ROUNDUP(MONTH(SalesDataTable[[#This Row],[Order Date]])/3,0)</f>
        <v>Q2</v>
      </c>
      <c r="E976" s="3">
        <f>MONTH(SalesDataTable[[#This Row],[Order Date]])</f>
        <v>6</v>
      </c>
      <c r="F976" s="3" t="str">
        <f>TEXT(SalesDataTable[[#This Row],[Order Date]],"MMM")</f>
        <v>Jun</v>
      </c>
      <c r="G976" s="3" t="s">
        <v>11</v>
      </c>
      <c r="H976" s="3" t="s">
        <v>25</v>
      </c>
      <c r="I976" s="3" t="s">
        <v>19</v>
      </c>
      <c r="J976" s="3" t="s">
        <v>3</v>
      </c>
      <c r="K976" s="3" t="s">
        <v>9</v>
      </c>
      <c r="L976" s="3" t="s">
        <v>37</v>
      </c>
      <c r="M976" s="8">
        <v>1</v>
      </c>
      <c r="N976" s="5">
        <v>152.94999999999999</v>
      </c>
      <c r="O976" s="6">
        <v>0.05</v>
      </c>
      <c r="P976" s="5">
        <v>76.97</v>
      </c>
      <c r="Q976" s="5">
        <f t="shared" si="60"/>
        <v>145.30249999999998</v>
      </c>
      <c r="R976" s="5">
        <f t="shared" si="61"/>
        <v>76.97</v>
      </c>
      <c r="S976" s="5">
        <f t="shared" si="62"/>
        <v>68.332499999999982</v>
      </c>
      <c r="T976" s="7">
        <f t="shared" si="63"/>
        <v>0.47027752447480248</v>
      </c>
      <c r="U976" s="4">
        <f>YEAR(SalesDataTable[[#This Row],[Order Date]])</f>
        <v>2026</v>
      </c>
      <c r="V976" s="7" t="str">
        <f>"Q"&amp;ROUNDUP(MONTH(SalesDataTable[[#This Row],[Order Date]])/3,0)</f>
        <v>Q2</v>
      </c>
      <c r="W976" s="8">
        <f>MONTH(SalesDataTable[[#This Row],[Order Date]])</f>
        <v>6</v>
      </c>
      <c r="X976" s="7" t="str">
        <f>TEXT(SalesDataTable[[#This Row],[Order Date]],"mmm")</f>
        <v>Jun</v>
      </c>
    </row>
    <row r="977" spans="1:24" ht="15.75">
      <c r="A977" s="1">
        <v>4130</v>
      </c>
      <c r="B977" s="2">
        <v>46174</v>
      </c>
      <c r="C977" s="3">
        <f>YEAR(SalesDataTable[[#This Row],[Order Date]])</f>
        <v>2026</v>
      </c>
      <c r="D977" s="10" t="str">
        <f>"Q"&amp;ROUNDUP(MONTH(SalesDataTable[[#This Row],[Order Date]])/3,0)</f>
        <v>Q2</v>
      </c>
      <c r="E977" s="3">
        <f>MONTH(SalesDataTable[[#This Row],[Order Date]])</f>
        <v>6</v>
      </c>
      <c r="F977" s="3" t="str">
        <f>TEXT(SalesDataTable[[#This Row],[Order Date]],"MMM")</f>
        <v>Jun</v>
      </c>
      <c r="G977" s="3" t="s">
        <v>20</v>
      </c>
      <c r="H977" s="3" t="s">
        <v>47</v>
      </c>
      <c r="I977" s="3" t="s">
        <v>2</v>
      </c>
      <c r="J977" s="3" t="s">
        <v>13</v>
      </c>
      <c r="K977" s="3" t="s">
        <v>4</v>
      </c>
      <c r="L977" s="3" t="s">
        <v>5</v>
      </c>
      <c r="M977" s="8">
        <v>3</v>
      </c>
      <c r="N977" s="5">
        <v>80.099999999999994</v>
      </c>
      <c r="O977" s="6">
        <v>0</v>
      </c>
      <c r="P977" s="5">
        <v>43.51</v>
      </c>
      <c r="Q977" s="5">
        <f t="shared" si="60"/>
        <v>240.29999999999998</v>
      </c>
      <c r="R977" s="5">
        <f t="shared" si="61"/>
        <v>130.53</v>
      </c>
      <c r="S977" s="5">
        <f t="shared" si="62"/>
        <v>109.76999999999998</v>
      </c>
      <c r="T977" s="7">
        <f t="shared" si="63"/>
        <v>0.45680399500624214</v>
      </c>
      <c r="U977" s="4">
        <f>YEAR(SalesDataTable[[#This Row],[Order Date]])</f>
        <v>2026</v>
      </c>
      <c r="V977" s="7" t="str">
        <f>"Q"&amp;ROUNDUP(MONTH(SalesDataTable[[#This Row],[Order Date]])/3,0)</f>
        <v>Q2</v>
      </c>
      <c r="W977" s="8">
        <f>MONTH(SalesDataTable[[#This Row],[Order Date]])</f>
        <v>6</v>
      </c>
      <c r="X977" s="7" t="str">
        <f>TEXT(SalesDataTable[[#This Row],[Order Date]],"mmm")</f>
        <v>Jun</v>
      </c>
    </row>
    <row r="978" spans="1:24" ht="15.75">
      <c r="A978" s="1">
        <v>4314</v>
      </c>
      <c r="B978" s="2">
        <v>46174</v>
      </c>
      <c r="C978" s="3">
        <f>YEAR(SalesDataTable[[#This Row],[Order Date]])</f>
        <v>2026</v>
      </c>
      <c r="D978" s="10" t="str">
        <f>"Q"&amp;ROUNDUP(MONTH(SalesDataTable[[#This Row],[Order Date]])/3,0)</f>
        <v>Q2</v>
      </c>
      <c r="E978" s="3">
        <f>MONTH(SalesDataTable[[#This Row],[Order Date]])</f>
        <v>6</v>
      </c>
      <c r="F978" s="3" t="str">
        <f>TEXT(SalesDataTable[[#This Row],[Order Date]],"MMM")</f>
        <v>Jun</v>
      </c>
      <c r="G978" s="3" t="s">
        <v>20</v>
      </c>
      <c r="H978" s="3" t="s">
        <v>21</v>
      </c>
      <c r="I978" s="3" t="s">
        <v>19</v>
      </c>
      <c r="J978" s="3" t="s">
        <v>13</v>
      </c>
      <c r="K978" s="3" t="s">
        <v>34</v>
      </c>
      <c r="L978" s="3" t="s">
        <v>42</v>
      </c>
      <c r="M978" s="8">
        <v>2</v>
      </c>
      <c r="N978" s="5">
        <v>36.61</v>
      </c>
      <c r="O978" s="6">
        <v>0</v>
      </c>
      <c r="P978" s="5">
        <v>14.15</v>
      </c>
      <c r="Q978" s="5">
        <f t="shared" si="60"/>
        <v>73.22</v>
      </c>
      <c r="R978" s="5">
        <f t="shared" si="61"/>
        <v>28.3</v>
      </c>
      <c r="S978" s="5">
        <f t="shared" si="62"/>
        <v>44.92</v>
      </c>
      <c r="T978" s="7">
        <f t="shared" si="63"/>
        <v>0.61349358098880091</v>
      </c>
      <c r="U978" s="4">
        <f>YEAR(SalesDataTable[[#This Row],[Order Date]])</f>
        <v>2026</v>
      </c>
      <c r="V978" s="7" t="str">
        <f>"Q"&amp;ROUNDUP(MONTH(SalesDataTable[[#This Row],[Order Date]])/3,0)</f>
        <v>Q2</v>
      </c>
      <c r="W978" s="8">
        <f>MONTH(SalesDataTable[[#This Row],[Order Date]])</f>
        <v>6</v>
      </c>
      <c r="X978" s="7" t="str">
        <f>TEXT(SalesDataTable[[#This Row],[Order Date]],"mmm")</f>
        <v>Jun</v>
      </c>
    </row>
    <row r="979" spans="1:24" ht="15.75">
      <c r="A979" s="1">
        <v>998</v>
      </c>
      <c r="B979" s="2">
        <v>46175</v>
      </c>
      <c r="C979" s="3">
        <f>YEAR(SalesDataTable[[#This Row],[Order Date]])</f>
        <v>2026</v>
      </c>
      <c r="D979" s="10" t="str">
        <f>"Q"&amp;ROUNDUP(MONTH(SalesDataTable[[#This Row],[Order Date]])/3,0)</f>
        <v>Q2</v>
      </c>
      <c r="E979" s="3">
        <f>MONTH(SalesDataTable[[#This Row],[Order Date]])</f>
        <v>6</v>
      </c>
      <c r="F979" s="3" t="str">
        <f>TEXT(SalesDataTable[[#This Row],[Order Date]],"MMM")</f>
        <v>Jun</v>
      </c>
      <c r="G979" s="3" t="s">
        <v>6</v>
      </c>
      <c r="H979" s="3" t="s">
        <v>41</v>
      </c>
      <c r="I979" s="3" t="s">
        <v>2</v>
      </c>
      <c r="J979" s="3" t="s">
        <v>3</v>
      </c>
      <c r="K979" s="3" t="s">
        <v>14</v>
      </c>
      <c r="L979" s="3" t="s">
        <v>44</v>
      </c>
      <c r="M979" s="8">
        <v>2</v>
      </c>
      <c r="N979" s="5">
        <v>131.81</v>
      </c>
      <c r="O979" s="6">
        <v>0.05</v>
      </c>
      <c r="P979" s="5">
        <v>66.09</v>
      </c>
      <c r="Q979" s="5">
        <f t="shared" si="60"/>
        <v>250.43899999999999</v>
      </c>
      <c r="R979" s="5">
        <f t="shared" si="61"/>
        <v>132.18</v>
      </c>
      <c r="S979" s="5">
        <f t="shared" si="62"/>
        <v>118.25899999999999</v>
      </c>
      <c r="T979" s="7">
        <f t="shared" si="63"/>
        <v>0.47220680485068217</v>
      </c>
      <c r="U979" s="4">
        <f>YEAR(SalesDataTable[[#This Row],[Order Date]])</f>
        <v>2026</v>
      </c>
      <c r="V979" s="7" t="str">
        <f>"Q"&amp;ROUNDUP(MONTH(SalesDataTable[[#This Row],[Order Date]])/3,0)</f>
        <v>Q2</v>
      </c>
      <c r="W979" s="8">
        <f>MONTH(SalesDataTable[[#This Row],[Order Date]])</f>
        <v>6</v>
      </c>
      <c r="X979" s="7" t="str">
        <f>TEXT(SalesDataTable[[#This Row],[Order Date]],"mmm")</f>
        <v>Jun</v>
      </c>
    </row>
    <row r="980" spans="1:24" ht="15.75">
      <c r="A980" s="1">
        <v>1172</v>
      </c>
      <c r="B980" s="2">
        <v>46175</v>
      </c>
      <c r="C980" s="3">
        <f>YEAR(SalesDataTable[[#This Row],[Order Date]])</f>
        <v>2026</v>
      </c>
      <c r="D980" s="10" t="str">
        <f>"Q"&amp;ROUNDUP(MONTH(SalesDataTable[[#This Row],[Order Date]])/3,0)</f>
        <v>Q2</v>
      </c>
      <c r="E980" s="3">
        <f>MONTH(SalesDataTable[[#This Row],[Order Date]])</f>
        <v>6</v>
      </c>
      <c r="F980" s="3" t="str">
        <f>TEXT(SalesDataTable[[#This Row],[Order Date]],"MMM")</f>
        <v>Jun</v>
      </c>
      <c r="G980" s="3" t="s">
        <v>0</v>
      </c>
      <c r="H980" s="3" t="s">
        <v>50</v>
      </c>
      <c r="I980" s="3" t="s">
        <v>2</v>
      </c>
      <c r="J980" s="3" t="s">
        <v>3</v>
      </c>
      <c r="K980" s="3" t="s">
        <v>9</v>
      </c>
      <c r="L980" s="3" t="s">
        <v>37</v>
      </c>
      <c r="M980" s="8">
        <v>1</v>
      </c>
      <c r="N980" s="5">
        <v>153.43</v>
      </c>
      <c r="O980" s="6">
        <v>0.05</v>
      </c>
      <c r="P980" s="5">
        <v>78.16</v>
      </c>
      <c r="Q980" s="5">
        <f t="shared" si="60"/>
        <v>145.7585</v>
      </c>
      <c r="R980" s="5">
        <f t="shared" si="61"/>
        <v>78.16</v>
      </c>
      <c r="S980" s="5">
        <f t="shared" si="62"/>
        <v>67.598500000000001</v>
      </c>
      <c r="T980" s="7">
        <f t="shared" si="63"/>
        <v>0.46377055197467043</v>
      </c>
      <c r="U980" s="4">
        <f>YEAR(SalesDataTable[[#This Row],[Order Date]])</f>
        <v>2026</v>
      </c>
      <c r="V980" s="7" t="str">
        <f>"Q"&amp;ROUNDUP(MONTH(SalesDataTable[[#This Row],[Order Date]])/3,0)</f>
        <v>Q2</v>
      </c>
      <c r="W980" s="8">
        <f>MONTH(SalesDataTable[[#This Row],[Order Date]])</f>
        <v>6</v>
      </c>
      <c r="X980" s="7" t="str">
        <f>TEXT(SalesDataTable[[#This Row],[Order Date]],"mmm")</f>
        <v>Jun</v>
      </c>
    </row>
    <row r="981" spans="1:24" ht="15.75">
      <c r="A981" s="1">
        <v>1261</v>
      </c>
      <c r="B981" s="2">
        <v>46175</v>
      </c>
      <c r="C981" s="3">
        <f>YEAR(SalesDataTable[[#This Row],[Order Date]])</f>
        <v>2026</v>
      </c>
      <c r="D981" s="10" t="str">
        <f>"Q"&amp;ROUNDUP(MONTH(SalesDataTable[[#This Row],[Order Date]])/3,0)</f>
        <v>Q2</v>
      </c>
      <c r="E981" s="3">
        <f>MONTH(SalesDataTable[[#This Row],[Order Date]])</f>
        <v>6</v>
      </c>
      <c r="F981" s="3" t="str">
        <f>TEXT(SalesDataTable[[#This Row],[Order Date]],"MMM")</f>
        <v>Jun</v>
      </c>
      <c r="G981" s="3" t="s">
        <v>6</v>
      </c>
      <c r="H981" s="3" t="s">
        <v>49</v>
      </c>
      <c r="I981" s="3" t="s">
        <v>2</v>
      </c>
      <c r="J981" s="3" t="s">
        <v>13</v>
      </c>
      <c r="K981" s="3" t="s">
        <v>4</v>
      </c>
      <c r="L981" s="3" t="s">
        <v>5</v>
      </c>
      <c r="M981" s="8">
        <v>2</v>
      </c>
      <c r="N981" s="5">
        <v>80.06</v>
      </c>
      <c r="O981" s="6">
        <v>0</v>
      </c>
      <c r="P981" s="5">
        <v>42.87</v>
      </c>
      <c r="Q981" s="5">
        <f t="shared" si="60"/>
        <v>160.12</v>
      </c>
      <c r="R981" s="5">
        <f t="shared" si="61"/>
        <v>85.74</v>
      </c>
      <c r="S981" s="5">
        <f t="shared" si="62"/>
        <v>74.38000000000001</v>
      </c>
      <c r="T981" s="7">
        <f t="shared" si="63"/>
        <v>0.4645266050462154</v>
      </c>
      <c r="U981" s="4">
        <f>YEAR(SalesDataTable[[#This Row],[Order Date]])</f>
        <v>2026</v>
      </c>
      <c r="V981" s="7" t="str">
        <f>"Q"&amp;ROUNDUP(MONTH(SalesDataTable[[#This Row],[Order Date]])/3,0)</f>
        <v>Q2</v>
      </c>
      <c r="W981" s="8">
        <f>MONTH(SalesDataTable[[#This Row],[Order Date]])</f>
        <v>6</v>
      </c>
      <c r="X981" s="7" t="str">
        <f>TEXT(SalesDataTable[[#This Row],[Order Date]],"mmm")</f>
        <v>Jun</v>
      </c>
    </row>
    <row r="982" spans="1:24" ht="15.75">
      <c r="A982" s="1">
        <v>1762</v>
      </c>
      <c r="B982" s="2">
        <v>46175</v>
      </c>
      <c r="C982" s="3">
        <f>YEAR(SalesDataTable[[#This Row],[Order Date]])</f>
        <v>2026</v>
      </c>
      <c r="D982" s="10" t="str">
        <f>"Q"&amp;ROUNDUP(MONTH(SalesDataTable[[#This Row],[Order Date]])/3,0)</f>
        <v>Q2</v>
      </c>
      <c r="E982" s="3">
        <f>MONTH(SalesDataTable[[#This Row],[Order Date]])</f>
        <v>6</v>
      </c>
      <c r="F982" s="3" t="str">
        <f>TEXT(SalesDataTable[[#This Row],[Order Date]],"MMM")</f>
        <v>Jun</v>
      </c>
      <c r="G982" s="3" t="s">
        <v>20</v>
      </c>
      <c r="H982" s="3" t="s">
        <v>47</v>
      </c>
      <c r="I982" s="3" t="s">
        <v>19</v>
      </c>
      <c r="J982" s="3" t="s">
        <v>16</v>
      </c>
      <c r="K982" s="3" t="s">
        <v>34</v>
      </c>
      <c r="L982" s="3" t="s">
        <v>35</v>
      </c>
      <c r="M982" s="8">
        <v>1</v>
      </c>
      <c r="N982" s="5">
        <v>40.549999999999997</v>
      </c>
      <c r="O982" s="6">
        <v>0</v>
      </c>
      <c r="P982" s="5">
        <v>15.16</v>
      </c>
      <c r="Q982" s="5">
        <f t="shared" si="60"/>
        <v>40.549999999999997</v>
      </c>
      <c r="R982" s="5">
        <f t="shared" si="61"/>
        <v>15.16</v>
      </c>
      <c r="S982" s="5">
        <f t="shared" si="62"/>
        <v>25.389999999999997</v>
      </c>
      <c r="T982" s="7">
        <f t="shared" si="63"/>
        <v>0.62614056720098643</v>
      </c>
      <c r="U982" s="4">
        <f>YEAR(SalesDataTable[[#This Row],[Order Date]])</f>
        <v>2026</v>
      </c>
      <c r="V982" s="7" t="str">
        <f>"Q"&amp;ROUNDUP(MONTH(SalesDataTable[[#This Row],[Order Date]])/3,0)</f>
        <v>Q2</v>
      </c>
      <c r="W982" s="8">
        <f>MONTH(SalesDataTable[[#This Row],[Order Date]])</f>
        <v>6</v>
      </c>
      <c r="X982" s="7" t="str">
        <f>TEXT(SalesDataTable[[#This Row],[Order Date]],"mmm")</f>
        <v>Jun</v>
      </c>
    </row>
    <row r="983" spans="1:24" ht="15.75">
      <c r="A983" s="1">
        <v>1851</v>
      </c>
      <c r="B983" s="2">
        <v>46175</v>
      </c>
      <c r="C983" s="3">
        <f>YEAR(SalesDataTable[[#This Row],[Order Date]])</f>
        <v>2026</v>
      </c>
      <c r="D983" s="10" t="str">
        <f>"Q"&amp;ROUNDUP(MONTH(SalesDataTable[[#This Row],[Order Date]])/3,0)</f>
        <v>Q2</v>
      </c>
      <c r="E983" s="3">
        <f>MONTH(SalesDataTable[[#This Row],[Order Date]])</f>
        <v>6</v>
      </c>
      <c r="F983" s="3" t="str">
        <f>TEXT(SalesDataTable[[#This Row],[Order Date]],"MMM")</f>
        <v>Jun</v>
      </c>
      <c r="G983" s="3" t="s">
        <v>6</v>
      </c>
      <c r="H983" s="3" t="s">
        <v>27</v>
      </c>
      <c r="I983" s="3" t="s">
        <v>2</v>
      </c>
      <c r="J983" s="3" t="s">
        <v>13</v>
      </c>
      <c r="K983" s="3" t="s">
        <v>14</v>
      </c>
      <c r="L983" s="3" t="s">
        <v>32</v>
      </c>
      <c r="M983" s="8">
        <v>3</v>
      </c>
      <c r="N983" s="5">
        <v>45.43</v>
      </c>
      <c r="O983" s="6">
        <v>0.15</v>
      </c>
      <c r="P983" s="5">
        <v>17.850000000000001</v>
      </c>
      <c r="Q983" s="5">
        <f t="shared" si="60"/>
        <v>115.84649999999999</v>
      </c>
      <c r="R983" s="5">
        <f t="shared" si="61"/>
        <v>53.550000000000004</v>
      </c>
      <c r="S983" s="5">
        <f t="shared" si="62"/>
        <v>62.296499999999988</v>
      </c>
      <c r="T983" s="7">
        <f t="shared" si="63"/>
        <v>0.53775038520801222</v>
      </c>
      <c r="U983" s="4">
        <f>YEAR(SalesDataTable[[#This Row],[Order Date]])</f>
        <v>2026</v>
      </c>
      <c r="V983" s="7" t="str">
        <f>"Q"&amp;ROUNDUP(MONTH(SalesDataTable[[#This Row],[Order Date]])/3,0)</f>
        <v>Q2</v>
      </c>
      <c r="W983" s="8">
        <f>MONTH(SalesDataTable[[#This Row],[Order Date]])</f>
        <v>6</v>
      </c>
      <c r="X983" s="7" t="str">
        <f>TEXT(SalesDataTable[[#This Row],[Order Date]],"mmm")</f>
        <v>Jun</v>
      </c>
    </row>
    <row r="984" spans="1:24" ht="15.75">
      <c r="A984" s="1">
        <v>3205</v>
      </c>
      <c r="B984" s="2">
        <v>46175</v>
      </c>
      <c r="C984" s="3">
        <f>YEAR(SalesDataTable[[#This Row],[Order Date]])</f>
        <v>2026</v>
      </c>
      <c r="D984" s="10" t="str">
        <f>"Q"&amp;ROUNDUP(MONTH(SalesDataTable[[#This Row],[Order Date]])/3,0)</f>
        <v>Q2</v>
      </c>
      <c r="E984" s="3">
        <f>MONTH(SalesDataTable[[#This Row],[Order Date]])</f>
        <v>6</v>
      </c>
      <c r="F984" s="3" t="str">
        <f>TEXT(SalesDataTable[[#This Row],[Order Date]],"MMM")</f>
        <v>Jun</v>
      </c>
      <c r="G984" s="3" t="s">
        <v>20</v>
      </c>
      <c r="H984" s="3" t="s">
        <v>21</v>
      </c>
      <c r="I984" s="3" t="s">
        <v>8</v>
      </c>
      <c r="J984" s="3" t="s">
        <v>16</v>
      </c>
      <c r="K984" s="3" t="s">
        <v>9</v>
      </c>
      <c r="L984" s="3" t="s">
        <v>17</v>
      </c>
      <c r="M984" s="8">
        <v>6</v>
      </c>
      <c r="N984" s="5">
        <v>146.85</v>
      </c>
      <c r="O984" s="6">
        <v>0.15</v>
      </c>
      <c r="P984" s="5">
        <v>80.45</v>
      </c>
      <c r="Q984" s="5">
        <f t="shared" si="60"/>
        <v>748.93499999999995</v>
      </c>
      <c r="R984" s="5">
        <f t="shared" si="61"/>
        <v>482.70000000000005</v>
      </c>
      <c r="S984" s="5">
        <f t="shared" si="62"/>
        <v>266.2349999999999</v>
      </c>
      <c r="T984" s="7">
        <f t="shared" si="63"/>
        <v>0.35548478839952724</v>
      </c>
      <c r="U984" s="4">
        <f>YEAR(SalesDataTable[[#This Row],[Order Date]])</f>
        <v>2026</v>
      </c>
      <c r="V984" s="7" t="str">
        <f>"Q"&amp;ROUNDUP(MONTH(SalesDataTable[[#This Row],[Order Date]])/3,0)</f>
        <v>Q2</v>
      </c>
      <c r="W984" s="8">
        <f>MONTH(SalesDataTable[[#This Row],[Order Date]])</f>
        <v>6</v>
      </c>
      <c r="X984" s="7" t="str">
        <f>TEXT(SalesDataTable[[#This Row],[Order Date]],"mmm")</f>
        <v>Jun</v>
      </c>
    </row>
    <row r="985" spans="1:24" ht="15.75">
      <c r="A985" s="1">
        <v>1396</v>
      </c>
      <c r="B985" s="2">
        <v>46176</v>
      </c>
      <c r="C985" s="3">
        <f>YEAR(SalesDataTable[[#This Row],[Order Date]])</f>
        <v>2026</v>
      </c>
      <c r="D985" s="10" t="str">
        <f>"Q"&amp;ROUNDUP(MONTH(SalesDataTable[[#This Row],[Order Date]])/3,0)</f>
        <v>Q2</v>
      </c>
      <c r="E985" s="3">
        <f>MONTH(SalesDataTable[[#This Row],[Order Date]])</f>
        <v>6</v>
      </c>
      <c r="F985" s="3" t="str">
        <f>TEXT(SalesDataTable[[#This Row],[Order Date]],"MMM")</f>
        <v>Jun</v>
      </c>
      <c r="G985" s="3" t="s">
        <v>11</v>
      </c>
      <c r="H985" s="3" t="s">
        <v>18</v>
      </c>
      <c r="I985" s="3" t="s">
        <v>2</v>
      </c>
      <c r="J985" s="3" t="s">
        <v>16</v>
      </c>
      <c r="K985" s="3" t="s">
        <v>23</v>
      </c>
      <c r="L985" s="3" t="s">
        <v>29</v>
      </c>
      <c r="M985" s="8">
        <v>1</v>
      </c>
      <c r="N985" s="5">
        <v>192.33</v>
      </c>
      <c r="O985" s="6">
        <v>0.1</v>
      </c>
      <c r="P985" s="5">
        <v>105.15</v>
      </c>
      <c r="Q985" s="5">
        <f t="shared" si="60"/>
        <v>173.09700000000001</v>
      </c>
      <c r="R985" s="5">
        <f t="shared" si="61"/>
        <v>105.15</v>
      </c>
      <c r="S985" s="5">
        <f t="shared" si="62"/>
        <v>67.947000000000003</v>
      </c>
      <c r="T985" s="7">
        <f t="shared" si="63"/>
        <v>0.39253713235931298</v>
      </c>
      <c r="U985" s="4">
        <f>YEAR(SalesDataTable[[#This Row],[Order Date]])</f>
        <v>2026</v>
      </c>
      <c r="V985" s="7" t="str">
        <f>"Q"&amp;ROUNDUP(MONTH(SalesDataTable[[#This Row],[Order Date]])/3,0)</f>
        <v>Q2</v>
      </c>
      <c r="W985" s="8">
        <f>MONTH(SalesDataTable[[#This Row],[Order Date]])</f>
        <v>6</v>
      </c>
      <c r="X985" s="7" t="str">
        <f>TEXT(SalesDataTable[[#This Row],[Order Date]],"mmm")</f>
        <v>Jun</v>
      </c>
    </row>
    <row r="986" spans="1:24" ht="15.75">
      <c r="A986" s="1">
        <v>1441</v>
      </c>
      <c r="B986" s="2">
        <v>46176</v>
      </c>
      <c r="C986" s="3">
        <f>YEAR(SalesDataTable[[#This Row],[Order Date]])</f>
        <v>2026</v>
      </c>
      <c r="D986" s="10" t="str">
        <f>"Q"&amp;ROUNDUP(MONTH(SalesDataTable[[#This Row],[Order Date]])/3,0)</f>
        <v>Q2</v>
      </c>
      <c r="E986" s="3">
        <f>MONTH(SalesDataTable[[#This Row],[Order Date]])</f>
        <v>6</v>
      </c>
      <c r="F986" s="3" t="str">
        <f>TEXT(SalesDataTable[[#This Row],[Order Date]],"MMM")</f>
        <v>Jun</v>
      </c>
      <c r="G986" s="3" t="s">
        <v>11</v>
      </c>
      <c r="H986" s="3" t="s">
        <v>39</v>
      </c>
      <c r="I986" s="3" t="s">
        <v>28</v>
      </c>
      <c r="J986" s="3" t="s">
        <v>13</v>
      </c>
      <c r="K986" s="3" t="s">
        <v>14</v>
      </c>
      <c r="L986" s="3" t="s">
        <v>44</v>
      </c>
      <c r="M986" s="8">
        <v>3</v>
      </c>
      <c r="N986" s="5">
        <v>135.4</v>
      </c>
      <c r="O986" s="6">
        <v>0</v>
      </c>
      <c r="P986" s="5">
        <v>65.16</v>
      </c>
      <c r="Q986" s="5">
        <f t="shared" si="60"/>
        <v>406.20000000000005</v>
      </c>
      <c r="R986" s="5">
        <f t="shared" si="61"/>
        <v>195.48</v>
      </c>
      <c r="S986" s="5">
        <f t="shared" si="62"/>
        <v>210.72000000000006</v>
      </c>
      <c r="T986" s="7">
        <f t="shared" si="63"/>
        <v>0.51875923190546536</v>
      </c>
      <c r="U986" s="4">
        <f>YEAR(SalesDataTable[[#This Row],[Order Date]])</f>
        <v>2026</v>
      </c>
      <c r="V986" s="7" t="str">
        <f>"Q"&amp;ROUNDUP(MONTH(SalesDataTable[[#This Row],[Order Date]])/3,0)</f>
        <v>Q2</v>
      </c>
      <c r="W986" s="8">
        <f>MONTH(SalesDataTable[[#This Row],[Order Date]])</f>
        <v>6</v>
      </c>
      <c r="X986" s="7" t="str">
        <f>TEXT(SalesDataTable[[#This Row],[Order Date]],"mmm")</f>
        <v>Jun</v>
      </c>
    </row>
    <row r="987" spans="1:24" ht="15.75">
      <c r="A987" s="1">
        <v>1511</v>
      </c>
      <c r="B987" s="2">
        <v>46176</v>
      </c>
      <c r="C987" s="3">
        <f>YEAR(SalesDataTable[[#This Row],[Order Date]])</f>
        <v>2026</v>
      </c>
      <c r="D987" s="10" t="str">
        <f>"Q"&amp;ROUNDUP(MONTH(SalesDataTable[[#This Row],[Order Date]])/3,0)</f>
        <v>Q2</v>
      </c>
      <c r="E987" s="3">
        <f>MONTH(SalesDataTable[[#This Row],[Order Date]])</f>
        <v>6</v>
      </c>
      <c r="F987" s="3" t="str">
        <f>TEXT(SalesDataTable[[#This Row],[Order Date]],"MMM")</f>
        <v>Jun</v>
      </c>
      <c r="G987" s="3" t="s">
        <v>11</v>
      </c>
      <c r="H987" s="3" t="s">
        <v>25</v>
      </c>
      <c r="I987" s="3" t="s">
        <v>2</v>
      </c>
      <c r="J987" s="3" t="s">
        <v>13</v>
      </c>
      <c r="K987" s="3" t="s">
        <v>34</v>
      </c>
      <c r="L987" s="3" t="s">
        <v>42</v>
      </c>
      <c r="M987" s="8">
        <v>2</v>
      </c>
      <c r="N987" s="5">
        <v>36.08</v>
      </c>
      <c r="O987" s="6">
        <v>0.05</v>
      </c>
      <c r="P987" s="5">
        <v>13.73</v>
      </c>
      <c r="Q987" s="5">
        <f t="shared" si="60"/>
        <v>68.551999999999992</v>
      </c>
      <c r="R987" s="5">
        <f t="shared" si="61"/>
        <v>27.46</v>
      </c>
      <c r="S987" s="5">
        <f t="shared" si="62"/>
        <v>41.091999999999992</v>
      </c>
      <c r="T987" s="7">
        <f t="shared" si="63"/>
        <v>0.59942817131520587</v>
      </c>
      <c r="U987" s="4">
        <f>YEAR(SalesDataTable[[#This Row],[Order Date]])</f>
        <v>2026</v>
      </c>
      <c r="V987" s="7" t="str">
        <f>"Q"&amp;ROUNDUP(MONTH(SalesDataTable[[#This Row],[Order Date]])/3,0)</f>
        <v>Q2</v>
      </c>
      <c r="W987" s="8">
        <f>MONTH(SalesDataTable[[#This Row],[Order Date]])</f>
        <v>6</v>
      </c>
      <c r="X987" s="7" t="str">
        <f>TEXT(SalesDataTable[[#This Row],[Order Date]],"mmm")</f>
        <v>Jun</v>
      </c>
    </row>
    <row r="988" spans="1:24" ht="15.75">
      <c r="A988" s="1">
        <v>1701</v>
      </c>
      <c r="B988" s="2">
        <v>46176</v>
      </c>
      <c r="C988" s="3">
        <f>YEAR(SalesDataTable[[#This Row],[Order Date]])</f>
        <v>2026</v>
      </c>
      <c r="D988" s="10" t="str">
        <f>"Q"&amp;ROUNDUP(MONTH(SalesDataTable[[#This Row],[Order Date]])/3,0)</f>
        <v>Q2</v>
      </c>
      <c r="E988" s="3">
        <f>MONTH(SalesDataTable[[#This Row],[Order Date]])</f>
        <v>6</v>
      </c>
      <c r="F988" s="3" t="str">
        <f>TEXT(SalesDataTable[[#This Row],[Order Date]],"MMM")</f>
        <v>Jun</v>
      </c>
      <c r="G988" s="3" t="s">
        <v>0</v>
      </c>
      <c r="H988" s="3" t="s">
        <v>36</v>
      </c>
      <c r="I988" s="3" t="s">
        <v>2</v>
      </c>
      <c r="J988" s="3" t="s">
        <v>13</v>
      </c>
      <c r="K988" s="3" t="s">
        <v>14</v>
      </c>
      <c r="L988" s="3" t="s">
        <v>32</v>
      </c>
      <c r="M988" s="8">
        <v>1</v>
      </c>
      <c r="N988" s="5">
        <v>46.16</v>
      </c>
      <c r="O988" s="6">
        <v>0</v>
      </c>
      <c r="P988" s="5">
        <v>18.36</v>
      </c>
      <c r="Q988" s="5">
        <f t="shared" si="60"/>
        <v>46.16</v>
      </c>
      <c r="R988" s="5">
        <f t="shared" si="61"/>
        <v>18.36</v>
      </c>
      <c r="S988" s="5">
        <f t="shared" si="62"/>
        <v>27.799999999999997</v>
      </c>
      <c r="T988" s="7">
        <f t="shared" si="63"/>
        <v>0.60225303292894283</v>
      </c>
      <c r="U988" s="4">
        <f>YEAR(SalesDataTable[[#This Row],[Order Date]])</f>
        <v>2026</v>
      </c>
      <c r="V988" s="7" t="str">
        <f>"Q"&amp;ROUNDUP(MONTH(SalesDataTable[[#This Row],[Order Date]])/3,0)</f>
        <v>Q2</v>
      </c>
      <c r="W988" s="8">
        <f>MONTH(SalesDataTable[[#This Row],[Order Date]])</f>
        <v>6</v>
      </c>
      <c r="X988" s="7" t="str">
        <f>TEXT(SalesDataTable[[#This Row],[Order Date]],"mmm")</f>
        <v>Jun</v>
      </c>
    </row>
    <row r="989" spans="1:24" ht="15.75">
      <c r="A989" s="1">
        <v>1984</v>
      </c>
      <c r="B989" s="2">
        <v>46176</v>
      </c>
      <c r="C989" s="3">
        <f>YEAR(SalesDataTable[[#This Row],[Order Date]])</f>
        <v>2026</v>
      </c>
      <c r="D989" s="10" t="str">
        <f>"Q"&amp;ROUNDUP(MONTH(SalesDataTable[[#This Row],[Order Date]])/3,0)</f>
        <v>Q2</v>
      </c>
      <c r="E989" s="3">
        <f>MONTH(SalesDataTable[[#This Row],[Order Date]])</f>
        <v>6</v>
      </c>
      <c r="F989" s="3" t="str">
        <f>TEXT(SalesDataTable[[#This Row],[Order Date]],"MMM")</f>
        <v>Jun</v>
      </c>
      <c r="G989" s="3" t="s">
        <v>6</v>
      </c>
      <c r="H989" s="3" t="s">
        <v>7</v>
      </c>
      <c r="I989" s="3" t="s">
        <v>2</v>
      </c>
      <c r="J989" s="3" t="s">
        <v>3</v>
      </c>
      <c r="K989" s="3" t="s">
        <v>4</v>
      </c>
      <c r="L989" s="3" t="s">
        <v>22</v>
      </c>
      <c r="M989" s="8">
        <v>2</v>
      </c>
      <c r="N989" s="5">
        <v>50.77</v>
      </c>
      <c r="O989" s="6">
        <v>0</v>
      </c>
      <c r="P989" s="5">
        <v>22.93</v>
      </c>
      <c r="Q989" s="5">
        <f t="shared" si="60"/>
        <v>101.54</v>
      </c>
      <c r="R989" s="5">
        <f t="shared" si="61"/>
        <v>45.86</v>
      </c>
      <c r="S989" s="5">
        <f t="shared" si="62"/>
        <v>55.680000000000007</v>
      </c>
      <c r="T989" s="7">
        <f t="shared" si="63"/>
        <v>0.54835532794957653</v>
      </c>
      <c r="U989" s="4">
        <f>YEAR(SalesDataTable[[#This Row],[Order Date]])</f>
        <v>2026</v>
      </c>
      <c r="V989" s="7" t="str">
        <f>"Q"&amp;ROUNDUP(MONTH(SalesDataTable[[#This Row],[Order Date]])/3,0)</f>
        <v>Q2</v>
      </c>
      <c r="W989" s="8">
        <f>MONTH(SalesDataTable[[#This Row],[Order Date]])</f>
        <v>6</v>
      </c>
      <c r="X989" s="7" t="str">
        <f>TEXT(SalesDataTable[[#This Row],[Order Date]],"mmm")</f>
        <v>Jun</v>
      </c>
    </row>
    <row r="990" spans="1:24" ht="15.75">
      <c r="A990" s="1">
        <v>2572</v>
      </c>
      <c r="B990" s="2">
        <v>46176</v>
      </c>
      <c r="C990" s="3">
        <f>YEAR(SalesDataTable[[#This Row],[Order Date]])</f>
        <v>2026</v>
      </c>
      <c r="D990" s="10" t="str">
        <f>"Q"&amp;ROUNDUP(MONTH(SalesDataTable[[#This Row],[Order Date]])/3,0)</f>
        <v>Q2</v>
      </c>
      <c r="E990" s="3">
        <f>MONTH(SalesDataTable[[#This Row],[Order Date]])</f>
        <v>6</v>
      </c>
      <c r="F990" s="3" t="str">
        <f>TEXT(SalesDataTable[[#This Row],[Order Date]],"MMM")</f>
        <v>Jun</v>
      </c>
      <c r="G990" s="3" t="s">
        <v>20</v>
      </c>
      <c r="H990" s="3" t="s">
        <v>33</v>
      </c>
      <c r="I990" s="3" t="s">
        <v>28</v>
      </c>
      <c r="J990" s="3" t="s">
        <v>16</v>
      </c>
      <c r="K990" s="3" t="s">
        <v>9</v>
      </c>
      <c r="L990" s="3" t="s">
        <v>46</v>
      </c>
      <c r="M990" s="8">
        <v>2</v>
      </c>
      <c r="N990" s="5">
        <v>70.97</v>
      </c>
      <c r="O990" s="6">
        <v>0.05</v>
      </c>
      <c r="P990" s="5">
        <v>32.54</v>
      </c>
      <c r="Q990" s="5">
        <f t="shared" si="60"/>
        <v>134.84299999999999</v>
      </c>
      <c r="R990" s="5">
        <f t="shared" si="61"/>
        <v>65.08</v>
      </c>
      <c r="S990" s="5">
        <f t="shared" si="62"/>
        <v>69.762999999999991</v>
      </c>
      <c r="T990" s="7">
        <f t="shared" si="63"/>
        <v>0.51736463887632278</v>
      </c>
      <c r="U990" s="4">
        <f>YEAR(SalesDataTable[[#This Row],[Order Date]])</f>
        <v>2026</v>
      </c>
      <c r="V990" s="7" t="str">
        <f>"Q"&amp;ROUNDUP(MONTH(SalesDataTable[[#This Row],[Order Date]])/3,0)</f>
        <v>Q2</v>
      </c>
      <c r="W990" s="8">
        <f>MONTH(SalesDataTable[[#This Row],[Order Date]])</f>
        <v>6</v>
      </c>
      <c r="X990" s="7" t="str">
        <f>TEXT(SalesDataTable[[#This Row],[Order Date]],"mmm")</f>
        <v>Jun</v>
      </c>
    </row>
    <row r="991" spans="1:24" ht="15.75">
      <c r="A991" s="1">
        <v>2833</v>
      </c>
      <c r="B991" s="2">
        <v>46176</v>
      </c>
      <c r="C991" s="3">
        <f>YEAR(SalesDataTable[[#This Row],[Order Date]])</f>
        <v>2026</v>
      </c>
      <c r="D991" s="10" t="str">
        <f>"Q"&amp;ROUNDUP(MONTH(SalesDataTable[[#This Row],[Order Date]])/3,0)</f>
        <v>Q2</v>
      </c>
      <c r="E991" s="3">
        <f>MONTH(SalesDataTable[[#This Row],[Order Date]])</f>
        <v>6</v>
      </c>
      <c r="F991" s="3" t="str">
        <f>TEXT(SalesDataTable[[#This Row],[Order Date]],"MMM")</f>
        <v>Jun</v>
      </c>
      <c r="G991" s="3" t="s">
        <v>20</v>
      </c>
      <c r="H991" s="3" t="s">
        <v>47</v>
      </c>
      <c r="I991" s="3" t="s">
        <v>2</v>
      </c>
      <c r="J991" s="3" t="s">
        <v>3</v>
      </c>
      <c r="K991" s="3" t="s">
        <v>9</v>
      </c>
      <c r="L991" s="3" t="s">
        <v>17</v>
      </c>
      <c r="M991" s="8">
        <v>3</v>
      </c>
      <c r="N991" s="5">
        <v>141.6</v>
      </c>
      <c r="O991" s="6">
        <v>0</v>
      </c>
      <c r="P991" s="5">
        <v>78.02</v>
      </c>
      <c r="Q991" s="5">
        <f t="shared" si="60"/>
        <v>424.79999999999995</v>
      </c>
      <c r="R991" s="5">
        <f t="shared" si="61"/>
        <v>234.06</v>
      </c>
      <c r="S991" s="5">
        <f t="shared" si="62"/>
        <v>190.73999999999995</v>
      </c>
      <c r="T991" s="7">
        <f t="shared" si="63"/>
        <v>0.44901129943502821</v>
      </c>
      <c r="U991" s="4">
        <f>YEAR(SalesDataTable[[#This Row],[Order Date]])</f>
        <v>2026</v>
      </c>
      <c r="V991" s="7" t="str">
        <f>"Q"&amp;ROUNDUP(MONTH(SalesDataTable[[#This Row],[Order Date]])/3,0)</f>
        <v>Q2</v>
      </c>
      <c r="W991" s="8">
        <f>MONTH(SalesDataTable[[#This Row],[Order Date]])</f>
        <v>6</v>
      </c>
      <c r="X991" s="7" t="str">
        <f>TEXT(SalesDataTable[[#This Row],[Order Date]],"mmm")</f>
        <v>Jun</v>
      </c>
    </row>
    <row r="992" spans="1:24" ht="15.75">
      <c r="A992" s="1">
        <v>3522</v>
      </c>
      <c r="B992" s="2">
        <v>46176</v>
      </c>
      <c r="C992" s="3">
        <f>YEAR(SalesDataTable[[#This Row],[Order Date]])</f>
        <v>2026</v>
      </c>
      <c r="D992" s="10" t="str">
        <f>"Q"&amp;ROUNDUP(MONTH(SalesDataTable[[#This Row],[Order Date]])/3,0)</f>
        <v>Q2</v>
      </c>
      <c r="E992" s="3">
        <f>MONTH(SalesDataTable[[#This Row],[Order Date]])</f>
        <v>6</v>
      </c>
      <c r="F992" s="3" t="str">
        <f>TEXT(SalesDataTable[[#This Row],[Order Date]],"MMM")</f>
        <v>Jun</v>
      </c>
      <c r="G992" s="3" t="s">
        <v>20</v>
      </c>
      <c r="H992" s="3" t="s">
        <v>47</v>
      </c>
      <c r="I992" s="3" t="s">
        <v>2</v>
      </c>
      <c r="J992" s="3" t="s">
        <v>13</v>
      </c>
      <c r="K992" s="3" t="s">
        <v>4</v>
      </c>
      <c r="L992" s="3" t="s">
        <v>26</v>
      </c>
      <c r="M992" s="8">
        <v>1</v>
      </c>
      <c r="N992" s="5">
        <v>40.57</v>
      </c>
      <c r="O992" s="6">
        <v>0</v>
      </c>
      <c r="P992" s="5">
        <v>16.329999999999998</v>
      </c>
      <c r="Q992" s="5">
        <f t="shared" si="60"/>
        <v>40.57</v>
      </c>
      <c r="R992" s="5">
        <f t="shared" si="61"/>
        <v>16.329999999999998</v>
      </c>
      <c r="S992" s="5">
        <f t="shared" si="62"/>
        <v>24.240000000000002</v>
      </c>
      <c r="T992" s="7">
        <f t="shared" si="63"/>
        <v>0.59748582696573826</v>
      </c>
      <c r="U992" s="4">
        <f>YEAR(SalesDataTable[[#This Row],[Order Date]])</f>
        <v>2026</v>
      </c>
      <c r="V992" s="7" t="str">
        <f>"Q"&amp;ROUNDUP(MONTH(SalesDataTable[[#This Row],[Order Date]])/3,0)</f>
        <v>Q2</v>
      </c>
      <c r="W992" s="8">
        <f>MONTH(SalesDataTable[[#This Row],[Order Date]])</f>
        <v>6</v>
      </c>
      <c r="X992" s="7" t="str">
        <f>TEXT(SalesDataTable[[#This Row],[Order Date]],"mmm")</f>
        <v>Jun</v>
      </c>
    </row>
    <row r="993" spans="1:24" ht="15.75">
      <c r="A993" s="1">
        <v>146</v>
      </c>
      <c r="B993" s="2">
        <v>46177</v>
      </c>
      <c r="C993" s="3">
        <f>YEAR(SalesDataTable[[#This Row],[Order Date]])</f>
        <v>2026</v>
      </c>
      <c r="D993" s="10" t="str">
        <f>"Q"&amp;ROUNDUP(MONTH(SalesDataTable[[#This Row],[Order Date]])/3,0)</f>
        <v>Q2</v>
      </c>
      <c r="E993" s="3">
        <f>MONTH(SalesDataTable[[#This Row],[Order Date]])</f>
        <v>6</v>
      </c>
      <c r="F993" s="3" t="str">
        <f>TEXT(SalesDataTable[[#This Row],[Order Date]],"MMM")</f>
        <v>Jun</v>
      </c>
      <c r="G993" s="3" t="s">
        <v>6</v>
      </c>
      <c r="H993" s="3" t="s">
        <v>49</v>
      </c>
      <c r="I993" s="3" t="s">
        <v>28</v>
      </c>
      <c r="J993" s="3" t="s">
        <v>3</v>
      </c>
      <c r="K993" s="3" t="s">
        <v>4</v>
      </c>
      <c r="L993" s="3" t="s">
        <v>5</v>
      </c>
      <c r="M993" s="8">
        <v>2</v>
      </c>
      <c r="N993" s="5">
        <v>81.81</v>
      </c>
      <c r="O993" s="6">
        <v>0</v>
      </c>
      <c r="P993" s="5">
        <v>42.54</v>
      </c>
      <c r="Q993" s="5">
        <f t="shared" si="60"/>
        <v>163.62</v>
      </c>
      <c r="R993" s="5">
        <f t="shared" si="61"/>
        <v>85.08</v>
      </c>
      <c r="S993" s="5">
        <f t="shared" si="62"/>
        <v>78.540000000000006</v>
      </c>
      <c r="T993" s="7">
        <f t="shared" si="63"/>
        <v>0.48001466813348004</v>
      </c>
      <c r="U993" s="4">
        <f>YEAR(SalesDataTable[[#This Row],[Order Date]])</f>
        <v>2026</v>
      </c>
      <c r="V993" s="7" t="str">
        <f>"Q"&amp;ROUNDUP(MONTH(SalesDataTable[[#This Row],[Order Date]])/3,0)</f>
        <v>Q2</v>
      </c>
      <c r="W993" s="8">
        <f>MONTH(SalesDataTable[[#This Row],[Order Date]])</f>
        <v>6</v>
      </c>
      <c r="X993" s="7" t="str">
        <f>TEXT(SalesDataTable[[#This Row],[Order Date]],"mmm")</f>
        <v>Jun</v>
      </c>
    </row>
    <row r="994" spans="1:24" ht="15.75">
      <c r="A994" s="1">
        <v>161</v>
      </c>
      <c r="B994" s="2">
        <v>46177</v>
      </c>
      <c r="C994" s="3">
        <f>YEAR(SalesDataTable[[#This Row],[Order Date]])</f>
        <v>2026</v>
      </c>
      <c r="D994" s="10" t="str">
        <f>"Q"&amp;ROUNDUP(MONTH(SalesDataTable[[#This Row],[Order Date]])/3,0)</f>
        <v>Q2</v>
      </c>
      <c r="E994" s="3">
        <f>MONTH(SalesDataTable[[#This Row],[Order Date]])</f>
        <v>6</v>
      </c>
      <c r="F994" s="3" t="str">
        <f>TEXT(SalesDataTable[[#This Row],[Order Date]],"MMM")</f>
        <v>Jun</v>
      </c>
      <c r="G994" s="3" t="s">
        <v>0</v>
      </c>
      <c r="H994" s="3" t="s">
        <v>1</v>
      </c>
      <c r="I994" s="3" t="s">
        <v>28</v>
      </c>
      <c r="J994" s="3" t="s">
        <v>3</v>
      </c>
      <c r="K994" s="3" t="s">
        <v>4</v>
      </c>
      <c r="L994" s="3" t="s">
        <v>22</v>
      </c>
      <c r="M994" s="8">
        <v>2</v>
      </c>
      <c r="N994" s="5">
        <v>50.09</v>
      </c>
      <c r="O994" s="6">
        <v>0</v>
      </c>
      <c r="P994" s="5">
        <v>22.91</v>
      </c>
      <c r="Q994" s="5">
        <f t="shared" si="60"/>
        <v>100.18</v>
      </c>
      <c r="R994" s="5">
        <f t="shared" si="61"/>
        <v>45.82</v>
      </c>
      <c r="S994" s="5">
        <f t="shared" si="62"/>
        <v>54.360000000000007</v>
      </c>
      <c r="T994" s="7">
        <f t="shared" si="63"/>
        <v>0.54262327809942112</v>
      </c>
      <c r="U994" s="4">
        <f>YEAR(SalesDataTable[[#This Row],[Order Date]])</f>
        <v>2026</v>
      </c>
      <c r="V994" s="7" t="str">
        <f>"Q"&amp;ROUNDUP(MONTH(SalesDataTable[[#This Row],[Order Date]])/3,0)</f>
        <v>Q2</v>
      </c>
      <c r="W994" s="8">
        <f>MONTH(SalesDataTable[[#This Row],[Order Date]])</f>
        <v>6</v>
      </c>
      <c r="X994" s="7" t="str">
        <f>TEXT(SalesDataTable[[#This Row],[Order Date]],"mmm")</f>
        <v>Jun</v>
      </c>
    </row>
    <row r="995" spans="1:24" ht="15.75">
      <c r="A995" s="1">
        <v>819</v>
      </c>
      <c r="B995" s="2">
        <v>46177</v>
      </c>
      <c r="C995" s="3">
        <f>YEAR(SalesDataTable[[#This Row],[Order Date]])</f>
        <v>2026</v>
      </c>
      <c r="D995" s="10" t="str">
        <f>"Q"&amp;ROUNDUP(MONTH(SalesDataTable[[#This Row],[Order Date]])/3,0)</f>
        <v>Q2</v>
      </c>
      <c r="E995" s="3">
        <f>MONTH(SalesDataTable[[#This Row],[Order Date]])</f>
        <v>6</v>
      </c>
      <c r="F995" s="3" t="str">
        <f>TEXT(SalesDataTable[[#This Row],[Order Date]],"MMM")</f>
        <v>Jun</v>
      </c>
      <c r="G995" s="3" t="s">
        <v>20</v>
      </c>
      <c r="H995" s="3" t="s">
        <v>33</v>
      </c>
      <c r="I995" s="3" t="s">
        <v>2</v>
      </c>
      <c r="J995" s="3" t="s">
        <v>3</v>
      </c>
      <c r="K995" s="3" t="s">
        <v>9</v>
      </c>
      <c r="L995" s="3" t="s">
        <v>46</v>
      </c>
      <c r="M995" s="8">
        <v>1</v>
      </c>
      <c r="N995" s="5">
        <v>72.38</v>
      </c>
      <c r="O995" s="6">
        <v>0</v>
      </c>
      <c r="P995" s="5">
        <v>32.68</v>
      </c>
      <c r="Q995" s="5">
        <f t="shared" si="60"/>
        <v>72.38</v>
      </c>
      <c r="R995" s="5">
        <f t="shared" si="61"/>
        <v>32.68</v>
      </c>
      <c r="S995" s="5">
        <f t="shared" si="62"/>
        <v>39.699999999999996</v>
      </c>
      <c r="T995" s="7">
        <f t="shared" si="63"/>
        <v>0.54849405913235694</v>
      </c>
      <c r="U995" s="4">
        <f>YEAR(SalesDataTable[[#This Row],[Order Date]])</f>
        <v>2026</v>
      </c>
      <c r="V995" s="7" t="str">
        <f>"Q"&amp;ROUNDUP(MONTH(SalesDataTable[[#This Row],[Order Date]])/3,0)</f>
        <v>Q2</v>
      </c>
      <c r="W995" s="8">
        <f>MONTH(SalesDataTable[[#This Row],[Order Date]])</f>
        <v>6</v>
      </c>
      <c r="X995" s="7" t="str">
        <f>TEXT(SalesDataTable[[#This Row],[Order Date]],"mmm")</f>
        <v>Jun</v>
      </c>
    </row>
    <row r="996" spans="1:24" ht="15.75">
      <c r="A996" s="1">
        <v>2104</v>
      </c>
      <c r="B996" s="2">
        <v>46177</v>
      </c>
      <c r="C996" s="3">
        <f>YEAR(SalesDataTable[[#This Row],[Order Date]])</f>
        <v>2026</v>
      </c>
      <c r="D996" s="10" t="str">
        <f>"Q"&amp;ROUNDUP(MONTH(SalesDataTable[[#This Row],[Order Date]])/3,0)</f>
        <v>Q2</v>
      </c>
      <c r="E996" s="3">
        <f>MONTH(SalesDataTable[[#This Row],[Order Date]])</f>
        <v>6</v>
      </c>
      <c r="F996" s="3" t="str">
        <f>TEXT(SalesDataTable[[#This Row],[Order Date]],"MMM")</f>
        <v>Jun</v>
      </c>
      <c r="G996" s="3" t="s">
        <v>6</v>
      </c>
      <c r="H996" s="3" t="s">
        <v>7</v>
      </c>
      <c r="I996" s="3" t="s">
        <v>2</v>
      </c>
      <c r="J996" s="3" t="s">
        <v>13</v>
      </c>
      <c r="K996" s="3" t="s">
        <v>9</v>
      </c>
      <c r="L996" s="3" t="s">
        <v>10</v>
      </c>
      <c r="M996" s="8">
        <v>1</v>
      </c>
      <c r="N996" s="5">
        <v>92.31</v>
      </c>
      <c r="O996" s="6">
        <v>0</v>
      </c>
      <c r="P996" s="5">
        <v>45.58</v>
      </c>
      <c r="Q996" s="5">
        <f t="shared" si="60"/>
        <v>92.31</v>
      </c>
      <c r="R996" s="5">
        <f t="shared" si="61"/>
        <v>45.58</v>
      </c>
      <c r="S996" s="5">
        <f t="shared" si="62"/>
        <v>46.730000000000004</v>
      </c>
      <c r="T996" s="7">
        <f t="shared" si="63"/>
        <v>0.50622901094139316</v>
      </c>
      <c r="U996" s="4">
        <f>YEAR(SalesDataTable[[#This Row],[Order Date]])</f>
        <v>2026</v>
      </c>
      <c r="V996" s="7" t="str">
        <f>"Q"&amp;ROUNDUP(MONTH(SalesDataTable[[#This Row],[Order Date]])/3,0)</f>
        <v>Q2</v>
      </c>
      <c r="W996" s="8">
        <f>MONTH(SalesDataTable[[#This Row],[Order Date]])</f>
        <v>6</v>
      </c>
      <c r="X996" s="7" t="str">
        <f>TEXT(SalesDataTable[[#This Row],[Order Date]],"mmm")</f>
        <v>Jun</v>
      </c>
    </row>
    <row r="997" spans="1:24" ht="15.75">
      <c r="A997" s="1">
        <v>2678</v>
      </c>
      <c r="B997" s="2">
        <v>46177</v>
      </c>
      <c r="C997" s="3">
        <f>YEAR(SalesDataTable[[#This Row],[Order Date]])</f>
        <v>2026</v>
      </c>
      <c r="D997" s="10" t="str">
        <f>"Q"&amp;ROUNDUP(MONTH(SalesDataTable[[#This Row],[Order Date]])/3,0)</f>
        <v>Q2</v>
      </c>
      <c r="E997" s="3">
        <f>MONTH(SalesDataTable[[#This Row],[Order Date]])</f>
        <v>6</v>
      </c>
      <c r="F997" s="3" t="str">
        <f>TEXT(SalesDataTable[[#This Row],[Order Date]],"MMM")</f>
        <v>Jun</v>
      </c>
      <c r="G997" s="3" t="s">
        <v>20</v>
      </c>
      <c r="H997" s="3" t="s">
        <v>33</v>
      </c>
      <c r="I997" s="3" t="s">
        <v>8</v>
      </c>
      <c r="J997" s="3" t="s">
        <v>3</v>
      </c>
      <c r="K997" s="3" t="s">
        <v>14</v>
      </c>
      <c r="L997" s="3" t="s">
        <v>32</v>
      </c>
      <c r="M997" s="8">
        <v>12</v>
      </c>
      <c r="N997" s="5">
        <v>47.6</v>
      </c>
      <c r="O997" s="6">
        <v>0.15</v>
      </c>
      <c r="P997" s="5">
        <v>18.670000000000002</v>
      </c>
      <c r="Q997" s="5">
        <f t="shared" si="60"/>
        <v>485.52000000000004</v>
      </c>
      <c r="R997" s="5">
        <f t="shared" si="61"/>
        <v>224.04000000000002</v>
      </c>
      <c r="S997" s="5">
        <f t="shared" si="62"/>
        <v>261.48</v>
      </c>
      <c r="T997" s="7">
        <f t="shared" si="63"/>
        <v>0.53855659911023235</v>
      </c>
      <c r="U997" s="4">
        <f>YEAR(SalesDataTable[[#This Row],[Order Date]])</f>
        <v>2026</v>
      </c>
      <c r="V997" s="7" t="str">
        <f>"Q"&amp;ROUNDUP(MONTH(SalesDataTable[[#This Row],[Order Date]])/3,0)</f>
        <v>Q2</v>
      </c>
      <c r="W997" s="8">
        <f>MONTH(SalesDataTable[[#This Row],[Order Date]])</f>
        <v>6</v>
      </c>
      <c r="X997" s="7" t="str">
        <f>TEXT(SalesDataTable[[#This Row],[Order Date]],"mmm")</f>
        <v>Jun</v>
      </c>
    </row>
    <row r="998" spans="1:24" ht="15.75">
      <c r="A998" s="1">
        <v>3015</v>
      </c>
      <c r="B998" s="2">
        <v>46177</v>
      </c>
      <c r="C998" s="3">
        <f>YEAR(SalesDataTable[[#This Row],[Order Date]])</f>
        <v>2026</v>
      </c>
      <c r="D998" s="10" t="str">
        <f>"Q"&amp;ROUNDUP(MONTH(SalesDataTable[[#This Row],[Order Date]])/3,0)</f>
        <v>Q2</v>
      </c>
      <c r="E998" s="3">
        <f>MONTH(SalesDataTable[[#This Row],[Order Date]])</f>
        <v>6</v>
      </c>
      <c r="F998" s="3" t="str">
        <f>TEXT(SalesDataTable[[#This Row],[Order Date]],"MMM")</f>
        <v>Jun</v>
      </c>
      <c r="G998" s="3" t="s">
        <v>6</v>
      </c>
      <c r="H998" s="3" t="s">
        <v>49</v>
      </c>
      <c r="I998" s="3" t="s">
        <v>2</v>
      </c>
      <c r="J998" s="3" t="s">
        <v>3</v>
      </c>
      <c r="K998" s="3" t="s">
        <v>14</v>
      </c>
      <c r="L998" s="3" t="s">
        <v>32</v>
      </c>
      <c r="M998" s="8">
        <v>1</v>
      </c>
      <c r="N998" s="5">
        <v>45.5</v>
      </c>
      <c r="O998" s="6">
        <v>0.05</v>
      </c>
      <c r="P998" s="5">
        <v>18.89</v>
      </c>
      <c r="Q998" s="5">
        <f t="shared" si="60"/>
        <v>43.225000000000001</v>
      </c>
      <c r="R998" s="5">
        <f t="shared" si="61"/>
        <v>18.89</v>
      </c>
      <c r="S998" s="5">
        <f t="shared" si="62"/>
        <v>24.335000000000001</v>
      </c>
      <c r="T998" s="7">
        <f t="shared" si="63"/>
        <v>0.56298438403701567</v>
      </c>
      <c r="U998" s="4">
        <f>YEAR(SalesDataTable[[#This Row],[Order Date]])</f>
        <v>2026</v>
      </c>
      <c r="V998" s="7" t="str">
        <f>"Q"&amp;ROUNDUP(MONTH(SalesDataTable[[#This Row],[Order Date]])/3,0)</f>
        <v>Q2</v>
      </c>
      <c r="W998" s="8">
        <f>MONTH(SalesDataTable[[#This Row],[Order Date]])</f>
        <v>6</v>
      </c>
      <c r="X998" s="7" t="str">
        <f>TEXT(SalesDataTable[[#This Row],[Order Date]],"mmm")</f>
        <v>Jun</v>
      </c>
    </row>
    <row r="999" spans="1:24" ht="15.75">
      <c r="A999" s="1">
        <v>3243</v>
      </c>
      <c r="B999" s="2">
        <v>46177</v>
      </c>
      <c r="C999" s="3">
        <f>YEAR(SalesDataTable[[#This Row],[Order Date]])</f>
        <v>2026</v>
      </c>
      <c r="D999" s="10" t="str">
        <f>"Q"&amp;ROUNDUP(MONTH(SalesDataTable[[#This Row],[Order Date]])/3,0)</f>
        <v>Q2</v>
      </c>
      <c r="E999" s="3">
        <f>MONTH(SalesDataTable[[#This Row],[Order Date]])</f>
        <v>6</v>
      </c>
      <c r="F999" s="3" t="str">
        <f>TEXT(SalesDataTable[[#This Row],[Order Date]],"MMM")</f>
        <v>Jun</v>
      </c>
      <c r="G999" s="3" t="s">
        <v>11</v>
      </c>
      <c r="H999" s="3" t="s">
        <v>25</v>
      </c>
      <c r="I999" s="3" t="s">
        <v>2</v>
      </c>
      <c r="J999" s="3" t="s">
        <v>3</v>
      </c>
      <c r="K999" s="3" t="s">
        <v>34</v>
      </c>
      <c r="L999" s="3" t="s">
        <v>42</v>
      </c>
      <c r="M999" s="8">
        <v>1</v>
      </c>
      <c r="N999" s="5">
        <v>35.99</v>
      </c>
      <c r="O999" s="6">
        <v>0</v>
      </c>
      <c r="P999" s="5">
        <v>14.05</v>
      </c>
      <c r="Q999" s="5">
        <f t="shared" si="60"/>
        <v>35.99</v>
      </c>
      <c r="R999" s="5">
        <f t="shared" si="61"/>
        <v>14.05</v>
      </c>
      <c r="S999" s="5">
        <f t="shared" si="62"/>
        <v>21.94</v>
      </c>
      <c r="T999" s="7">
        <f t="shared" si="63"/>
        <v>0.60961378160600166</v>
      </c>
      <c r="U999" s="4">
        <f>YEAR(SalesDataTable[[#This Row],[Order Date]])</f>
        <v>2026</v>
      </c>
      <c r="V999" s="7" t="str">
        <f>"Q"&amp;ROUNDUP(MONTH(SalesDataTable[[#This Row],[Order Date]])/3,0)</f>
        <v>Q2</v>
      </c>
      <c r="W999" s="8">
        <f>MONTH(SalesDataTable[[#This Row],[Order Date]])</f>
        <v>6</v>
      </c>
      <c r="X999" s="7" t="str">
        <f>TEXT(SalesDataTable[[#This Row],[Order Date]],"mmm")</f>
        <v>Jun</v>
      </c>
    </row>
    <row r="1000" spans="1:24" ht="15.75">
      <c r="A1000" s="1">
        <v>3283</v>
      </c>
      <c r="B1000" s="2">
        <v>46177</v>
      </c>
      <c r="C1000" s="3">
        <f>YEAR(SalesDataTable[[#This Row],[Order Date]])</f>
        <v>2026</v>
      </c>
      <c r="D1000" s="10" t="str">
        <f>"Q"&amp;ROUNDUP(MONTH(SalesDataTable[[#This Row],[Order Date]])/3,0)</f>
        <v>Q2</v>
      </c>
      <c r="E1000" s="3">
        <f>MONTH(SalesDataTable[[#This Row],[Order Date]])</f>
        <v>6</v>
      </c>
      <c r="F1000" s="3" t="str">
        <f>TEXT(SalesDataTable[[#This Row],[Order Date]],"MMM")</f>
        <v>Jun</v>
      </c>
      <c r="G1000" s="3" t="s">
        <v>6</v>
      </c>
      <c r="H1000" s="3" t="s">
        <v>43</v>
      </c>
      <c r="I1000" s="3" t="s">
        <v>28</v>
      </c>
      <c r="J1000" s="3" t="s">
        <v>3</v>
      </c>
      <c r="K1000" s="3" t="s">
        <v>34</v>
      </c>
      <c r="L1000" s="3" t="s">
        <v>38</v>
      </c>
      <c r="M1000" s="8">
        <v>1</v>
      </c>
      <c r="N1000" s="5">
        <v>122.55</v>
      </c>
      <c r="O1000" s="6">
        <v>0</v>
      </c>
      <c r="P1000" s="5">
        <v>68.97</v>
      </c>
      <c r="Q1000" s="5">
        <f t="shared" si="60"/>
        <v>122.55</v>
      </c>
      <c r="R1000" s="5">
        <f t="shared" si="61"/>
        <v>68.97</v>
      </c>
      <c r="S1000" s="5">
        <f t="shared" si="62"/>
        <v>53.58</v>
      </c>
      <c r="T1000" s="7">
        <f t="shared" si="63"/>
        <v>0.43720930232558142</v>
      </c>
      <c r="U1000" s="4">
        <f>YEAR(SalesDataTable[[#This Row],[Order Date]])</f>
        <v>2026</v>
      </c>
      <c r="V1000" s="7" t="str">
        <f>"Q"&amp;ROUNDUP(MONTH(SalesDataTable[[#This Row],[Order Date]])/3,0)</f>
        <v>Q2</v>
      </c>
      <c r="W1000" s="8">
        <f>MONTH(SalesDataTable[[#This Row],[Order Date]])</f>
        <v>6</v>
      </c>
      <c r="X1000" s="7" t="str">
        <f>TEXT(SalesDataTable[[#This Row],[Order Date]],"mmm")</f>
        <v>Jun</v>
      </c>
    </row>
    <row r="1001" spans="1:24" ht="15.75">
      <c r="A1001" s="1">
        <v>3966</v>
      </c>
      <c r="B1001" s="2">
        <v>46177</v>
      </c>
      <c r="C1001" s="3">
        <f>YEAR(SalesDataTable[[#This Row],[Order Date]])</f>
        <v>2026</v>
      </c>
      <c r="D1001" s="10" t="str">
        <f>"Q"&amp;ROUNDUP(MONTH(SalesDataTable[[#This Row],[Order Date]])/3,0)</f>
        <v>Q2</v>
      </c>
      <c r="E1001" s="3">
        <f>MONTH(SalesDataTable[[#This Row],[Order Date]])</f>
        <v>6</v>
      </c>
      <c r="F1001" s="3" t="str">
        <f>TEXT(SalesDataTable[[#This Row],[Order Date]],"MMM")</f>
        <v>Jun</v>
      </c>
      <c r="G1001" s="3" t="s">
        <v>20</v>
      </c>
      <c r="H1001" s="3" t="s">
        <v>33</v>
      </c>
      <c r="I1001" s="3" t="s">
        <v>2</v>
      </c>
      <c r="J1001" s="3" t="s">
        <v>13</v>
      </c>
      <c r="K1001" s="3" t="s">
        <v>34</v>
      </c>
      <c r="L1001" s="3" t="s">
        <v>38</v>
      </c>
      <c r="M1001" s="8">
        <v>3</v>
      </c>
      <c r="N1001" s="5">
        <v>126.22</v>
      </c>
      <c r="O1001" s="6">
        <v>0</v>
      </c>
      <c r="P1001" s="5">
        <v>69.599999999999994</v>
      </c>
      <c r="Q1001" s="5">
        <f t="shared" si="60"/>
        <v>378.65999999999997</v>
      </c>
      <c r="R1001" s="5">
        <f t="shared" si="61"/>
        <v>208.79999999999998</v>
      </c>
      <c r="S1001" s="5">
        <f t="shared" si="62"/>
        <v>169.85999999999999</v>
      </c>
      <c r="T1001" s="7">
        <f t="shared" si="63"/>
        <v>0.4485818412295991</v>
      </c>
      <c r="U1001" s="4">
        <f>YEAR(SalesDataTable[[#This Row],[Order Date]])</f>
        <v>2026</v>
      </c>
      <c r="V1001" s="7" t="str">
        <f>"Q"&amp;ROUNDUP(MONTH(SalesDataTable[[#This Row],[Order Date]])/3,0)</f>
        <v>Q2</v>
      </c>
      <c r="W1001" s="8">
        <f>MONTH(SalesDataTable[[#This Row],[Order Date]])</f>
        <v>6</v>
      </c>
      <c r="X1001" s="7" t="str">
        <f>TEXT(SalesDataTable[[#This Row],[Order Date]],"mmm")</f>
        <v>Jun</v>
      </c>
    </row>
    <row r="1002" spans="1:24" ht="15.75">
      <c r="A1002" s="1">
        <v>1349</v>
      </c>
      <c r="B1002" s="2">
        <v>46178</v>
      </c>
      <c r="C1002" s="3">
        <f>YEAR(SalesDataTable[[#This Row],[Order Date]])</f>
        <v>2026</v>
      </c>
      <c r="D1002" s="10" t="str">
        <f>"Q"&amp;ROUNDUP(MONTH(SalesDataTable[[#This Row],[Order Date]])/3,0)</f>
        <v>Q2</v>
      </c>
      <c r="E1002" s="3">
        <f>MONTH(SalesDataTable[[#This Row],[Order Date]])</f>
        <v>6</v>
      </c>
      <c r="F1002" s="3" t="str">
        <f>TEXT(SalesDataTable[[#This Row],[Order Date]],"MMM")</f>
        <v>Jun</v>
      </c>
      <c r="G1002" s="3" t="s">
        <v>0</v>
      </c>
      <c r="H1002" s="3" t="s">
        <v>50</v>
      </c>
      <c r="I1002" s="3" t="s">
        <v>19</v>
      </c>
      <c r="J1002" s="3" t="s">
        <v>3</v>
      </c>
      <c r="K1002" s="3" t="s">
        <v>9</v>
      </c>
      <c r="L1002" s="3" t="s">
        <v>10</v>
      </c>
      <c r="M1002" s="8">
        <v>6</v>
      </c>
      <c r="N1002" s="5">
        <v>91.98</v>
      </c>
      <c r="O1002" s="6">
        <v>0.05</v>
      </c>
      <c r="P1002" s="5">
        <v>46.46</v>
      </c>
      <c r="Q1002" s="5">
        <f t="shared" si="60"/>
        <v>524.28599999999994</v>
      </c>
      <c r="R1002" s="5">
        <f t="shared" si="61"/>
        <v>278.76</v>
      </c>
      <c r="S1002" s="5">
        <f t="shared" si="62"/>
        <v>245.52599999999995</v>
      </c>
      <c r="T1002" s="7">
        <f t="shared" si="63"/>
        <v>0.46830546686350577</v>
      </c>
      <c r="U1002" s="4">
        <f>YEAR(SalesDataTable[[#This Row],[Order Date]])</f>
        <v>2026</v>
      </c>
      <c r="V1002" s="7" t="str">
        <f>"Q"&amp;ROUNDUP(MONTH(SalesDataTable[[#This Row],[Order Date]])/3,0)</f>
        <v>Q2</v>
      </c>
      <c r="W1002" s="8">
        <f>MONTH(SalesDataTable[[#This Row],[Order Date]])</f>
        <v>6</v>
      </c>
      <c r="X1002" s="7" t="str">
        <f>TEXT(SalesDataTable[[#This Row],[Order Date]],"mmm")</f>
        <v>Jun</v>
      </c>
    </row>
    <row r="1003" spans="1:24" ht="15.75">
      <c r="A1003" s="1">
        <v>2333</v>
      </c>
      <c r="B1003" s="2">
        <v>46178</v>
      </c>
      <c r="C1003" s="3">
        <f>YEAR(SalesDataTable[[#This Row],[Order Date]])</f>
        <v>2026</v>
      </c>
      <c r="D1003" s="10" t="str">
        <f>"Q"&amp;ROUNDUP(MONTH(SalesDataTable[[#This Row],[Order Date]])/3,0)</f>
        <v>Q2</v>
      </c>
      <c r="E1003" s="3">
        <f>MONTH(SalesDataTable[[#This Row],[Order Date]])</f>
        <v>6</v>
      </c>
      <c r="F1003" s="3" t="str">
        <f>TEXT(SalesDataTable[[#This Row],[Order Date]],"MMM")</f>
        <v>Jun</v>
      </c>
      <c r="G1003" s="3" t="s">
        <v>11</v>
      </c>
      <c r="H1003" s="3" t="s">
        <v>25</v>
      </c>
      <c r="I1003" s="3" t="s">
        <v>2</v>
      </c>
      <c r="J1003" s="3" t="s">
        <v>16</v>
      </c>
      <c r="K1003" s="3" t="s">
        <v>23</v>
      </c>
      <c r="L1003" s="3" t="s">
        <v>51</v>
      </c>
      <c r="M1003" s="8">
        <v>1</v>
      </c>
      <c r="N1003" s="5">
        <v>125.32</v>
      </c>
      <c r="O1003" s="6">
        <v>0</v>
      </c>
      <c r="P1003" s="5">
        <v>59.03</v>
      </c>
      <c r="Q1003" s="5">
        <f t="shared" si="60"/>
        <v>125.32</v>
      </c>
      <c r="R1003" s="5">
        <f t="shared" si="61"/>
        <v>59.03</v>
      </c>
      <c r="S1003" s="5">
        <f t="shared" si="62"/>
        <v>66.289999999999992</v>
      </c>
      <c r="T1003" s="7">
        <f t="shared" si="63"/>
        <v>0.52896584743057773</v>
      </c>
      <c r="U1003" s="4">
        <f>YEAR(SalesDataTable[[#This Row],[Order Date]])</f>
        <v>2026</v>
      </c>
      <c r="V1003" s="7" t="str">
        <f>"Q"&amp;ROUNDUP(MONTH(SalesDataTable[[#This Row],[Order Date]])/3,0)</f>
        <v>Q2</v>
      </c>
      <c r="W1003" s="8">
        <f>MONTH(SalesDataTable[[#This Row],[Order Date]])</f>
        <v>6</v>
      </c>
      <c r="X1003" s="7" t="str">
        <f>TEXT(SalesDataTable[[#This Row],[Order Date]],"mmm")</f>
        <v>Jun</v>
      </c>
    </row>
    <row r="1004" spans="1:24" ht="15.75">
      <c r="A1004" s="1">
        <v>2628</v>
      </c>
      <c r="B1004" s="2">
        <v>46178</v>
      </c>
      <c r="C1004" s="3">
        <f>YEAR(SalesDataTable[[#This Row],[Order Date]])</f>
        <v>2026</v>
      </c>
      <c r="D1004" s="10" t="str">
        <f>"Q"&amp;ROUNDUP(MONTH(SalesDataTable[[#This Row],[Order Date]])/3,0)</f>
        <v>Q2</v>
      </c>
      <c r="E1004" s="3">
        <f>MONTH(SalesDataTable[[#This Row],[Order Date]])</f>
        <v>6</v>
      </c>
      <c r="F1004" s="3" t="str">
        <f>TEXT(SalesDataTable[[#This Row],[Order Date]],"MMM")</f>
        <v>Jun</v>
      </c>
      <c r="G1004" s="3" t="s">
        <v>20</v>
      </c>
      <c r="H1004" s="3" t="s">
        <v>33</v>
      </c>
      <c r="I1004" s="3" t="s">
        <v>28</v>
      </c>
      <c r="J1004" s="3" t="s">
        <v>3</v>
      </c>
      <c r="K1004" s="3" t="s">
        <v>14</v>
      </c>
      <c r="L1004" s="3" t="s">
        <v>48</v>
      </c>
      <c r="M1004" s="8">
        <v>2</v>
      </c>
      <c r="N1004" s="5">
        <v>167.26</v>
      </c>
      <c r="O1004" s="6">
        <v>0</v>
      </c>
      <c r="P1004" s="5">
        <v>89.65</v>
      </c>
      <c r="Q1004" s="5">
        <f t="shared" si="60"/>
        <v>334.52</v>
      </c>
      <c r="R1004" s="5">
        <f t="shared" si="61"/>
        <v>179.3</v>
      </c>
      <c r="S1004" s="5">
        <f t="shared" si="62"/>
        <v>155.21999999999997</v>
      </c>
      <c r="T1004" s="7">
        <f t="shared" si="63"/>
        <v>0.46400813105344968</v>
      </c>
      <c r="U1004" s="4">
        <f>YEAR(SalesDataTable[[#This Row],[Order Date]])</f>
        <v>2026</v>
      </c>
      <c r="V1004" s="7" t="str">
        <f>"Q"&amp;ROUNDUP(MONTH(SalesDataTable[[#This Row],[Order Date]])/3,0)</f>
        <v>Q2</v>
      </c>
      <c r="W1004" s="8">
        <f>MONTH(SalesDataTable[[#This Row],[Order Date]])</f>
        <v>6</v>
      </c>
      <c r="X1004" s="7" t="str">
        <f>TEXT(SalesDataTable[[#This Row],[Order Date]],"mmm")</f>
        <v>Jun</v>
      </c>
    </row>
    <row r="1005" spans="1:24" ht="15.75">
      <c r="A1005" s="1">
        <v>2718</v>
      </c>
      <c r="B1005" s="2">
        <v>46178</v>
      </c>
      <c r="C1005" s="3">
        <f>YEAR(SalesDataTable[[#This Row],[Order Date]])</f>
        <v>2026</v>
      </c>
      <c r="D1005" s="10" t="str">
        <f>"Q"&amp;ROUNDUP(MONTH(SalesDataTable[[#This Row],[Order Date]])/3,0)</f>
        <v>Q2</v>
      </c>
      <c r="E1005" s="3">
        <f>MONTH(SalesDataTable[[#This Row],[Order Date]])</f>
        <v>6</v>
      </c>
      <c r="F1005" s="3" t="str">
        <f>TEXT(SalesDataTable[[#This Row],[Order Date]],"MMM")</f>
        <v>Jun</v>
      </c>
      <c r="G1005" s="3" t="s">
        <v>0</v>
      </c>
      <c r="H1005" s="3" t="s">
        <v>1</v>
      </c>
      <c r="I1005" s="3" t="s">
        <v>28</v>
      </c>
      <c r="J1005" s="3" t="s">
        <v>3</v>
      </c>
      <c r="K1005" s="3" t="s">
        <v>4</v>
      </c>
      <c r="L1005" s="3" t="s">
        <v>5</v>
      </c>
      <c r="M1005" s="8">
        <v>1</v>
      </c>
      <c r="N1005" s="5">
        <v>80.19</v>
      </c>
      <c r="O1005" s="6">
        <v>0</v>
      </c>
      <c r="P1005" s="5">
        <v>42.18</v>
      </c>
      <c r="Q1005" s="5">
        <f t="shared" si="60"/>
        <v>80.19</v>
      </c>
      <c r="R1005" s="5">
        <f t="shared" si="61"/>
        <v>42.18</v>
      </c>
      <c r="S1005" s="5">
        <f t="shared" si="62"/>
        <v>38.01</v>
      </c>
      <c r="T1005" s="7">
        <f t="shared" si="63"/>
        <v>0.47399925177702956</v>
      </c>
      <c r="U1005" s="4">
        <f>YEAR(SalesDataTable[[#This Row],[Order Date]])</f>
        <v>2026</v>
      </c>
      <c r="V1005" s="7" t="str">
        <f>"Q"&amp;ROUNDUP(MONTH(SalesDataTable[[#This Row],[Order Date]])/3,0)</f>
        <v>Q2</v>
      </c>
      <c r="W1005" s="8">
        <f>MONTH(SalesDataTable[[#This Row],[Order Date]])</f>
        <v>6</v>
      </c>
      <c r="X1005" s="7" t="str">
        <f>TEXT(SalesDataTable[[#This Row],[Order Date]],"mmm")</f>
        <v>Jun</v>
      </c>
    </row>
    <row r="1006" spans="1:24" ht="15.75">
      <c r="A1006" s="1">
        <v>3185</v>
      </c>
      <c r="B1006" s="2">
        <v>46178</v>
      </c>
      <c r="C1006" s="3">
        <f>YEAR(SalesDataTable[[#This Row],[Order Date]])</f>
        <v>2026</v>
      </c>
      <c r="D1006" s="10" t="str">
        <f>"Q"&amp;ROUNDUP(MONTH(SalesDataTable[[#This Row],[Order Date]])/3,0)</f>
        <v>Q2</v>
      </c>
      <c r="E1006" s="3">
        <f>MONTH(SalesDataTable[[#This Row],[Order Date]])</f>
        <v>6</v>
      </c>
      <c r="F1006" s="3" t="str">
        <f>TEXT(SalesDataTable[[#This Row],[Order Date]],"MMM")</f>
        <v>Jun</v>
      </c>
      <c r="G1006" s="3" t="s">
        <v>0</v>
      </c>
      <c r="H1006" s="3" t="s">
        <v>50</v>
      </c>
      <c r="I1006" s="3" t="s">
        <v>2</v>
      </c>
      <c r="J1006" s="3" t="s">
        <v>13</v>
      </c>
      <c r="K1006" s="3" t="s">
        <v>4</v>
      </c>
      <c r="L1006" s="3" t="s">
        <v>22</v>
      </c>
      <c r="M1006" s="8">
        <v>1</v>
      </c>
      <c r="N1006" s="5">
        <v>49.86</v>
      </c>
      <c r="O1006" s="6">
        <v>0</v>
      </c>
      <c r="P1006" s="5">
        <v>22.72</v>
      </c>
      <c r="Q1006" s="5">
        <f t="shared" si="60"/>
        <v>49.86</v>
      </c>
      <c r="R1006" s="5">
        <f t="shared" si="61"/>
        <v>22.72</v>
      </c>
      <c r="S1006" s="5">
        <f t="shared" si="62"/>
        <v>27.14</v>
      </c>
      <c r="T1006" s="7">
        <f t="shared" si="63"/>
        <v>0.5443241075010028</v>
      </c>
      <c r="U1006" s="4">
        <f>YEAR(SalesDataTable[[#This Row],[Order Date]])</f>
        <v>2026</v>
      </c>
      <c r="V1006" s="7" t="str">
        <f>"Q"&amp;ROUNDUP(MONTH(SalesDataTable[[#This Row],[Order Date]])/3,0)</f>
        <v>Q2</v>
      </c>
      <c r="W1006" s="8">
        <f>MONTH(SalesDataTable[[#This Row],[Order Date]])</f>
        <v>6</v>
      </c>
      <c r="X1006" s="7" t="str">
        <f>TEXT(SalesDataTable[[#This Row],[Order Date]],"mmm")</f>
        <v>Jun</v>
      </c>
    </row>
    <row r="1007" spans="1:24" ht="15.75">
      <c r="A1007" s="1">
        <v>4495</v>
      </c>
      <c r="B1007" s="2">
        <v>46178</v>
      </c>
      <c r="C1007" s="3">
        <f>YEAR(SalesDataTable[[#This Row],[Order Date]])</f>
        <v>2026</v>
      </c>
      <c r="D1007" s="10" t="str">
        <f>"Q"&amp;ROUNDUP(MONTH(SalesDataTable[[#This Row],[Order Date]])/3,0)</f>
        <v>Q2</v>
      </c>
      <c r="E1007" s="3">
        <f>MONTH(SalesDataTable[[#This Row],[Order Date]])</f>
        <v>6</v>
      </c>
      <c r="F1007" s="3" t="str">
        <f>TEXT(SalesDataTable[[#This Row],[Order Date]],"MMM")</f>
        <v>Jun</v>
      </c>
      <c r="G1007" s="3" t="s">
        <v>11</v>
      </c>
      <c r="H1007" s="3" t="s">
        <v>39</v>
      </c>
      <c r="I1007" s="3" t="s">
        <v>19</v>
      </c>
      <c r="J1007" s="3" t="s">
        <v>13</v>
      </c>
      <c r="K1007" s="3" t="s">
        <v>23</v>
      </c>
      <c r="L1007" s="3" t="s">
        <v>29</v>
      </c>
      <c r="M1007" s="8">
        <v>2</v>
      </c>
      <c r="N1007" s="5">
        <v>195.51</v>
      </c>
      <c r="O1007" s="6">
        <v>0</v>
      </c>
      <c r="P1007" s="5">
        <v>102.97</v>
      </c>
      <c r="Q1007" s="5">
        <f t="shared" si="60"/>
        <v>391.02</v>
      </c>
      <c r="R1007" s="5">
        <f t="shared" si="61"/>
        <v>205.94</v>
      </c>
      <c r="S1007" s="5">
        <f t="shared" si="62"/>
        <v>185.07999999999998</v>
      </c>
      <c r="T1007" s="7">
        <f t="shared" si="63"/>
        <v>0.47332617257429288</v>
      </c>
      <c r="U1007" s="4">
        <f>YEAR(SalesDataTable[[#This Row],[Order Date]])</f>
        <v>2026</v>
      </c>
      <c r="V1007" s="7" t="str">
        <f>"Q"&amp;ROUNDUP(MONTH(SalesDataTable[[#This Row],[Order Date]])/3,0)</f>
        <v>Q2</v>
      </c>
      <c r="W1007" s="8">
        <f>MONTH(SalesDataTable[[#This Row],[Order Date]])</f>
        <v>6</v>
      </c>
      <c r="X1007" s="7" t="str">
        <f>TEXT(SalesDataTable[[#This Row],[Order Date]],"mmm")</f>
        <v>Jun</v>
      </c>
    </row>
    <row r="1008" spans="1:24" ht="15.75">
      <c r="A1008" s="1">
        <v>815</v>
      </c>
      <c r="B1008" s="2">
        <v>46179</v>
      </c>
      <c r="C1008" s="3">
        <f>YEAR(SalesDataTable[[#This Row],[Order Date]])</f>
        <v>2026</v>
      </c>
      <c r="D1008" s="10" t="str">
        <f>"Q"&amp;ROUNDUP(MONTH(SalesDataTable[[#This Row],[Order Date]])/3,0)</f>
        <v>Q2</v>
      </c>
      <c r="E1008" s="3">
        <f>MONTH(SalesDataTable[[#This Row],[Order Date]])</f>
        <v>6</v>
      </c>
      <c r="F1008" s="3" t="str">
        <f>TEXT(SalesDataTable[[#This Row],[Order Date]],"MMM")</f>
        <v>Jun</v>
      </c>
      <c r="G1008" s="3" t="s">
        <v>0</v>
      </c>
      <c r="H1008" s="3" t="s">
        <v>1</v>
      </c>
      <c r="I1008" s="3" t="s">
        <v>19</v>
      </c>
      <c r="J1008" s="3" t="s">
        <v>13</v>
      </c>
      <c r="K1008" s="3" t="s">
        <v>34</v>
      </c>
      <c r="L1008" s="3" t="s">
        <v>35</v>
      </c>
      <c r="M1008" s="8">
        <v>1</v>
      </c>
      <c r="N1008" s="5">
        <v>39.61</v>
      </c>
      <c r="O1008" s="6">
        <v>0</v>
      </c>
      <c r="P1008" s="5">
        <v>14.75</v>
      </c>
      <c r="Q1008" s="5">
        <f t="shared" si="60"/>
        <v>39.61</v>
      </c>
      <c r="R1008" s="5">
        <f t="shared" si="61"/>
        <v>14.75</v>
      </c>
      <c r="S1008" s="5">
        <f t="shared" si="62"/>
        <v>24.86</v>
      </c>
      <c r="T1008" s="7">
        <f t="shared" si="63"/>
        <v>0.62761928805857103</v>
      </c>
      <c r="U1008" s="4">
        <f>YEAR(SalesDataTable[[#This Row],[Order Date]])</f>
        <v>2026</v>
      </c>
      <c r="V1008" s="7" t="str">
        <f>"Q"&amp;ROUNDUP(MONTH(SalesDataTable[[#This Row],[Order Date]])/3,0)</f>
        <v>Q2</v>
      </c>
      <c r="W1008" s="8">
        <f>MONTH(SalesDataTable[[#This Row],[Order Date]])</f>
        <v>6</v>
      </c>
      <c r="X1008" s="7" t="str">
        <f>TEXT(SalesDataTable[[#This Row],[Order Date]],"mmm")</f>
        <v>Jun</v>
      </c>
    </row>
    <row r="1009" spans="1:24" ht="15.75">
      <c r="A1009" s="1">
        <v>1140</v>
      </c>
      <c r="B1009" s="2">
        <v>46179</v>
      </c>
      <c r="C1009" s="3">
        <f>YEAR(SalesDataTable[[#This Row],[Order Date]])</f>
        <v>2026</v>
      </c>
      <c r="D1009" s="10" t="str">
        <f>"Q"&amp;ROUNDUP(MONTH(SalesDataTable[[#This Row],[Order Date]])/3,0)</f>
        <v>Q2</v>
      </c>
      <c r="E1009" s="3">
        <f>MONTH(SalesDataTable[[#This Row],[Order Date]])</f>
        <v>6</v>
      </c>
      <c r="F1009" s="3" t="str">
        <f>TEXT(SalesDataTable[[#This Row],[Order Date]],"MMM")</f>
        <v>Jun</v>
      </c>
      <c r="G1009" s="3" t="s">
        <v>6</v>
      </c>
      <c r="H1009" s="3" t="s">
        <v>7</v>
      </c>
      <c r="I1009" s="3" t="s">
        <v>19</v>
      </c>
      <c r="J1009" s="3" t="s">
        <v>3</v>
      </c>
      <c r="K1009" s="3" t="s">
        <v>9</v>
      </c>
      <c r="L1009" s="3" t="s">
        <v>46</v>
      </c>
      <c r="M1009" s="8">
        <v>1</v>
      </c>
      <c r="N1009" s="5">
        <v>70.86</v>
      </c>
      <c r="O1009" s="6">
        <v>0</v>
      </c>
      <c r="P1009" s="5">
        <v>31.47</v>
      </c>
      <c r="Q1009" s="5">
        <f t="shared" si="60"/>
        <v>70.86</v>
      </c>
      <c r="R1009" s="5">
        <f t="shared" si="61"/>
        <v>31.47</v>
      </c>
      <c r="S1009" s="5">
        <f t="shared" si="62"/>
        <v>39.39</v>
      </c>
      <c r="T1009" s="7">
        <f t="shared" si="63"/>
        <v>0.55588484335309063</v>
      </c>
      <c r="U1009" s="4">
        <f>YEAR(SalesDataTable[[#This Row],[Order Date]])</f>
        <v>2026</v>
      </c>
      <c r="V1009" s="7" t="str">
        <f>"Q"&amp;ROUNDUP(MONTH(SalesDataTable[[#This Row],[Order Date]])/3,0)</f>
        <v>Q2</v>
      </c>
      <c r="W1009" s="8">
        <f>MONTH(SalesDataTable[[#This Row],[Order Date]])</f>
        <v>6</v>
      </c>
      <c r="X1009" s="7" t="str">
        <f>TEXT(SalesDataTable[[#This Row],[Order Date]],"mmm")</f>
        <v>Jun</v>
      </c>
    </row>
    <row r="1010" spans="1:24" ht="15.75">
      <c r="A1010" s="1">
        <v>1544</v>
      </c>
      <c r="B1010" s="2">
        <v>46179</v>
      </c>
      <c r="C1010" s="3">
        <f>YEAR(SalesDataTable[[#This Row],[Order Date]])</f>
        <v>2026</v>
      </c>
      <c r="D1010" s="10" t="str">
        <f>"Q"&amp;ROUNDUP(MONTH(SalesDataTable[[#This Row],[Order Date]])/3,0)</f>
        <v>Q2</v>
      </c>
      <c r="E1010" s="3">
        <f>MONTH(SalesDataTable[[#This Row],[Order Date]])</f>
        <v>6</v>
      </c>
      <c r="F1010" s="3" t="str">
        <f>TEXT(SalesDataTable[[#This Row],[Order Date]],"MMM")</f>
        <v>Jun</v>
      </c>
      <c r="G1010" s="3" t="s">
        <v>20</v>
      </c>
      <c r="H1010" s="3" t="s">
        <v>31</v>
      </c>
      <c r="I1010" s="3" t="s">
        <v>8</v>
      </c>
      <c r="J1010" s="3" t="s">
        <v>3</v>
      </c>
      <c r="K1010" s="3" t="s">
        <v>34</v>
      </c>
      <c r="L1010" s="3" t="s">
        <v>35</v>
      </c>
      <c r="M1010" s="8">
        <v>8</v>
      </c>
      <c r="N1010" s="5">
        <v>40.46</v>
      </c>
      <c r="O1010" s="6">
        <v>0.2</v>
      </c>
      <c r="P1010" s="5">
        <v>14.7</v>
      </c>
      <c r="Q1010" s="5">
        <f t="shared" si="60"/>
        <v>258.94400000000002</v>
      </c>
      <c r="R1010" s="5">
        <f t="shared" si="61"/>
        <v>117.6</v>
      </c>
      <c r="S1010" s="5">
        <f t="shared" si="62"/>
        <v>141.34400000000002</v>
      </c>
      <c r="T1010" s="7">
        <f t="shared" si="63"/>
        <v>0.54584775086505199</v>
      </c>
      <c r="U1010" s="4">
        <f>YEAR(SalesDataTable[[#This Row],[Order Date]])</f>
        <v>2026</v>
      </c>
      <c r="V1010" s="7" t="str">
        <f>"Q"&amp;ROUNDUP(MONTH(SalesDataTable[[#This Row],[Order Date]])/3,0)</f>
        <v>Q2</v>
      </c>
      <c r="W1010" s="8">
        <f>MONTH(SalesDataTable[[#This Row],[Order Date]])</f>
        <v>6</v>
      </c>
      <c r="X1010" s="7" t="str">
        <f>TEXT(SalesDataTable[[#This Row],[Order Date]],"mmm")</f>
        <v>Jun</v>
      </c>
    </row>
    <row r="1011" spans="1:24" ht="15.75">
      <c r="A1011" s="1">
        <v>2420</v>
      </c>
      <c r="B1011" s="2">
        <v>46179</v>
      </c>
      <c r="C1011" s="3">
        <f>YEAR(SalesDataTable[[#This Row],[Order Date]])</f>
        <v>2026</v>
      </c>
      <c r="D1011" s="10" t="str">
        <f>"Q"&amp;ROUNDUP(MONTH(SalesDataTable[[#This Row],[Order Date]])/3,0)</f>
        <v>Q2</v>
      </c>
      <c r="E1011" s="3">
        <f>MONTH(SalesDataTable[[#This Row],[Order Date]])</f>
        <v>6</v>
      </c>
      <c r="F1011" s="3" t="str">
        <f>TEXT(SalesDataTable[[#This Row],[Order Date]],"MMM")</f>
        <v>Jun</v>
      </c>
      <c r="G1011" s="3" t="s">
        <v>11</v>
      </c>
      <c r="H1011" s="3" t="s">
        <v>25</v>
      </c>
      <c r="I1011" s="3" t="s">
        <v>2</v>
      </c>
      <c r="J1011" s="3" t="s">
        <v>13</v>
      </c>
      <c r="K1011" s="3" t="s">
        <v>14</v>
      </c>
      <c r="L1011" s="3" t="s">
        <v>44</v>
      </c>
      <c r="M1011" s="8">
        <v>1</v>
      </c>
      <c r="N1011" s="5">
        <v>131.79</v>
      </c>
      <c r="O1011" s="6">
        <v>0</v>
      </c>
      <c r="P1011" s="5">
        <v>68.22</v>
      </c>
      <c r="Q1011" s="5">
        <f t="shared" si="60"/>
        <v>131.79</v>
      </c>
      <c r="R1011" s="5">
        <f t="shared" si="61"/>
        <v>68.22</v>
      </c>
      <c r="S1011" s="5">
        <f t="shared" si="62"/>
        <v>63.569999999999993</v>
      </c>
      <c r="T1011" s="7">
        <f t="shared" si="63"/>
        <v>0.48235829729114499</v>
      </c>
      <c r="U1011" s="4">
        <f>YEAR(SalesDataTable[[#This Row],[Order Date]])</f>
        <v>2026</v>
      </c>
      <c r="V1011" s="7" t="str">
        <f>"Q"&amp;ROUNDUP(MONTH(SalesDataTable[[#This Row],[Order Date]])/3,0)</f>
        <v>Q2</v>
      </c>
      <c r="W1011" s="8">
        <f>MONTH(SalesDataTable[[#This Row],[Order Date]])</f>
        <v>6</v>
      </c>
      <c r="X1011" s="7" t="str">
        <f>TEXT(SalesDataTable[[#This Row],[Order Date]],"mmm")</f>
        <v>Jun</v>
      </c>
    </row>
    <row r="1012" spans="1:24" ht="15.75">
      <c r="A1012" s="1">
        <v>2805</v>
      </c>
      <c r="B1012" s="2">
        <v>46179</v>
      </c>
      <c r="C1012" s="3">
        <f>YEAR(SalesDataTable[[#This Row],[Order Date]])</f>
        <v>2026</v>
      </c>
      <c r="D1012" s="10" t="str">
        <f>"Q"&amp;ROUNDUP(MONTH(SalesDataTable[[#This Row],[Order Date]])/3,0)</f>
        <v>Q2</v>
      </c>
      <c r="E1012" s="3">
        <f>MONTH(SalesDataTable[[#This Row],[Order Date]])</f>
        <v>6</v>
      </c>
      <c r="F1012" s="3" t="str">
        <f>TEXT(SalesDataTable[[#This Row],[Order Date]],"MMM")</f>
        <v>Jun</v>
      </c>
      <c r="G1012" s="3" t="s">
        <v>11</v>
      </c>
      <c r="H1012" s="3" t="s">
        <v>39</v>
      </c>
      <c r="I1012" s="3" t="s">
        <v>8</v>
      </c>
      <c r="J1012" s="3" t="s">
        <v>3</v>
      </c>
      <c r="K1012" s="3" t="s">
        <v>23</v>
      </c>
      <c r="L1012" s="3" t="s">
        <v>24</v>
      </c>
      <c r="M1012" s="8">
        <v>12</v>
      </c>
      <c r="N1012" s="5">
        <v>338.45</v>
      </c>
      <c r="O1012" s="6">
        <v>0.1</v>
      </c>
      <c r="P1012" s="5">
        <v>196.78</v>
      </c>
      <c r="Q1012" s="5">
        <f t="shared" si="60"/>
        <v>3655.2599999999998</v>
      </c>
      <c r="R1012" s="5">
        <f t="shared" si="61"/>
        <v>2361.36</v>
      </c>
      <c r="S1012" s="5">
        <f t="shared" si="62"/>
        <v>1293.8999999999996</v>
      </c>
      <c r="T1012" s="7">
        <f t="shared" si="63"/>
        <v>0.35398302719915947</v>
      </c>
      <c r="U1012" s="4">
        <f>YEAR(SalesDataTable[[#This Row],[Order Date]])</f>
        <v>2026</v>
      </c>
      <c r="V1012" s="7" t="str">
        <f>"Q"&amp;ROUNDUP(MONTH(SalesDataTable[[#This Row],[Order Date]])/3,0)</f>
        <v>Q2</v>
      </c>
      <c r="W1012" s="8">
        <f>MONTH(SalesDataTable[[#This Row],[Order Date]])</f>
        <v>6</v>
      </c>
      <c r="X1012" s="7" t="str">
        <f>TEXT(SalesDataTable[[#This Row],[Order Date]],"mmm")</f>
        <v>Jun</v>
      </c>
    </row>
    <row r="1013" spans="1:24" ht="15.75">
      <c r="A1013" s="1">
        <v>3160</v>
      </c>
      <c r="B1013" s="2">
        <v>46179</v>
      </c>
      <c r="C1013" s="3">
        <f>YEAR(SalesDataTable[[#This Row],[Order Date]])</f>
        <v>2026</v>
      </c>
      <c r="D1013" s="10" t="str">
        <f>"Q"&amp;ROUNDUP(MONTH(SalesDataTable[[#This Row],[Order Date]])/3,0)</f>
        <v>Q2</v>
      </c>
      <c r="E1013" s="3">
        <f>MONTH(SalesDataTable[[#This Row],[Order Date]])</f>
        <v>6</v>
      </c>
      <c r="F1013" s="3" t="str">
        <f>TEXT(SalesDataTable[[#This Row],[Order Date]],"MMM")</f>
        <v>Jun</v>
      </c>
      <c r="G1013" s="3" t="s">
        <v>11</v>
      </c>
      <c r="H1013" s="3" t="s">
        <v>18</v>
      </c>
      <c r="I1013" s="3" t="s">
        <v>19</v>
      </c>
      <c r="J1013" s="3" t="s">
        <v>3</v>
      </c>
      <c r="K1013" s="3" t="s">
        <v>34</v>
      </c>
      <c r="L1013" s="3" t="s">
        <v>35</v>
      </c>
      <c r="M1013" s="8">
        <v>2</v>
      </c>
      <c r="N1013" s="5">
        <v>40.99</v>
      </c>
      <c r="O1013" s="6">
        <v>0</v>
      </c>
      <c r="P1013" s="5">
        <v>14.53</v>
      </c>
      <c r="Q1013" s="5">
        <f t="shared" si="60"/>
        <v>81.98</v>
      </c>
      <c r="R1013" s="5">
        <f t="shared" si="61"/>
        <v>29.06</v>
      </c>
      <c r="S1013" s="5">
        <f t="shared" si="62"/>
        <v>52.92</v>
      </c>
      <c r="T1013" s="7">
        <f t="shared" si="63"/>
        <v>0.64552329836545497</v>
      </c>
      <c r="U1013" s="4">
        <f>YEAR(SalesDataTable[[#This Row],[Order Date]])</f>
        <v>2026</v>
      </c>
      <c r="V1013" s="7" t="str">
        <f>"Q"&amp;ROUNDUP(MONTH(SalesDataTable[[#This Row],[Order Date]])/3,0)</f>
        <v>Q2</v>
      </c>
      <c r="W1013" s="8">
        <f>MONTH(SalesDataTable[[#This Row],[Order Date]])</f>
        <v>6</v>
      </c>
      <c r="X1013" s="7" t="str">
        <f>TEXT(SalesDataTable[[#This Row],[Order Date]],"mmm")</f>
        <v>Jun</v>
      </c>
    </row>
    <row r="1014" spans="1:24" ht="15.75">
      <c r="A1014" s="1">
        <v>3278</v>
      </c>
      <c r="B1014" s="2">
        <v>46179</v>
      </c>
      <c r="C1014" s="3">
        <f>YEAR(SalesDataTable[[#This Row],[Order Date]])</f>
        <v>2026</v>
      </c>
      <c r="D1014" s="10" t="str">
        <f>"Q"&amp;ROUNDUP(MONTH(SalesDataTable[[#This Row],[Order Date]])/3,0)</f>
        <v>Q2</v>
      </c>
      <c r="E1014" s="3">
        <f>MONTH(SalesDataTable[[#This Row],[Order Date]])</f>
        <v>6</v>
      </c>
      <c r="F1014" s="3" t="str">
        <f>TEXT(SalesDataTable[[#This Row],[Order Date]],"MMM")</f>
        <v>Jun</v>
      </c>
      <c r="G1014" s="3" t="s">
        <v>6</v>
      </c>
      <c r="H1014" s="3" t="s">
        <v>43</v>
      </c>
      <c r="I1014" s="3" t="s">
        <v>19</v>
      </c>
      <c r="J1014" s="3" t="s">
        <v>3</v>
      </c>
      <c r="K1014" s="3" t="s">
        <v>4</v>
      </c>
      <c r="L1014" s="3" t="s">
        <v>30</v>
      </c>
      <c r="M1014" s="8">
        <v>1</v>
      </c>
      <c r="N1014" s="5">
        <v>101.85</v>
      </c>
      <c r="O1014" s="6">
        <v>0</v>
      </c>
      <c r="P1014" s="5">
        <v>51.59</v>
      </c>
      <c r="Q1014" s="5">
        <f t="shared" si="60"/>
        <v>101.85</v>
      </c>
      <c r="R1014" s="5">
        <f t="shared" si="61"/>
        <v>51.59</v>
      </c>
      <c r="S1014" s="5">
        <f t="shared" si="62"/>
        <v>50.259999999999991</v>
      </c>
      <c r="T1014" s="7">
        <f t="shared" si="63"/>
        <v>0.49347079037800679</v>
      </c>
      <c r="U1014" s="4">
        <f>YEAR(SalesDataTable[[#This Row],[Order Date]])</f>
        <v>2026</v>
      </c>
      <c r="V1014" s="7" t="str">
        <f>"Q"&amp;ROUNDUP(MONTH(SalesDataTable[[#This Row],[Order Date]])/3,0)</f>
        <v>Q2</v>
      </c>
      <c r="W1014" s="8">
        <f>MONTH(SalesDataTable[[#This Row],[Order Date]])</f>
        <v>6</v>
      </c>
      <c r="X1014" s="7" t="str">
        <f>TEXT(SalesDataTable[[#This Row],[Order Date]],"mmm")</f>
        <v>Jun</v>
      </c>
    </row>
    <row r="1015" spans="1:24" ht="15.75">
      <c r="A1015" s="1">
        <v>3555</v>
      </c>
      <c r="B1015" s="2">
        <v>46179</v>
      </c>
      <c r="C1015" s="3">
        <f>YEAR(SalesDataTable[[#This Row],[Order Date]])</f>
        <v>2026</v>
      </c>
      <c r="D1015" s="10" t="str">
        <f>"Q"&amp;ROUNDUP(MONTH(SalesDataTable[[#This Row],[Order Date]])/3,0)</f>
        <v>Q2</v>
      </c>
      <c r="E1015" s="3">
        <f>MONTH(SalesDataTable[[#This Row],[Order Date]])</f>
        <v>6</v>
      </c>
      <c r="F1015" s="3" t="str">
        <f>TEXT(SalesDataTable[[#This Row],[Order Date]],"MMM")</f>
        <v>Jun</v>
      </c>
      <c r="G1015" s="3" t="s">
        <v>11</v>
      </c>
      <c r="H1015" s="3" t="s">
        <v>12</v>
      </c>
      <c r="I1015" s="3" t="s">
        <v>8</v>
      </c>
      <c r="J1015" s="3" t="s">
        <v>16</v>
      </c>
      <c r="K1015" s="3" t="s">
        <v>23</v>
      </c>
      <c r="L1015" s="3" t="s">
        <v>24</v>
      </c>
      <c r="M1015" s="8">
        <v>4</v>
      </c>
      <c r="N1015" s="5">
        <v>346.14</v>
      </c>
      <c r="O1015" s="6">
        <v>0.05</v>
      </c>
      <c r="P1015" s="5">
        <v>198.97</v>
      </c>
      <c r="Q1015" s="5">
        <f t="shared" si="60"/>
        <v>1315.3319999999999</v>
      </c>
      <c r="R1015" s="5">
        <f t="shared" si="61"/>
        <v>795.88</v>
      </c>
      <c r="S1015" s="5">
        <f t="shared" si="62"/>
        <v>519.45199999999988</v>
      </c>
      <c r="T1015" s="7">
        <f t="shared" si="63"/>
        <v>0.39492082607280893</v>
      </c>
      <c r="U1015" s="4">
        <f>YEAR(SalesDataTable[[#This Row],[Order Date]])</f>
        <v>2026</v>
      </c>
      <c r="V1015" s="7" t="str">
        <f>"Q"&amp;ROUNDUP(MONTH(SalesDataTable[[#This Row],[Order Date]])/3,0)</f>
        <v>Q2</v>
      </c>
      <c r="W1015" s="8">
        <f>MONTH(SalesDataTable[[#This Row],[Order Date]])</f>
        <v>6</v>
      </c>
      <c r="X1015" s="7" t="str">
        <f>TEXT(SalesDataTable[[#This Row],[Order Date]],"mmm")</f>
        <v>Jun</v>
      </c>
    </row>
    <row r="1016" spans="1:24" ht="15.75">
      <c r="A1016" s="1">
        <v>3702</v>
      </c>
      <c r="B1016" s="2">
        <v>46179</v>
      </c>
      <c r="C1016" s="3">
        <f>YEAR(SalesDataTable[[#This Row],[Order Date]])</f>
        <v>2026</v>
      </c>
      <c r="D1016" s="10" t="str">
        <f>"Q"&amp;ROUNDUP(MONTH(SalesDataTable[[#This Row],[Order Date]])/3,0)</f>
        <v>Q2</v>
      </c>
      <c r="E1016" s="3">
        <f>MONTH(SalesDataTable[[#This Row],[Order Date]])</f>
        <v>6</v>
      </c>
      <c r="F1016" s="3" t="str">
        <f>TEXT(SalesDataTable[[#This Row],[Order Date]],"MMM")</f>
        <v>Jun</v>
      </c>
      <c r="G1016" s="3" t="s">
        <v>0</v>
      </c>
      <c r="H1016" s="3" t="s">
        <v>36</v>
      </c>
      <c r="I1016" s="3" t="s">
        <v>19</v>
      </c>
      <c r="J1016" s="3" t="s">
        <v>16</v>
      </c>
      <c r="K1016" s="3" t="s">
        <v>4</v>
      </c>
      <c r="L1016" s="3" t="s">
        <v>5</v>
      </c>
      <c r="M1016" s="8">
        <v>2</v>
      </c>
      <c r="N1016" s="5">
        <v>83.28</v>
      </c>
      <c r="O1016" s="6">
        <v>0</v>
      </c>
      <c r="P1016" s="5">
        <v>43.56</v>
      </c>
      <c r="Q1016" s="5">
        <f t="shared" si="60"/>
        <v>166.56</v>
      </c>
      <c r="R1016" s="5">
        <f t="shared" si="61"/>
        <v>87.12</v>
      </c>
      <c r="S1016" s="5">
        <f t="shared" si="62"/>
        <v>79.44</v>
      </c>
      <c r="T1016" s="7">
        <f t="shared" si="63"/>
        <v>0.47694524495677232</v>
      </c>
      <c r="U1016" s="4">
        <f>YEAR(SalesDataTable[[#This Row],[Order Date]])</f>
        <v>2026</v>
      </c>
      <c r="V1016" s="7" t="str">
        <f>"Q"&amp;ROUNDUP(MONTH(SalesDataTable[[#This Row],[Order Date]])/3,0)</f>
        <v>Q2</v>
      </c>
      <c r="W1016" s="8">
        <f>MONTH(SalesDataTable[[#This Row],[Order Date]])</f>
        <v>6</v>
      </c>
      <c r="X1016" s="7" t="str">
        <f>TEXT(SalesDataTable[[#This Row],[Order Date]],"mmm")</f>
        <v>Jun</v>
      </c>
    </row>
    <row r="1017" spans="1:24" ht="15.75">
      <c r="A1017" s="1">
        <v>4349</v>
      </c>
      <c r="B1017" s="2">
        <v>46179</v>
      </c>
      <c r="C1017" s="3">
        <f>YEAR(SalesDataTable[[#This Row],[Order Date]])</f>
        <v>2026</v>
      </c>
      <c r="D1017" s="10" t="str">
        <f>"Q"&amp;ROUNDUP(MONTH(SalesDataTable[[#This Row],[Order Date]])/3,0)</f>
        <v>Q2</v>
      </c>
      <c r="E1017" s="3">
        <f>MONTH(SalesDataTable[[#This Row],[Order Date]])</f>
        <v>6</v>
      </c>
      <c r="F1017" s="3" t="str">
        <f>TEXT(SalesDataTable[[#This Row],[Order Date]],"MMM")</f>
        <v>Jun</v>
      </c>
      <c r="G1017" s="3" t="s">
        <v>20</v>
      </c>
      <c r="H1017" s="3" t="s">
        <v>31</v>
      </c>
      <c r="I1017" s="3" t="s">
        <v>19</v>
      </c>
      <c r="J1017" s="3" t="s">
        <v>16</v>
      </c>
      <c r="K1017" s="3" t="s">
        <v>4</v>
      </c>
      <c r="L1017" s="3" t="s">
        <v>5</v>
      </c>
      <c r="M1017" s="8">
        <v>1</v>
      </c>
      <c r="N1017" s="5">
        <v>80.349999999999994</v>
      </c>
      <c r="O1017" s="6">
        <v>0.15</v>
      </c>
      <c r="P1017" s="5">
        <v>43.51</v>
      </c>
      <c r="Q1017" s="5">
        <f t="shared" si="60"/>
        <v>68.297499999999999</v>
      </c>
      <c r="R1017" s="5">
        <f t="shared" si="61"/>
        <v>43.51</v>
      </c>
      <c r="S1017" s="5">
        <f t="shared" si="62"/>
        <v>24.787500000000001</v>
      </c>
      <c r="T1017" s="7">
        <f t="shared" si="63"/>
        <v>0.3629342216040119</v>
      </c>
      <c r="U1017" s="4">
        <f>YEAR(SalesDataTable[[#This Row],[Order Date]])</f>
        <v>2026</v>
      </c>
      <c r="V1017" s="7" t="str">
        <f>"Q"&amp;ROUNDUP(MONTH(SalesDataTable[[#This Row],[Order Date]])/3,0)</f>
        <v>Q2</v>
      </c>
      <c r="W1017" s="8">
        <f>MONTH(SalesDataTable[[#This Row],[Order Date]])</f>
        <v>6</v>
      </c>
      <c r="X1017" s="7" t="str">
        <f>TEXT(SalesDataTable[[#This Row],[Order Date]],"mmm")</f>
        <v>Jun</v>
      </c>
    </row>
    <row r="1018" spans="1:24" ht="15.75">
      <c r="A1018" s="1">
        <v>4989</v>
      </c>
      <c r="B1018" s="2">
        <v>46179</v>
      </c>
      <c r="C1018" s="3">
        <f>YEAR(SalesDataTable[[#This Row],[Order Date]])</f>
        <v>2026</v>
      </c>
      <c r="D1018" s="10" t="str">
        <f>"Q"&amp;ROUNDUP(MONTH(SalesDataTable[[#This Row],[Order Date]])/3,0)</f>
        <v>Q2</v>
      </c>
      <c r="E1018" s="3">
        <f>MONTH(SalesDataTable[[#This Row],[Order Date]])</f>
        <v>6</v>
      </c>
      <c r="F1018" s="3" t="str">
        <f>TEXT(SalesDataTable[[#This Row],[Order Date]],"MMM")</f>
        <v>Jun</v>
      </c>
      <c r="G1018" s="3" t="s">
        <v>6</v>
      </c>
      <c r="H1018" s="3" t="s">
        <v>7</v>
      </c>
      <c r="I1018" s="3" t="s">
        <v>2</v>
      </c>
      <c r="J1018" s="3" t="s">
        <v>3</v>
      </c>
      <c r="K1018" s="3" t="s">
        <v>4</v>
      </c>
      <c r="L1018" s="3" t="s">
        <v>26</v>
      </c>
      <c r="M1018" s="8">
        <v>1</v>
      </c>
      <c r="N1018" s="5">
        <v>40.86</v>
      </c>
      <c r="O1018" s="6">
        <v>0.05</v>
      </c>
      <c r="P1018" s="5">
        <v>16.899999999999999</v>
      </c>
      <c r="Q1018" s="5">
        <f t="shared" si="60"/>
        <v>38.817</v>
      </c>
      <c r="R1018" s="5">
        <f t="shared" si="61"/>
        <v>16.899999999999999</v>
      </c>
      <c r="S1018" s="5">
        <f t="shared" si="62"/>
        <v>21.917000000000002</v>
      </c>
      <c r="T1018" s="7">
        <f t="shared" si="63"/>
        <v>0.564623747327202</v>
      </c>
      <c r="U1018" s="4">
        <f>YEAR(SalesDataTable[[#This Row],[Order Date]])</f>
        <v>2026</v>
      </c>
      <c r="V1018" s="7" t="str">
        <f>"Q"&amp;ROUNDUP(MONTH(SalesDataTable[[#This Row],[Order Date]])/3,0)</f>
        <v>Q2</v>
      </c>
      <c r="W1018" s="8">
        <f>MONTH(SalesDataTable[[#This Row],[Order Date]])</f>
        <v>6</v>
      </c>
      <c r="X1018" s="7" t="str">
        <f>TEXT(SalesDataTable[[#This Row],[Order Date]],"mmm")</f>
        <v>Jun</v>
      </c>
    </row>
    <row r="1019" spans="1:24" ht="15.75">
      <c r="A1019" s="1">
        <v>713</v>
      </c>
      <c r="B1019" s="2">
        <v>46180</v>
      </c>
      <c r="C1019" s="3">
        <f>YEAR(SalesDataTable[[#This Row],[Order Date]])</f>
        <v>2026</v>
      </c>
      <c r="D1019" s="10" t="str">
        <f>"Q"&amp;ROUNDUP(MONTH(SalesDataTable[[#This Row],[Order Date]])/3,0)</f>
        <v>Q2</v>
      </c>
      <c r="E1019" s="3">
        <f>MONTH(SalesDataTable[[#This Row],[Order Date]])</f>
        <v>6</v>
      </c>
      <c r="F1019" s="3" t="str">
        <f>TEXT(SalesDataTable[[#This Row],[Order Date]],"MMM")</f>
        <v>Jun</v>
      </c>
      <c r="G1019" s="3" t="s">
        <v>6</v>
      </c>
      <c r="H1019" s="3" t="s">
        <v>27</v>
      </c>
      <c r="I1019" s="3" t="s">
        <v>19</v>
      </c>
      <c r="J1019" s="3" t="s">
        <v>3</v>
      </c>
      <c r="K1019" s="3" t="s">
        <v>14</v>
      </c>
      <c r="L1019" s="3" t="s">
        <v>15</v>
      </c>
      <c r="M1019" s="8">
        <v>4</v>
      </c>
      <c r="N1019" s="5">
        <v>36.299999999999997</v>
      </c>
      <c r="O1019" s="6">
        <v>0.05</v>
      </c>
      <c r="P1019" s="5">
        <v>13.16</v>
      </c>
      <c r="Q1019" s="5">
        <f t="shared" si="60"/>
        <v>137.93999999999997</v>
      </c>
      <c r="R1019" s="5">
        <f t="shared" si="61"/>
        <v>52.64</v>
      </c>
      <c r="S1019" s="5">
        <f t="shared" si="62"/>
        <v>85.299999999999969</v>
      </c>
      <c r="T1019" s="7">
        <f t="shared" si="63"/>
        <v>0.61838480498767567</v>
      </c>
      <c r="U1019" s="4">
        <f>YEAR(SalesDataTable[[#This Row],[Order Date]])</f>
        <v>2026</v>
      </c>
      <c r="V1019" s="7" t="str">
        <f>"Q"&amp;ROUNDUP(MONTH(SalesDataTable[[#This Row],[Order Date]])/3,0)</f>
        <v>Q2</v>
      </c>
      <c r="W1019" s="8">
        <f>MONTH(SalesDataTable[[#This Row],[Order Date]])</f>
        <v>6</v>
      </c>
      <c r="X1019" s="7" t="str">
        <f>TEXT(SalesDataTable[[#This Row],[Order Date]],"mmm")</f>
        <v>Jun</v>
      </c>
    </row>
    <row r="1020" spans="1:24" ht="15.75">
      <c r="A1020" s="1">
        <v>3355</v>
      </c>
      <c r="B1020" s="2">
        <v>46180</v>
      </c>
      <c r="C1020" s="3">
        <f>YEAR(SalesDataTable[[#This Row],[Order Date]])</f>
        <v>2026</v>
      </c>
      <c r="D1020" s="10" t="str">
        <f>"Q"&amp;ROUNDUP(MONTH(SalesDataTable[[#This Row],[Order Date]])/3,0)</f>
        <v>Q2</v>
      </c>
      <c r="E1020" s="3">
        <f>MONTH(SalesDataTable[[#This Row],[Order Date]])</f>
        <v>6</v>
      </c>
      <c r="F1020" s="3" t="str">
        <f>TEXT(SalesDataTable[[#This Row],[Order Date]],"MMM")</f>
        <v>Jun</v>
      </c>
      <c r="G1020" s="3" t="s">
        <v>0</v>
      </c>
      <c r="H1020" s="3" t="s">
        <v>50</v>
      </c>
      <c r="I1020" s="3" t="s">
        <v>8</v>
      </c>
      <c r="J1020" s="3" t="s">
        <v>13</v>
      </c>
      <c r="K1020" s="3" t="s">
        <v>23</v>
      </c>
      <c r="L1020" s="3" t="s">
        <v>24</v>
      </c>
      <c r="M1020" s="8">
        <v>10</v>
      </c>
      <c r="N1020" s="5">
        <v>338.26</v>
      </c>
      <c r="O1020" s="6">
        <v>0.05</v>
      </c>
      <c r="P1020" s="5">
        <v>197.42</v>
      </c>
      <c r="Q1020" s="5">
        <f t="shared" si="60"/>
        <v>3213.47</v>
      </c>
      <c r="R1020" s="5">
        <f t="shared" si="61"/>
        <v>1974.1999999999998</v>
      </c>
      <c r="S1020" s="5">
        <f t="shared" si="62"/>
        <v>1239.27</v>
      </c>
      <c r="T1020" s="7">
        <f t="shared" si="63"/>
        <v>0.38564853569505864</v>
      </c>
      <c r="U1020" s="4">
        <f>YEAR(SalesDataTable[[#This Row],[Order Date]])</f>
        <v>2026</v>
      </c>
      <c r="V1020" s="7" t="str">
        <f>"Q"&amp;ROUNDUP(MONTH(SalesDataTable[[#This Row],[Order Date]])/3,0)</f>
        <v>Q2</v>
      </c>
      <c r="W1020" s="8">
        <f>MONTH(SalesDataTable[[#This Row],[Order Date]])</f>
        <v>6</v>
      </c>
      <c r="X1020" s="7" t="str">
        <f>TEXT(SalesDataTable[[#This Row],[Order Date]],"mmm")</f>
        <v>Jun</v>
      </c>
    </row>
    <row r="1021" spans="1:24" ht="15.75">
      <c r="A1021" s="1">
        <v>3879</v>
      </c>
      <c r="B1021" s="2">
        <v>46180</v>
      </c>
      <c r="C1021" s="3">
        <f>YEAR(SalesDataTable[[#This Row],[Order Date]])</f>
        <v>2026</v>
      </c>
      <c r="D1021" s="10" t="str">
        <f>"Q"&amp;ROUNDUP(MONTH(SalesDataTable[[#This Row],[Order Date]])/3,0)</f>
        <v>Q2</v>
      </c>
      <c r="E1021" s="3">
        <f>MONTH(SalesDataTable[[#This Row],[Order Date]])</f>
        <v>6</v>
      </c>
      <c r="F1021" s="3" t="str">
        <f>TEXT(SalesDataTable[[#This Row],[Order Date]],"MMM")</f>
        <v>Jun</v>
      </c>
      <c r="G1021" s="3" t="s">
        <v>0</v>
      </c>
      <c r="H1021" s="3" t="s">
        <v>36</v>
      </c>
      <c r="I1021" s="3" t="s">
        <v>28</v>
      </c>
      <c r="J1021" s="3" t="s">
        <v>3</v>
      </c>
      <c r="K1021" s="3" t="s">
        <v>4</v>
      </c>
      <c r="L1021" s="3" t="s">
        <v>26</v>
      </c>
      <c r="M1021" s="8">
        <v>2</v>
      </c>
      <c r="N1021" s="5">
        <v>41.25</v>
      </c>
      <c r="O1021" s="6">
        <v>0</v>
      </c>
      <c r="P1021" s="5">
        <v>17.13</v>
      </c>
      <c r="Q1021" s="5">
        <f t="shared" si="60"/>
        <v>82.5</v>
      </c>
      <c r="R1021" s="5">
        <f t="shared" si="61"/>
        <v>34.26</v>
      </c>
      <c r="S1021" s="5">
        <f t="shared" si="62"/>
        <v>48.24</v>
      </c>
      <c r="T1021" s="7">
        <f t="shared" si="63"/>
        <v>0.58472727272727276</v>
      </c>
      <c r="U1021" s="4">
        <f>YEAR(SalesDataTable[[#This Row],[Order Date]])</f>
        <v>2026</v>
      </c>
      <c r="V1021" s="7" t="str">
        <f>"Q"&amp;ROUNDUP(MONTH(SalesDataTable[[#This Row],[Order Date]])/3,0)</f>
        <v>Q2</v>
      </c>
      <c r="W1021" s="8">
        <f>MONTH(SalesDataTable[[#This Row],[Order Date]])</f>
        <v>6</v>
      </c>
      <c r="X1021" s="7" t="str">
        <f>TEXT(SalesDataTable[[#This Row],[Order Date]],"mmm")</f>
        <v>Jun</v>
      </c>
    </row>
    <row r="1022" spans="1:24" ht="15.75">
      <c r="A1022" s="1">
        <v>3989</v>
      </c>
      <c r="B1022" s="2">
        <v>46180</v>
      </c>
      <c r="C1022" s="3">
        <f>YEAR(SalesDataTable[[#This Row],[Order Date]])</f>
        <v>2026</v>
      </c>
      <c r="D1022" s="10" t="str">
        <f>"Q"&amp;ROUNDUP(MONTH(SalesDataTable[[#This Row],[Order Date]])/3,0)</f>
        <v>Q2</v>
      </c>
      <c r="E1022" s="3">
        <f>MONTH(SalesDataTable[[#This Row],[Order Date]])</f>
        <v>6</v>
      </c>
      <c r="F1022" s="3" t="str">
        <f>TEXT(SalesDataTable[[#This Row],[Order Date]],"MMM")</f>
        <v>Jun</v>
      </c>
      <c r="G1022" s="3" t="s">
        <v>6</v>
      </c>
      <c r="H1022" s="3" t="s">
        <v>43</v>
      </c>
      <c r="I1022" s="3" t="s">
        <v>2</v>
      </c>
      <c r="J1022" s="3" t="s">
        <v>3</v>
      </c>
      <c r="K1022" s="3" t="s">
        <v>9</v>
      </c>
      <c r="L1022" s="3" t="s">
        <v>10</v>
      </c>
      <c r="M1022" s="8">
        <v>2</v>
      </c>
      <c r="N1022" s="5">
        <v>92</v>
      </c>
      <c r="O1022" s="6">
        <v>0</v>
      </c>
      <c r="P1022" s="5">
        <v>44.27</v>
      </c>
      <c r="Q1022" s="5">
        <f t="shared" si="60"/>
        <v>184</v>
      </c>
      <c r="R1022" s="5">
        <f t="shared" si="61"/>
        <v>88.54</v>
      </c>
      <c r="S1022" s="5">
        <f t="shared" si="62"/>
        <v>95.46</v>
      </c>
      <c r="T1022" s="7">
        <f t="shared" si="63"/>
        <v>0.51880434782608698</v>
      </c>
      <c r="U1022" s="4">
        <f>YEAR(SalesDataTable[[#This Row],[Order Date]])</f>
        <v>2026</v>
      </c>
      <c r="V1022" s="7" t="str">
        <f>"Q"&amp;ROUNDUP(MONTH(SalesDataTable[[#This Row],[Order Date]])/3,0)</f>
        <v>Q2</v>
      </c>
      <c r="W1022" s="8">
        <f>MONTH(SalesDataTable[[#This Row],[Order Date]])</f>
        <v>6</v>
      </c>
      <c r="X1022" s="7" t="str">
        <f>TEXT(SalesDataTable[[#This Row],[Order Date]],"mmm")</f>
        <v>Jun</v>
      </c>
    </row>
    <row r="1023" spans="1:24" ht="15.75">
      <c r="A1023" s="1">
        <v>4193</v>
      </c>
      <c r="B1023" s="2">
        <v>46180</v>
      </c>
      <c r="C1023" s="3">
        <f>YEAR(SalesDataTable[[#This Row],[Order Date]])</f>
        <v>2026</v>
      </c>
      <c r="D1023" s="10" t="str">
        <f>"Q"&amp;ROUNDUP(MONTH(SalesDataTable[[#This Row],[Order Date]])/3,0)</f>
        <v>Q2</v>
      </c>
      <c r="E1023" s="3">
        <f>MONTH(SalesDataTable[[#This Row],[Order Date]])</f>
        <v>6</v>
      </c>
      <c r="F1023" s="3" t="str">
        <f>TEXT(SalesDataTable[[#This Row],[Order Date]],"MMM")</f>
        <v>Jun</v>
      </c>
      <c r="G1023" s="3" t="s">
        <v>6</v>
      </c>
      <c r="H1023" s="3" t="s">
        <v>27</v>
      </c>
      <c r="I1023" s="3" t="s">
        <v>2</v>
      </c>
      <c r="J1023" s="3" t="s">
        <v>13</v>
      </c>
      <c r="K1023" s="3" t="s">
        <v>23</v>
      </c>
      <c r="L1023" s="3" t="s">
        <v>40</v>
      </c>
      <c r="M1023" s="8">
        <v>1</v>
      </c>
      <c r="N1023" s="5">
        <v>80.89</v>
      </c>
      <c r="O1023" s="6">
        <v>0.1</v>
      </c>
      <c r="P1023" s="5">
        <v>40.32</v>
      </c>
      <c r="Q1023" s="5">
        <f t="shared" si="60"/>
        <v>72.801000000000002</v>
      </c>
      <c r="R1023" s="5">
        <f t="shared" si="61"/>
        <v>40.32</v>
      </c>
      <c r="S1023" s="5">
        <f t="shared" si="62"/>
        <v>32.481000000000002</v>
      </c>
      <c r="T1023" s="7">
        <f t="shared" si="63"/>
        <v>0.44616145382618372</v>
      </c>
      <c r="U1023" s="4">
        <f>YEAR(SalesDataTable[[#This Row],[Order Date]])</f>
        <v>2026</v>
      </c>
      <c r="V1023" s="7" t="str">
        <f>"Q"&amp;ROUNDUP(MONTH(SalesDataTable[[#This Row],[Order Date]])/3,0)</f>
        <v>Q2</v>
      </c>
      <c r="W1023" s="8">
        <f>MONTH(SalesDataTable[[#This Row],[Order Date]])</f>
        <v>6</v>
      </c>
      <c r="X1023" s="7" t="str">
        <f>TEXT(SalesDataTable[[#This Row],[Order Date]],"mmm")</f>
        <v>Jun</v>
      </c>
    </row>
    <row r="1024" spans="1:24" ht="15.75">
      <c r="A1024" s="1">
        <v>4413</v>
      </c>
      <c r="B1024" s="2">
        <v>46180</v>
      </c>
      <c r="C1024" s="3">
        <f>YEAR(SalesDataTable[[#This Row],[Order Date]])</f>
        <v>2026</v>
      </c>
      <c r="D1024" s="10" t="str">
        <f>"Q"&amp;ROUNDUP(MONTH(SalesDataTable[[#This Row],[Order Date]])/3,0)</f>
        <v>Q2</v>
      </c>
      <c r="E1024" s="3">
        <f>MONTH(SalesDataTable[[#This Row],[Order Date]])</f>
        <v>6</v>
      </c>
      <c r="F1024" s="3" t="str">
        <f>TEXT(SalesDataTable[[#This Row],[Order Date]],"MMM")</f>
        <v>Jun</v>
      </c>
      <c r="G1024" s="3" t="s">
        <v>0</v>
      </c>
      <c r="H1024" s="3" t="s">
        <v>1</v>
      </c>
      <c r="I1024" s="3" t="s">
        <v>19</v>
      </c>
      <c r="J1024" s="3" t="s">
        <v>13</v>
      </c>
      <c r="K1024" s="3" t="s">
        <v>23</v>
      </c>
      <c r="L1024" s="3" t="s">
        <v>29</v>
      </c>
      <c r="M1024" s="8">
        <v>1</v>
      </c>
      <c r="N1024" s="5">
        <v>194.73</v>
      </c>
      <c r="O1024" s="6">
        <v>0</v>
      </c>
      <c r="P1024" s="5">
        <v>101.91</v>
      </c>
      <c r="Q1024" s="5">
        <f t="shared" si="60"/>
        <v>194.73</v>
      </c>
      <c r="R1024" s="5">
        <f t="shared" si="61"/>
        <v>101.91</v>
      </c>
      <c r="S1024" s="5">
        <f t="shared" si="62"/>
        <v>92.82</v>
      </c>
      <c r="T1024" s="7">
        <f t="shared" si="63"/>
        <v>0.47665999075643195</v>
      </c>
      <c r="U1024" s="4">
        <f>YEAR(SalesDataTable[[#This Row],[Order Date]])</f>
        <v>2026</v>
      </c>
      <c r="V1024" s="7" t="str">
        <f>"Q"&amp;ROUNDUP(MONTH(SalesDataTable[[#This Row],[Order Date]])/3,0)</f>
        <v>Q2</v>
      </c>
      <c r="W1024" s="8">
        <f>MONTH(SalesDataTable[[#This Row],[Order Date]])</f>
        <v>6</v>
      </c>
      <c r="X1024" s="7" t="str">
        <f>TEXT(SalesDataTable[[#This Row],[Order Date]],"mmm")</f>
        <v>Jun</v>
      </c>
    </row>
    <row r="1025" spans="1:24" ht="15.75">
      <c r="A1025" s="1">
        <v>4598</v>
      </c>
      <c r="B1025" s="2">
        <v>46180</v>
      </c>
      <c r="C1025" s="3">
        <f>YEAR(SalesDataTable[[#This Row],[Order Date]])</f>
        <v>2026</v>
      </c>
      <c r="D1025" s="10" t="str">
        <f>"Q"&amp;ROUNDUP(MONTH(SalesDataTable[[#This Row],[Order Date]])/3,0)</f>
        <v>Q2</v>
      </c>
      <c r="E1025" s="3">
        <f>MONTH(SalesDataTable[[#This Row],[Order Date]])</f>
        <v>6</v>
      </c>
      <c r="F1025" s="3" t="str">
        <f>TEXT(SalesDataTable[[#This Row],[Order Date]],"MMM")</f>
        <v>Jun</v>
      </c>
      <c r="G1025" s="3" t="s">
        <v>20</v>
      </c>
      <c r="H1025" s="3" t="s">
        <v>21</v>
      </c>
      <c r="I1025" s="3" t="s">
        <v>8</v>
      </c>
      <c r="J1025" s="3" t="s">
        <v>16</v>
      </c>
      <c r="K1025" s="3" t="s">
        <v>9</v>
      </c>
      <c r="L1025" s="3" t="s">
        <v>10</v>
      </c>
      <c r="M1025" s="8">
        <v>5</v>
      </c>
      <c r="N1025" s="5">
        <v>93.82</v>
      </c>
      <c r="O1025" s="6">
        <v>0.15</v>
      </c>
      <c r="P1025" s="5">
        <v>46.06</v>
      </c>
      <c r="Q1025" s="5">
        <f t="shared" si="60"/>
        <v>398.73499999999996</v>
      </c>
      <c r="R1025" s="5">
        <f t="shared" si="61"/>
        <v>230.3</v>
      </c>
      <c r="S1025" s="5">
        <f t="shared" si="62"/>
        <v>168.43499999999995</v>
      </c>
      <c r="T1025" s="7">
        <f t="shared" si="63"/>
        <v>0.4224234140469233</v>
      </c>
      <c r="U1025" s="4">
        <f>YEAR(SalesDataTable[[#This Row],[Order Date]])</f>
        <v>2026</v>
      </c>
      <c r="V1025" s="7" t="str">
        <f>"Q"&amp;ROUNDUP(MONTH(SalesDataTable[[#This Row],[Order Date]])/3,0)</f>
        <v>Q2</v>
      </c>
      <c r="W1025" s="8">
        <f>MONTH(SalesDataTable[[#This Row],[Order Date]])</f>
        <v>6</v>
      </c>
      <c r="X1025" s="7" t="str">
        <f>TEXT(SalesDataTable[[#This Row],[Order Date]],"mmm")</f>
        <v>Jun</v>
      </c>
    </row>
    <row r="1026" spans="1:24" ht="15.75">
      <c r="A1026" s="1">
        <v>72</v>
      </c>
      <c r="B1026" s="2">
        <v>46181</v>
      </c>
      <c r="C1026" s="3">
        <f>YEAR(SalesDataTable[[#This Row],[Order Date]])</f>
        <v>2026</v>
      </c>
      <c r="D1026" s="10" t="str">
        <f>"Q"&amp;ROUNDUP(MONTH(SalesDataTable[[#This Row],[Order Date]])/3,0)</f>
        <v>Q2</v>
      </c>
      <c r="E1026" s="3">
        <f>MONTH(SalesDataTable[[#This Row],[Order Date]])</f>
        <v>6</v>
      </c>
      <c r="F1026" s="3" t="str">
        <f>TEXT(SalesDataTable[[#This Row],[Order Date]],"MMM")</f>
        <v>Jun</v>
      </c>
      <c r="G1026" s="3" t="s">
        <v>11</v>
      </c>
      <c r="H1026" s="3" t="s">
        <v>39</v>
      </c>
      <c r="I1026" s="3" t="s">
        <v>19</v>
      </c>
      <c r="J1026" s="3" t="s">
        <v>13</v>
      </c>
      <c r="K1026" s="3" t="s">
        <v>9</v>
      </c>
      <c r="L1026" s="3" t="s">
        <v>17</v>
      </c>
      <c r="M1026" s="8">
        <v>3</v>
      </c>
      <c r="N1026" s="5">
        <v>142.53</v>
      </c>
      <c r="O1026" s="6">
        <v>0</v>
      </c>
      <c r="P1026" s="5">
        <v>80.67</v>
      </c>
      <c r="Q1026" s="5">
        <f t="shared" ref="Q1026:Q1089" si="64">M1026*N1026*(1-O1026)</f>
        <v>427.59000000000003</v>
      </c>
      <c r="R1026" s="5">
        <f t="shared" ref="R1026:R1089" si="65">M1026*P1026</f>
        <v>242.01</v>
      </c>
      <c r="S1026" s="5">
        <f t="shared" ref="S1026:S1089" si="66">Q1026-R1026</f>
        <v>185.58000000000004</v>
      </c>
      <c r="T1026" s="7">
        <f t="shared" ref="T1026:T1089" si="67">IFERROR(S1026/Q1026,0)</f>
        <v>0.43401389181225014</v>
      </c>
      <c r="U1026" s="4">
        <f>YEAR(SalesDataTable[[#This Row],[Order Date]])</f>
        <v>2026</v>
      </c>
      <c r="V1026" s="7" t="str">
        <f>"Q"&amp;ROUNDUP(MONTH(SalesDataTable[[#This Row],[Order Date]])/3,0)</f>
        <v>Q2</v>
      </c>
      <c r="W1026" s="8">
        <f>MONTH(SalesDataTable[[#This Row],[Order Date]])</f>
        <v>6</v>
      </c>
      <c r="X1026" s="7" t="str">
        <f>TEXT(SalesDataTable[[#This Row],[Order Date]],"mmm")</f>
        <v>Jun</v>
      </c>
    </row>
    <row r="1027" spans="1:24" ht="15.75">
      <c r="A1027" s="1">
        <v>176</v>
      </c>
      <c r="B1027" s="2">
        <v>46181</v>
      </c>
      <c r="C1027" s="3">
        <f>YEAR(SalesDataTable[[#This Row],[Order Date]])</f>
        <v>2026</v>
      </c>
      <c r="D1027" s="10" t="str">
        <f>"Q"&amp;ROUNDUP(MONTH(SalesDataTable[[#This Row],[Order Date]])/3,0)</f>
        <v>Q2</v>
      </c>
      <c r="E1027" s="3">
        <f>MONTH(SalesDataTable[[#This Row],[Order Date]])</f>
        <v>6</v>
      </c>
      <c r="F1027" s="3" t="str">
        <f>TEXT(SalesDataTable[[#This Row],[Order Date]],"MMM")</f>
        <v>Jun</v>
      </c>
      <c r="G1027" s="3" t="s">
        <v>6</v>
      </c>
      <c r="H1027" s="3" t="s">
        <v>49</v>
      </c>
      <c r="I1027" s="3" t="s">
        <v>2</v>
      </c>
      <c r="J1027" s="3" t="s">
        <v>3</v>
      </c>
      <c r="K1027" s="3" t="s">
        <v>23</v>
      </c>
      <c r="L1027" s="3" t="s">
        <v>29</v>
      </c>
      <c r="M1027" s="8">
        <v>1</v>
      </c>
      <c r="N1027" s="5">
        <v>196.33</v>
      </c>
      <c r="O1027" s="6">
        <v>0</v>
      </c>
      <c r="P1027" s="5">
        <v>103.27</v>
      </c>
      <c r="Q1027" s="5">
        <f t="shared" si="64"/>
        <v>196.33</v>
      </c>
      <c r="R1027" s="5">
        <f t="shared" si="65"/>
        <v>103.27</v>
      </c>
      <c r="S1027" s="5">
        <f t="shared" si="66"/>
        <v>93.060000000000016</v>
      </c>
      <c r="T1027" s="7">
        <f t="shared" si="67"/>
        <v>0.47399786074466466</v>
      </c>
      <c r="U1027" s="4">
        <f>YEAR(SalesDataTable[[#This Row],[Order Date]])</f>
        <v>2026</v>
      </c>
      <c r="V1027" s="7" t="str">
        <f>"Q"&amp;ROUNDUP(MONTH(SalesDataTable[[#This Row],[Order Date]])/3,0)</f>
        <v>Q2</v>
      </c>
      <c r="W1027" s="8">
        <f>MONTH(SalesDataTable[[#This Row],[Order Date]])</f>
        <v>6</v>
      </c>
      <c r="X1027" s="7" t="str">
        <f>TEXT(SalesDataTable[[#This Row],[Order Date]],"mmm")</f>
        <v>Jun</v>
      </c>
    </row>
    <row r="1028" spans="1:24" ht="15.75">
      <c r="A1028" s="1">
        <v>205</v>
      </c>
      <c r="B1028" s="2">
        <v>46181</v>
      </c>
      <c r="C1028" s="3">
        <f>YEAR(SalesDataTable[[#This Row],[Order Date]])</f>
        <v>2026</v>
      </c>
      <c r="D1028" s="10" t="str">
        <f>"Q"&amp;ROUNDUP(MONTH(SalesDataTable[[#This Row],[Order Date]])/3,0)</f>
        <v>Q2</v>
      </c>
      <c r="E1028" s="3">
        <f>MONTH(SalesDataTable[[#This Row],[Order Date]])</f>
        <v>6</v>
      </c>
      <c r="F1028" s="3" t="str">
        <f>TEXT(SalesDataTable[[#This Row],[Order Date]],"MMM")</f>
        <v>Jun</v>
      </c>
      <c r="G1028" s="3" t="s">
        <v>20</v>
      </c>
      <c r="H1028" s="3" t="s">
        <v>31</v>
      </c>
      <c r="I1028" s="3" t="s">
        <v>2</v>
      </c>
      <c r="J1028" s="3" t="s">
        <v>13</v>
      </c>
      <c r="K1028" s="3" t="s">
        <v>4</v>
      </c>
      <c r="L1028" s="3" t="s">
        <v>26</v>
      </c>
      <c r="M1028" s="8">
        <v>2</v>
      </c>
      <c r="N1028" s="5">
        <v>41.05</v>
      </c>
      <c r="O1028" s="6">
        <v>0</v>
      </c>
      <c r="P1028" s="5">
        <v>16.690000000000001</v>
      </c>
      <c r="Q1028" s="5">
        <f t="shared" si="64"/>
        <v>82.1</v>
      </c>
      <c r="R1028" s="5">
        <f t="shared" si="65"/>
        <v>33.380000000000003</v>
      </c>
      <c r="S1028" s="5">
        <f t="shared" si="66"/>
        <v>48.719999999999992</v>
      </c>
      <c r="T1028" s="7">
        <f t="shared" si="67"/>
        <v>0.59342265529841653</v>
      </c>
      <c r="U1028" s="4">
        <f>YEAR(SalesDataTable[[#This Row],[Order Date]])</f>
        <v>2026</v>
      </c>
      <c r="V1028" s="7" t="str">
        <f>"Q"&amp;ROUNDUP(MONTH(SalesDataTable[[#This Row],[Order Date]])/3,0)</f>
        <v>Q2</v>
      </c>
      <c r="W1028" s="8">
        <f>MONTH(SalesDataTable[[#This Row],[Order Date]])</f>
        <v>6</v>
      </c>
      <c r="X1028" s="7" t="str">
        <f>TEXT(SalesDataTable[[#This Row],[Order Date]],"mmm")</f>
        <v>Jun</v>
      </c>
    </row>
    <row r="1029" spans="1:24" ht="15.75">
      <c r="A1029" s="1">
        <v>896</v>
      </c>
      <c r="B1029" s="2">
        <v>46181</v>
      </c>
      <c r="C1029" s="3">
        <f>YEAR(SalesDataTable[[#This Row],[Order Date]])</f>
        <v>2026</v>
      </c>
      <c r="D1029" s="10" t="str">
        <f>"Q"&amp;ROUNDUP(MONTH(SalesDataTable[[#This Row],[Order Date]])/3,0)</f>
        <v>Q2</v>
      </c>
      <c r="E1029" s="3">
        <f>MONTH(SalesDataTable[[#This Row],[Order Date]])</f>
        <v>6</v>
      </c>
      <c r="F1029" s="3" t="str">
        <f>TEXT(SalesDataTable[[#This Row],[Order Date]],"MMM")</f>
        <v>Jun</v>
      </c>
      <c r="G1029" s="3" t="s">
        <v>20</v>
      </c>
      <c r="H1029" s="3" t="s">
        <v>33</v>
      </c>
      <c r="I1029" s="3" t="s">
        <v>2</v>
      </c>
      <c r="J1029" s="3" t="s">
        <v>13</v>
      </c>
      <c r="K1029" s="3" t="s">
        <v>34</v>
      </c>
      <c r="L1029" s="3" t="s">
        <v>38</v>
      </c>
      <c r="M1029" s="8">
        <v>1</v>
      </c>
      <c r="N1029" s="5">
        <v>123.09</v>
      </c>
      <c r="O1029" s="6">
        <v>0</v>
      </c>
      <c r="P1029" s="5">
        <v>68.03</v>
      </c>
      <c r="Q1029" s="5">
        <f t="shared" si="64"/>
        <v>123.09</v>
      </c>
      <c r="R1029" s="5">
        <f t="shared" si="65"/>
        <v>68.03</v>
      </c>
      <c r="S1029" s="5">
        <f t="shared" si="66"/>
        <v>55.06</v>
      </c>
      <c r="T1029" s="7">
        <f t="shared" si="67"/>
        <v>0.44731497278414167</v>
      </c>
      <c r="U1029" s="4">
        <f>YEAR(SalesDataTable[[#This Row],[Order Date]])</f>
        <v>2026</v>
      </c>
      <c r="V1029" s="7" t="str">
        <f>"Q"&amp;ROUNDUP(MONTH(SalesDataTable[[#This Row],[Order Date]])/3,0)</f>
        <v>Q2</v>
      </c>
      <c r="W1029" s="8">
        <f>MONTH(SalesDataTable[[#This Row],[Order Date]])</f>
        <v>6</v>
      </c>
      <c r="X1029" s="7" t="str">
        <f>TEXT(SalesDataTable[[#This Row],[Order Date]],"mmm")</f>
        <v>Jun</v>
      </c>
    </row>
    <row r="1030" spans="1:24" ht="15.75">
      <c r="A1030" s="1">
        <v>1697</v>
      </c>
      <c r="B1030" s="2">
        <v>46181</v>
      </c>
      <c r="C1030" s="3">
        <f>YEAR(SalesDataTable[[#This Row],[Order Date]])</f>
        <v>2026</v>
      </c>
      <c r="D1030" s="10" t="str">
        <f>"Q"&amp;ROUNDUP(MONTH(SalesDataTable[[#This Row],[Order Date]])/3,0)</f>
        <v>Q2</v>
      </c>
      <c r="E1030" s="3">
        <f>MONTH(SalesDataTable[[#This Row],[Order Date]])</f>
        <v>6</v>
      </c>
      <c r="F1030" s="3" t="str">
        <f>TEXT(SalesDataTable[[#This Row],[Order Date]],"MMM")</f>
        <v>Jun</v>
      </c>
      <c r="G1030" s="3" t="s">
        <v>6</v>
      </c>
      <c r="H1030" s="3" t="s">
        <v>43</v>
      </c>
      <c r="I1030" s="3" t="s">
        <v>2</v>
      </c>
      <c r="J1030" s="3" t="s">
        <v>16</v>
      </c>
      <c r="K1030" s="3" t="s">
        <v>9</v>
      </c>
      <c r="L1030" s="3" t="s">
        <v>17</v>
      </c>
      <c r="M1030" s="8">
        <v>2</v>
      </c>
      <c r="N1030" s="5">
        <v>141.09</v>
      </c>
      <c r="O1030" s="6">
        <v>0</v>
      </c>
      <c r="P1030" s="5">
        <v>81.69</v>
      </c>
      <c r="Q1030" s="5">
        <f t="shared" si="64"/>
        <v>282.18</v>
      </c>
      <c r="R1030" s="5">
        <f t="shared" si="65"/>
        <v>163.38</v>
      </c>
      <c r="S1030" s="5">
        <f t="shared" si="66"/>
        <v>118.80000000000001</v>
      </c>
      <c r="T1030" s="7">
        <f t="shared" si="67"/>
        <v>0.42100786731873274</v>
      </c>
      <c r="U1030" s="4">
        <f>YEAR(SalesDataTable[[#This Row],[Order Date]])</f>
        <v>2026</v>
      </c>
      <c r="V1030" s="7" t="str">
        <f>"Q"&amp;ROUNDUP(MONTH(SalesDataTable[[#This Row],[Order Date]])/3,0)</f>
        <v>Q2</v>
      </c>
      <c r="W1030" s="8">
        <f>MONTH(SalesDataTable[[#This Row],[Order Date]])</f>
        <v>6</v>
      </c>
      <c r="X1030" s="7" t="str">
        <f>TEXT(SalesDataTable[[#This Row],[Order Date]],"mmm")</f>
        <v>Jun</v>
      </c>
    </row>
    <row r="1031" spans="1:24" ht="15.75">
      <c r="A1031" s="1">
        <v>2159</v>
      </c>
      <c r="B1031" s="2">
        <v>46181</v>
      </c>
      <c r="C1031" s="3">
        <f>YEAR(SalesDataTable[[#This Row],[Order Date]])</f>
        <v>2026</v>
      </c>
      <c r="D1031" s="10" t="str">
        <f>"Q"&amp;ROUNDUP(MONTH(SalesDataTable[[#This Row],[Order Date]])/3,0)</f>
        <v>Q2</v>
      </c>
      <c r="E1031" s="3">
        <f>MONTH(SalesDataTable[[#This Row],[Order Date]])</f>
        <v>6</v>
      </c>
      <c r="F1031" s="3" t="str">
        <f>TEXT(SalesDataTable[[#This Row],[Order Date]],"MMM")</f>
        <v>Jun</v>
      </c>
      <c r="G1031" s="3" t="s">
        <v>11</v>
      </c>
      <c r="H1031" s="3" t="s">
        <v>39</v>
      </c>
      <c r="I1031" s="3" t="s">
        <v>19</v>
      </c>
      <c r="J1031" s="3" t="s">
        <v>13</v>
      </c>
      <c r="K1031" s="3" t="s">
        <v>9</v>
      </c>
      <c r="L1031" s="3" t="s">
        <v>37</v>
      </c>
      <c r="M1031" s="8">
        <v>1</v>
      </c>
      <c r="N1031" s="5">
        <v>157.04</v>
      </c>
      <c r="O1031" s="6">
        <v>0</v>
      </c>
      <c r="P1031" s="5">
        <v>77.540000000000006</v>
      </c>
      <c r="Q1031" s="5">
        <f t="shared" si="64"/>
        <v>157.04</v>
      </c>
      <c r="R1031" s="5">
        <f t="shared" si="65"/>
        <v>77.540000000000006</v>
      </c>
      <c r="S1031" s="5">
        <f t="shared" si="66"/>
        <v>79.499999999999986</v>
      </c>
      <c r="T1031" s="7">
        <f t="shared" si="67"/>
        <v>0.5062404482934284</v>
      </c>
      <c r="U1031" s="4">
        <f>YEAR(SalesDataTable[[#This Row],[Order Date]])</f>
        <v>2026</v>
      </c>
      <c r="V1031" s="7" t="str">
        <f>"Q"&amp;ROUNDUP(MONTH(SalesDataTable[[#This Row],[Order Date]])/3,0)</f>
        <v>Q2</v>
      </c>
      <c r="W1031" s="8">
        <f>MONTH(SalesDataTable[[#This Row],[Order Date]])</f>
        <v>6</v>
      </c>
      <c r="X1031" s="7" t="str">
        <f>TEXT(SalesDataTable[[#This Row],[Order Date]],"mmm")</f>
        <v>Jun</v>
      </c>
    </row>
    <row r="1032" spans="1:24" ht="15.75">
      <c r="A1032" s="1">
        <v>2772</v>
      </c>
      <c r="B1032" s="2">
        <v>46181</v>
      </c>
      <c r="C1032" s="3">
        <f>YEAR(SalesDataTable[[#This Row],[Order Date]])</f>
        <v>2026</v>
      </c>
      <c r="D1032" s="10" t="str">
        <f>"Q"&amp;ROUNDUP(MONTH(SalesDataTable[[#This Row],[Order Date]])/3,0)</f>
        <v>Q2</v>
      </c>
      <c r="E1032" s="3">
        <f>MONTH(SalesDataTable[[#This Row],[Order Date]])</f>
        <v>6</v>
      </c>
      <c r="F1032" s="3" t="str">
        <f>TEXT(SalesDataTable[[#This Row],[Order Date]],"MMM")</f>
        <v>Jun</v>
      </c>
      <c r="G1032" s="3" t="s">
        <v>20</v>
      </c>
      <c r="H1032" s="3" t="s">
        <v>31</v>
      </c>
      <c r="I1032" s="3" t="s">
        <v>19</v>
      </c>
      <c r="J1032" s="3" t="s">
        <v>13</v>
      </c>
      <c r="K1032" s="3" t="s">
        <v>14</v>
      </c>
      <c r="L1032" s="3" t="s">
        <v>44</v>
      </c>
      <c r="M1032" s="8">
        <v>6</v>
      </c>
      <c r="N1032" s="5">
        <v>136.46</v>
      </c>
      <c r="O1032" s="6">
        <v>0</v>
      </c>
      <c r="P1032" s="5">
        <v>68.61</v>
      </c>
      <c r="Q1032" s="5">
        <f t="shared" si="64"/>
        <v>818.76</v>
      </c>
      <c r="R1032" s="5">
        <f t="shared" si="65"/>
        <v>411.65999999999997</v>
      </c>
      <c r="S1032" s="5">
        <f t="shared" si="66"/>
        <v>407.1</v>
      </c>
      <c r="T1032" s="7">
        <f t="shared" si="67"/>
        <v>0.49721530118716112</v>
      </c>
      <c r="U1032" s="4">
        <f>YEAR(SalesDataTable[[#This Row],[Order Date]])</f>
        <v>2026</v>
      </c>
      <c r="V1032" s="7" t="str">
        <f>"Q"&amp;ROUNDUP(MONTH(SalesDataTable[[#This Row],[Order Date]])/3,0)</f>
        <v>Q2</v>
      </c>
      <c r="W1032" s="8">
        <f>MONTH(SalesDataTable[[#This Row],[Order Date]])</f>
        <v>6</v>
      </c>
      <c r="X1032" s="7" t="str">
        <f>TEXT(SalesDataTable[[#This Row],[Order Date]],"mmm")</f>
        <v>Jun</v>
      </c>
    </row>
    <row r="1033" spans="1:24" ht="15.75">
      <c r="A1033" s="1">
        <v>3091</v>
      </c>
      <c r="B1033" s="2">
        <v>46181</v>
      </c>
      <c r="C1033" s="3">
        <f>YEAR(SalesDataTable[[#This Row],[Order Date]])</f>
        <v>2026</v>
      </c>
      <c r="D1033" s="10" t="str">
        <f>"Q"&amp;ROUNDUP(MONTH(SalesDataTable[[#This Row],[Order Date]])/3,0)</f>
        <v>Q2</v>
      </c>
      <c r="E1033" s="3">
        <f>MONTH(SalesDataTable[[#This Row],[Order Date]])</f>
        <v>6</v>
      </c>
      <c r="F1033" s="3" t="str">
        <f>TEXT(SalesDataTable[[#This Row],[Order Date]],"MMM")</f>
        <v>Jun</v>
      </c>
      <c r="G1033" s="3" t="s">
        <v>0</v>
      </c>
      <c r="H1033" s="3" t="s">
        <v>1</v>
      </c>
      <c r="I1033" s="3" t="s">
        <v>2</v>
      </c>
      <c r="J1033" s="3" t="s">
        <v>13</v>
      </c>
      <c r="K1033" s="3" t="s">
        <v>34</v>
      </c>
      <c r="L1033" s="3" t="s">
        <v>42</v>
      </c>
      <c r="M1033" s="8">
        <v>1</v>
      </c>
      <c r="N1033" s="5">
        <v>36.1</v>
      </c>
      <c r="O1033" s="6">
        <v>0</v>
      </c>
      <c r="P1033" s="5">
        <v>13.65</v>
      </c>
      <c r="Q1033" s="5">
        <f t="shared" si="64"/>
        <v>36.1</v>
      </c>
      <c r="R1033" s="5">
        <f t="shared" si="65"/>
        <v>13.65</v>
      </c>
      <c r="S1033" s="5">
        <f t="shared" si="66"/>
        <v>22.450000000000003</v>
      </c>
      <c r="T1033" s="7">
        <f t="shared" si="67"/>
        <v>0.62188365650969535</v>
      </c>
      <c r="U1033" s="4">
        <f>YEAR(SalesDataTable[[#This Row],[Order Date]])</f>
        <v>2026</v>
      </c>
      <c r="V1033" s="7" t="str">
        <f>"Q"&amp;ROUNDUP(MONTH(SalesDataTable[[#This Row],[Order Date]])/3,0)</f>
        <v>Q2</v>
      </c>
      <c r="W1033" s="8">
        <f>MONTH(SalesDataTable[[#This Row],[Order Date]])</f>
        <v>6</v>
      </c>
      <c r="X1033" s="7" t="str">
        <f>TEXT(SalesDataTable[[#This Row],[Order Date]],"mmm")</f>
        <v>Jun</v>
      </c>
    </row>
    <row r="1034" spans="1:24" ht="15.75">
      <c r="A1034" s="1">
        <v>4241</v>
      </c>
      <c r="B1034" s="2">
        <v>46181</v>
      </c>
      <c r="C1034" s="3">
        <f>YEAR(SalesDataTable[[#This Row],[Order Date]])</f>
        <v>2026</v>
      </c>
      <c r="D1034" s="10" t="str">
        <f>"Q"&amp;ROUNDUP(MONTH(SalesDataTable[[#This Row],[Order Date]])/3,0)</f>
        <v>Q2</v>
      </c>
      <c r="E1034" s="3">
        <f>MONTH(SalesDataTable[[#This Row],[Order Date]])</f>
        <v>6</v>
      </c>
      <c r="F1034" s="3" t="str">
        <f>TEXT(SalesDataTable[[#This Row],[Order Date]],"MMM")</f>
        <v>Jun</v>
      </c>
      <c r="G1034" s="3" t="s">
        <v>20</v>
      </c>
      <c r="H1034" s="3" t="s">
        <v>47</v>
      </c>
      <c r="I1034" s="3" t="s">
        <v>2</v>
      </c>
      <c r="J1034" s="3" t="s">
        <v>13</v>
      </c>
      <c r="K1034" s="3" t="s">
        <v>9</v>
      </c>
      <c r="L1034" s="3" t="s">
        <v>10</v>
      </c>
      <c r="M1034" s="8">
        <v>3</v>
      </c>
      <c r="N1034" s="5">
        <v>92.73</v>
      </c>
      <c r="O1034" s="6">
        <v>0</v>
      </c>
      <c r="P1034" s="5">
        <v>44.68</v>
      </c>
      <c r="Q1034" s="5">
        <f t="shared" si="64"/>
        <v>278.19</v>
      </c>
      <c r="R1034" s="5">
        <f t="shared" si="65"/>
        <v>134.04</v>
      </c>
      <c r="S1034" s="5">
        <f t="shared" si="66"/>
        <v>144.15</v>
      </c>
      <c r="T1034" s="7">
        <f t="shared" si="67"/>
        <v>0.51817103418526911</v>
      </c>
      <c r="U1034" s="4">
        <f>YEAR(SalesDataTable[[#This Row],[Order Date]])</f>
        <v>2026</v>
      </c>
      <c r="V1034" s="7" t="str">
        <f>"Q"&amp;ROUNDUP(MONTH(SalesDataTable[[#This Row],[Order Date]])/3,0)</f>
        <v>Q2</v>
      </c>
      <c r="W1034" s="8">
        <f>MONTH(SalesDataTable[[#This Row],[Order Date]])</f>
        <v>6</v>
      </c>
      <c r="X1034" s="7" t="str">
        <f>TEXT(SalesDataTable[[#This Row],[Order Date]],"mmm")</f>
        <v>Jun</v>
      </c>
    </row>
    <row r="1035" spans="1:24" ht="15.75">
      <c r="A1035" s="1">
        <v>5185</v>
      </c>
      <c r="B1035" s="2">
        <v>46181</v>
      </c>
      <c r="C1035" s="3">
        <f>YEAR(SalesDataTable[[#This Row],[Order Date]])</f>
        <v>2026</v>
      </c>
      <c r="D1035" s="10" t="str">
        <f>"Q"&amp;ROUNDUP(MONTH(SalesDataTable[[#This Row],[Order Date]])/3,0)</f>
        <v>Q2</v>
      </c>
      <c r="E1035" s="3">
        <f>MONTH(SalesDataTable[[#This Row],[Order Date]])</f>
        <v>6</v>
      </c>
      <c r="F1035" s="3" t="str">
        <f>TEXT(SalesDataTable[[#This Row],[Order Date]],"MMM")</f>
        <v>Jun</v>
      </c>
      <c r="G1035" s="3" t="s">
        <v>6</v>
      </c>
      <c r="H1035" s="3" t="s">
        <v>43</v>
      </c>
      <c r="I1035" s="3" t="s">
        <v>2</v>
      </c>
      <c r="J1035" s="3" t="s">
        <v>13</v>
      </c>
      <c r="K1035" s="3" t="s">
        <v>14</v>
      </c>
      <c r="L1035" s="3" t="s">
        <v>48</v>
      </c>
      <c r="M1035" s="8">
        <v>3</v>
      </c>
      <c r="N1035" s="5">
        <v>164.31</v>
      </c>
      <c r="O1035" s="6">
        <v>0.05</v>
      </c>
      <c r="P1035" s="5">
        <v>86</v>
      </c>
      <c r="Q1035" s="5">
        <f t="shared" si="64"/>
        <v>468.2835</v>
      </c>
      <c r="R1035" s="5">
        <f t="shared" si="65"/>
        <v>258</v>
      </c>
      <c r="S1035" s="5">
        <f t="shared" si="66"/>
        <v>210.2835</v>
      </c>
      <c r="T1035" s="7">
        <f t="shared" si="67"/>
        <v>0.44905169624810615</v>
      </c>
      <c r="U1035" s="4">
        <f>YEAR(SalesDataTable[[#This Row],[Order Date]])</f>
        <v>2026</v>
      </c>
      <c r="V1035" s="7" t="str">
        <f>"Q"&amp;ROUNDUP(MONTH(SalesDataTable[[#This Row],[Order Date]])/3,0)</f>
        <v>Q2</v>
      </c>
      <c r="W1035" s="8">
        <f>MONTH(SalesDataTable[[#This Row],[Order Date]])</f>
        <v>6</v>
      </c>
      <c r="X1035" s="7" t="str">
        <f>TEXT(SalesDataTable[[#This Row],[Order Date]],"mmm")</f>
        <v>Jun</v>
      </c>
    </row>
    <row r="1036" spans="1:24" ht="15.75">
      <c r="A1036" s="1">
        <v>1437</v>
      </c>
      <c r="B1036" s="2">
        <v>46182</v>
      </c>
      <c r="C1036" s="3">
        <f>YEAR(SalesDataTable[[#This Row],[Order Date]])</f>
        <v>2026</v>
      </c>
      <c r="D1036" s="10" t="str">
        <f>"Q"&amp;ROUNDUP(MONTH(SalesDataTable[[#This Row],[Order Date]])/3,0)</f>
        <v>Q2</v>
      </c>
      <c r="E1036" s="3">
        <f>MONTH(SalesDataTable[[#This Row],[Order Date]])</f>
        <v>6</v>
      </c>
      <c r="F1036" s="3" t="str">
        <f>TEXT(SalesDataTable[[#This Row],[Order Date]],"MMM")</f>
        <v>Jun</v>
      </c>
      <c r="G1036" s="3" t="s">
        <v>20</v>
      </c>
      <c r="H1036" s="3" t="s">
        <v>33</v>
      </c>
      <c r="I1036" s="3" t="s">
        <v>28</v>
      </c>
      <c r="J1036" s="3" t="s">
        <v>13</v>
      </c>
      <c r="K1036" s="3" t="s">
        <v>14</v>
      </c>
      <c r="L1036" s="3" t="s">
        <v>15</v>
      </c>
      <c r="M1036" s="8">
        <v>2</v>
      </c>
      <c r="N1036" s="5">
        <v>36.85</v>
      </c>
      <c r="O1036" s="6">
        <v>0.1</v>
      </c>
      <c r="P1036" s="5">
        <v>13.92</v>
      </c>
      <c r="Q1036" s="5">
        <f t="shared" si="64"/>
        <v>66.33</v>
      </c>
      <c r="R1036" s="5">
        <f t="shared" si="65"/>
        <v>27.84</v>
      </c>
      <c r="S1036" s="5">
        <f t="shared" si="66"/>
        <v>38.489999999999995</v>
      </c>
      <c r="T1036" s="7">
        <f t="shared" si="67"/>
        <v>0.58028041610131154</v>
      </c>
      <c r="U1036" s="4">
        <f>YEAR(SalesDataTable[[#This Row],[Order Date]])</f>
        <v>2026</v>
      </c>
      <c r="V1036" s="7" t="str">
        <f>"Q"&amp;ROUNDUP(MONTH(SalesDataTable[[#This Row],[Order Date]])/3,0)</f>
        <v>Q2</v>
      </c>
      <c r="W1036" s="8">
        <f>MONTH(SalesDataTable[[#This Row],[Order Date]])</f>
        <v>6</v>
      </c>
      <c r="X1036" s="7" t="str">
        <f>TEXT(SalesDataTable[[#This Row],[Order Date]],"mmm")</f>
        <v>Jun</v>
      </c>
    </row>
    <row r="1037" spans="1:24" ht="15.75">
      <c r="A1037" s="1">
        <v>2316</v>
      </c>
      <c r="B1037" s="2">
        <v>46182</v>
      </c>
      <c r="C1037" s="3">
        <f>YEAR(SalesDataTable[[#This Row],[Order Date]])</f>
        <v>2026</v>
      </c>
      <c r="D1037" s="10" t="str">
        <f>"Q"&amp;ROUNDUP(MONTH(SalesDataTable[[#This Row],[Order Date]])/3,0)</f>
        <v>Q2</v>
      </c>
      <c r="E1037" s="3">
        <f>MONTH(SalesDataTable[[#This Row],[Order Date]])</f>
        <v>6</v>
      </c>
      <c r="F1037" s="3" t="str">
        <f>TEXT(SalesDataTable[[#This Row],[Order Date]],"MMM")</f>
        <v>Jun</v>
      </c>
      <c r="G1037" s="3" t="s">
        <v>6</v>
      </c>
      <c r="H1037" s="3" t="s">
        <v>41</v>
      </c>
      <c r="I1037" s="3" t="s">
        <v>28</v>
      </c>
      <c r="J1037" s="3" t="s">
        <v>13</v>
      </c>
      <c r="K1037" s="3" t="s">
        <v>34</v>
      </c>
      <c r="L1037" s="3" t="s">
        <v>42</v>
      </c>
      <c r="M1037" s="8">
        <v>1</v>
      </c>
      <c r="N1037" s="5">
        <v>35.619999999999997</v>
      </c>
      <c r="O1037" s="6">
        <v>0</v>
      </c>
      <c r="P1037" s="5">
        <v>14.05</v>
      </c>
      <c r="Q1037" s="5">
        <f t="shared" si="64"/>
        <v>35.619999999999997</v>
      </c>
      <c r="R1037" s="5">
        <f t="shared" si="65"/>
        <v>14.05</v>
      </c>
      <c r="S1037" s="5">
        <f t="shared" si="66"/>
        <v>21.569999999999997</v>
      </c>
      <c r="T1037" s="7">
        <f t="shared" si="67"/>
        <v>0.60555867490174053</v>
      </c>
      <c r="U1037" s="4">
        <f>YEAR(SalesDataTable[[#This Row],[Order Date]])</f>
        <v>2026</v>
      </c>
      <c r="V1037" s="7" t="str">
        <f>"Q"&amp;ROUNDUP(MONTH(SalesDataTable[[#This Row],[Order Date]])/3,0)</f>
        <v>Q2</v>
      </c>
      <c r="W1037" s="8">
        <f>MONTH(SalesDataTable[[#This Row],[Order Date]])</f>
        <v>6</v>
      </c>
      <c r="X1037" s="7" t="str">
        <f>TEXT(SalesDataTable[[#This Row],[Order Date]],"mmm")</f>
        <v>Jun</v>
      </c>
    </row>
    <row r="1038" spans="1:24" ht="15.75">
      <c r="A1038" s="1">
        <v>2329</v>
      </c>
      <c r="B1038" s="2">
        <v>46182</v>
      </c>
      <c r="C1038" s="3">
        <f>YEAR(SalesDataTable[[#This Row],[Order Date]])</f>
        <v>2026</v>
      </c>
      <c r="D1038" s="10" t="str">
        <f>"Q"&amp;ROUNDUP(MONTH(SalesDataTable[[#This Row],[Order Date]])/3,0)</f>
        <v>Q2</v>
      </c>
      <c r="E1038" s="3">
        <f>MONTH(SalesDataTable[[#This Row],[Order Date]])</f>
        <v>6</v>
      </c>
      <c r="F1038" s="3" t="str">
        <f>TEXT(SalesDataTable[[#This Row],[Order Date]],"MMM")</f>
        <v>Jun</v>
      </c>
      <c r="G1038" s="3" t="s">
        <v>20</v>
      </c>
      <c r="H1038" s="3" t="s">
        <v>33</v>
      </c>
      <c r="I1038" s="3" t="s">
        <v>2</v>
      </c>
      <c r="J1038" s="3" t="s">
        <v>13</v>
      </c>
      <c r="K1038" s="3" t="s">
        <v>9</v>
      </c>
      <c r="L1038" s="3" t="s">
        <v>37</v>
      </c>
      <c r="M1038" s="8">
        <v>3</v>
      </c>
      <c r="N1038" s="5">
        <v>157.43</v>
      </c>
      <c r="O1038" s="6">
        <v>0.15</v>
      </c>
      <c r="P1038" s="5">
        <v>77.56</v>
      </c>
      <c r="Q1038" s="5">
        <f t="shared" si="64"/>
        <v>401.44650000000001</v>
      </c>
      <c r="R1038" s="5">
        <f t="shared" si="65"/>
        <v>232.68</v>
      </c>
      <c r="S1038" s="5">
        <f t="shared" si="66"/>
        <v>168.76650000000001</v>
      </c>
      <c r="T1038" s="7">
        <f t="shared" si="67"/>
        <v>0.42039599299034863</v>
      </c>
      <c r="U1038" s="4">
        <f>YEAR(SalesDataTable[[#This Row],[Order Date]])</f>
        <v>2026</v>
      </c>
      <c r="V1038" s="7" t="str">
        <f>"Q"&amp;ROUNDUP(MONTH(SalesDataTable[[#This Row],[Order Date]])/3,0)</f>
        <v>Q2</v>
      </c>
      <c r="W1038" s="8">
        <f>MONTH(SalesDataTable[[#This Row],[Order Date]])</f>
        <v>6</v>
      </c>
      <c r="X1038" s="7" t="str">
        <f>TEXT(SalesDataTable[[#This Row],[Order Date]],"mmm")</f>
        <v>Jun</v>
      </c>
    </row>
    <row r="1039" spans="1:24" ht="15.75">
      <c r="A1039" s="1">
        <v>3036</v>
      </c>
      <c r="B1039" s="2">
        <v>46182</v>
      </c>
      <c r="C1039" s="3">
        <f>YEAR(SalesDataTable[[#This Row],[Order Date]])</f>
        <v>2026</v>
      </c>
      <c r="D1039" s="10" t="str">
        <f>"Q"&amp;ROUNDUP(MONTH(SalesDataTable[[#This Row],[Order Date]])/3,0)</f>
        <v>Q2</v>
      </c>
      <c r="E1039" s="3">
        <f>MONTH(SalesDataTable[[#This Row],[Order Date]])</f>
        <v>6</v>
      </c>
      <c r="F1039" s="3" t="str">
        <f>TEXT(SalesDataTable[[#This Row],[Order Date]],"MMM")</f>
        <v>Jun</v>
      </c>
      <c r="G1039" s="3" t="s">
        <v>6</v>
      </c>
      <c r="H1039" s="3" t="s">
        <v>43</v>
      </c>
      <c r="I1039" s="3" t="s">
        <v>19</v>
      </c>
      <c r="J1039" s="3" t="s">
        <v>13</v>
      </c>
      <c r="K1039" s="3" t="s">
        <v>4</v>
      </c>
      <c r="L1039" s="3" t="s">
        <v>5</v>
      </c>
      <c r="M1039" s="8">
        <v>1</v>
      </c>
      <c r="N1039" s="5">
        <v>81.2</v>
      </c>
      <c r="O1039" s="6">
        <v>0.1</v>
      </c>
      <c r="P1039" s="5">
        <v>41.64</v>
      </c>
      <c r="Q1039" s="5">
        <f t="shared" si="64"/>
        <v>73.08</v>
      </c>
      <c r="R1039" s="5">
        <f t="shared" si="65"/>
        <v>41.64</v>
      </c>
      <c r="S1039" s="5">
        <f t="shared" si="66"/>
        <v>31.439999999999998</v>
      </c>
      <c r="T1039" s="7">
        <f t="shared" si="67"/>
        <v>0.43021346469622329</v>
      </c>
      <c r="U1039" s="4">
        <f>YEAR(SalesDataTable[[#This Row],[Order Date]])</f>
        <v>2026</v>
      </c>
      <c r="V1039" s="7" t="str">
        <f>"Q"&amp;ROUNDUP(MONTH(SalesDataTable[[#This Row],[Order Date]])/3,0)</f>
        <v>Q2</v>
      </c>
      <c r="W1039" s="8">
        <f>MONTH(SalesDataTable[[#This Row],[Order Date]])</f>
        <v>6</v>
      </c>
      <c r="X1039" s="7" t="str">
        <f>TEXT(SalesDataTable[[#This Row],[Order Date]],"mmm")</f>
        <v>Jun</v>
      </c>
    </row>
    <row r="1040" spans="1:24" ht="15.75">
      <c r="A1040" s="1">
        <v>3429</v>
      </c>
      <c r="B1040" s="2">
        <v>46182</v>
      </c>
      <c r="C1040" s="3">
        <f>YEAR(SalesDataTable[[#This Row],[Order Date]])</f>
        <v>2026</v>
      </c>
      <c r="D1040" s="10" t="str">
        <f>"Q"&amp;ROUNDUP(MONTH(SalesDataTable[[#This Row],[Order Date]])/3,0)</f>
        <v>Q2</v>
      </c>
      <c r="E1040" s="3">
        <f>MONTH(SalesDataTable[[#This Row],[Order Date]])</f>
        <v>6</v>
      </c>
      <c r="F1040" s="3" t="str">
        <f>TEXT(SalesDataTable[[#This Row],[Order Date]],"MMM")</f>
        <v>Jun</v>
      </c>
      <c r="G1040" s="3" t="s">
        <v>20</v>
      </c>
      <c r="H1040" s="3" t="s">
        <v>47</v>
      </c>
      <c r="I1040" s="3" t="s">
        <v>2</v>
      </c>
      <c r="J1040" s="3" t="s">
        <v>3</v>
      </c>
      <c r="K1040" s="3" t="s">
        <v>9</v>
      </c>
      <c r="L1040" s="3" t="s">
        <v>10</v>
      </c>
      <c r="M1040" s="8">
        <v>4</v>
      </c>
      <c r="N1040" s="5">
        <v>93.58</v>
      </c>
      <c r="O1040" s="6">
        <v>0.1</v>
      </c>
      <c r="P1040" s="5">
        <v>44.56</v>
      </c>
      <c r="Q1040" s="5">
        <f t="shared" si="64"/>
        <v>336.88799999999998</v>
      </c>
      <c r="R1040" s="5">
        <f t="shared" si="65"/>
        <v>178.24</v>
      </c>
      <c r="S1040" s="5">
        <f t="shared" si="66"/>
        <v>158.64799999999997</v>
      </c>
      <c r="T1040" s="7">
        <f t="shared" si="67"/>
        <v>0.4709220868656645</v>
      </c>
      <c r="U1040" s="4">
        <f>YEAR(SalesDataTable[[#This Row],[Order Date]])</f>
        <v>2026</v>
      </c>
      <c r="V1040" s="7" t="str">
        <f>"Q"&amp;ROUNDUP(MONTH(SalesDataTable[[#This Row],[Order Date]])/3,0)</f>
        <v>Q2</v>
      </c>
      <c r="W1040" s="8">
        <f>MONTH(SalesDataTable[[#This Row],[Order Date]])</f>
        <v>6</v>
      </c>
      <c r="X1040" s="7" t="str">
        <f>TEXT(SalesDataTable[[#This Row],[Order Date]],"mmm")</f>
        <v>Jun</v>
      </c>
    </row>
    <row r="1041" spans="1:24" ht="15.75">
      <c r="A1041" s="1">
        <v>3615</v>
      </c>
      <c r="B1041" s="2">
        <v>46182</v>
      </c>
      <c r="C1041" s="3">
        <f>YEAR(SalesDataTable[[#This Row],[Order Date]])</f>
        <v>2026</v>
      </c>
      <c r="D1041" s="10" t="str">
        <f>"Q"&amp;ROUNDUP(MONTH(SalesDataTable[[#This Row],[Order Date]])/3,0)</f>
        <v>Q2</v>
      </c>
      <c r="E1041" s="3">
        <f>MONTH(SalesDataTable[[#This Row],[Order Date]])</f>
        <v>6</v>
      </c>
      <c r="F1041" s="3" t="str">
        <f>TEXT(SalesDataTable[[#This Row],[Order Date]],"MMM")</f>
        <v>Jun</v>
      </c>
      <c r="G1041" s="3" t="s">
        <v>6</v>
      </c>
      <c r="H1041" s="3" t="s">
        <v>49</v>
      </c>
      <c r="I1041" s="3" t="s">
        <v>2</v>
      </c>
      <c r="J1041" s="3" t="s">
        <v>13</v>
      </c>
      <c r="K1041" s="3" t="s">
        <v>9</v>
      </c>
      <c r="L1041" s="3" t="s">
        <v>37</v>
      </c>
      <c r="M1041" s="8">
        <v>4</v>
      </c>
      <c r="N1041" s="5">
        <v>155.22</v>
      </c>
      <c r="O1041" s="6">
        <v>0</v>
      </c>
      <c r="P1041" s="5">
        <v>77.209999999999994</v>
      </c>
      <c r="Q1041" s="5">
        <f t="shared" si="64"/>
        <v>620.88</v>
      </c>
      <c r="R1041" s="5">
        <f t="shared" si="65"/>
        <v>308.83999999999997</v>
      </c>
      <c r="S1041" s="5">
        <f t="shared" si="66"/>
        <v>312.04000000000002</v>
      </c>
      <c r="T1041" s="7">
        <f t="shared" si="67"/>
        <v>0.50257698750161062</v>
      </c>
      <c r="U1041" s="4">
        <f>YEAR(SalesDataTable[[#This Row],[Order Date]])</f>
        <v>2026</v>
      </c>
      <c r="V1041" s="7" t="str">
        <f>"Q"&amp;ROUNDUP(MONTH(SalesDataTable[[#This Row],[Order Date]])/3,0)</f>
        <v>Q2</v>
      </c>
      <c r="W1041" s="8">
        <f>MONTH(SalesDataTable[[#This Row],[Order Date]])</f>
        <v>6</v>
      </c>
      <c r="X1041" s="7" t="str">
        <f>TEXT(SalesDataTable[[#This Row],[Order Date]],"mmm")</f>
        <v>Jun</v>
      </c>
    </row>
    <row r="1042" spans="1:24" ht="15.75">
      <c r="A1042" s="1">
        <v>3661</v>
      </c>
      <c r="B1042" s="2">
        <v>46182</v>
      </c>
      <c r="C1042" s="3">
        <f>YEAR(SalesDataTable[[#This Row],[Order Date]])</f>
        <v>2026</v>
      </c>
      <c r="D1042" s="10" t="str">
        <f>"Q"&amp;ROUNDUP(MONTH(SalesDataTable[[#This Row],[Order Date]])/3,0)</f>
        <v>Q2</v>
      </c>
      <c r="E1042" s="3">
        <f>MONTH(SalesDataTable[[#This Row],[Order Date]])</f>
        <v>6</v>
      </c>
      <c r="F1042" s="3" t="str">
        <f>TEXT(SalesDataTable[[#This Row],[Order Date]],"MMM")</f>
        <v>Jun</v>
      </c>
      <c r="G1042" s="3" t="s">
        <v>20</v>
      </c>
      <c r="H1042" s="3" t="s">
        <v>33</v>
      </c>
      <c r="I1042" s="3" t="s">
        <v>2</v>
      </c>
      <c r="J1042" s="3" t="s">
        <v>13</v>
      </c>
      <c r="K1042" s="3" t="s">
        <v>4</v>
      </c>
      <c r="L1042" s="3" t="s">
        <v>30</v>
      </c>
      <c r="M1042" s="8">
        <v>4</v>
      </c>
      <c r="N1042" s="5">
        <v>100.33</v>
      </c>
      <c r="O1042" s="6">
        <v>0</v>
      </c>
      <c r="P1042" s="5">
        <v>49.99</v>
      </c>
      <c r="Q1042" s="5">
        <f t="shared" si="64"/>
        <v>401.32</v>
      </c>
      <c r="R1042" s="5">
        <f t="shared" si="65"/>
        <v>199.96</v>
      </c>
      <c r="S1042" s="5">
        <f t="shared" si="66"/>
        <v>201.35999999999999</v>
      </c>
      <c r="T1042" s="7">
        <f t="shared" si="67"/>
        <v>0.5017442439948171</v>
      </c>
      <c r="U1042" s="4">
        <f>YEAR(SalesDataTable[[#This Row],[Order Date]])</f>
        <v>2026</v>
      </c>
      <c r="V1042" s="7" t="str">
        <f>"Q"&amp;ROUNDUP(MONTH(SalesDataTable[[#This Row],[Order Date]])/3,0)</f>
        <v>Q2</v>
      </c>
      <c r="W1042" s="8">
        <f>MONTH(SalesDataTable[[#This Row],[Order Date]])</f>
        <v>6</v>
      </c>
      <c r="X1042" s="7" t="str">
        <f>TEXT(SalesDataTable[[#This Row],[Order Date]],"mmm")</f>
        <v>Jun</v>
      </c>
    </row>
    <row r="1043" spans="1:24" ht="15.75">
      <c r="A1043" s="1">
        <v>3831</v>
      </c>
      <c r="B1043" s="2">
        <v>46182</v>
      </c>
      <c r="C1043" s="3">
        <f>YEAR(SalesDataTable[[#This Row],[Order Date]])</f>
        <v>2026</v>
      </c>
      <c r="D1043" s="10" t="str">
        <f>"Q"&amp;ROUNDUP(MONTH(SalesDataTable[[#This Row],[Order Date]])/3,0)</f>
        <v>Q2</v>
      </c>
      <c r="E1043" s="3">
        <f>MONTH(SalesDataTable[[#This Row],[Order Date]])</f>
        <v>6</v>
      </c>
      <c r="F1043" s="3" t="str">
        <f>TEXT(SalesDataTable[[#This Row],[Order Date]],"MMM")</f>
        <v>Jun</v>
      </c>
      <c r="G1043" s="3" t="s">
        <v>11</v>
      </c>
      <c r="H1043" s="3" t="s">
        <v>18</v>
      </c>
      <c r="I1043" s="3" t="s">
        <v>2</v>
      </c>
      <c r="J1043" s="3" t="s">
        <v>16</v>
      </c>
      <c r="K1043" s="3" t="s">
        <v>14</v>
      </c>
      <c r="L1043" s="3" t="s">
        <v>44</v>
      </c>
      <c r="M1043" s="8">
        <v>2</v>
      </c>
      <c r="N1043" s="5">
        <v>134.28</v>
      </c>
      <c r="O1043" s="6">
        <v>0</v>
      </c>
      <c r="P1043" s="5">
        <v>69.12</v>
      </c>
      <c r="Q1043" s="5">
        <f t="shared" si="64"/>
        <v>268.56</v>
      </c>
      <c r="R1043" s="5">
        <f t="shared" si="65"/>
        <v>138.24</v>
      </c>
      <c r="S1043" s="5">
        <f t="shared" si="66"/>
        <v>130.32</v>
      </c>
      <c r="T1043" s="7">
        <f t="shared" si="67"/>
        <v>0.48525469168900803</v>
      </c>
      <c r="U1043" s="4">
        <f>YEAR(SalesDataTable[[#This Row],[Order Date]])</f>
        <v>2026</v>
      </c>
      <c r="V1043" s="7" t="str">
        <f>"Q"&amp;ROUNDUP(MONTH(SalesDataTable[[#This Row],[Order Date]])/3,0)</f>
        <v>Q2</v>
      </c>
      <c r="W1043" s="8">
        <f>MONTH(SalesDataTable[[#This Row],[Order Date]])</f>
        <v>6</v>
      </c>
      <c r="X1043" s="7" t="str">
        <f>TEXT(SalesDataTable[[#This Row],[Order Date]],"mmm")</f>
        <v>Jun</v>
      </c>
    </row>
    <row r="1044" spans="1:24" ht="15.75">
      <c r="A1044" s="1">
        <v>4394</v>
      </c>
      <c r="B1044" s="2">
        <v>46182</v>
      </c>
      <c r="C1044" s="3">
        <f>YEAR(SalesDataTable[[#This Row],[Order Date]])</f>
        <v>2026</v>
      </c>
      <c r="D1044" s="10" t="str">
        <f>"Q"&amp;ROUNDUP(MONTH(SalesDataTable[[#This Row],[Order Date]])/3,0)</f>
        <v>Q2</v>
      </c>
      <c r="E1044" s="3">
        <f>MONTH(SalesDataTable[[#This Row],[Order Date]])</f>
        <v>6</v>
      </c>
      <c r="F1044" s="3" t="str">
        <f>TEXT(SalesDataTable[[#This Row],[Order Date]],"MMM")</f>
        <v>Jun</v>
      </c>
      <c r="G1044" s="3" t="s">
        <v>11</v>
      </c>
      <c r="H1044" s="3" t="s">
        <v>12</v>
      </c>
      <c r="I1044" s="3" t="s">
        <v>2</v>
      </c>
      <c r="J1044" s="3" t="s">
        <v>13</v>
      </c>
      <c r="K1044" s="3" t="s">
        <v>34</v>
      </c>
      <c r="L1044" s="3" t="s">
        <v>45</v>
      </c>
      <c r="M1044" s="8">
        <v>2</v>
      </c>
      <c r="N1044" s="5">
        <v>51.16</v>
      </c>
      <c r="O1044" s="6">
        <v>0</v>
      </c>
      <c r="P1044" s="5">
        <v>21.57</v>
      </c>
      <c r="Q1044" s="5">
        <f t="shared" si="64"/>
        <v>102.32</v>
      </c>
      <c r="R1044" s="5">
        <f t="shared" si="65"/>
        <v>43.14</v>
      </c>
      <c r="S1044" s="5">
        <f t="shared" si="66"/>
        <v>59.179999999999993</v>
      </c>
      <c r="T1044" s="7">
        <f t="shared" si="67"/>
        <v>0.57838154808444098</v>
      </c>
      <c r="U1044" s="4">
        <f>YEAR(SalesDataTable[[#This Row],[Order Date]])</f>
        <v>2026</v>
      </c>
      <c r="V1044" s="7" t="str">
        <f>"Q"&amp;ROUNDUP(MONTH(SalesDataTable[[#This Row],[Order Date]])/3,0)</f>
        <v>Q2</v>
      </c>
      <c r="W1044" s="8">
        <f>MONTH(SalesDataTable[[#This Row],[Order Date]])</f>
        <v>6</v>
      </c>
      <c r="X1044" s="7" t="str">
        <f>TEXT(SalesDataTable[[#This Row],[Order Date]],"mmm")</f>
        <v>Jun</v>
      </c>
    </row>
    <row r="1045" spans="1:24" ht="15.75">
      <c r="A1045" s="1">
        <v>372</v>
      </c>
      <c r="B1045" s="2">
        <v>46183</v>
      </c>
      <c r="C1045" s="3">
        <f>YEAR(SalesDataTable[[#This Row],[Order Date]])</f>
        <v>2026</v>
      </c>
      <c r="D1045" s="10" t="str">
        <f>"Q"&amp;ROUNDUP(MONTH(SalesDataTable[[#This Row],[Order Date]])/3,0)</f>
        <v>Q2</v>
      </c>
      <c r="E1045" s="3">
        <f>MONTH(SalesDataTable[[#This Row],[Order Date]])</f>
        <v>6</v>
      </c>
      <c r="F1045" s="3" t="str">
        <f>TEXT(SalesDataTable[[#This Row],[Order Date]],"MMM")</f>
        <v>Jun</v>
      </c>
      <c r="G1045" s="3" t="s">
        <v>6</v>
      </c>
      <c r="H1045" s="3" t="s">
        <v>43</v>
      </c>
      <c r="I1045" s="3" t="s">
        <v>2</v>
      </c>
      <c r="J1045" s="3" t="s">
        <v>3</v>
      </c>
      <c r="K1045" s="3" t="s">
        <v>34</v>
      </c>
      <c r="L1045" s="3" t="s">
        <v>42</v>
      </c>
      <c r="M1045" s="8">
        <v>3</v>
      </c>
      <c r="N1045" s="5">
        <v>35.94</v>
      </c>
      <c r="O1045" s="6">
        <v>0.1</v>
      </c>
      <c r="P1045" s="5">
        <v>14.04</v>
      </c>
      <c r="Q1045" s="5">
        <f t="shared" si="64"/>
        <v>97.037999999999997</v>
      </c>
      <c r="R1045" s="5">
        <f t="shared" si="65"/>
        <v>42.12</v>
      </c>
      <c r="S1045" s="5">
        <f t="shared" si="66"/>
        <v>54.917999999999999</v>
      </c>
      <c r="T1045" s="7">
        <f t="shared" si="67"/>
        <v>0.56594323873121866</v>
      </c>
      <c r="U1045" s="4">
        <f>YEAR(SalesDataTable[[#This Row],[Order Date]])</f>
        <v>2026</v>
      </c>
      <c r="V1045" s="7" t="str">
        <f>"Q"&amp;ROUNDUP(MONTH(SalesDataTable[[#This Row],[Order Date]])/3,0)</f>
        <v>Q2</v>
      </c>
      <c r="W1045" s="8">
        <f>MONTH(SalesDataTable[[#This Row],[Order Date]])</f>
        <v>6</v>
      </c>
      <c r="X1045" s="7" t="str">
        <f>TEXT(SalesDataTable[[#This Row],[Order Date]],"mmm")</f>
        <v>Jun</v>
      </c>
    </row>
    <row r="1046" spans="1:24" ht="15.75">
      <c r="A1046" s="1">
        <v>532</v>
      </c>
      <c r="B1046" s="2">
        <v>46183</v>
      </c>
      <c r="C1046" s="3">
        <f>YEAR(SalesDataTable[[#This Row],[Order Date]])</f>
        <v>2026</v>
      </c>
      <c r="D1046" s="10" t="str">
        <f>"Q"&amp;ROUNDUP(MONTH(SalesDataTable[[#This Row],[Order Date]])/3,0)</f>
        <v>Q2</v>
      </c>
      <c r="E1046" s="3">
        <f>MONTH(SalesDataTable[[#This Row],[Order Date]])</f>
        <v>6</v>
      </c>
      <c r="F1046" s="3" t="str">
        <f>TEXT(SalesDataTable[[#This Row],[Order Date]],"MMM")</f>
        <v>Jun</v>
      </c>
      <c r="G1046" s="3" t="s">
        <v>11</v>
      </c>
      <c r="H1046" s="3" t="s">
        <v>39</v>
      </c>
      <c r="I1046" s="3" t="s">
        <v>19</v>
      </c>
      <c r="J1046" s="3" t="s">
        <v>3</v>
      </c>
      <c r="K1046" s="3" t="s">
        <v>9</v>
      </c>
      <c r="L1046" s="3" t="s">
        <v>17</v>
      </c>
      <c r="M1046" s="8">
        <v>1</v>
      </c>
      <c r="N1046" s="5">
        <v>145.34</v>
      </c>
      <c r="O1046" s="6">
        <v>0.05</v>
      </c>
      <c r="P1046" s="5">
        <v>77.89</v>
      </c>
      <c r="Q1046" s="5">
        <f t="shared" si="64"/>
        <v>138.07300000000001</v>
      </c>
      <c r="R1046" s="5">
        <f t="shared" si="65"/>
        <v>77.89</v>
      </c>
      <c r="S1046" s="5">
        <f t="shared" si="66"/>
        <v>60.183000000000007</v>
      </c>
      <c r="T1046" s="7">
        <f t="shared" si="67"/>
        <v>0.43587812244247609</v>
      </c>
      <c r="U1046" s="4">
        <f>YEAR(SalesDataTable[[#This Row],[Order Date]])</f>
        <v>2026</v>
      </c>
      <c r="V1046" s="7" t="str">
        <f>"Q"&amp;ROUNDUP(MONTH(SalesDataTable[[#This Row],[Order Date]])/3,0)</f>
        <v>Q2</v>
      </c>
      <c r="W1046" s="8">
        <f>MONTH(SalesDataTable[[#This Row],[Order Date]])</f>
        <v>6</v>
      </c>
      <c r="X1046" s="7" t="str">
        <f>TEXT(SalesDataTable[[#This Row],[Order Date]],"mmm")</f>
        <v>Jun</v>
      </c>
    </row>
    <row r="1047" spans="1:24" ht="15.75">
      <c r="A1047" s="1">
        <v>910</v>
      </c>
      <c r="B1047" s="2">
        <v>46183</v>
      </c>
      <c r="C1047" s="3">
        <f>YEAR(SalesDataTable[[#This Row],[Order Date]])</f>
        <v>2026</v>
      </c>
      <c r="D1047" s="10" t="str">
        <f>"Q"&amp;ROUNDUP(MONTH(SalesDataTable[[#This Row],[Order Date]])/3,0)</f>
        <v>Q2</v>
      </c>
      <c r="E1047" s="3">
        <f>MONTH(SalesDataTable[[#This Row],[Order Date]])</f>
        <v>6</v>
      </c>
      <c r="F1047" s="3" t="str">
        <f>TEXT(SalesDataTable[[#This Row],[Order Date]],"MMM")</f>
        <v>Jun</v>
      </c>
      <c r="G1047" s="3" t="s">
        <v>11</v>
      </c>
      <c r="H1047" s="3" t="s">
        <v>52</v>
      </c>
      <c r="I1047" s="3" t="s">
        <v>2</v>
      </c>
      <c r="J1047" s="3" t="s">
        <v>16</v>
      </c>
      <c r="K1047" s="3" t="s">
        <v>14</v>
      </c>
      <c r="L1047" s="3" t="s">
        <v>15</v>
      </c>
      <c r="M1047" s="8">
        <v>1</v>
      </c>
      <c r="N1047" s="5">
        <v>35.950000000000003</v>
      </c>
      <c r="O1047" s="6">
        <v>0.1</v>
      </c>
      <c r="P1047" s="5">
        <v>13.63</v>
      </c>
      <c r="Q1047" s="5">
        <f t="shared" si="64"/>
        <v>32.355000000000004</v>
      </c>
      <c r="R1047" s="5">
        <f t="shared" si="65"/>
        <v>13.63</v>
      </c>
      <c r="S1047" s="5">
        <f t="shared" si="66"/>
        <v>18.725000000000001</v>
      </c>
      <c r="T1047" s="7">
        <f t="shared" si="67"/>
        <v>0.57873589862463293</v>
      </c>
      <c r="U1047" s="4">
        <f>YEAR(SalesDataTable[[#This Row],[Order Date]])</f>
        <v>2026</v>
      </c>
      <c r="V1047" s="7" t="str">
        <f>"Q"&amp;ROUNDUP(MONTH(SalesDataTable[[#This Row],[Order Date]])/3,0)</f>
        <v>Q2</v>
      </c>
      <c r="W1047" s="8">
        <f>MONTH(SalesDataTable[[#This Row],[Order Date]])</f>
        <v>6</v>
      </c>
      <c r="X1047" s="7" t="str">
        <f>TEXT(SalesDataTable[[#This Row],[Order Date]],"mmm")</f>
        <v>Jun</v>
      </c>
    </row>
    <row r="1048" spans="1:24" ht="15.75">
      <c r="A1048" s="1">
        <v>938</v>
      </c>
      <c r="B1048" s="2">
        <v>46183</v>
      </c>
      <c r="C1048" s="3">
        <f>YEAR(SalesDataTable[[#This Row],[Order Date]])</f>
        <v>2026</v>
      </c>
      <c r="D1048" s="10" t="str">
        <f>"Q"&amp;ROUNDUP(MONTH(SalesDataTable[[#This Row],[Order Date]])/3,0)</f>
        <v>Q2</v>
      </c>
      <c r="E1048" s="3">
        <f>MONTH(SalesDataTable[[#This Row],[Order Date]])</f>
        <v>6</v>
      </c>
      <c r="F1048" s="3" t="str">
        <f>TEXT(SalesDataTable[[#This Row],[Order Date]],"MMM")</f>
        <v>Jun</v>
      </c>
      <c r="G1048" s="3" t="s">
        <v>20</v>
      </c>
      <c r="H1048" s="3" t="s">
        <v>47</v>
      </c>
      <c r="I1048" s="3" t="s">
        <v>19</v>
      </c>
      <c r="J1048" s="3" t="s">
        <v>16</v>
      </c>
      <c r="K1048" s="3" t="s">
        <v>34</v>
      </c>
      <c r="L1048" s="3" t="s">
        <v>45</v>
      </c>
      <c r="M1048" s="8">
        <v>1</v>
      </c>
      <c r="N1048" s="5">
        <v>51.09</v>
      </c>
      <c r="O1048" s="6">
        <v>0</v>
      </c>
      <c r="P1048" s="5">
        <v>22.4</v>
      </c>
      <c r="Q1048" s="5">
        <f t="shared" si="64"/>
        <v>51.09</v>
      </c>
      <c r="R1048" s="5">
        <f t="shared" si="65"/>
        <v>22.4</v>
      </c>
      <c r="S1048" s="5">
        <f t="shared" si="66"/>
        <v>28.690000000000005</v>
      </c>
      <c r="T1048" s="7">
        <f t="shared" si="67"/>
        <v>0.56155803484047762</v>
      </c>
      <c r="U1048" s="4">
        <f>YEAR(SalesDataTable[[#This Row],[Order Date]])</f>
        <v>2026</v>
      </c>
      <c r="V1048" s="7" t="str">
        <f>"Q"&amp;ROUNDUP(MONTH(SalesDataTable[[#This Row],[Order Date]])/3,0)</f>
        <v>Q2</v>
      </c>
      <c r="W1048" s="8">
        <f>MONTH(SalesDataTable[[#This Row],[Order Date]])</f>
        <v>6</v>
      </c>
      <c r="X1048" s="7" t="str">
        <f>TEXT(SalesDataTable[[#This Row],[Order Date]],"mmm")</f>
        <v>Jun</v>
      </c>
    </row>
    <row r="1049" spans="1:24" ht="15.75">
      <c r="A1049" s="1">
        <v>1079</v>
      </c>
      <c r="B1049" s="2">
        <v>46183</v>
      </c>
      <c r="C1049" s="3">
        <f>YEAR(SalesDataTable[[#This Row],[Order Date]])</f>
        <v>2026</v>
      </c>
      <c r="D1049" s="10" t="str">
        <f>"Q"&amp;ROUNDUP(MONTH(SalesDataTable[[#This Row],[Order Date]])/3,0)</f>
        <v>Q2</v>
      </c>
      <c r="E1049" s="3">
        <f>MONTH(SalesDataTable[[#This Row],[Order Date]])</f>
        <v>6</v>
      </c>
      <c r="F1049" s="3" t="str">
        <f>TEXT(SalesDataTable[[#This Row],[Order Date]],"MMM")</f>
        <v>Jun</v>
      </c>
      <c r="G1049" s="3" t="s">
        <v>6</v>
      </c>
      <c r="H1049" s="3" t="s">
        <v>49</v>
      </c>
      <c r="I1049" s="3" t="s">
        <v>19</v>
      </c>
      <c r="J1049" s="3" t="s">
        <v>3</v>
      </c>
      <c r="K1049" s="3" t="s">
        <v>23</v>
      </c>
      <c r="L1049" s="3" t="s">
        <v>29</v>
      </c>
      <c r="M1049" s="8">
        <v>2</v>
      </c>
      <c r="N1049" s="5">
        <v>198.69</v>
      </c>
      <c r="O1049" s="6">
        <v>0.15</v>
      </c>
      <c r="P1049" s="5">
        <v>104.25</v>
      </c>
      <c r="Q1049" s="5">
        <f t="shared" si="64"/>
        <v>337.77299999999997</v>
      </c>
      <c r="R1049" s="5">
        <f t="shared" si="65"/>
        <v>208.5</v>
      </c>
      <c r="S1049" s="5">
        <f t="shared" si="66"/>
        <v>129.27299999999997</v>
      </c>
      <c r="T1049" s="7">
        <f t="shared" si="67"/>
        <v>0.38272153191640534</v>
      </c>
      <c r="U1049" s="4">
        <f>YEAR(SalesDataTable[[#This Row],[Order Date]])</f>
        <v>2026</v>
      </c>
      <c r="V1049" s="7" t="str">
        <f>"Q"&amp;ROUNDUP(MONTH(SalesDataTable[[#This Row],[Order Date]])/3,0)</f>
        <v>Q2</v>
      </c>
      <c r="W1049" s="8">
        <f>MONTH(SalesDataTable[[#This Row],[Order Date]])</f>
        <v>6</v>
      </c>
      <c r="X1049" s="7" t="str">
        <f>TEXT(SalesDataTable[[#This Row],[Order Date]],"mmm")</f>
        <v>Jun</v>
      </c>
    </row>
    <row r="1050" spans="1:24" ht="15.75">
      <c r="A1050" s="1">
        <v>1662</v>
      </c>
      <c r="B1050" s="2">
        <v>46183</v>
      </c>
      <c r="C1050" s="3">
        <f>YEAR(SalesDataTable[[#This Row],[Order Date]])</f>
        <v>2026</v>
      </c>
      <c r="D1050" s="10" t="str">
        <f>"Q"&amp;ROUNDUP(MONTH(SalesDataTable[[#This Row],[Order Date]])/3,0)</f>
        <v>Q2</v>
      </c>
      <c r="E1050" s="3">
        <f>MONTH(SalesDataTable[[#This Row],[Order Date]])</f>
        <v>6</v>
      </c>
      <c r="F1050" s="3" t="str">
        <f>TEXT(SalesDataTable[[#This Row],[Order Date]],"MMM")</f>
        <v>Jun</v>
      </c>
      <c r="G1050" s="3" t="s">
        <v>6</v>
      </c>
      <c r="H1050" s="3" t="s">
        <v>27</v>
      </c>
      <c r="I1050" s="3" t="s">
        <v>19</v>
      </c>
      <c r="J1050" s="3" t="s">
        <v>13</v>
      </c>
      <c r="K1050" s="3" t="s">
        <v>4</v>
      </c>
      <c r="L1050" s="3" t="s">
        <v>5</v>
      </c>
      <c r="M1050" s="8">
        <v>3</v>
      </c>
      <c r="N1050" s="5">
        <v>83.45</v>
      </c>
      <c r="O1050" s="6">
        <v>0</v>
      </c>
      <c r="P1050" s="5">
        <v>43.73</v>
      </c>
      <c r="Q1050" s="5">
        <f t="shared" si="64"/>
        <v>250.35000000000002</v>
      </c>
      <c r="R1050" s="5">
        <f t="shared" si="65"/>
        <v>131.19</v>
      </c>
      <c r="S1050" s="5">
        <f t="shared" si="66"/>
        <v>119.16000000000003</v>
      </c>
      <c r="T1050" s="7">
        <f t="shared" si="67"/>
        <v>0.47597363690832839</v>
      </c>
      <c r="U1050" s="4">
        <f>YEAR(SalesDataTable[[#This Row],[Order Date]])</f>
        <v>2026</v>
      </c>
      <c r="V1050" s="7" t="str">
        <f>"Q"&amp;ROUNDUP(MONTH(SalesDataTable[[#This Row],[Order Date]])/3,0)</f>
        <v>Q2</v>
      </c>
      <c r="W1050" s="8">
        <f>MONTH(SalesDataTable[[#This Row],[Order Date]])</f>
        <v>6</v>
      </c>
      <c r="X1050" s="7" t="str">
        <f>TEXT(SalesDataTable[[#This Row],[Order Date]],"mmm")</f>
        <v>Jun</v>
      </c>
    </row>
    <row r="1051" spans="1:24" ht="15.75">
      <c r="A1051" s="1">
        <v>2748</v>
      </c>
      <c r="B1051" s="2">
        <v>46183</v>
      </c>
      <c r="C1051" s="3">
        <f>YEAR(SalesDataTable[[#This Row],[Order Date]])</f>
        <v>2026</v>
      </c>
      <c r="D1051" s="10" t="str">
        <f>"Q"&amp;ROUNDUP(MONTH(SalesDataTable[[#This Row],[Order Date]])/3,0)</f>
        <v>Q2</v>
      </c>
      <c r="E1051" s="3">
        <f>MONTH(SalesDataTable[[#This Row],[Order Date]])</f>
        <v>6</v>
      </c>
      <c r="F1051" s="3" t="str">
        <f>TEXT(SalesDataTable[[#This Row],[Order Date]],"MMM")</f>
        <v>Jun</v>
      </c>
      <c r="G1051" s="3" t="s">
        <v>11</v>
      </c>
      <c r="H1051" s="3" t="s">
        <v>12</v>
      </c>
      <c r="I1051" s="3" t="s">
        <v>2</v>
      </c>
      <c r="J1051" s="3" t="s">
        <v>13</v>
      </c>
      <c r="K1051" s="3" t="s">
        <v>34</v>
      </c>
      <c r="L1051" s="3" t="s">
        <v>35</v>
      </c>
      <c r="M1051" s="8">
        <v>2</v>
      </c>
      <c r="N1051" s="5">
        <v>40.86</v>
      </c>
      <c r="O1051" s="6">
        <v>0</v>
      </c>
      <c r="P1051" s="5">
        <v>14.59</v>
      </c>
      <c r="Q1051" s="5">
        <f t="shared" si="64"/>
        <v>81.72</v>
      </c>
      <c r="R1051" s="5">
        <f t="shared" si="65"/>
        <v>29.18</v>
      </c>
      <c r="S1051" s="5">
        <f t="shared" si="66"/>
        <v>52.54</v>
      </c>
      <c r="T1051" s="7">
        <f t="shared" si="67"/>
        <v>0.64292706803720023</v>
      </c>
      <c r="U1051" s="4">
        <f>YEAR(SalesDataTable[[#This Row],[Order Date]])</f>
        <v>2026</v>
      </c>
      <c r="V1051" s="7" t="str">
        <f>"Q"&amp;ROUNDUP(MONTH(SalesDataTable[[#This Row],[Order Date]])/3,0)</f>
        <v>Q2</v>
      </c>
      <c r="W1051" s="8">
        <f>MONTH(SalesDataTable[[#This Row],[Order Date]])</f>
        <v>6</v>
      </c>
      <c r="X1051" s="7" t="str">
        <f>TEXT(SalesDataTable[[#This Row],[Order Date]],"mmm")</f>
        <v>Jun</v>
      </c>
    </row>
    <row r="1052" spans="1:24" ht="15.75">
      <c r="A1052" s="1">
        <v>3354</v>
      </c>
      <c r="B1052" s="2">
        <v>46183</v>
      </c>
      <c r="C1052" s="3">
        <f>YEAR(SalesDataTable[[#This Row],[Order Date]])</f>
        <v>2026</v>
      </c>
      <c r="D1052" s="10" t="str">
        <f>"Q"&amp;ROUNDUP(MONTH(SalesDataTable[[#This Row],[Order Date]])/3,0)</f>
        <v>Q2</v>
      </c>
      <c r="E1052" s="3">
        <f>MONTH(SalesDataTable[[#This Row],[Order Date]])</f>
        <v>6</v>
      </c>
      <c r="F1052" s="3" t="str">
        <f>TEXT(SalesDataTable[[#This Row],[Order Date]],"MMM")</f>
        <v>Jun</v>
      </c>
      <c r="G1052" s="3" t="s">
        <v>6</v>
      </c>
      <c r="H1052" s="3" t="s">
        <v>27</v>
      </c>
      <c r="I1052" s="3" t="s">
        <v>19</v>
      </c>
      <c r="J1052" s="3" t="s">
        <v>13</v>
      </c>
      <c r="K1052" s="3" t="s">
        <v>23</v>
      </c>
      <c r="L1052" s="3" t="s">
        <v>40</v>
      </c>
      <c r="M1052" s="8">
        <v>1</v>
      </c>
      <c r="N1052" s="5">
        <v>82.21</v>
      </c>
      <c r="O1052" s="6">
        <v>0.05</v>
      </c>
      <c r="P1052" s="5">
        <v>39.04</v>
      </c>
      <c r="Q1052" s="5">
        <f t="shared" si="64"/>
        <v>78.099499999999992</v>
      </c>
      <c r="R1052" s="5">
        <f t="shared" si="65"/>
        <v>39.04</v>
      </c>
      <c r="S1052" s="5">
        <f t="shared" si="66"/>
        <v>39.059499999999993</v>
      </c>
      <c r="T1052" s="7">
        <f t="shared" si="67"/>
        <v>0.50012484074802011</v>
      </c>
      <c r="U1052" s="4">
        <f>YEAR(SalesDataTable[[#This Row],[Order Date]])</f>
        <v>2026</v>
      </c>
      <c r="V1052" s="7" t="str">
        <f>"Q"&amp;ROUNDUP(MONTH(SalesDataTable[[#This Row],[Order Date]])/3,0)</f>
        <v>Q2</v>
      </c>
      <c r="W1052" s="8">
        <f>MONTH(SalesDataTable[[#This Row],[Order Date]])</f>
        <v>6</v>
      </c>
      <c r="X1052" s="7" t="str">
        <f>TEXT(SalesDataTable[[#This Row],[Order Date]],"mmm")</f>
        <v>Jun</v>
      </c>
    </row>
    <row r="1053" spans="1:24" ht="15.75">
      <c r="A1053" s="1">
        <v>3532</v>
      </c>
      <c r="B1053" s="2">
        <v>46183</v>
      </c>
      <c r="C1053" s="3">
        <f>YEAR(SalesDataTable[[#This Row],[Order Date]])</f>
        <v>2026</v>
      </c>
      <c r="D1053" s="10" t="str">
        <f>"Q"&amp;ROUNDUP(MONTH(SalesDataTable[[#This Row],[Order Date]])/3,0)</f>
        <v>Q2</v>
      </c>
      <c r="E1053" s="3">
        <f>MONTH(SalesDataTable[[#This Row],[Order Date]])</f>
        <v>6</v>
      </c>
      <c r="F1053" s="3" t="str">
        <f>TEXT(SalesDataTable[[#This Row],[Order Date]],"MMM")</f>
        <v>Jun</v>
      </c>
      <c r="G1053" s="3" t="s">
        <v>11</v>
      </c>
      <c r="H1053" s="3" t="s">
        <v>39</v>
      </c>
      <c r="I1053" s="3" t="s">
        <v>28</v>
      </c>
      <c r="J1053" s="3" t="s">
        <v>16</v>
      </c>
      <c r="K1053" s="3" t="s">
        <v>34</v>
      </c>
      <c r="L1053" s="3" t="s">
        <v>42</v>
      </c>
      <c r="M1053" s="8">
        <v>1</v>
      </c>
      <c r="N1053" s="5">
        <v>35.93</v>
      </c>
      <c r="O1053" s="6">
        <v>0.1</v>
      </c>
      <c r="P1053" s="5">
        <v>13.52</v>
      </c>
      <c r="Q1053" s="5">
        <f t="shared" si="64"/>
        <v>32.337000000000003</v>
      </c>
      <c r="R1053" s="5">
        <f t="shared" si="65"/>
        <v>13.52</v>
      </c>
      <c r="S1053" s="5">
        <f t="shared" si="66"/>
        <v>18.817000000000004</v>
      </c>
      <c r="T1053" s="7">
        <f t="shared" si="67"/>
        <v>0.58190308315551853</v>
      </c>
      <c r="U1053" s="4">
        <f>YEAR(SalesDataTable[[#This Row],[Order Date]])</f>
        <v>2026</v>
      </c>
      <c r="V1053" s="7" t="str">
        <f>"Q"&amp;ROUNDUP(MONTH(SalesDataTable[[#This Row],[Order Date]])/3,0)</f>
        <v>Q2</v>
      </c>
      <c r="W1053" s="8">
        <f>MONTH(SalesDataTable[[#This Row],[Order Date]])</f>
        <v>6</v>
      </c>
      <c r="X1053" s="7" t="str">
        <f>TEXT(SalesDataTable[[#This Row],[Order Date]],"mmm")</f>
        <v>Jun</v>
      </c>
    </row>
    <row r="1054" spans="1:24" ht="15.75">
      <c r="A1054" s="1">
        <v>3636</v>
      </c>
      <c r="B1054" s="2">
        <v>46183</v>
      </c>
      <c r="C1054" s="3">
        <f>YEAR(SalesDataTable[[#This Row],[Order Date]])</f>
        <v>2026</v>
      </c>
      <c r="D1054" s="10" t="str">
        <f>"Q"&amp;ROUNDUP(MONTH(SalesDataTable[[#This Row],[Order Date]])/3,0)</f>
        <v>Q2</v>
      </c>
      <c r="E1054" s="3">
        <f>MONTH(SalesDataTable[[#This Row],[Order Date]])</f>
        <v>6</v>
      </c>
      <c r="F1054" s="3" t="str">
        <f>TEXT(SalesDataTable[[#This Row],[Order Date]],"MMM")</f>
        <v>Jun</v>
      </c>
      <c r="G1054" s="3" t="s">
        <v>0</v>
      </c>
      <c r="H1054" s="3" t="s">
        <v>1</v>
      </c>
      <c r="I1054" s="3" t="s">
        <v>28</v>
      </c>
      <c r="J1054" s="3" t="s">
        <v>13</v>
      </c>
      <c r="K1054" s="3" t="s">
        <v>14</v>
      </c>
      <c r="L1054" s="3" t="s">
        <v>48</v>
      </c>
      <c r="M1054" s="8">
        <v>2</v>
      </c>
      <c r="N1054" s="5">
        <v>164.77</v>
      </c>
      <c r="O1054" s="6">
        <v>0</v>
      </c>
      <c r="P1054" s="5">
        <v>89.07</v>
      </c>
      <c r="Q1054" s="5">
        <f t="shared" si="64"/>
        <v>329.54</v>
      </c>
      <c r="R1054" s="5">
        <f t="shared" si="65"/>
        <v>178.14</v>
      </c>
      <c r="S1054" s="5">
        <f t="shared" si="66"/>
        <v>151.40000000000003</v>
      </c>
      <c r="T1054" s="7">
        <f t="shared" si="67"/>
        <v>0.45942829398555568</v>
      </c>
      <c r="U1054" s="4">
        <f>YEAR(SalesDataTable[[#This Row],[Order Date]])</f>
        <v>2026</v>
      </c>
      <c r="V1054" s="7" t="str">
        <f>"Q"&amp;ROUNDUP(MONTH(SalesDataTable[[#This Row],[Order Date]])/3,0)</f>
        <v>Q2</v>
      </c>
      <c r="W1054" s="8">
        <f>MONTH(SalesDataTable[[#This Row],[Order Date]])</f>
        <v>6</v>
      </c>
      <c r="X1054" s="7" t="str">
        <f>TEXT(SalesDataTable[[#This Row],[Order Date]],"mmm")</f>
        <v>Jun</v>
      </c>
    </row>
    <row r="1055" spans="1:24" ht="15.75">
      <c r="A1055" s="1">
        <v>3810</v>
      </c>
      <c r="B1055" s="2">
        <v>46183</v>
      </c>
      <c r="C1055" s="3">
        <f>YEAR(SalesDataTable[[#This Row],[Order Date]])</f>
        <v>2026</v>
      </c>
      <c r="D1055" s="10" t="str">
        <f>"Q"&amp;ROUNDUP(MONTH(SalesDataTable[[#This Row],[Order Date]])/3,0)</f>
        <v>Q2</v>
      </c>
      <c r="E1055" s="3">
        <f>MONTH(SalesDataTable[[#This Row],[Order Date]])</f>
        <v>6</v>
      </c>
      <c r="F1055" s="3" t="str">
        <f>TEXT(SalesDataTable[[#This Row],[Order Date]],"MMM")</f>
        <v>Jun</v>
      </c>
      <c r="G1055" s="3" t="s">
        <v>11</v>
      </c>
      <c r="H1055" s="3" t="s">
        <v>12</v>
      </c>
      <c r="I1055" s="3" t="s">
        <v>8</v>
      </c>
      <c r="J1055" s="3" t="s">
        <v>16</v>
      </c>
      <c r="K1055" s="3" t="s">
        <v>14</v>
      </c>
      <c r="L1055" s="3" t="s">
        <v>32</v>
      </c>
      <c r="M1055" s="8">
        <v>4</v>
      </c>
      <c r="N1055" s="5">
        <v>47.36</v>
      </c>
      <c r="O1055" s="6">
        <v>0.1</v>
      </c>
      <c r="P1055" s="5">
        <v>18.87</v>
      </c>
      <c r="Q1055" s="5">
        <f t="shared" si="64"/>
        <v>170.49600000000001</v>
      </c>
      <c r="R1055" s="5">
        <f t="shared" si="65"/>
        <v>75.48</v>
      </c>
      <c r="S1055" s="5">
        <f t="shared" si="66"/>
        <v>95.016000000000005</v>
      </c>
      <c r="T1055" s="7">
        <f t="shared" si="67"/>
        <v>0.55729166666666663</v>
      </c>
      <c r="U1055" s="4">
        <f>YEAR(SalesDataTable[[#This Row],[Order Date]])</f>
        <v>2026</v>
      </c>
      <c r="V1055" s="7" t="str">
        <f>"Q"&amp;ROUNDUP(MONTH(SalesDataTable[[#This Row],[Order Date]])/3,0)</f>
        <v>Q2</v>
      </c>
      <c r="W1055" s="8">
        <f>MONTH(SalesDataTable[[#This Row],[Order Date]])</f>
        <v>6</v>
      </c>
      <c r="X1055" s="7" t="str">
        <f>TEXT(SalesDataTable[[#This Row],[Order Date]],"mmm")</f>
        <v>Jun</v>
      </c>
    </row>
    <row r="1056" spans="1:24" ht="15.75">
      <c r="A1056" s="1">
        <v>4137</v>
      </c>
      <c r="B1056" s="2">
        <v>46183</v>
      </c>
      <c r="C1056" s="3">
        <f>YEAR(SalesDataTable[[#This Row],[Order Date]])</f>
        <v>2026</v>
      </c>
      <c r="D1056" s="10" t="str">
        <f>"Q"&amp;ROUNDUP(MONTH(SalesDataTable[[#This Row],[Order Date]])/3,0)</f>
        <v>Q2</v>
      </c>
      <c r="E1056" s="3">
        <f>MONTH(SalesDataTable[[#This Row],[Order Date]])</f>
        <v>6</v>
      </c>
      <c r="F1056" s="3" t="str">
        <f>TEXT(SalesDataTable[[#This Row],[Order Date]],"MMM")</f>
        <v>Jun</v>
      </c>
      <c r="G1056" s="3" t="s">
        <v>20</v>
      </c>
      <c r="H1056" s="3" t="s">
        <v>33</v>
      </c>
      <c r="I1056" s="3" t="s">
        <v>2</v>
      </c>
      <c r="J1056" s="3" t="s">
        <v>3</v>
      </c>
      <c r="K1056" s="3" t="s">
        <v>9</v>
      </c>
      <c r="L1056" s="3" t="s">
        <v>10</v>
      </c>
      <c r="M1056" s="8">
        <v>1</v>
      </c>
      <c r="N1056" s="5">
        <v>90.7</v>
      </c>
      <c r="O1056" s="6">
        <v>0</v>
      </c>
      <c r="P1056" s="5">
        <v>44.18</v>
      </c>
      <c r="Q1056" s="5">
        <f t="shared" si="64"/>
        <v>90.7</v>
      </c>
      <c r="R1056" s="5">
        <f t="shared" si="65"/>
        <v>44.18</v>
      </c>
      <c r="S1056" s="5">
        <f t="shared" si="66"/>
        <v>46.52</v>
      </c>
      <c r="T1056" s="7">
        <f t="shared" si="67"/>
        <v>0.51289966923925034</v>
      </c>
      <c r="U1056" s="4">
        <f>YEAR(SalesDataTable[[#This Row],[Order Date]])</f>
        <v>2026</v>
      </c>
      <c r="V1056" s="7" t="str">
        <f>"Q"&amp;ROUNDUP(MONTH(SalesDataTable[[#This Row],[Order Date]])/3,0)</f>
        <v>Q2</v>
      </c>
      <c r="W1056" s="8">
        <f>MONTH(SalesDataTable[[#This Row],[Order Date]])</f>
        <v>6</v>
      </c>
      <c r="X1056" s="7" t="str">
        <f>TEXT(SalesDataTable[[#This Row],[Order Date]],"mmm")</f>
        <v>Jun</v>
      </c>
    </row>
    <row r="1057" spans="1:24" ht="15.75">
      <c r="A1057" s="1">
        <v>4303</v>
      </c>
      <c r="B1057" s="2">
        <v>46183</v>
      </c>
      <c r="C1057" s="3">
        <f>YEAR(SalesDataTable[[#This Row],[Order Date]])</f>
        <v>2026</v>
      </c>
      <c r="D1057" s="10" t="str">
        <f>"Q"&amp;ROUNDUP(MONTH(SalesDataTable[[#This Row],[Order Date]])/3,0)</f>
        <v>Q2</v>
      </c>
      <c r="E1057" s="3">
        <f>MONTH(SalesDataTable[[#This Row],[Order Date]])</f>
        <v>6</v>
      </c>
      <c r="F1057" s="3" t="str">
        <f>TEXT(SalesDataTable[[#This Row],[Order Date]],"MMM")</f>
        <v>Jun</v>
      </c>
      <c r="G1057" s="3" t="s">
        <v>11</v>
      </c>
      <c r="H1057" s="3" t="s">
        <v>39</v>
      </c>
      <c r="I1057" s="3" t="s">
        <v>28</v>
      </c>
      <c r="J1057" s="3" t="s">
        <v>3</v>
      </c>
      <c r="K1057" s="3" t="s">
        <v>14</v>
      </c>
      <c r="L1057" s="3" t="s">
        <v>32</v>
      </c>
      <c r="M1057" s="8">
        <v>1</v>
      </c>
      <c r="N1057" s="5">
        <v>45.59</v>
      </c>
      <c r="O1057" s="6">
        <v>0</v>
      </c>
      <c r="P1057" s="5">
        <v>18.57</v>
      </c>
      <c r="Q1057" s="5">
        <f t="shared" si="64"/>
        <v>45.59</v>
      </c>
      <c r="R1057" s="5">
        <f t="shared" si="65"/>
        <v>18.57</v>
      </c>
      <c r="S1057" s="5">
        <f t="shared" si="66"/>
        <v>27.020000000000003</v>
      </c>
      <c r="T1057" s="7">
        <f t="shared" si="67"/>
        <v>0.59267383198069756</v>
      </c>
      <c r="U1057" s="4">
        <f>YEAR(SalesDataTable[[#This Row],[Order Date]])</f>
        <v>2026</v>
      </c>
      <c r="V1057" s="7" t="str">
        <f>"Q"&amp;ROUNDUP(MONTH(SalesDataTable[[#This Row],[Order Date]])/3,0)</f>
        <v>Q2</v>
      </c>
      <c r="W1057" s="8">
        <f>MONTH(SalesDataTable[[#This Row],[Order Date]])</f>
        <v>6</v>
      </c>
      <c r="X1057" s="7" t="str">
        <f>TEXT(SalesDataTable[[#This Row],[Order Date]],"mmm")</f>
        <v>Jun</v>
      </c>
    </row>
    <row r="1058" spans="1:24" ht="15.75">
      <c r="A1058" s="1">
        <v>4991</v>
      </c>
      <c r="B1058" s="2">
        <v>46183</v>
      </c>
      <c r="C1058" s="3">
        <f>YEAR(SalesDataTable[[#This Row],[Order Date]])</f>
        <v>2026</v>
      </c>
      <c r="D1058" s="10" t="str">
        <f>"Q"&amp;ROUNDUP(MONTH(SalesDataTable[[#This Row],[Order Date]])/3,0)</f>
        <v>Q2</v>
      </c>
      <c r="E1058" s="3">
        <f>MONTH(SalesDataTable[[#This Row],[Order Date]])</f>
        <v>6</v>
      </c>
      <c r="F1058" s="3" t="str">
        <f>TEXT(SalesDataTable[[#This Row],[Order Date]],"MMM")</f>
        <v>Jun</v>
      </c>
      <c r="G1058" s="3" t="s">
        <v>20</v>
      </c>
      <c r="H1058" s="3" t="s">
        <v>21</v>
      </c>
      <c r="I1058" s="3" t="s">
        <v>2</v>
      </c>
      <c r="J1058" s="3" t="s">
        <v>13</v>
      </c>
      <c r="K1058" s="3" t="s">
        <v>9</v>
      </c>
      <c r="L1058" s="3" t="s">
        <v>17</v>
      </c>
      <c r="M1058" s="8">
        <v>3</v>
      </c>
      <c r="N1058" s="5">
        <v>146.55000000000001</v>
      </c>
      <c r="O1058" s="6">
        <v>0.1</v>
      </c>
      <c r="P1058" s="5">
        <v>79.59</v>
      </c>
      <c r="Q1058" s="5">
        <f t="shared" si="64"/>
        <v>395.68500000000006</v>
      </c>
      <c r="R1058" s="5">
        <f t="shared" si="65"/>
        <v>238.77</v>
      </c>
      <c r="S1058" s="5">
        <f t="shared" si="66"/>
        <v>156.91500000000005</v>
      </c>
      <c r="T1058" s="7">
        <f t="shared" si="67"/>
        <v>0.39656544978960545</v>
      </c>
      <c r="U1058" s="4">
        <f>YEAR(SalesDataTable[[#This Row],[Order Date]])</f>
        <v>2026</v>
      </c>
      <c r="V1058" s="7" t="str">
        <f>"Q"&amp;ROUNDUP(MONTH(SalesDataTable[[#This Row],[Order Date]])/3,0)</f>
        <v>Q2</v>
      </c>
      <c r="W1058" s="8">
        <f>MONTH(SalesDataTable[[#This Row],[Order Date]])</f>
        <v>6</v>
      </c>
      <c r="X1058" s="7" t="str">
        <f>TEXT(SalesDataTable[[#This Row],[Order Date]],"mmm")</f>
        <v>Jun</v>
      </c>
    </row>
    <row r="1059" spans="1:24" ht="15.75">
      <c r="A1059" s="1">
        <v>39</v>
      </c>
      <c r="B1059" s="2">
        <v>46184</v>
      </c>
      <c r="C1059" s="3">
        <f>YEAR(SalesDataTable[[#This Row],[Order Date]])</f>
        <v>2026</v>
      </c>
      <c r="D1059" s="10" t="str">
        <f>"Q"&amp;ROUNDUP(MONTH(SalesDataTable[[#This Row],[Order Date]])/3,0)</f>
        <v>Q2</v>
      </c>
      <c r="E1059" s="3">
        <f>MONTH(SalesDataTable[[#This Row],[Order Date]])</f>
        <v>6</v>
      </c>
      <c r="F1059" s="3" t="str">
        <f>TEXT(SalesDataTable[[#This Row],[Order Date]],"MMM")</f>
        <v>Jun</v>
      </c>
      <c r="G1059" s="3" t="s">
        <v>20</v>
      </c>
      <c r="H1059" s="3" t="s">
        <v>33</v>
      </c>
      <c r="I1059" s="3" t="s">
        <v>28</v>
      </c>
      <c r="J1059" s="3" t="s">
        <v>16</v>
      </c>
      <c r="K1059" s="3" t="s">
        <v>4</v>
      </c>
      <c r="L1059" s="3" t="s">
        <v>26</v>
      </c>
      <c r="M1059" s="8">
        <v>4</v>
      </c>
      <c r="N1059" s="5">
        <v>40.33</v>
      </c>
      <c r="O1059" s="6">
        <v>0.1</v>
      </c>
      <c r="P1059" s="5">
        <v>17.170000000000002</v>
      </c>
      <c r="Q1059" s="5">
        <f t="shared" si="64"/>
        <v>145.18799999999999</v>
      </c>
      <c r="R1059" s="5">
        <f t="shared" si="65"/>
        <v>68.680000000000007</v>
      </c>
      <c r="S1059" s="5">
        <f t="shared" si="66"/>
        <v>76.507999999999981</v>
      </c>
      <c r="T1059" s="7">
        <f t="shared" si="67"/>
        <v>0.52695815081136177</v>
      </c>
      <c r="U1059" s="4">
        <f>YEAR(SalesDataTable[[#This Row],[Order Date]])</f>
        <v>2026</v>
      </c>
      <c r="V1059" s="7" t="str">
        <f>"Q"&amp;ROUNDUP(MONTH(SalesDataTable[[#This Row],[Order Date]])/3,0)</f>
        <v>Q2</v>
      </c>
      <c r="W1059" s="8">
        <f>MONTH(SalesDataTable[[#This Row],[Order Date]])</f>
        <v>6</v>
      </c>
      <c r="X1059" s="7" t="str">
        <f>TEXT(SalesDataTable[[#This Row],[Order Date]],"mmm")</f>
        <v>Jun</v>
      </c>
    </row>
    <row r="1060" spans="1:24" ht="15.75">
      <c r="A1060" s="1">
        <v>206</v>
      </c>
      <c r="B1060" s="2">
        <v>46184</v>
      </c>
      <c r="C1060" s="3">
        <f>YEAR(SalesDataTable[[#This Row],[Order Date]])</f>
        <v>2026</v>
      </c>
      <c r="D1060" s="10" t="str">
        <f>"Q"&amp;ROUNDUP(MONTH(SalesDataTable[[#This Row],[Order Date]])/3,0)</f>
        <v>Q2</v>
      </c>
      <c r="E1060" s="3">
        <f>MONTH(SalesDataTable[[#This Row],[Order Date]])</f>
        <v>6</v>
      </c>
      <c r="F1060" s="3" t="str">
        <f>TEXT(SalesDataTable[[#This Row],[Order Date]],"MMM")</f>
        <v>Jun</v>
      </c>
      <c r="G1060" s="3" t="s">
        <v>0</v>
      </c>
      <c r="H1060" s="3" t="s">
        <v>1</v>
      </c>
      <c r="I1060" s="3" t="s">
        <v>19</v>
      </c>
      <c r="J1060" s="3" t="s">
        <v>13</v>
      </c>
      <c r="K1060" s="3" t="s">
        <v>4</v>
      </c>
      <c r="L1060" s="3" t="s">
        <v>22</v>
      </c>
      <c r="M1060" s="8">
        <v>2</v>
      </c>
      <c r="N1060" s="5">
        <v>51.83</v>
      </c>
      <c r="O1060" s="6">
        <v>0.1</v>
      </c>
      <c r="P1060" s="5">
        <v>23.1</v>
      </c>
      <c r="Q1060" s="5">
        <f t="shared" si="64"/>
        <v>93.293999999999997</v>
      </c>
      <c r="R1060" s="5">
        <f t="shared" si="65"/>
        <v>46.2</v>
      </c>
      <c r="S1060" s="5">
        <f t="shared" si="66"/>
        <v>47.093999999999994</v>
      </c>
      <c r="T1060" s="7">
        <f t="shared" si="67"/>
        <v>0.50479130490706792</v>
      </c>
      <c r="U1060" s="4">
        <f>YEAR(SalesDataTable[[#This Row],[Order Date]])</f>
        <v>2026</v>
      </c>
      <c r="V1060" s="7" t="str">
        <f>"Q"&amp;ROUNDUP(MONTH(SalesDataTable[[#This Row],[Order Date]])/3,0)</f>
        <v>Q2</v>
      </c>
      <c r="W1060" s="8">
        <f>MONTH(SalesDataTable[[#This Row],[Order Date]])</f>
        <v>6</v>
      </c>
      <c r="X1060" s="7" t="str">
        <f>TEXT(SalesDataTable[[#This Row],[Order Date]],"mmm")</f>
        <v>Jun</v>
      </c>
    </row>
    <row r="1061" spans="1:24" ht="15.75">
      <c r="A1061" s="1">
        <v>397</v>
      </c>
      <c r="B1061" s="2">
        <v>46184</v>
      </c>
      <c r="C1061" s="3">
        <f>YEAR(SalesDataTable[[#This Row],[Order Date]])</f>
        <v>2026</v>
      </c>
      <c r="D1061" s="10" t="str">
        <f>"Q"&amp;ROUNDUP(MONTH(SalesDataTable[[#This Row],[Order Date]])/3,0)</f>
        <v>Q2</v>
      </c>
      <c r="E1061" s="3">
        <f>MONTH(SalesDataTable[[#This Row],[Order Date]])</f>
        <v>6</v>
      </c>
      <c r="F1061" s="3" t="str">
        <f>TEXT(SalesDataTable[[#This Row],[Order Date]],"MMM")</f>
        <v>Jun</v>
      </c>
      <c r="G1061" s="3" t="s">
        <v>20</v>
      </c>
      <c r="H1061" s="3" t="s">
        <v>33</v>
      </c>
      <c r="I1061" s="3" t="s">
        <v>2</v>
      </c>
      <c r="J1061" s="3" t="s">
        <v>16</v>
      </c>
      <c r="K1061" s="3" t="s">
        <v>23</v>
      </c>
      <c r="L1061" s="3" t="s">
        <v>51</v>
      </c>
      <c r="M1061" s="8">
        <v>2</v>
      </c>
      <c r="N1061" s="5">
        <v>121.19</v>
      </c>
      <c r="O1061" s="6">
        <v>0.05</v>
      </c>
      <c r="P1061" s="5">
        <v>58.91</v>
      </c>
      <c r="Q1061" s="5">
        <f t="shared" si="64"/>
        <v>230.261</v>
      </c>
      <c r="R1061" s="5">
        <f t="shared" si="65"/>
        <v>117.82</v>
      </c>
      <c r="S1061" s="5">
        <f t="shared" si="66"/>
        <v>112.441</v>
      </c>
      <c r="T1061" s="7">
        <f t="shared" si="67"/>
        <v>0.48831977625390321</v>
      </c>
      <c r="U1061" s="4">
        <f>YEAR(SalesDataTable[[#This Row],[Order Date]])</f>
        <v>2026</v>
      </c>
      <c r="V1061" s="7" t="str">
        <f>"Q"&amp;ROUNDUP(MONTH(SalesDataTable[[#This Row],[Order Date]])/3,0)</f>
        <v>Q2</v>
      </c>
      <c r="W1061" s="8">
        <f>MONTH(SalesDataTable[[#This Row],[Order Date]])</f>
        <v>6</v>
      </c>
      <c r="X1061" s="7" t="str">
        <f>TEXT(SalesDataTable[[#This Row],[Order Date]],"mmm")</f>
        <v>Jun</v>
      </c>
    </row>
    <row r="1062" spans="1:24" ht="15.75">
      <c r="A1062" s="1">
        <v>763</v>
      </c>
      <c r="B1062" s="2">
        <v>46184</v>
      </c>
      <c r="C1062" s="3">
        <f>YEAR(SalesDataTable[[#This Row],[Order Date]])</f>
        <v>2026</v>
      </c>
      <c r="D1062" s="10" t="str">
        <f>"Q"&amp;ROUNDUP(MONTH(SalesDataTable[[#This Row],[Order Date]])/3,0)</f>
        <v>Q2</v>
      </c>
      <c r="E1062" s="3">
        <f>MONTH(SalesDataTable[[#This Row],[Order Date]])</f>
        <v>6</v>
      </c>
      <c r="F1062" s="3" t="str">
        <f>TEXT(SalesDataTable[[#This Row],[Order Date]],"MMM")</f>
        <v>Jun</v>
      </c>
      <c r="G1062" s="3" t="s">
        <v>20</v>
      </c>
      <c r="H1062" s="3" t="s">
        <v>47</v>
      </c>
      <c r="I1062" s="3" t="s">
        <v>19</v>
      </c>
      <c r="J1062" s="3" t="s">
        <v>13</v>
      </c>
      <c r="K1062" s="3" t="s">
        <v>9</v>
      </c>
      <c r="L1062" s="3" t="s">
        <v>37</v>
      </c>
      <c r="M1062" s="8">
        <v>1</v>
      </c>
      <c r="N1062" s="5">
        <v>154.09</v>
      </c>
      <c r="O1062" s="6">
        <v>0</v>
      </c>
      <c r="P1062" s="5">
        <v>77.37</v>
      </c>
      <c r="Q1062" s="5">
        <f t="shared" si="64"/>
        <v>154.09</v>
      </c>
      <c r="R1062" s="5">
        <f t="shared" si="65"/>
        <v>77.37</v>
      </c>
      <c r="S1062" s="5">
        <f t="shared" si="66"/>
        <v>76.72</v>
      </c>
      <c r="T1062" s="7">
        <f t="shared" si="67"/>
        <v>0.49789084301382308</v>
      </c>
      <c r="U1062" s="4">
        <f>YEAR(SalesDataTable[[#This Row],[Order Date]])</f>
        <v>2026</v>
      </c>
      <c r="V1062" s="7" t="str">
        <f>"Q"&amp;ROUNDUP(MONTH(SalesDataTable[[#This Row],[Order Date]])/3,0)</f>
        <v>Q2</v>
      </c>
      <c r="W1062" s="8">
        <f>MONTH(SalesDataTable[[#This Row],[Order Date]])</f>
        <v>6</v>
      </c>
      <c r="X1062" s="7" t="str">
        <f>TEXT(SalesDataTable[[#This Row],[Order Date]],"mmm")</f>
        <v>Jun</v>
      </c>
    </row>
    <row r="1063" spans="1:24" ht="15.75">
      <c r="A1063" s="1">
        <v>1059</v>
      </c>
      <c r="B1063" s="2">
        <v>46184</v>
      </c>
      <c r="C1063" s="3">
        <f>YEAR(SalesDataTable[[#This Row],[Order Date]])</f>
        <v>2026</v>
      </c>
      <c r="D1063" s="10" t="str">
        <f>"Q"&amp;ROUNDUP(MONTH(SalesDataTable[[#This Row],[Order Date]])/3,0)</f>
        <v>Q2</v>
      </c>
      <c r="E1063" s="3">
        <f>MONTH(SalesDataTable[[#This Row],[Order Date]])</f>
        <v>6</v>
      </c>
      <c r="F1063" s="3" t="str">
        <f>TEXT(SalesDataTable[[#This Row],[Order Date]],"MMM")</f>
        <v>Jun</v>
      </c>
      <c r="G1063" s="3" t="s">
        <v>0</v>
      </c>
      <c r="H1063" s="3" t="s">
        <v>1</v>
      </c>
      <c r="I1063" s="3" t="s">
        <v>2</v>
      </c>
      <c r="J1063" s="3" t="s">
        <v>13</v>
      </c>
      <c r="K1063" s="3" t="s">
        <v>4</v>
      </c>
      <c r="L1063" s="3" t="s">
        <v>5</v>
      </c>
      <c r="M1063" s="8">
        <v>1</v>
      </c>
      <c r="N1063" s="5">
        <v>80.64</v>
      </c>
      <c r="O1063" s="6">
        <v>0.05</v>
      </c>
      <c r="P1063" s="5">
        <v>43.85</v>
      </c>
      <c r="Q1063" s="5">
        <f t="shared" si="64"/>
        <v>76.60799999999999</v>
      </c>
      <c r="R1063" s="5">
        <f t="shared" si="65"/>
        <v>43.85</v>
      </c>
      <c r="S1063" s="5">
        <f t="shared" si="66"/>
        <v>32.757999999999988</v>
      </c>
      <c r="T1063" s="7">
        <f t="shared" si="67"/>
        <v>0.42760547201336668</v>
      </c>
      <c r="U1063" s="4">
        <f>YEAR(SalesDataTable[[#This Row],[Order Date]])</f>
        <v>2026</v>
      </c>
      <c r="V1063" s="7" t="str">
        <f>"Q"&amp;ROUNDUP(MONTH(SalesDataTable[[#This Row],[Order Date]])/3,0)</f>
        <v>Q2</v>
      </c>
      <c r="W1063" s="8">
        <f>MONTH(SalesDataTable[[#This Row],[Order Date]])</f>
        <v>6</v>
      </c>
      <c r="X1063" s="7" t="str">
        <f>TEXT(SalesDataTable[[#This Row],[Order Date]],"mmm")</f>
        <v>Jun</v>
      </c>
    </row>
    <row r="1064" spans="1:24" ht="15.75">
      <c r="A1064" s="1">
        <v>1332</v>
      </c>
      <c r="B1064" s="2">
        <v>46184</v>
      </c>
      <c r="C1064" s="3">
        <f>YEAR(SalesDataTable[[#This Row],[Order Date]])</f>
        <v>2026</v>
      </c>
      <c r="D1064" s="10" t="str">
        <f>"Q"&amp;ROUNDUP(MONTH(SalesDataTable[[#This Row],[Order Date]])/3,0)</f>
        <v>Q2</v>
      </c>
      <c r="E1064" s="3">
        <f>MONTH(SalesDataTable[[#This Row],[Order Date]])</f>
        <v>6</v>
      </c>
      <c r="F1064" s="3" t="str">
        <f>TEXT(SalesDataTable[[#This Row],[Order Date]],"MMM")</f>
        <v>Jun</v>
      </c>
      <c r="G1064" s="3" t="s">
        <v>6</v>
      </c>
      <c r="H1064" s="3" t="s">
        <v>43</v>
      </c>
      <c r="I1064" s="3" t="s">
        <v>28</v>
      </c>
      <c r="J1064" s="3" t="s">
        <v>3</v>
      </c>
      <c r="K1064" s="3" t="s">
        <v>9</v>
      </c>
      <c r="L1064" s="3" t="s">
        <v>10</v>
      </c>
      <c r="M1064" s="8">
        <v>1</v>
      </c>
      <c r="N1064" s="5">
        <v>94.01</v>
      </c>
      <c r="O1064" s="6">
        <v>0.15</v>
      </c>
      <c r="P1064" s="5">
        <v>46.12</v>
      </c>
      <c r="Q1064" s="5">
        <f t="shared" si="64"/>
        <v>79.908500000000004</v>
      </c>
      <c r="R1064" s="5">
        <f t="shared" si="65"/>
        <v>46.12</v>
      </c>
      <c r="S1064" s="5">
        <f t="shared" si="66"/>
        <v>33.788500000000006</v>
      </c>
      <c r="T1064" s="7">
        <f t="shared" si="67"/>
        <v>0.42283987310486376</v>
      </c>
      <c r="U1064" s="4">
        <f>YEAR(SalesDataTable[[#This Row],[Order Date]])</f>
        <v>2026</v>
      </c>
      <c r="V1064" s="7" t="str">
        <f>"Q"&amp;ROUNDUP(MONTH(SalesDataTable[[#This Row],[Order Date]])/3,0)</f>
        <v>Q2</v>
      </c>
      <c r="W1064" s="8">
        <f>MONTH(SalesDataTable[[#This Row],[Order Date]])</f>
        <v>6</v>
      </c>
      <c r="X1064" s="7" t="str">
        <f>TEXT(SalesDataTable[[#This Row],[Order Date]],"mmm")</f>
        <v>Jun</v>
      </c>
    </row>
    <row r="1065" spans="1:24" ht="15.75">
      <c r="A1065" s="1">
        <v>1447</v>
      </c>
      <c r="B1065" s="2">
        <v>46184</v>
      </c>
      <c r="C1065" s="3">
        <f>YEAR(SalesDataTable[[#This Row],[Order Date]])</f>
        <v>2026</v>
      </c>
      <c r="D1065" s="10" t="str">
        <f>"Q"&amp;ROUNDUP(MONTH(SalesDataTable[[#This Row],[Order Date]])/3,0)</f>
        <v>Q2</v>
      </c>
      <c r="E1065" s="3">
        <f>MONTH(SalesDataTable[[#This Row],[Order Date]])</f>
        <v>6</v>
      </c>
      <c r="F1065" s="3" t="str">
        <f>TEXT(SalesDataTable[[#This Row],[Order Date]],"MMM")</f>
        <v>Jun</v>
      </c>
      <c r="G1065" s="3" t="s">
        <v>6</v>
      </c>
      <c r="H1065" s="3" t="s">
        <v>27</v>
      </c>
      <c r="I1065" s="3" t="s">
        <v>2</v>
      </c>
      <c r="J1065" s="3" t="s">
        <v>3</v>
      </c>
      <c r="K1065" s="3" t="s">
        <v>4</v>
      </c>
      <c r="L1065" s="3" t="s">
        <v>22</v>
      </c>
      <c r="M1065" s="8">
        <v>1</v>
      </c>
      <c r="N1065" s="5">
        <v>51.09</v>
      </c>
      <c r="O1065" s="6">
        <v>0</v>
      </c>
      <c r="P1065" s="5">
        <v>22.78</v>
      </c>
      <c r="Q1065" s="5">
        <f t="shared" si="64"/>
        <v>51.09</v>
      </c>
      <c r="R1065" s="5">
        <f t="shared" si="65"/>
        <v>22.78</v>
      </c>
      <c r="S1065" s="5">
        <f t="shared" si="66"/>
        <v>28.310000000000002</v>
      </c>
      <c r="T1065" s="7">
        <f t="shared" si="67"/>
        <v>0.55412018007437858</v>
      </c>
      <c r="U1065" s="4">
        <f>YEAR(SalesDataTable[[#This Row],[Order Date]])</f>
        <v>2026</v>
      </c>
      <c r="V1065" s="7" t="str">
        <f>"Q"&amp;ROUNDUP(MONTH(SalesDataTable[[#This Row],[Order Date]])/3,0)</f>
        <v>Q2</v>
      </c>
      <c r="W1065" s="8">
        <f>MONTH(SalesDataTable[[#This Row],[Order Date]])</f>
        <v>6</v>
      </c>
      <c r="X1065" s="7" t="str">
        <f>TEXT(SalesDataTable[[#This Row],[Order Date]],"mmm")</f>
        <v>Jun</v>
      </c>
    </row>
    <row r="1066" spans="1:24" ht="15.75">
      <c r="A1066" s="1">
        <v>2990</v>
      </c>
      <c r="B1066" s="2">
        <v>46184</v>
      </c>
      <c r="C1066" s="3">
        <f>YEAR(SalesDataTable[[#This Row],[Order Date]])</f>
        <v>2026</v>
      </c>
      <c r="D1066" s="10" t="str">
        <f>"Q"&amp;ROUNDUP(MONTH(SalesDataTable[[#This Row],[Order Date]])/3,0)</f>
        <v>Q2</v>
      </c>
      <c r="E1066" s="3">
        <f>MONTH(SalesDataTable[[#This Row],[Order Date]])</f>
        <v>6</v>
      </c>
      <c r="F1066" s="3" t="str">
        <f>TEXT(SalesDataTable[[#This Row],[Order Date]],"MMM")</f>
        <v>Jun</v>
      </c>
      <c r="G1066" s="3" t="s">
        <v>6</v>
      </c>
      <c r="H1066" s="3" t="s">
        <v>27</v>
      </c>
      <c r="I1066" s="3" t="s">
        <v>28</v>
      </c>
      <c r="J1066" s="3" t="s">
        <v>3</v>
      </c>
      <c r="K1066" s="3" t="s">
        <v>9</v>
      </c>
      <c r="L1066" s="3" t="s">
        <v>17</v>
      </c>
      <c r="M1066" s="8">
        <v>1</v>
      </c>
      <c r="N1066" s="5">
        <v>146.66</v>
      </c>
      <c r="O1066" s="6">
        <v>0</v>
      </c>
      <c r="P1066" s="5">
        <v>78.709999999999994</v>
      </c>
      <c r="Q1066" s="5">
        <f t="shared" si="64"/>
        <v>146.66</v>
      </c>
      <c r="R1066" s="5">
        <f t="shared" si="65"/>
        <v>78.709999999999994</v>
      </c>
      <c r="S1066" s="5">
        <f t="shared" si="66"/>
        <v>67.95</v>
      </c>
      <c r="T1066" s="7">
        <f t="shared" si="67"/>
        <v>0.4633165143870176</v>
      </c>
      <c r="U1066" s="4">
        <f>YEAR(SalesDataTable[[#This Row],[Order Date]])</f>
        <v>2026</v>
      </c>
      <c r="V1066" s="7" t="str">
        <f>"Q"&amp;ROUNDUP(MONTH(SalesDataTable[[#This Row],[Order Date]])/3,0)</f>
        <v>Q2</v>
      </c>
      <c r="W1066" s="8">
        <f>MONTH(SalesDataTable[[#This Row],[Order Date]])</f>
        <v>6</v>
      </c>
      <c r="X1066" s="7" t="str">
        <f>TEXT(SalesDataTable[[#This Row],[Order Date]],"mmm")</f>
        <v>Jun</v>
      </c>
    </row>
    <row r="1067" spans="1:24" ht="15.75">
      <c r="A1067" s="1">
        <v>3769</v>
      </c>
      <c r="B1067" s="2">
        <v>46184</v>
      </c>
      <c r="C1067" s="3">
        <f>YEAR(SalesDataTable[[#This Row],[Order Date]])</f>
        <v>2026</v>
      </c>
      <c r="D1067" s="10" t="str">
        <f>"Q"&amp;ROUNDUP(MONTH(SalesDataTable[[#This Row],[Order Date]])/3,0)</f>
        <v>Q2</v>
      </c>
      <c r="E1067" s="3">
        <f>MONTH(SalesDataTable[[#This Row],[Order Date]])</f>
        <v>6</v>
      </c>
      <c r="F1067" s="3" t="str">
        <f>TEXT(SalesDataTable[[#This Row],[Order Date]],"MMM")</f>
        <v>Jun</v>
      </c>
      <c r="G1067" s="3" t="s">
        <v>6</v>
      </c>
      <c r="H1067" s="3" t="s">
        <v>43</v>
      </c>
      <c r="I1067" s="3" t="s">
        <v>19</v>
      </c>
      <c r="J1067" s="3" t="s">
        <v>13</v>
      </c>
      <c r="K1067" s="3" t="s">
        <v>23</v>
      </c>
      <c r="L1067" s="3" t="s">
        <v>29</v>
      </c>
      <c r="M1067" s="8">
        <v>2</v>
      </c>
      <c r="N1067" s="5">
        <v>199.03</v>
      </c>
      <c r="O1067" s="6">
        <v>0</v>
      </c>
      <c r="P1067" s="5">
        <v>104.7</v>
      </c>
      <c r="Q1067" s="5">
        <f t="shared" si="64"/>
        <v>398.06</v>
      </c>
      <c r="R1067" s="5">
        <f t="shared" si="65"/>
        <v>209.4</v>
      </c>
      <c r="S1067" s="5">
        <f t="shared" si="66"/>
        <v>188.66</v>
      </c>
      <c r="T1067" s="7">
        <f t="shared" si="67"/>
        <v>0.47394865095714211</v>
      </c>
      <c r="U1067" s="4">
        <f>YEAR(SalesDataTable[[#This Row],[Order Date]])</f>
        <v>2026</v>
      </c>
      <c r="V1067" s="7" t="str">
        <f>"Q"&amp;ROUNDUP(MONTH(SalesDataTable[[#This Row],[Order Date]])/3,0)</f>
        <v>Q2</v>
      </c>
      <c r="W1067" s="8">
        <f>MONTH(SalesDataTable[[#This Row],[Order Date]])</f>
        <v>6</v>
      </c>
      <c r="X1067" s="7" t="str">
        <f>TEXT(SalesDataTable[[#This Row],[Order Date]],"mmm")</f>
        <v>Jun</v>
      </c>
    </row>
    <row r="1068" spans="1:24" ht="15.75">
      <c r="A1068" s="1">
        <v>4152</v>
      </c>
      <c r="B1068" s="2">
        <v>46184</v>
      </c>
      <c r="C1068" s="3">
        <f>YEAR(SalesDataTable[[#This Row],[Order Date]])</f>
        <v>2026</v>
      </c>
      <c r="D1068" s="10" t="str">
        <f>"Q"&amp;ROUNDUP(MONTH(SalesDataTable[[#This Row],[Order Date]])/3,0)</f>
        <v>Q2</v>
      </c>
      <c r="E1068" s="3">
        <f>MONTH(SalesDataTable[[#This Row],[Order Date]])</f>
        <v>6</v>
      </c>
      <c r="F1068" s="3" t="str">
        <f>TEXT(SalesDataTable[[#This Row],[Order Date]],"MMM")</f>
        <v>Jun</v>
      </c>
      <c r="G1068" s="3" t="s">
        <v>11</v>
      </c>
      <c r="H1068" s="3" t="s">
        <v>12</v>
      </c>
      <c r="I1068" s="3" t="s">
        <v>2</v>
      </c>
      <c r="J1068" s="3" t="s">
        <v>3</v>
      </c>
      <c r="K1068" s="3" t="s">
        <v>4</v>
      </c>
      <c r="L1068" s="3" t="s">
        <v>26</v>
      </c>
      <c r="M1068" s="8">
        <v>5</v>
      </c>
      <c r="N1068" s="5">
        <v>41.18</v>
      </c>
      <c r="O1068" s="6">
        <v>0.05</v>
      </c>
      <c r="P1068" s="5">
        <v>16.87</v>
      </c>
      <c r="Q1068" s="5">
        <f t="shared" si="64"/>
        <v>195.60499999999999</v>
      </c>
      <c r="R1068" s="5">
        <f t="shared" si="65"/>
        <v>84.350000000000009</v>
      </c>
      <c r="S1068" s="5">
        <f t="shared" si="66"/>
        <v>111.25499999999998</v>
      </c>
      <c r="T1068" s="7">
        <f t="shared" si="67"/>
        <v>0.56877380435060443</v>
      </c>
      <c r="U1068" s="4">
        <f>YEAR(SalesDataTable[[#This Row],[Order Date]])</f>
        <v>2026</v>
      </c>
      <c r="V1068" s="7" t="str">
        <f>"Q"&amp;ROUNDUP(MONTH(SalesDataTable[[#This Row],[Order Date]])/3,0)</f>
        <v>Q2</v>
      </c>
      <c r="W1068" s="8">
        <f>MONTH(SalesDataTable[[#This Row],[Order Date]])</f>
        <v>6</v>
      </c>
      <c r="X1068" s="7" t="str">
        <f>TEXT(SalesDataTable[[#This Row],[Order Date]],"mmm")</f>
        <v>Jun</v>
      </c>
    </row>
    <row r="1069" spans="1:24" ht="15.75">
      <c r="A1069" s="1">
        <v>4242</v>
      </c>
      <c r="B1069" s="2">
        <v>46184</v>
      </c>
      <c r="C1069" s="3">
        <f>YEAR(SalesDataTable[[#This Row],[Order Date]])</f>
        <v>2026</v>
      </c>
      <c r="D1069" s="10" t="str">
        <f>"Q"&amp;ROUNDUP(MONTH(SalesDataTable[[#This Row],[Order Date]])/3,0)</f>
        <v>Q2</v>
      </c>
      <c r="E1069" s="3">
        <f>MONTH(SalesDataTable[[#This Row],[Order Date]])</f>
        <v>6</v>
      </c>
      <c r="F1069" s="3" t="str">
        <f>TEXT(SalesDataTable[[#This Row],[Order Date]],"MMM")</f>
        <v>Jun</v>
      </c>
      <c r="G1069" s="3" t="s">
        <v>6</v>
      </c>
      <c r="H1069" s="3" t="s">
        <v>43</v>
      </c>
      <c r="I1069" s="3" t="s">
        <v>19</v>
      </c>
      <c r="J1069" s="3" t="s">
        <v>16</v>
      </c>
      <c r="K1069" s="3" t="s">
        <v>9</v>
      </c>
      <c r="L1069" s="3" t="s">
        <v>17</v>
      </c>
      <c r="M1069" s="8">
        <v>2</v>
      </c>
      <c r="N1069" s="5">
        <v>141.18</v>
      </c>
      <c r="O1069" s="6">
        <v>0</v>
      </c>
      <c r="P1069" s="5">
        <v>78.66</v>
      </c>
      <c r="Q1069" s="5">
        <f t="shared" si="64"/>
        <v>282.36</v>
      </c>
      <c r="R1069" s="5">
        <f t="shared" si="65"/>
        <v>157.32</v>
      </c>
      <c r="S1069" s="5">
        <f t="shared" si="66"/>
        <v>125.04000000000002</v>
      </c>
      <c r="T1069" s="7">
        <f t="shared" si="67"/>
        <v>0.44283892902677441</v>
      </c>
      <c r="U1069" s="4">
        <f>YEAR(SalesDataTable[[#This Row],[Order Date]])</f>
        <v>2026</v>
      </c>
      <c r="V1069" s="7" t="str">
        <f>"Q"&amp;ROUNDUP(MONTH(SalesDataTable[[#This Row],[Order Date]])/3,0)</f>
        <v>Q2</v>
      </c>
      <c r="W1069" s="8">
        <f>MONTH(SalesDataTable[[#This Row],[Order Date]])</f>
        <v>6</v>
      </c>
      <c r="X1069" s="7" t="str">
        <f>TEXT(SalesDataTable[[#This Row],[Order Date]],"mmm")</f>
        <v>Jun</v>
      </c>
    </row>
    <row r="1070" spans="1:24" ht="15.75">
      <c r="A1070" s="1">
        <v>4780</v>
      </c>
      <c r="B1070" s="2">
        <v>46184</v>
      </c>
      <c r="C1070" s="3">
        <f>YEAR(SalesDataTable[[#This Row],[Order Date]])</f>
        <v>2026</v>
      </c>
      <c r="D1070" s="10" t="str">
        <f>"Q"&amp;ROUNDUP(MONTH(SalesDataTable[[#This Row],[Order Date]])/3,0)</f>
        <v>Q2</v>
      </c>
      <c r="E1070" s="3">
        <f>MONTH(SalesDataTable[[#This Row],[Order Date]])</f>
        <v>6</v>
      </c>
      <c r="F1070" s="3" t="str">
        <f>TEXT(SalesDataTable[[#This Row],[Order Date]],"MMM")</f>
        <v>Jun</v>
      </c>
      <c r="G1070" s="3" t="s">
        <v>6</v>
      </c>
      <c r="H1070" s="3" t="s">
        <v>43</v>
      </c>
      <c r="I1070" s="3" t="s">
        <v>19</v>
      </c>
      <c r="J1070" s="3" t="s">
        <v>3</v>
      </c>
      <c r="K1070" s="3" t="s">
        <v>4</v>
      </c>
      <c r="L1070" s="3" t="s">
        <v>5</v>
      </c>
      <c r="M1070" s="8">
        <v>1</v>
      </c>
      <c r="N1070" s="5">
        <v>82.47</v>
      </c>
      <c r="O1070" s="6">
        <v>0.1</v>
      </c>
      <c r="P1070" s="5">
        <v>42.73</v>
      </c>
      <c r="Q1070" s="5">
        <f t="shared" si="64"/>
        <v>74.222999999999999</v>
      </c>
      <c r="R1070" s="5">
        <f t="shared" si="65"/>
        <v>42.73</v>
      </c>
      <c r="S1070" s="5">
        <f t="shared" si="66"/>
        <v>31.493000000000002</v>
      </c>
      <c r="T1070" s="7">
        <f t="shared" si="67"/>
        <v>0.42430243994449163</v>
      </c>
      <c r="U1070" s="4">
        <f>YEAR(SalesDataTable[[#This Row],[Order Date]])</f>
        <v>2026</v>
      </c>
      <c r="V1070" s="7" t="str">
        <f>"Q"&amp;ROUNDUP(MONTH(SalesDataTable[[#This Row],[Order Date]])/3,0)</f>
        <v>Q2</v>
      </c>
      <c r="W1070" s="8">
        <f>MONTH(SalesDataTable[[#This Row],[Order Date]])</f>
        <v>6</v>
      </c>
      <c r="X1070" s="7" t="str">
        <f>TEXT(SalesDataTable[[#This Row],[Order Date]],"mmm")</f>
        <v>Jun</v>
      </c>
    </row>
    <row r="1071" spans="1:24" ht="15.75">
      <c r="A1071" s="1">
        <v>63</v>
      </c>
      <c r="B1071" s="2">
        <v>46185</v>
      </c>
      <c r="C1071" s="3">
        <f>YEAR(SalesDataTable[[#This Row],[Order Date]])</f>
        <v>2026</v>
      </c>
      <c r="D1071" s="10" t="str">
        <f>"Q"&amp;ROUNDUP(MONTH(SalesDataTable[[#This Row],[Order Date]])/3,0)</f>
        <v>Q2</v>
      </c>
      <c r="E1071" s="3">
        <f>MONTH(SalesDataTable[[#This Row],[Order Date]])</f>
        <v>6</v>
      </c>
      <c r="F1071" s="3" t="str">
        <f>TEXT(SalesDataTable[[#This Row],[Order Date]],"MMM")</f>
        <v>Jun</v>
      </c>
      <c r="G1071" s="3" t="s">
        <v>6</v>
      </c>
      <c r="H1071" s="3" t="s">
        <v>7</v>
      </c>
      <c r="I1071" s="3" t="s">
        <v>28</v>
      </c>
      <c r="J1071" s="3" t="s">
        <v>3</v>
      </c>
      <c r="K1071" s="3" t="s">
        <v>14</v>
      </c>
      <c r="L1071" s="3" t="s">
        <v>48</v>
      </c>
      <c r="M1071" s="8">
        <v>1</v>
      </c>
      <c r="N1071" s="5">
        <v>166.91</v>
      </c>
      <c r="O1071" s="6">
        <v>0</v>
      </c>
      <c r="P1071" s="5">
        <v>85.58</v>
      </c>
      <c r="Q1071" s="5">
        <f t="shared" si="64"/>
        <v>166.91</v>
      </c>
      <c r="R1071" s="5">
        <f t="shared" si="65"/>
        <v>85.58</v>
      </c>
      <c r="S1071" s="5">
        <f t="shared" si="66"/>
        <v>81.33</v>
      </c>
      <c r="T1071" s="7">
        <f t="shared" si="67"/>
        <v>0.48726858786172189</v>
      </c>
      <c r="U1071" s="4">
        <f>YEAR(SalesDataTable[[#This Row],[Order Date]])</f>
        <v>2026</v>
      </c>
      <c r="V1071" s="7" t="str">
        <f>"Q"&amp;ROUNDUP(MONTH(SalesDataTable[[#This Row],[Order Date]])/3,0)</f>
        <v>Q2</v>
      </c>
      <c r="W1071" s="8">
        <f>MONTH(SalesDataTable[[#This Row],[Order Date]])</f>
        <v>6</v>
      </c>
      <c r="X1071" s="7" t="str">
        <f>TEXT(SalesDataTable[[#This Row],[Order Date]],"mmm")</f>
        <v>Jun</v>
      </c>
    </row>
    <row r="1072" spans="1:24" ht="15.75">
      <c r="A1072" s="1">
        <v>190</v>
      </c>
      <c r="B1072" s="2">
        <v>46185</v>
      </c>
      <c r="C1072" s="3">
        <f>YEAR(SalesDataTable[[#This Row],[Order Date]])</f>
        <v>2026</v>
      </c>
      <c r="D1072" s="10" t="str">
        <f>"Q"&amp;ROUNDUP(MONTH(SalesDataTable[[#This Row],[Order Date]])/3,0)</f>
        <v>Q2</v>
      </c>
      <c r="E1072" s="3">
        <f>MONTH(SalesDataTable[[#This Row],[Order Date]])</f>
        <v>6</v>
      </c>
      <c r="F1072" s="3" t="str">
        <f>TEXT(SalesDataTable[[#This Row],[Order Date]],"MMM")</f>
        <v>Jun</v>
      </c>
      <c r="G1072" s="3" t="s">
        <v>0</v>
      </c>
      <c r="H1072" s="3" t="s">
        <v>1</v>
      </c>
      <c r="I1072" s="3" t="s">
        <v>19</v>
      </c>
      <c r="J1072" s="3" t="s">
        <v>16</v>
      </c>
      <c r="K1072" s="3" t="s">
        <v>14</v>
      </c>
      <c r="L1072" s="3" t="s">
        <v>32</v>
      </c>
      <c r="M1072" s="8">
        <v>1</v>
      </c>
      <c r="N1072" s="5">
        <v>45.99</v>
      </c>
      <c r="O1072" s="6">
        <v>0</v>
      </c>
      <c r="P1072" s="5">
        <v>18.579999999999998</v>
      </c>
      <c r="Q1072" s="5">
        <f t="shared" si="64"/>
        <v>45.99</v>
      </c>
      <c r="R1072" s="5">
        <f t="shared" si="65"/>
        <v>18.579999999999998</v>
      </c>
      <c r="S1072" s="5">
        <f t="shared" si="66"/>
        <v>27.410000000000004</v>
      </c>
      <c r="T1072" s="7">
        <f t="shared" si="67"/>
        <v>0.59599913024570561</v>
      </c>
      <c r="U1072" s="4">
        <f>YEAR(SalesDataTable[[#This Row],[Order Date]])</f>
        <v>2026</v>
      </c>
      <c r="V1072" s="7" t="str">
        <f>"Q"&amp;ROUNDUP(MONTH(SalesDataTable[[#This Row],[Order Date]])/3,0)</f>
        <v>Q2</v>
      </c>
      <c r="W1072" s="8">
        <f>MONTH(SalesDataTable[[#This Row],[Order Date]])</f>
        <v>6</v>
      </c>
      <c r="X1072" s="7" t="str">
        <f>TEXT(SalesDataTable[[#This Row],[Order Date]],"mmm")</f>
        <v>Jun</v>
      </c>
    </row>
    <row r="1073" spans="1:24" ht="15.75">
      <c r="A1073" s="1">
        <v>268</v>
      </c>
      <c r="B1073" s="2">
        <v>46185</v>
      </c>
      <c r="C1073" s="3">
        <f>YEAR(SalesDataTable[[#This Row],[Order Date]])</f>
        <v>2026</v>
      </c>
      <c r="D1073" s="10" t="str">
        <f>"Q"&amp;ROUNDUP(MONTH(SalesDataTable[[#This Row],[Order Date]])/3,0)</f>
        <v>Q2</v>
      </c>
      <c r="E1073" s="3">
        <f>MONTH(SalesDataTable[[#This Row],[Order Date]])</f>
        <v>6</v>
      </c>
      <c r="F1073" s="3" t="str">
        <f>TEXT(SalesDataTable[[#This Row],[Order Date]],"MMM")</f>
        <v>Jun</v>
      </c>
      <c r="G1073" s="3" t="s">
        <v>20</v>
      </c>
      <c r="H1073" s="3" t="s">
        <v>47</v>
      </c>
      <c r="I1073" s="3" t="s">
        <v>19</v>
      </c>
      <c r="J1073" s="3" t="s">
        <v>16</v>
      </c>
      <c r="K1073" s="3" t="s">
        <v>34</v>
      </c>
      <c r="L1073" s="3" t="s">
        <v>42</v>
      </c>
      <c r="M1073" s="8">
        <v>1</v>
      </c>
      <c r="N1073" s="5">
        <v>37.01</v>
      </c>
      <c r="O1073" s="6">
        <v>0.05</v>
      </c>
      <c r="P1073" s="5">
        <v>14.18</v>
      </c>
      <c r="Q1073" s="5">
        <f t="shared" si="64"/>
        <v>35.159499999999994</v>
      </c>
      <c r="R1073" s="5">
        <f t="shared" si="65"/>
        <v>14.18</v>
      </c>
      <c r="S1073" s="5">
        <f t="shared" si="66"/>
        <v>20.979499999999994</v>
      </c>
      <c r="T1073" s="7">
        <f t="shared" si="67"/>
        <v>0.59669506107879799</v>
      </c>
      <c r="U1073" s="4">
        <f>YEAR(SalesDataTable[[#This Row],[Order Date]])</f>
        <v>2026</v>
      </c>
      <c r="V1073" s="7" t="str">
        <f>"Q"&amp;ROUNDUP(MONTH(SalesDataTable[[#This Row],[Order Date]])/3,0)</f>
        <v>Q2</v>
      </c>
      <c r="W1073" s="8">
        <f>MONTH(SalesDataTable[[#This Row],[Order Date]])</f>
        <v>6</v>
      </c>
      <c r="X1073" s="7" t="str">
        <f>TEXT(SalesDataTable[[#This Row],[Order Date]],"mmm")</f>
        <v>Jun</v>
      </c>
    </row>
    <row r="1074" spans="1:24" ht="15.75">
      <c r="A1074" s="1">
        <v>691</v>
      </c>
      <c r="B1074" s="2">
        <v>46185</v>
      </c>
      <c r="C1074" s="3">
        <f>YEAR(SalesDataTable[[#This Row],[Order Date]])</f>
        <v>2026</v>
      </c>
      <c r="D1074" s="10" t="str">
        <f>"Q"&amp;ROUNDUP(MONTH(SalesDataTable[[#This Row],[Order Date]])/3,0)</f>
        <v>Q2</v>
      </c>
      <c r="E1074" s="3">
        <f>MONTH(SalesDataTable[[#This Row],[Order Date]])</f>
        <v>6</v>
      </c>
      <c r="F1074" s="3" t="str">
        <f>TEXT(SalesDataTable[[#This Row],[Order Date]],"MMM")</f>
        <v>Jun</v>
      </c>
      <c r="G1074" s="3" t="s">
        <v>20</v>
      </c>
      <c r="H1074" s="3" t="s">
        <v>33</v>
      </c>
      <c r="I1074" s="3" t="s">
        <v>28</v>
      </c>
      <c r="J1074" s="3" t="s">
        <v>16</v>
      </c>
      <c r="K1074" s="3" t="s">
        <v>9</v>
      </c>
      <c r="L1074" s="3" t="s">
        <v>17</v>
      </c>
      <c r="M1074" s="8">
        <v>5</v>
      </c>
      <c r="N1074" s="5">
        <v>140.9</v>
      </c>
      <c r="O1074" s="6">
        <v>0</v>
      </c>
      <c r="P1074" s="5">
        <v>80.16</v>
      </c>
      <c r="Q1074" s="5">
        <f t="shared" si="64"/>
        <v>704.5</v>
      </c>
      <c r="R1074" s="5">
        <f t="shared" si="65"/>
        <v>400.79999999999995</v>
      </c>
      <c r="S1074" s="5">
        <f t="shared" si="66"/>
        <v>303.70000000000005</v>
      </c>
      <c r="T1074" s="7">
        <f t="shared" si="67"/>
        <v>0.43108587650816188</v>
      </c>
      <c r="U1074" s="4">
        <f>YEAR(SalesDataTable[[#This Row],[Order Date]])</f>
        <v>2026</v>
      </c>
      <c r="V1074" s="7" t="str">
        <f>"Q"&amp;ROUNDUP(MONTH(SalesDataTable[[#This Row],[Order Date]])/3,0)</f>
        <v>Q2</v>
      </c>
      <c r="W1074" s="8">
        <f>MONTH(SalesDataTable[[#This Row],[Order Date]])</f>
        <v>6</v>
      </c>
      <c r="X1074" s="7" t="str">
        <f>TEXT(SalesDataTable[[#This Row],[Order Date]],"mmm")</f>
        <v>Jun</v>
      </c>
    </row>
    <row r="1075" spans="1:24" ht="15.75">
      <c r="A1075" s="1">
        <v>810</v>
      </c>
      <c r="B1075" s="2">
        <v>46185</v>
      </c>
      <c r="C1075" s="3">
        <f>YEAR(SalesDataTable[[#This Row],[Order Date]])</f>
        <v>2026</v>
      </c>
      <c r="D1075" s="10" t="str">
        <f>"Q"&amp;ROUNDUP(MONTH(SalesDataTable[[#This Row],[Order Date]])/3,0)</f>
        <v>Q2</v>
      </c>
      <c r="E1075" s="3">
        <f>MONTH(SalesDataTable[[#This Row],[Order Date]])</f>
        <v>6</v>
      </c>
      <c r="F1075" s="3" t="str">
        <f>TEXT(SalesDataTable[[#This Row],[Order Date]],"MMM")</f>
        <v>Jun</v>
      </c>
      <c r="G1075" s="3" t="s">
        <v>6</v>
      </c>
      <c r="H1075" s="3" t="s">
        <v>43</v>
      </c>
      <c r="I1075" s="3" t="s">
        <v>19</v>
      </c>
      <c r="J1075" s="3" t="s">
        <v>13</v>
      </c>
      <c r="K1075" s="3" t="s">
        <v>34</v>
      </c>
      <c r="L1075" s="3" t="s">
        <v>42</v>
      </c>
      <c r="M1075" s="8">
        <v>3</v>
      </c>
      <c r="N1075" s="5">
        <v>36.659999999999997</v>
      </c>
      <c r="O1075" s="6">
        <v>0</v>
      </c>
      <c r="P1075" s="5">
        <v>13.55</v>
      </c>
      <c r="Q1075" s="5">
        <f t="shared" si="64"/>
        <v>109.97999999999999</v>
      </c>
      <c r="R1075" s="5">
        <f t="shared" si="65"/>
        <v>40.650000000000006</v>
      </c>
      <c r="S1075" s="5">
        <f t="shared" si="66"/>
        <v>69.329999999999984</v>
      </c>
      <c r="T1075" s="7">
        <f t="shared" si="67"/>
        <v>0.63038734315330047</v>
      </c>
      <c r="U1075" s="4">
        <f>YEAR(SalesDataTable[[#This Row],[Order Date]])</f>
        <v>2026</v>
      </c>
      <c r="V1075" s="7" t="str">
        <f>"Q"&amp;ROUNDUP(MONTH(SalesDataTable[[#This Row],[Order Date]])/3,0)</f>
        <v>Q2</v>
      </c>
      <c r="W1075" s="8">
        <f>MONTH(SalesDataTable[[#This Row],[Order Date]])</f>
        <v>6</v>
      </c>
      <c r="X1075" s="7" t="str">
        <f>TEXT(SalesDataTable[[#This Row],[Order Date]],"mmm")</f>
        <v>Jun</v>
      </c>
    </row>
    <row r="1076" spans="1:24" ht="15.75">
      <c r="A1076" s="1">
        <v>855</v>
      </c>
      <c r="B1076" s="2">
        <v>46185</v>
      </c>
      <c r="C1076" s="3">
        <f>YEAR(SalesDataTable[[#This Row],[Order Date]])</f>
        <v>2026</v>
      </c>
      <c r="D1076" s="10" t="str">
        <f>"Q"&amp;ROUNDUP(MONTH(SalesDataTable[[#This Row],[Order Date]])/3,0)</f>
        <v>Q2</v>
      </c>
      <c r="E1076" s="3">
        <f>MONTH(SalesDataTable[[#This Row],[Order Date]])</f>
        <v>6</v>
      </c>
      <c r="F1076" s="3" t="str">
        <f>TEXT(SalesDataTable[[#This Row],[Order Date]],"MMM")</f>
        <v>Jun</v>
      </c>
      <c r="G1076" s="3" t="s">
        <v>6</v>
      </c>
      <c r="H1076" s="3" t="s">
        <v>27</v>
      </c>
      <c r="I1076" s="3" t="s">
        <v>2</v>
      </c>
      <c r="J1076" s="3" t="s">
        <v>16</v>
      </c>
      <c r="K1076" s="3" t="s">
        <v>14</v>
      </c>
      <c r="L1076" s="3" t="s">
        <v>15</v>
      </c>
      <c r="M1076" s="8">
        <v>1</v>
      </c>
      <c r="N1076" s="5">
        <v>36.299999999999997</v>
      </c>
      <c r="O1076" s="6">
        <v>0.1</v>
      </c>
      <c r="P1076" s="5">
        <v>13.69</v>
      </c>
      <c r="Q1076" s="5">
        <f t="shared" si="64"/>
        <v>32.67</v>
      </c>
      <c r="R1076" s="5">
        <f t="shared" si="65"/>
        <v>13.69</v>
      </c>
      <c r="S1076" s="5">
        <f t="shared" si="66"/>
        <v>18.980000000000004</v>
      </c>
      <c r="T1076" s="7">
        <f t="shared" si="67"/>
        <v>0.58096112641567199</v>
      </c>
      <c r="U1076" s="4">
        <f>YEAR(SalesDataTable[[#This Row],[Order Date]])</f>
        <v>2026</v>
      </c>
      <c r="V1076" s="7" t="str">
        <f>"Q"&amp;ROUNDUP(MONTH(SalesDataTable[[#This Row],[Order Date]])/3,0)</f>
        <v>Q2</v>
      </c>
      <c r="W1076" s="8">
        <f>MONTH(SalesDataTable[[#This Row],[Order Date]])</f>
        <v>6</v>
      </c>
      <c r="X1076" s="7" t="str">
        <f>TEXT(SalesDataTable[[#This Row],[Order Date]],"mmm")</f>
        <v>Jun</v>
      </c>
    </row>
    <row r="1077" spans="1:24" ht="15.75">
      <c r="A1077" s="1">
        <v>1612</v>
      </c>
      <c r="B1077" s="2">
        <v>46185</v>
      </c>
      <c r="C1077" s="3">
        <f>YEAR(SalesDataTable[[#This Row],[Order Date]])</f>
        <v>2026</v>
      </c>
      <c r="D1077" s="10" t="str">
        <f>"Q"&amp;ROUNDUP(MONTH(SalesDataTable[[#This Row],[Order Date]])/3,0)</f>
        <v>Q2</v>
      </c>
      <c r="E1077" s="3">
        <f>MONTH(SalesDataTable[[#This Row],[Order Date]])</f>
        <v>6</v>
      </c>
      <c r="F1077" s="3" t="str">
        <f>TEXT(SalesDataTable[[#This Row],[Order Date]],"MMM")</f>
        <v>Jun</v>
      </c>
      <c r="G1077" s="3" t="s">
        <v>11</v>
      </c>
      <c r="H1077" s="3" t="s">
        <v>52</v>
      </c>
      <c r="I1077" s="3" t="s">
        <v>2</v>
      </c>
      <c r="J1077" s="3" t="s">
        <v>13</v>
      </c>
      <c r="K1077" s="3" t="s">
        <v>23</v>
      </c>
      <c r="L1077" s="3" t="s">
        <v>51</v>
      </c>
      <c r="M1077" s="8">
        <v>2</v>
      </c>
      <c r="N1077" s="5">
        <v>120.64</v>
      </c>
      <c r="O1077" s="6">
        <v>0</v>
      </c>
      <c r="P1077" s="5">
        <v>61.66</v>
      </c>
      <c r="Q1077" s="5">
        <f t="shared" si="64"/>
        <v>241.28</v>
      </c>
      <c r="R1077" s="5">
        <f t="shared" si="65"/>
        <v>123.32</v>
      </c>
      <c r="S1077" s="5">
        <f t="shared" si="66"/>
        <v>117.96000000000001</v>
      </c>
      <c r="T1077" s="7">
        <f t="shared" si="67"/>
        <v>0.48889257294429711</v>
      </c>
      <c r="U1077" s="4">
        <f>YEAR(SalesDataTable[[#This Row],[Order Date]])</f>
        <v>2026</v>
      </c>
      <c r="V1077" s="7" t="str">
        <f>"Q"&amp;ROUNDUP(MONTH(SalesDataTable[[#This Row],[Order Date]])/3,0)</f>
        <v>Q2</v>
      </c>
      <c r="W1077" s="8">
        <f>MONTH(SalesDataTable[[#This Row],[Order Date]])</f>
        <v>6</v>
      </c>
      <c r="X1077" s="7" t="str">
        <f>TEXT(SalesDataTable[[#This Row],[Order Date]],"mmm")</f>
        <v>Jun</v>
      </c>
    </row>
    <row r="1078" spans="1:24" ht="15.75">
      <c r="A1078" s="1">
        <v>1704</v>
      </c>
      <c r="B1078" s="2">
        <v>46185</v>
      </c>
      <c r="C1078" s="3">
        <f>YEAR(SalesDataTable[[#This Row],[Order Date]])</f>
        <v>2026</v>
      </c>
      <c r="D1078" s="10" t="str">
        <f>"Q"&amp;ROUNDUP(MONTH(SalesDataTable[[#This Row],[Order Date]])/3,0)</f>
        <v>Q2</v>
      </c>
      <c r="E1078" s="3">
        <f>MONTH(SalesDataTable[[#This Row],[Order Date]])</f>
        <v>6</v>
      </c>
      <c r="F1078" s="3" t="str">
        <f>TEXT(SalesDataTable[[#This Row],[Order Date]],"MMM")</f>
        <v>Jun</v>
      </c>
      <c r="G1078" s="3" t="s">
        <v>11</v>
      </c>
      <c r="H1078" s="3" t="s">
        <v>52</v>
      </c>
      <c r="I1078" s="3" t="s">
        <v>2</v>
      </c>
      <c r="J1078" s="3" t="s">
        <v>3</v>
      </c>
      <c r="K1078" s="3" t="s">
        <v>14</v>
      </c>
      <c r="L1078" s="3" t="s">
        <v>32</v>
      </c>
      <c r="M1078" s="8">
        <v>1</v>
      </c>
      <c r="N1078" s="5">
        <v>47.07</v>
      </c>
      <c r="O1078" s="6">
        <v>0</v>
      </c>
      <c r="P1078" s="5">
        <v>18.7</v>
      </c>
      <c r="Q1078" s="5">
        <f t="shared" si="64"/>
        <v>47.07</v>
      </c>
      <c r="R1078" s="5">
        <f t="shared" si="65"/>
        <v>18.7</v>
      </c>
      <c r="S1078" s="5">
        <f t="shared" si="66"/>
        <v>28.37</v>
      </c>
      <c r="T1078" s="7">
        <f t="shared" si="67"/>
        <v>0.60271935415338862</v>
      </c>
      <c r="U1078" s="4">
        <f>YEAR(SalesDataTable[[#This Row],[Order Date]])</f>
        <v>2026</v>
      </c>
      <c r="V1078" s="7" t="str">
        <f>"Q"&amp;ROUNDUP(MONTH(SalesDataTable[[#This Row],[Order Date]])/3,0)</f>
        <v>Q2</v>
      </c>
      <c r="W1078" s="8">
        <f>MONTH(SalesDataTable[[#This Row],[Order Date]])</f>
        <v>6</v>
      </c>
      <c r="X1078" s="7" t="str">
        <f>TEXT(SalesDataTable[[#This Row],[Order Date]],"mmm")</f>
        <v>Jun</v>
      </c>
    </row>
    <row r="1079" spans="1:24" ht="15.75">
      <c r="A1079" s="1">
        <v>1857</v>
      </c>
      <c r="B1079" s="2">
        <v>46185</v>
      </c>
      <c r="C1079" s="3">
        <f>YEAR(SalesDataTable[[#This Row],[Order Date]])</f>
        <v>2026</v>
      </c>
      <c r="D1079" s="10" t="str">
        <f>"Q"&amp;ROUNDUP(MONTH(SalesDataTable[[#This Row],[Order Date]])/3,0)</f>
        <v>Q2</v>
      </c>
      <c r="E1079" s="3">
        <f>MONTH(SalesDataTable[[#This Row],[Order Date]])</f>
        <v>6</v>
      </c>
      <c r="F1079" s="3" t="str">
        <f>TEXT(SalesDataTable[[#This Row],[Order Date]],"MMM")</f>
        <v>Jun</v>
      </c>
      <c r="G1079" s="3" t="s">
        <v>11</v>
      </c>
      <c r="H1079" s="3" t="s">
        <v>18</v>
      </c>
      <c r="I1079" s="3" t="s">
        <v>28</v>
      </c>
      <c r="J1079" s="3" t="s">
        <v>16</v>
      </c>
      <c r="K1079" s="3" t="s">
        <v>9</v>
      </c>
      <c r="L1079" s="3" t="s">
        <v>37</v>
      </c>
      <c r="M1079" s="8">
        <v>2</v>
      </c>
      <c r="N1079" s="5">
        <v>154.94</v>
      </c>
      <c r="O1079" s="6">
        <v>0.05</v>
      </c>
      <c r="P1079" s="5">
        <v>77.260000000000005</v>
      </c>
      <c r="Q1079" s="5">
        <f t="shared" si="64"/>
        <v>294.38599999999997</v>
      </c>
      <c r="R1079" s="5">
        <f t="shared" si="65"/>
        <v>154.52000000000001</v>
      </c>
      <c r="S1079" s="5">
        <f t="shared" si="66"/>
        <v>139.86599999999996</v>
      </c>
      <c r="T1079" s="7">
        <f t="shared" si="67"/>
        <v>0.47511090880680457</v>
      </c>
      <c r="U1079" s="4">
        <f>YEAR(SalesDataTable[[#This Row],[Order Date]])</f>
        <v>2026</v>
      </c>
      <c r="V1079" s="7" t="str">
        <f>"Q"&amp;ROUNDUP(MONTH(SalesDataTable[[#This Row],[Order Date]])/3,0)</f>
        <v>Q2</v>
      </c>
      <c r="W1079" s="8">
        <f>MONTH(SalesDataTable[[#This Row],[Order Date]])</f>
        <v>6</v>
      </c>
      <c r="X1079" s="7" t="str">
        <f>TEXT(SalesDataTable[[#This Row],[Order Date]],"mmm")</f>
        <v>Jun</v>
      </c>
    </row>
    <row r="1080" spans="1:24" ht="15.75">
      <c r="A1080" s="1">
        <v>1888</v>
      </c>
      <c r="B1080" s="2">
        <v>46185</v>
      </c>
      <c r="C1080" s="3">
        <f>YEAR(SalesDataTable[[#This Row],[Order Date]])</f>
        <v>2026</v>
      </c>
      <c r="D1080" s="10" t="str">
        <f>"Q"&amp;ROUNDUP(MONTH(SalesDataTable[[#This Row],[Order Date]])/3,0)</f>
        <v>Q2</v>
      </c>
      <c r="E1080" s="3">
        <f>MONTH(SalesDataTable[[#This Row],[Order Date]])</f>
        <v>6</v>
      </c>
      <c r="F1080" s="3" t="str">
        <f>TEXT(SalesDataTable[[#This Row],[Order Date]],"MMM")</f>
        <v>Jun</v>
      </c>
      <c r="G1080" s="3" t="s">
        <v>6</v>
      </c>
      <c r="H1080" s="3" t="s">
        <v>43</v>
      </c>
      <c r="I1080" s="3" t="s">
        <v>2</v>
      </c>
      <c r="J1080" s="3" t="s">
        <v>3</v>
      </c>
      <c r="K1080" s="3" t="s">
        <v>14</v>
      </c>
      <c r="L1080" s="3" t="s">
        <v>32</v>
      </c>
      <c r="M1080" s="8">
        <v>1</v>
      </c>
      <c r="N1080" s="5">
        <v>45.97</v>
      </c>
      <c r="O1080" s="6">
        <v>0.05</v>
      </c>
      <c r="P1080" s="5">
        <v>18.41</v>
      </c>
      <c r="Q1080" s="5">
        <f t="shared" si="64"/>
        <v>43.671499999999995</v>
      </c>
      <c r="R1080" s="5">
        <f t="shared" si="65"/>
        <v>18.41</v>
      </c>
      <c r="S1080" s="5">
        <f t="shared" si="66"/>
        <v>25.261499999999995</v>
      </c>
      <c r="T1080" s="7">
        <f t="shared" si="67"/>
        <v>0.57844360738696854</v>
      </c>
      <c r="U1080" s="4">
        <f>YEAR(SalesDataTable[[#This Row],[Order Date]])</f>
        <v>2026</v>
      </c>
      <c r="V1080" s="7" t="str">
        <f>"Q"&amp;ROUNDUP(MONTH(SalesDataTable[[#This Row],[Order Date]])/3,0)</f>
        <v>Q2</v>
      </c>
      <c r="W1080" s="8">
        <f>MONTH(SalesDataTable[[#This Row],[Order Date]])</f>
        <v>6</v>
      </c>
      <c r="X1080" s="7" t="str">
        <f>TEXT(SalesDataTable[[#This Row],[Order Date]],"mmm")</f>
        <v>Jun</v>
      </c>
    </row>
    <row r="1081" spans="1:24" ht="15.75">
      <c r="A1081" s="1">
        <v>2683</v>
      </c>
      <c r="B1081" s="2">
        <v>46185</v>
      </c>
      <c r="C1081" s="3">
        <f>YEAR(SalesDataTable[[#This Row],[Order Date]])</f>
        <v>2026</v>
      </c>
      <c r="D1081" s="10" t="str">
        <f>"Q"&amp;ROUNDUP(MONTH(SalesDataTable[[#This Row],[Order Date]])/3,0)</f>
        <v>Q2</v>
      </c>
      <c r="E1081" s="3">
        <f>MONTH(SalesDataTable[[#This Row],[Order Date]])</f>
        <v>6</v>
      </c>
      <c r="F1081" s="3" t="str">
        <f>TEXT(SalesDataTable[[#This Row],[Order Date]],"MMM")</f>
        <v>Jun</v>
      </c>
      <c r="G1081" s="3" t="s">
        <v>20</v>
      </c>
      <c r="H1081" s="3" t="s">
        <v>33</v>
      </c>
      <c r="I1081" s="3" t="s">
        <v>2</v>
      </c>
      <c r="J1081" s="3" t="s">
        <v>3</v>
      </c>
      <c r="K1081" s="3" t="s">
        <v>23</v>
      </c>
      <c r="L1081" s="3" t="s">
        <v>29</v>
      </c>
      <c r="M1081" s="8">
        <v>1</v>
      </c>
      <c r="N1081" s="5">
        <v>198.64</v>
      </c>
      <c r="O1081" s="6">
        <v>0.05</v>
      </c>
      <c r="P1081" s="5">
        <v>101.89</v>
      </c>
      <c r="Q1081" s="5">
        <f t="shared" si="64"/>
        <v>188.70799999999997</v>
      </c>
      <c r="R1081" s="5">
        <f t="shared" si="65"/>
        <v>101.89</v>
      </c>
      <c r="S1081" s="5">
        <f t="shared" si="66"/>
        <v>86.817999999999969</v>
      </c>
      <c r="T1081" s="7">
        <f t="shared" si="67"/>
        <v>0.46006528605040581</v>
      </c>
      <c r="U1081" s="4">
        <f>YEAR(SalesDataTable[[#This Row],[Order Date]])</f>
        <v>2026</v>
      </c>
      <c r="V1081" s="7" t="str">
        <f>"Q"&amp;ROUNDUP(MONTH(SalesDataTable[[#This Row],[Order Date]])/3,0)</f>
        <v>Q2</v>
      </c>
      <c r="W1081" s="8">
        <f>MONTH(SalesDataTable[[#This Row],[Order Date]])</f>
        <v>6</v>
      </c>
      <c r="X1081" s="7" t="str">
        <f>TEXT(SalesDataTable[[#This Row],[Order Date]],"mmm")</f>
        <v>Jun</v>
      </c>
    </row>
    <row r="1082" spans="1:24" ht="15.75">
      <c r="A1082" s="1">
        <v>4211</v>
      </c>
      <c r="B1082" s="2">
        <v>46185</v>
      </c>
      <c r="C1082" s="3">
        <f>YEAR(SalesDataTable[[#This Row],[Order Date]])</f>
        <v>2026</v>
      </c>
      <c r="D1082" s="10" t="str">
        <f>"Q"&amp;ROUNDUP(MONTH(SalesDataTable[[#This Row],[Order Date]])/3,0)</f>
        <v>Q2</v>
      </c>
      <c r="E1082" s="3">
        <f>MONTH(SalesDataTable[[#This Row],[Order Date]])</f>
        <v>6</v>
      </c>
      <c r="F1082" s="3" t="str">
        <f>TEXT(SalesDataTable[[#This Row],[Order Date]],"MMM")</f>
        <v>Jun</v>
      </c>
      <c r="G1082" s="3" t="s">
        <v>11</v>
      </c>
      <c r="H1082" s="3" t="s">
        <v>18</v>
      </c>
      <c r="I1082" s="3" t="s">
        <v>2</v>
      </c>
      <c r="J1082" s="3" t="s">
        <v>13</v>
      </c>
      <c r="K1082" s="3" t="s">
        <v>14</v>
      </c>
      <c r="L1082" s="3" t="s">
        <v>48</v>
      </c>
      <c r="M1082" s="8">
        <v>5</v>
      </c>
      <c r="N1082" s="5">
        <v>168.57</v>
      </c>
      <c r="O1082" s="6">
        <v>0</v>
      </c>
      <c r="P1082" s="5">
        <v>88.65</v>
      </c>
      <c r="Q1082" s="5">
        <f t="shared" si="64"/>
        <v>842.84999999999991</v>
      </c>
      <c r="R1082" s="5">
        <f t="shared" si="65"/>
        <v>443.25</v>
      </c>
      <c r="S1082" s="5">
        <f t="shared" si="66"/>
        <v>399.59999999999991</v>
      </c>
      <c r="T1082" s="7">
        <f t="shared" si="67"/>
        <v>0.47410571276027758</v>
      </c>
      <c r="U1082" s="4">
        <f>YEAR(SalesDataTable[[#This Row],[Order Date]])</f>
        <v>2026</v>
      </c>
      <c r="V1082" s="7" t="str">
        <f>"Q"&amp;ROUNDUP(MONTH(SalesDataTable[[#This Row],[Order Date]])/3,0)</f>
        <v>Q2</v>
      </c>
      <c r="W1082" s="8">
        <f>MONTH(SalesDataTable[[#This Row],[Order Date]])</f>
        <v>6</v>
      </c>
      <c r="X1082" s="7" t="str">
        <f>TEXT(SalesDataTable[[#This Row],[Order Date]],"mmm")</f>
        <v>Jun</v>
      </c>
    </row>
    <row r="1083" spans="1:24" ht="15.75">
      <c r="A1083" s="1">
        <v>4353</v>
      </c>
      <c r="B1083" s="2">
        <v>46185</v>
      </c>
      <c r="C1083" s="3">
        <f>YEAR(SalesDataTable[[#This Row],[Order Date]])</f>
        <v>2026</v>
      </c>
      <c r="D1083" s="10" t="str">
        <f>"Q"&amp;ROUNDUP(MONTH(SalesDataTable[[#This Row],[Order Date]])/3,0)</f>
        <v>Q2</v>
      </c>
      <c r="E1083" s="3">
        <f>MONTH(SalesDataTable[[#This Row],[Order Date]])</f>
        <v>6</v>
      </c>
      <c r="F1083" s="3" t="str">
        <f>TEXT(SalesDataTable[[#This Row],[Order Date]],"MMM")</f>
        <v>Jun</v>
      </c>
      <c r="G1083" s="3" t="s">
        <v>6</v>
      </c>
      <c r="H1083" s="3" t="s">
        <v>27</v>
      </c>
      <c r="I1083" s="3" t="s">
        <v>19</v>
      </c>
      <c r="J1083" s="3" t="s">
        <v>13</v>
      </c>
      <c r="K1083" s="3" t="s">
        <v>14</v>
      </c>
      <c r="L1083" s="3" t="s">
        <v>15</v>
      </c>
      <c r="M1083" s="8">
        <v>1</v>
      </c>
      <c r="N1083" s="5">
        <v>36.65</v>
      </c>
      <c r="O1083" s="6">
        <v>0</v>
      </c>
      <c r="P1083" s="5">
        <v>13.97</v>
      </c>
      <c r="Q1083" s="5">
        <f t="shared" si="64"/>
        <v>36.65</v>
      </c>
      <c r="R1083" s="5">
        <f t="shared" si="65"/>
        <v>13.97</v>
      </c>
      <c r="S1083" s="5">
        <f t="shared" si="66"/>
        <v>22.68</v>
      </c>
      <c r="T1083" s="7">
        <f t="shared" si="67"/>
        <v>0.61882673942701227</v>
      </c>
      <c r="U1083" s="4">
        <f>YEAR(SalesDataTable[[#This Row],[Order Date]])</f>
        <v>2026</v>
      </c>
      <c r="V1083" s="7" t="str">
        <f>"Q"&amp;ROUNDUP(MONTH(SalesDataTable[[#This Row],[Order Date]])/3,0)</f>
        <v>Q2</v>
      </c>
      <c r="W1083" s="8">
        <f>MONTH(SalesDataTable[[#This Row],[Order Date]])</f>
        <v>6</v>
      </c>
      <c r="X1083" s="7" t="str">
        <f>TEXT(SalesDataTable[[#This Row],[Order Date]],"mmm")</f>
        <v>Jun</v>
      </c>
    </row>
    <row r="1084" spans="1:24" ht="15.75">
      <c r="A1084" s="1">
        <v>5020</v>
      </c>
      <c r="B1084" s="2">
        <v>46185</v>
      </c>
      <c r="C1084" s="3">
        <f>YEAR(SalesDataTable[[#This Row],[Order Date]])</f>
        <v>2026</v>
      </c>
      <c r="D1084" s="10" t="str">
        <f>"Q"&amp;ROUNDUP(MONTH(SalesDataTable[[#This Row],[Order Date]])/3,0)</f>
        <v>Q2</v>
      </c>
      <c r="E1084" s="3">
        <f>MONTH(SalesDataTable[[#This Row],[Order Date]])</f>
        <v>6</v>
      </c>
      <c r="F1084" s="3" t="str">
        <f>TEXT(SalesDataTable[[#This Row],[Order Date]],"MMM")</f>
        <v>Jun</v>
      </c>
      <c r="G1084" s="3" t="s">
        <v>11</v>
      </c>
      <c r="H1084" s="3" t="s">
        <v>25</v>
      </c>
      <c r="I1084" s="3" t="s">
        <v>19</v>
      </c>
      <c r="J1084" s="3" t="s">
        <v>3</v>
      </c>
      <c r="K1084" s="3" t="s">
        <v>14</v>
      </c>
      <c r="L1084" s="3" t="s">
        <v>15</v>
      </c>
      <c r="M1084" s="8">
        <v>2</v>
      </c>
      <c r="N1084" s="5">
        <v>35.450000000000003</v>
      </c>
      <c r="O1084" s="6">
        <v>0.05</v>
      </c>
      <c r="P1084" s="5">
        <v>13.39</v>
      </c>
      <c r="Q1084" s="5">
        <f t="shared" si="64"/>
        <v>67.355000000000004</v>
      </c>
      <c r="R1084" s="5">
        <f t="shared" si="65"/>
        <v>26.78</v>
      </c>
      <c r="S1084" s="5">
        <f t="shared" si="66"/>
        <v>40.575000000000003</v>
      </c>
      <c r="T1084" s="7">
        <f t="shared" si="67"/>
        <v>0.60240516665429444</v>
      </c>
      <c r="U1084" s="4">
        <f>YEAR(SalesDataTable[[#This Row],[Order Date]])</f>
        <v>2026</v>
      </c>
      <c r="V1084" s="7" t="str">
        <f>"Q"&amp;ROUNDUP(MONTH(SalesDataTable[[#This Row],[Order Date]])/3,0)</f>
        <v>Q2</v>
      </c>
      <c r="W1084" s="8">
        <f>MONTH(SalesDataTable[[#This Row],[Order Date]])</f>
        <v>6</v>
      </c>
      <c r="X1084" s="7" t="str">
        <f>TEXT(SalesDataTable[[#This Row],[Order Date]],"mmm")</f>
        <v>Jun</v>
      </c>
    </row>
    <row r="1085" spans="1:24" ht="15.75">
      <c r="A1085" s="1">
        <v>564</v>
      </c>
      <c r="B1085" s="2">
        <v>46186</v>
      </c>
      <c r="C1085" s="3">
        <f>YEAR(SalesDataTable[[#This Row],[Order Date]])</f>
        <v>2026</v>
      </c>
      <c r="D1085" s="10" t="str">
        <f>"Q"&amp;ROUNDUP(MONTH(SalesDataTable[[#This Row],[Order Date]])/3,0)</f>
        <v>Q2</v>
      </c>
      <c r="E1085" s="3">
        <f>MONTH(SalesDataTable[[#This Row],[Order Date]])</f>
        <v>6</v>
      </c>
      <c r="F1085" s="3" t="str">
        <f>TEXT(SalesDataTable[[#This Row],[Order Date]],"MMM")</f>
        <v>Jun</v>
      </c>
      <c r="G1085" s="3" t="s">
        <v>11</v>
      </c>
      <c r="H1085" s="3" t="s">
        <v>25</v>
      </c>
      <c r="I1085" s="3" t="s">
        <v>19</v>
      </c>
      <c r="J1085" s="3" t="s">
        <v>13</v>
      </c>
      <c r="K1085" s="3" t="s">
        <v>14</v>
      </c>
      <c r="L1085" s="3" t="s">
        <v>32</v>
      </c>
      <c r="M1085" s="8">
        <v>3</v>
      </c>
      <c r="N1085" s="5">
        <v>45.82</v>
      </c>
      <c r="O1085" s="6">
        <v>0.1</v>
      </c>
      <c r="P1085" s="5">
        <v>18.61</v>
      </c>
      <c r="Q1085" s="5">
        <f t="shared" si="64"/>
        <v>123.71400000000001</v>
      </c>
      <c r="R1085" s="5">
        <f t="shared" si="65"/>
        <v>55.83</v>
      </c>
      <c r="S1085" s="5">
        <f t="shared" si="66"/>
        <v>67.884000000000015</v>
      </c>
      <c r="T1085" s="7">
        <f t="shared" si="67"/>
        <v>0.54871720258014456</v>
      </c>
      <c r="U1085" s="4">
        <f>YEAR(SalesDataTable[[#This Row],[Order Date]])</f>
        <v>2026</v>
      </c>
      <c r="V1085" s="7" t="str">
        <f>"Q"&amp;ROUNDUP(MONTH(SalesDataTable[[#This Row],[Order Date]])/3,0)</f>
        <v>Q2</v>
      </c>
      <c r="W1085" s="8">
        <f>MONTH(SalesDataTable[[#This Row],[Order Date]])</f>
        <v>6</v>
      </c>
      <c r="X1085" s="7" t="str">
        <f>TEXT(SalesDataTable[[#This Row],[Order Date]],"mmm")</f>
        <v>Jun</v>
      </c>
    </row>
    <row r="1086" spans="1:24" ht="15.75">
      <c r="A1086" s="1">
        <v>736</v>
      </c>
      <c r="B1086" s="2">
        <v>46186</v>
      </c>
      <c r="C1086" s="3">
        <f>YEAR(SalesDataTable[[#This Row],[Order Date]])</f>
        <v>2026</v>
      </c>
      <c r="D1086" s="10" t="str">
        <f>"Q"&amp;ROUNDUP(MONTH(SalesDataTable[[#This Row],[Order Date]])/3,0)</f>
        <v>Q2</v>
      </c>
      <c r="E1086" s="3">
        <f>MONTH(SalesDataTable[[#This Row],[Order Date]])</f>
        <v>6</v>
      </c>
      <c r="F1086" s="3" t="str">
        <f>TEXT(SalesDataTable[[#This Row],[Order Date]],"MMM")</f>
        <v>Jun</v>
      </c>
      <c r="G1086" s="3" t="s">
        <v>20</v>
      </c>
      <c r="H1086" s="3" t="s">
        <v>47</v>
      </c>
      <c r="I1086" s="3" t="s">
        <v>19</v>
      </c>
      <c r="J1086" s="3" t="s">
        <v>16</v>
      </c>
      <c r="K1086" s="3" t="s">
        <v>9</v>
      </c>
      <c r="L1086" s="3" t="s">
        <v>37</v>
      </c>
      <c r="M1086" s="8">
        <v>1</v>
      </c>
      <c r="N1086" s="5">
        <v>152.78</v>
      </c>
      <c r="O1086" s="6">
        <v>0</v>
      </c>
      <c r="P1086" s="5">
        <v>78.540000000000006</v>
      </c>
      <c r="Q1086" s="5">
        <f t="shared" si="64"/>
        <v>152.78</v>
      </c>
      <c r="R1086" s="5">
        <f t="shared" si="65"/>
        <v>78.540000000000006</v>
      </c>
      <c r="S1086" s="5">
        <f t="shared" si="66"/>
        <v>74.239999999999995</v>
      </c>
      <c r="T1086" s="7">
        <f t="shared" si="67"/>
        <v>0.48592747741851022</v>
      </c>
      <c r="U1086" s="4">
        <f>YEAR(SalesDataTable[[#This Row],[Order Date]])</f>
        <v>2026</v>
      </c>
      <c r="V1086" s="7" t="str">
        <f>"Q"&amp;ROUNDUP(MONTH(SalesDataTable[[#This Row],[Order Date]])/3,0)</f>
        <v>Q2</v>
      </c>
      <c r="W1086" s="8">
        <f>MONTH(SalesDataTable[[#This Row],[Order Date]])</f>
        <v>6</v>
      </c>
      <c r="X1086" s="7" t="str">
        <f>TEXT(SalesDataTable[[#This Row],[Order Date]],"mmm")</f>
        <v>Jun</v>
      </c>
    </row>
    <row r="1087" spans="1:24" ht="15.75">
      <c r="A1087" s="1">
        <v>1300</v>
      </c>
      <c r="B1087" s="2">
        <v>46186</v>
      </c>
      <c r="C1087" s="3">
        <f>YEAR(SalesDataTable[[#This Row],[Order Date]])</f>
        <v>2026</v>
      </c>
      <c r="D1087" s="10" t="str">
        <f>"Q"&amp;ROUNDUP(MONTH(SalesDataTable[[#This Row],[Order Date]])/3,0)</f>
        <v>Q2</v>
      </c>
      <c r="E1087" s="3">
        <f>MONTH(SalesDataTable[[#This Row],[Order Date]])</f>
        <v>6</v>
      </c>
      <c r="F1087" s="3" t="str">
        <f>TEXT(SalesDataTable[[#This Row],[Order Date]],"MMM")</f>
        <v>Jun</v>
      </c>
      <c r="G1087" s="3" t="s">
        <v>6</v>
      </c>
      <c r="H1087" s="3" t="s">
        <v>27</v>
      </c>
      <c r="I1087" s="3" t="s">
        <v>2</v>
      </c>
      <c r="J1087" s="3" t="s">
        <v>13</v>
      </c>
      <c r="K1087" s="3" t="s">
        <v>4</v>
      </c>
      <c r="L1087" s="3" t="s">
        <v>22</v>
      </c>
      <c r="M1087" s="8">
        <v>1</v>
      </c>
      <c r="N1087" s="5">
        <v>49.76</v>
      </c>
      <c r="O1087" s="6">
        <v>0.05</v>
      </c>
      <c r="P1087" s="5">
        <v>22.58</v>
      </c>
      <c r="Q1087" s="5">
        <f t="shared" si="64"/>
        <v>47.271999999999998</v>
      </c>
      <c r="R1087" s="5">
        <f t="shared" si="65"/>
        <v>22.58</v>
      </c>
      <c r="S1087" s="5">
        <f t="shared" si="66"/>
        <v>24.692</v>
      </c>
      <c r="T1087" s="7">
        <f t="shared" si="67"/>
        <v>0.52233880521238796</v>
      </c>
      <c r="U1087" s="4">
        <f>YEAR(SalesDataTable[[#This Row],[Order Date]])</f>
        <v>2026</v>
      </c>
      <c r="V1087" s="7" t="str">
        <f>"Q"&amp;ROUNDUP(MONTH(SalesDataTable[[#This Row],[Order Date]])/3,0)</f>
        <v>Q2</v>
      </c>
      <c r="W1087" s="8">
        <f>MONTH(SalesDataTable[[#This Row],[Order Date]])</f>
        <v>6</v>
      </c>
      <c r="X1087" s="7" t="str">
        <f>TEXT(SalesDataTable[[#This Row],[Order Date]],"mmm")</f>
        <v>Jun</v>
      </c>
    </row>
    <row r="1088" spans="1:24" ht="15.75">
      <c r="A1088" s="1">
        <v>1948</v>
      </c>
      <c r="B1088" s="2">
        <v>46186</v>
      </c>
      <c r="C1088" s="3">
        <f>YEAR(SalesDataTable[[#This Row],[Order Date]])</f>
        <v>2026</v>
      </c>
      <c r="D1088" s="10" t="str">
        <f>"Q"&amp;ROUNDUP(MONTH(SalesDataTable[[#This Row],[Order Date]])/3,0)</f>
        <v>Q2</v>
      </c>
      <c r="E1088" s="3">
        <f>MONTH(SalesDataTable[[#This Row],[Order Date]])</f>
        <v>6</v>
      </c>
      <c r="F1088" s="3" t="str">
        <f>TEXT(SalesDataTable[[#This Row],[Order Date]],"MMM")</f>
        <v>Jun</v>
      </c>
      <c r="G1088" s="3" t="s">
        <v>20</v>
      </c>
      <c r="H1088" s="3" t="s">
        <v>33</v>
      </c>
      <c r="I1088" s="3" t="s">
        <v>19</v>
      </c>
      <c r="J1088" s="3" t="s">
        <v>13</v>
      </c>
      <c r="K1088" s="3" t="s">
        <v>9</v>
      </c>
      <c r="L1088" s="3" t="s">
        <v>37</v>
      </c>
      <c r="M1088" s="8">
        <v>1</v>
      </c>
      <c r="N1088" s="5">
        <v>157.6</v>
      </c>
      <c r="O1088" s="6">
        <v>0.05</v>
      </c>
      <c r="P1088" s="5">
        <v>79.34</v>
      </c>
      <c r="Q1088" s="5">
        <f t="shared" si="64"/>
        <v>149.72</v>
      </c>
      <c r="R1088" s="5">
        <f t="shared" si="65"/>
        <v>79.34</v>
      </c>
      <c r="S1088" s="5">
        <f t="shared" si="66"/>
        <v>70.38</v>
      </c>
      <c r="T1088" s="7">
        <f t="shared" si="67"/>
        <v>0.47007747795885652</v>
      </c>
      <c r="U1088" s="4">
        <f>YEAR(SalesDataTable[[#This Row],[Order Date]])</f>
        <v>2026</v>
      </c>
      <c r="V1088" s="7" t="str">
        <f>"Q"&amp;ROUNDUP(MONTH(SalesDataTable[[#This Row],[Order Date]])/3,0)</f>
        <v>Q2</v>
      </c>
      <c r="W1088" s="8">
        <f>MONTH(SalesDataTable[[#This Row],[Order Date]])</f>
        <v>6</v>
      </c>
      <c r="X1088" s="7" t="str">
        <f>TEXT(SalesDataTable[[#This Row],[Order Date]],"mmm")</f>
        <v>Jun</v>
      </c>
    </row>
    <row r="1089" spans="1:24" ht="15.75">
      <c r="A1089" s="1">
        <v>2272</v>
      </c>
      <c r="B1089" s="2">
        <v>46186</v>
      </c>
      <c r="C1089" s="3">
        <f>YEAR(SalesDataTable[[#This Row],[Order Date]])</f>
        <v>2026</v>
      </c>
      <c r="D1089" s="10" t="str">
        <f>"Q"&amp;ROUNDUP(MONTH(SalesDataTable[[#This Row],[Order Date]])/3,0)</f>
        <v>Q2</v>
      </c>
      <c r="E1089" s="3">
        <f>MONTH(SalesDataTable[[#This Row],[Order Date]])</f>
        <v>6</v>
      </c>
      <c r="F1089" s="3" t="str">
        <f>TEXT(SalesDataTable[[#This Row],[Order Date]],"MMM")</f>
        <v>Jun</v>
      </c>
      <c r="G1089" s="3" t="s">
        <v>20</v>
      </c>
      <c r="H1089" s="3" t="s">
        <v>33</v>
      </c>
      <c r="I1089" s="3" t="s">
        <v>2</v>
      </c>
      <c r="J1089" s="3" t="s">
        <v>3</v>
      </c>
      <c r="K1089" s="3" t="s">
        <v>34</v>
      </c>
      <c r="L1089" s="3" t="s">
        <v>38</v>
      </c>
      <c r="M1089" s="8">
        <v>1</v>
      </c>
      <c r="N1089" s="5">
        <v>125.01</v>
      </c>
      <c r="O1089" s="6">
        <v>0.15</v>
      </c>
      <c r="P1089" s="5">
        <v>70.39</v>
      </c>
      <c r="Q1089" s="5">
        <f t="shared" si="64"/>
        <v>106.2585</v>
      </c>
      <c r="R1089" s="5">
        <f t="shared" si="65"/>
        <v>70.39</v>
      </c>
      <c r="S1089" s="5">
        <f t="shared" si="66"/>
        <v>35.868499999999997</v>
      </c>
      <c r="T1089" s="7">
        <f t="shared" si="67"/>
        <v>0.33755887764272974</v>
      </c>
      <c r="U1089" s="4">
        <f>YEAR(SalesDataTable[[#This Row],[Order Date]])</f>
        <v>2026</v>
      </c>
      <c r="V1089" s="7" t="str">
        <f>"Q"&amp;ROUNDUP(MONTH(SalesDataTable[[#This Row],[Order Date]])/3,0)</f>
        <v>Q2</v>
      </c>
      <c r="W1089" s="8">
        <f>MONTH(SalesDataTable[[#This Row],[Order Date]])</f>
        <v>6</v>
      </c>
      <c r="X1089" s="7" t="str">
        <f>TEXT(SalesDataTable[[#This Row],[Order Date]],"mmm")</f>
        <v>Jun</v>
      </c>
    </row>
    <row r="1090" spans="1:24" ht="15.75">
      <c r="A1090" s="1">
        <v>2680</v>
      </c>
      <c r="B1090" s="2">
        <v>46186</v>
      </c>
      <c r="C1090" s="3">
        <f>YEAR(SalesDataTable[[#This Row],[Order Date]])</f>
        <v>2026</v>
      </c>
      <c r="D1090" s="10" t="str">
        <f>"Q"&amp;ROUNDUP(MONTH(SalesDataTable[[#This Row],[Order Date]])/3,0)</f>
        <v>Q2</v>
      </c>
      <c r="E1090" s="3">
        <f>MONTH(SalesDataTable[[#This Row],[Order Date]])</f>
        <v>6</v>
      </c>
      <c r="F1090" s="3" t="str">
        <f>TEXT(SalesDataTable[[#This Row],[Order Date]],"MMM")</f>
        <v>Jun</v>
      </c>
      <c r="G1090" s="3" t="s">
        <v>6</v>
      </c>
      <c r="H1090" s="3" t="s">
        <v>49</v>
      </c>
      <c r="I1090" s="3" t="s">
        <v>2</v>
      </c>
      <c r="J1090" s="3" t="s">
        <v>3</v>
      </c>
      <c r="K1090" s="3" t="s">
        <v>9</v>
      </c>
      <c r="L1090" s="3" t="s">
        <v>10</v>
      </c>
      <c r="M1090" s="8">
        <v>1</v>
      </c>
      <c r="N1090" s="5">
        <v>93.59</v>
      </c>
      <c r="O1090" s="6">
        <v>0.15</v>
      </c>
      <c r="P1090" s="5">
        <v>46.48</v>
      </c>
      <c r="Q1090" s="5">
        <f t="shared" ref="Q1090:Q1153" si="68">M1090*N1090*(1-O1090)</f>
        <v>79.551500000000004</v>
      </c>
      <c r="R1090" s="5">
        <f t="shared" ref="R1090:R1153" si="69">M1090*P1090</f>
        <v>46.48</v>
      </c>
      <c r="S1090" s="5">
        <f t="shared" ref="S1090:S1153" si="70">Q1090-R1090</f>
        <v>33.071500000000007</v>
      </c>
      <c r="T1090" s="7">
        <f t="shared" ref="T1090:T1153" si="71">IFERROR(S1090/Q1090,0)</f>
        <v>0.41572440494522422</v>
      </c>
      <c r="U1090" s="4">
        <f>YEAR(SalesDataTable[[#This Row],[Order Date]])</f>
        <v>2026</v>
      </c>
      <c r="V1090" s="7" t="str">
        <f>"Q"&amp;ROUNDUP(MONTH(SalesDataTable[[#This Row],[Order Date]])/3,0)</f>
        <v>Q2</v>
      </c>
      <c r="W1090" s="8">
        <f>MONTH(SalesDataTable[[#This Row],[Order Date]])</f>
        <v>6</v>
      </c>
      <c r="X1090" s="7" t="str">
        <f>TEXT(SalesDataTable[[#This Row],[Order Date]],"mmm")</f>
        <v>Jun</v>
      </c>
    </row>
    <row r="1091" spans="1:24" ht="15.75">
      <c r="A1091" s="1">
        <v>4178</v>
      </c>
      <c r="B1091" s="2">
        <v>46186</v>
      </c>
      <c r="C1091" s="3">
        <f>YEAR(SalesDataTable[[#This Row],[Order Date]])</f>
        <v>2026</v>
      </c>
      <c r="D1091" s="10" t="str">
        <f>"Q"&amp;ROUNDUP(MONTH(SalesDataTable[[#This Row],[Order Date]])/3,0)</f>
        <v>Q2</v>
      </c>
      <c r="E1091" s="3">
        <f>MONTH(SalesDataTable[[#This Row],[Order Date]])</f>
        <v>6</v>
      </c>
      <c r="F1091" s="3" t="str">
        <f>TEXT(SalesDataTable[[#This Row],[Order Date]],"MMM")</f>
        <v>Jun</v>
      </c>
      <c r="G1091" s="3" t="s">
        <v>11</v>
      </c>
      <c r="H1091" s="3" t="s">
        <v>12</v>
      </c>
      <c r="I1091" s="3" t="s">
        <v>19</v>
      </c>
      <c r="J1091" s="3" t="s">
        <v>3</v>
      </c>
      <c r="K1091" s="3" t="s">
        <v>9</v>
      </c>
      <c r="L1091" s="3" t="s">
        <v>17</v>
      </c>
      <c r="M1091" s="8">
        <v>4</v>
      </c>
      <c r="N1091" s="5">
        <v>143.9</v>
      </c>
      <c r="O1091" s="6">
        <v>0.05</v>
      </c>
      <c r="P1091" s="5">
        <v>79.709999999999994</v>
      </c>
      <c r="Q1091" s="5">
        <f t="shared" si="68"/>
        <v>546.82000000000005</v>
      </c>
      <c r="R1091" s="5">
        <f t="shared" si="69"/>
        <v>318.83999999999997</v>
      </c>
      <c r="S1091" s="5">
        <f t="shared" si="70"/>
        <v>227.98000000000008</v>
      </c>
      <c r="T1091" s="7">
        <f t="shared" si="71"/>
        <v>0.41691964448996022</v>
      </c>
      <c r="U1091" s="4">
        <f>YEAR(SalesDataTable[[#This Row],[Order Date]])</f>
        <v>2026</v>
      </c>
      <c r="V1091" s="7" t="str">
        <f>"Q"&amp;ROUNDUP(MONTH(SalesDataTable[[#This Row],[Order Date]])/3,0)</f>
        <v>Q2</v>
      </c>
      <c r="W1091" s="8">
        <f>MONTH(SalesDataTable[[#This Row],[Order Date]])</f>
        <v>6</v>
      </c>
      <c r="X1091" s="7" t="str">
        <f>TEXT(SalesDataTable[[#This Row],[Order Date]],"mmm")</f>
        <v>Jun</v>
      </c>
    </row>
    <row r="1092" spans="1:24" ht="15.75">
      <c r="A1092" s="1">
        <v>4272</v>
      </c>
      <c r="B1092" s="2">
        <v>46186</v>
      </c>
      <c r="C1092" s="3">
        <f>YEAR(SalesDataTable[[#This Row],[Order Date]])</f>
        <v>2026</v>
      </c>
      <c r="D1092" s="10" t="str">
        <f>"Q"&amp;ROUNDUP(MONTH(SalesDataTable[[#This Row],[Order Date]])/3,0)</f>
        <v>Q2</v>
      </c>
      <c r="E1092" s="3">
        <f>MONTH(SalesDataTable[[#This Row],[Order Date]])</f>
        <v>6</v>
      </c>
      <c r="F1092" s="3" t="str">
        <f>TEXT(SalesDataTable[[#This Row],[Order Date]],"MMM")</f>
        <v>Jun</v>
      </c>
      <c r="G1092" s="3" t="s">
        <v>20</v>
      </c>
      <c r="H1092" s="3" t="s">
        <v>31</v>
      </c>
      <c r="I1092" s="3" t="s">
        <v>28</v>
      </c>
      <c r="J1092" s="3" t="s">
        <v>3</v>
      </c>
      <c r="K1092" s="3" t="s">
        <v>23</v>
      </c>
      <c r="L1092" s="3" t="s">
        <v>29</v>
      </c>
      <c r="M1092" s="8">
        <v>4</v>
      </c>
      <c r="N1092" s="5">
        <v>190.97</v>
      </c>
      <c r="O1092" s="6">
        <v>0</v>
      </c>
      <c r="P1092" s="5">
        <v>103.36</v>
      </c>
      <c r="Q1092" s="5">
        <f t="shared" si="68"/>
        <v>763.88</v>
      </c>
      <c r="R1092" s="5">
        <f t="shared" si="69"/>
        <v>413.44</v>
      </c>
      <c r="S1092" s="5">
        <f t="shared" si="70"/>
        <v>350.44</v>
      </c>
      <c r="T1092" s="7">
        <f t="shared" si="71"/>
        <v>0.45876315651673039</v>
      </c>
      <c r="U1092" s="4">
        <f>YEAR(SalesDataTable[[#This Row],[Order Date]])</f>
        <v>2026</v>
      </c>
      <c r="V1092" s="7" t="str">
        <f>"Q"&amp;ROUNDUP(MONTH(SalesDataTable[[#This Row],[Order Date]])/3,0)</f>
        <v>Q2</v>
      </c>
      <c r="W1092" s="8">
        <f>MONTH(SalesDataTable[[#This Row],[Order Date]])</f>
        <v>6</v>
      </c>
      <c r="X1092" s="7" t="str">
        <f>TEXT(SalesDataTable[[#This Row],[Order Date]],"mmm")</f>
        <v>Jun</v>
      </c>
    </row>
    <row r="1093" spans="1:24" ht="15.75">
      <c r="A1093" s="1">
        <v>4713</v>
      </c>
      <c r="B1093" s="2">
        <v>46186</v>
      </c>
      <c r="C1093" s="3">
        <f>YEAR(SalesDataTable[[#This Row],[Order Date]])</f>
        <v>2026</v>
      </c>
      <c r="D1093" s="10" t="str">
        <f>"Q"&amp;ROUNDUP(MONTH(SalesDataTable[[#This Row],[Order Date]])/3,0)</f>
        <v>Q2</v>
      </c>
      <c r="E1093" s="3">
        <f>MONTH(SalesDataTable[[#This Row],[Order Date]])</f>
        <v>6</v>
      </c>
      <c r="F1093" s="3" t="str">
        <f>TEXT(SalesDataTable[[#This Row],[Order Date]],"MMM")</f>
        <v>Jun</v>
      </c>
      <c r="G1093" s="3" t="s">
        <v>20</v>
      </c>
      <c r="H1093" s="3" t="s">
        <v>47</v>
      </c>
      <c r="I1093" s="3" t="s">
        <v>19</v>
      </c>
      <c r="J1093" s="3" t="s">
        <v>16</v>
      </c>
      <c r="K1093" s="3" t="s">
        <v>34</v>
      </c>
      <c r="L1093" s="3" t="s">
        <v>42</v>
      </c>
      <c r="M1093" s="8">
        <v>1</v>
      </c>
      <c r="N1093" s="5">
        <v>35.78</v>
      </c>
      <c r="O1093" s="6">
        <v>0</v>
      </c>
      <c r="P1093" s="5">
        <v>14</v>
      </c>
      <c r="Q1093" s="5">
        <f t="shared" si="68"/>
        <v>35.78</v>
      </c>
      <c r="R1093" s="5">
        <f t="shared" si="69"/>
        <v>14</v>
      </c>
      <c r="S1093" s="5">
        <f t="shared" si="70"/>
        <v>21.78</v>
      </c>
      <c r="T1093" s="7">
        <f t="shared" si="71"/>
        <v>0.60871995528228062</v>
      </c>
      <c r="U1093" s="4">
        <f>YEAR(SalesDataTable[[#This Row],[Order Date]])</f>
        <v>2026</v>
      </c>
      <c r="V1093" s="7" t="str">
        <f>"Q"&amp;ROUNDUP(MONTH(SalesDataTable[[#This Row],[Order Date]])/3,0)</f>
        <v>Q2</v>
      </c>
      <c r="W1093" s="8">
        <f>MONTH(SalesDataTable[[#This Row],[Order Date]])</f>
        <v>6</v>
      </c>
      <c r="X1093" s="7" t="str">
        <f>TEXT(SalesDataTable[[#This Row],[Order Date]],"mmm")</f>
        <v>Jun</v>
      </c>
    </row>
    <row r="1094" spans="1:24" ht="15.75">
      <c r="A1094" s="1">
        <v>5166</v>
      </c>
      <c r="B1094" s="2">
        <v>46186</v>
      </c>
      <c r="C1094" s="3">
        <f>YEAR(SalesDataTable[[#This Row],[Order Date]])</f>
        <v>2026</v>
      </c>
      <c r="D1094" s="10" t="str">
        <f>"Q"&amp;ROUNDUP(MONTH(SalesDataTable[[#This Row],[Order Date]])/3,0)</f>
        <v>Q2</v>
      </c>
      <c r="E1094" s="3">
        <f>MONTH(SalesDataTable[[#This Row],[Order Date]])</f>
        <v>6</v>
      </c>
      <c r="F1094" s="3" t="str">
        <f>TEXT(SalesDataTable[[#This Row],[Order Date]],"MMM")</f>
        <v>Jun</v>
      </c>
      <c r="G1094" s="3" t="s">
        <v>20</v>
      </c>
      <c r="H1094" s="3" t="s">
        <v>31</v>
      </c>
      <c r="I1094" s="3" t="s">
        <v>28</v>
      </c>
      <c r="J1094" s="3" t="s">
        <v>13</v>
      </c>
      <c r="K1094" s="3" t="s">
        <v>23</v>
      </c>
      <c r="L1094" s="3" t="s">
        <v>51</v>
      </c>
      <c r="M1094" s="8">
        <v>3</v>
      </c>
      <c r="N1094" s="5">
        <v>125.25</v>
      </c>
      <c r="O1094" s="6">
        <v>0.05</v>
      </c>
      <c r="P1094" s="5">
        <v>58.95</v>
      </c>
      <c r="Q1094" s="5">
        <f t="shared" si="68"/>
        <v>356.96249999999998</v>
      </c>
      <c r="R1094" s="5">
        <f t="shared" si="69"/>
        <v>176.85000000000002</v>
      </c>
      <c r="S1094" s="5">
        <f t="shared" si="70"/>
        <v>180.11249999999995</v>
      </c>
      <c r="T1094" s="7">
        <f t="shared" si="71"/>
        <v>0.50456980775291516</v>
      </c>
      <c r="U1094" s="4">
        <f>YEAR(SalesDataTable[[#This Row],[Order Date]])</f>
        <v>2026</v>
      </c>
      <c r="V1094" s="7" t="str">
        <f>"Q"&amp;ROUNDUP(MONTH(SalesDataTable[[#This Row],[Order Date]])/3,0)</f>
        <v>Q2</v>
      </c>
      <c r="W1094" s="8">
        <f>MONTH(SalesDataTable[[#This Row],[Order Date]])</f>
        <v>6</v>
      </c>
      <c r="X1094" s="7" t="str">
        <f>TEXT(SalesDataTable[[#This Row],[Order Date]],"mmm")</f>
        <v>Jun</v>
      </c>
    </row>
    <row r="1095" spans="1:24" ht="15.75">
      <c r="A1095" s="1">
        <v>486</v>
      </c>
      <c r="B1095" s="2">
        <v>46187</v>
      </c>
      <c r="C1095" s="3">
        <f>YEAR(SalesDataTable[[#This Row],[Order Date]])</f>
        <v>2026</v>
      </c>
      <c r="D1095" s="10" t="str">
        <f>"Q"&amp;ROUNDUP(MONTH(SalesDataTable[[#This Row],[Order Date]])/3,0)</f>
        <v>Q2</v>
      </c>
      <c r="E1095" s="3">
        <f>MONTH(SalesDataTable[[#This Row],[Order Date]])</f>
        <v>6</v>
      </c>
      <c r="F1095" s="3" t="str">
        <f>TEXT(SalesDataTable[[#This Row],[Order Date]],"MMM")</f>
        <v>Jun</v>
      </c>
      <c r="G1095" s="3" t="s">
        <v>0</v>
      </c>
      <c r="H1095" s="3" t="s">
        <v>36</v>
      </c>
      <c r="I1095" s="3" t="s">
        <v>8</v>
      </c>
      <c r="J1095" s="3" t="s">
        <v>16</v>
      </c>
      <c r="K1095" s="3" t="s">
        <v>9</v>
      </c>
      <c r="L1095" s="3" t="s">
        <v>46</v>
      </c>
      <c r="M1095" s="8">
        <v>8</v>
      </c>
      <c r="N1095" s="5">
        <v>72.36</v>
      </c>
      <c r="O1095" s="6">
        <v>0.1</v>
      </c>
      <c r="P1095" s="5">
        <v>32.229999999999997</v>
      </c>
      <c r="Q1095" s="5">
        <f t="shared" si="68"/>
        <v>520.99199999999996</v>
      </c>
      <c r="R1095" s="5">
        <f t="shared" si="69"/>
        <v>257.83999999999997</v>
      </c>
      <c r="S1095" s="5">
        <f t="shared" si="70"/>
        <v>263.15199999999999</v>
      </c>
      <c r="T1095" s="7">
        <f t="shared" si="71"/>
        <v>0.5050979669553467</v>
      </c>
      <c r="U1095" s="4">
        <f>YEAR(SalesDataTable[[#This Row],[Order Date]])</f>
        <v>2026</v>
      </c>
      <c r="V1095" s="7" t="str">
        <f>"Q"&amp;ROUNDUP(MONTH(SalesDataTable[[#This Row],[Order Date]])/3,0)</f>
        <v>Q2</v>
      </c>
      <c r="W1095" s="8">
        <f>MONTH(SalesDataTable[[#This Row],[Order Date]])</f>
        <v>6</v>
      </c>
      <c r="X1095" s="7" t="str">
        <f>TEXT(SalesDataTable[[#This Row],[Order Date]],"mmm")</f>
        <v>Jun</v>
      </c>
    </row>
    <row r="1096" spans="1:24" ht="15.75">
      <c r="A1096" s="1">
        <v>1507</v>
      </c>
      <c r="B1096" s="2">
        <v>46187</v>
      </c>
      <c r="C1096" s="3">
        <f>YEAR(SalesDataTable[[#This Row],[Order Date]])</f>
        <v>2026</v>
      </c>
      <c r="D1096" s="10" t="str">
        <f>"Q"&amp;ROUNDUP(MONTH(SalesDataTable[[#This Row],[Order Date]])/3,0)</f>
        <v>Q2</v>
      </c>
      <c r="E1096" s="3">
        <f>MONTH(SalesDataTable[[#This Row],[Order Date]])</f>
        <v>6</v>
      </c>
      <c r="F1096" s="3" t="str">
        <f>TEXT(SalesDataTable[[#This Row],[Order Date]],"MMM")</f>
        <v>Jun</v>
      </c>
      <c r="G1096" s="3" t="s">
        <v>0</v>
      </c>
      <c r="H1096" s="3" t="s">
        <v>50</v>
      </c>
      <c r="I1096" s="3" t="s">
        <v>19</v>
      </c>
      <c r="J1096" s="3" t="s">
        <v>3</v>
      </c>
      <c r="K1096" s="3" t="s">
        <v>14</v>
      </c>
      <c r="L1096" s="3" t="s">
        <v>48</v>
      </c>
      <c r="M1096" s="8">
        <v>1</v>
      </c>
      <c r="N1096" s="5">
        <v>162.51</v>
      </c>
      <c r="O1096" s="6">
        <v>0</v>
      </c>
      <c r="P1096" s="5">
        <v>88.29</v>
      </c>
      <c r="Q1096" s="5">
        <f t="shared" si="68"/>
        <v>162.51</v>
      </c>
      <c r="R1096" s="5">
        <f t="shared" si="69"/>
        <v>88.29</v>
      </c>
      <c r="S1096" s="5">
        <f t="shared" si="70"/>
        <v>74.219999999999985</v>
      </c>
      <c r="T1096" s="7">
        <f t="shared" si="71"/>
        <v>0.45671035628576695</v>
      </c>
      <c r="U1096" s="4">
        <f>YEAR(SalesDataTable[[#This Row],[Order Date]])</f>
        <v>2026</v>
      </c>
      <c r="V1096" s="7" t="str">
        <f>"Q"&amp;ROUNDUP(MONTH(SalesDataTable[[#This Row],[Order Date]])/3,0)</f>
        <v>Q2</v>
      </c>
      <c r="W1096" s="8">
        <f>MONTH(SalesDataTable[[#This Row],[Order Date]])</f>
        <v>6</v>
      </c>
      <c r="X1096" s="7" t="str">
        <f>TEXT(SalesDataTable[[#This Row],[Order Date]],"mmm")</f>
        <v>Jun</v>
      </c>
    </row>
    <row r="1097" spans="1:24" ht="15.75">
      <c r="A1097" s="1">
        <v>1821</v>
      </c>
      <c r="B1097" s="2">
        <v>46187</v>
      </c>
      <c r="C1097" s="3">
        <f>YEAR(SalesDataTable[[#This Row],[Order Date]])</f>
        <v>2026</v>
      </c>
      <c r="D1097" s="10" t="str">
        <f>"Q"&amp;ROUNDUP(MONTH(SalesDataTable[[#This Row],[Order Date]])/3,0)</f>
        <v>Q2</v>
      </c>
      <c r="E1097" s="3">
        <f>MONTH(SalesDataTable[[#This Row],[Order Date]])</f>
        <v>6</v>
      </c>
      <c r="F1097" s="3" t="str">
        <f>TEXT(SalesDataTable[[#This Row],[Order Date]],"MMM")</f>
        <v>Jun</v>
      </c>
      <c r="G1097" s="3" t="s">
        <v>0</v>
      </c>
      <c r="H1097" s="3" t="s">
        <v>50</v>
      </c>
      <c r="I1097" s="3" t="s">
        <v>19</v>
      </c>
      <c r="J1097" s="3" t="s">
        <v>16</v>
      </c>
      <c r="K1097" s="3" t="s">
        <v>9</v>
      </c>
      <c r="L1097" s="3" t="s">
        <v>46</v>
      </c>
      <c r="M1097" s="8">
        <v>3</v>
      </c>
      <c r="N1097" s="5">
        <v>70.52</v>
      </c>
      <c r="O1097" s="6">
        <v>0</v>
      </c>
      <c r="P1097" s="5">
        <v>33.119999999999997</v>
      </c>
      <c r="Q1097" s="5">
        <f t="shared" si="68"/>
        <v>211.56</v>
      </c>
      <c r="R1097" s="5">
        <f t="shared" si="69"/>
        <v>99.359999999999985</v>
      </c>
      <c r="S1097" s="5">
        <f t="shared" si="70"/>
        <v>112.20000000000002</v>
      </c>
      <c r="T1097" s="7">
        <f t="shared" si="71"/>
        <v>0.53034600113442998</v>
      </c>
      <c r="U1097" s="4">
        <f>YEAR(SalesDataTable[[#This Row],[Order Date]])</f>
        <v>2026</v>
      </c>
      <c r="V1097" s="7" t="str">
        <f>"Q"&amp;ROUNDUP(MONTH(SalesDataTable[[#This Row],[Order Date]])/3,0)</f>
        <v>Q2</v>
      </c>
      <c r="W1097" s="8">
        <f>MONTH(SalesDataTable[[#This Row],[Order Date]])</f>
        <v>6</v>
      </c>
      <c r="X1097" s="7" t="str">
        <f>TEXT(SalesDataTable[[#This Row],[Order Date]],"mmm")</f>
        <v>Jun</v>
      </c>
    </row>
    <row r="1098" spans="1:24" ht="15.75">
      <c r="A1098" s="1">
        <v>2588</v>
      </c>
      <c r="B1098" s="2">
        <v>46187</v>
      </c>
      <c r="C1098" s="3">
        <f>YEAR(SalesDataTable[[#This Row],[Order Date]])</f>
        <v>2026</v>
      </c>
      <c r="D1098" s="10" t="str">
        <f>"Q"&amp;ROUNDUP(MONTH(SalesDataTable[[#This Row],[Order Date]])/3,0)</f>
        <v>Q2</v>
      </c>
      <c r="E1098" s="3">
        <f>MONTH(SalesDataTable[[#This Row],[Order Date]])</f>
        <v>6</v>
      </c>
      <c r="F1098" s="3" t="str">
        <f>TEXT(SalesDataTable[[#This Row],[Order Date]],"MMM")</f>
        <v>Jun</v>
      </c>
      <c r="G1098" s="3" t="s">
        <v>20</v>
      </c>
      <c r="H1098" s="3" t="s">
        <v>33</v>
      </c>
      <c r="I1098" s="3" t="s">
        <v>28</v>
      </c>
      <c r="J1098" s="3" t="s">
        <v>3</v>
      </c>
      <c r="K1098" s="3" t="s">
        <v>9</v>
      </c>
      <c r="L1098" s="3" t="s">
        <v>10</v>
      </c>
      <c r="M1098" s="8">
        <v>1</v>
      </c>
      <c r="N1098" s="5">
        <v>90.28</v>
      </c>
      <c r="O1098" s="6">
        <v>0</v>
      </c>
      <c r="P1098" s="5">
        <v>46.04</v>
      </c>
      <c r="Q1098" s="5">
        <f t="shared" si="68"/>
        <v>90.28</v>
      </c>
      <c r="R1098" s="5">
        <f t="shared" si="69"/>
        <v>46.04</v>
      </c>
      <c r="S1098" s="5">
        <f t="shared" si="70"/>
        <v>44.24</v>
      </c>
      <c r="T1098" s="7">
        <f t="shared" si="71"/>
        <v>0.4900310146211786</v>
      </c>
      <c r="U1098" s="4">
        <f>YEAR(SalesDataTable[[#This Row],[Order Date]])</f>
        <v>2026</v>
      </c>
      <c r="V1098" s="7" t="str">
        <f>"Q"&amp;ROUNDUP(MONTH(SalesDataTable[[#This Row],[Order Date]])/3,0)</f>
        <v>Q2</v>
      </c>
      <c r="W1098" s="8">
        <f>MONTH(SalesDataTable[[#This Row],[Order Date]])</f>
        <v>6</v>
      </c>
      <c r="X1098" s="7" t="str">
        <f>TEXT(SalesDataTable[[#This Row],[Order Date]],"mmm")</f>
        <v>Jun</v>
      </c>
    </row>
    <row r="1099" spans="1:24" ht="15.75">
      <c r="A1099" s="1">
        <v>2815</v>
      </c>
      <c r="B1099" s="2">
        <v>46187</v>
      </c>
      <c r="C1099" s="3">
        <f>YEAR(SalesDataTable[[#This Row],[Order Date]])</f>
        <v>2026</v>
      </c>
      <c r="D1099" s="10" t="str">
        <f>"Q"&amp;ROUNDUP(MONTH(SalesDataTable[[#This Row],[Order Date]])/3,0)</f>
        <v>Q2</v>
      </c>
      <c r="E1099" s="3">
        <f>MONTH(SalesDataTable[[#This Row],[Order Date]])</f>
        <v>6</v>
      </c>
      <c r="F1099" s="3" t="str">
        <f>TEXT(SalesDataTable[[#This Row],[Order Date]],"MMM")</f>
        <v>Jun</v>
      </c>
      <c r="G1099" s="3" t="s">
        <v>20</v>
      </c>
      <c r="H1099" s="3" t="s">
        <v>47</v>
      </c>
      <c r="I1099" s="3" t="s">
        <v>28</v>
      </c>
      <c r="J1099" s="3" t="s">
        <v>13</v>
      </c>
      <c r="K1099" s="3" t="s">
        <v>23</v>
      </c>
      <c r="L1099" s="3" t="s">
        <v>24</v>
      </c>
      <c r="M1099" s="8">
        <v>2</v>
      </c>
      <c r="N1099" s="5">
        <v>342.25</v>
      </c>
      <c r="O1099" s="6">
        <v>0</v>
      </c>
      <c r="P1099" s="5">
        <v>196.86</v>
      </c>
      <c r="Q1099" s="5">
        <f t="shared" si="68"/>
        <v>684.5</v>
      </c>
      <c r="R1099" s="5">
        <f t="shared" si="69"/>
        <v>393.72</v>
      </c>
      <c r="S1099" s="5">
        <f t="shared" si="70"/>
        <v>290.77999999999997</v>
      </c>
      <c r="T1099" s="7">
        <f t="shared" si="71"/>
        <v>0.42480642804967128</v>
      </c>
      <c r="U1099" s="4">
        <f>YEAR(SalesDataTable[[#This Row],[Order Date]])</f>
        <v>2026</v>
      </c>
      <c r="V1099" s="7" t="str">
        <f>"Q"&amp;ROUNDUP(MONTH(SalesDataTable[[#This Row],[Order Date]])/3,0)</f>
        <v>Q2</v>
      </c>
      <c r="W1099" s="8">
        <f>MONTH(SalesDataTable[[#This Row],[Order Date]])</f>
        <v>6</v>
      </c>
      <c r="X1099" s="7" t="str">
        <f>TEXT(SalesDataTable[[#This Row],[Order Date]],"mmm")</f>
        <v>Jun</v>
      </c>
    </row>
    <row r="1100" spans="1:24" ht="15.75">
      <c r="A1100" s="1">
        <v>3258</v>
      </c>
      <c r="B1100" s="2">
        <v>46187</v>
      </c>
      <c r="C1100" s="3">
        <f>YEAR(SalesDataTable[[#This Row],[Order Date]])</f>
        <v>2026</v>
      </c>
      <c r="D1100" s="10" t="str">
        <f>"Q"&amp;ROUNDUP(MONTH(SalesDataTable[[#This Row],[Order Date]])/3,0)</f>
        <v>Q2</v>
      </c>
      <c r="E1100" s="3">
        <f>MONTH(SalesDataTable[[#This Row],[Order Date]])</f>
        <v>6</v>
      </c>
      <c r="F1100" s="3" t="str">
        <f>TEXT(SalesDataTable[[#This Row],[Order Date]],"MMM")</f>
        <v>Jun</v>
      </c>
      <c r="G1100" s="3" t="s">
        <v>6</v>
      </c>
      <c r="H1100" s="3" t="s">
        <v>7</v>
      </c>
      <c r="I1100" s="3" t="s">
        <v>2</v>
      </c>
      <c r="J1100" s="3" t="s">
        <v>16</v>
      </c>
      <c r="K1100" s="3" t="s">
        <v>4</v>
      </c>
      <c r="L1100" s="3" t="s">
        <v>22</v>
      </c>
      <c r="M1100" s="8">
        <v>6</v>
      </c>
      <c r="N1100" s="5">
        <v>50.92</v>
      </c>
      <c r="O1100" s="6">
        <v>0.05</v>
      </c>
      <c r="P1100" s="5">
        <v>22.87</v>
      </c>
      <c r="Q1100" s="5">
        <f t="shared" si="68"/>
        <v>290.24399999999997</v>
      </c>
      <c r="R1100" s="5">
        <f t="shared" si="69"/>
        <v>137.22</v>
      </c>
      <c r="S1100" s="5">
        <f t="shared" si="70"/>
        <v>153.02399999999997</v>
      </c>
      <c r="T1100" s="7">
        <f t="shared" si="71"/>
        <v>0.52722536899987593</v>
      </c>
      <c r="U1100" s="4">
        <f>YEAR(SalesDataTable[[#This Row],[Order Date]])</f>
        <v>2026</v>
      </c>
      <c r="V1100" s="7" t="str">
        <f>"Q"&amp;ROUNDUP(MONTH(SalesDataTable[[#This Row],[Order Date]])/3,0)</f>
        <v>Q2</v>
      </c>
      <c r="W1100" s="8">
        <f>MONTH(SalesDataTable[[#This Row],[Order Date]])</f>
        <v>6</v>
      </c>
      <c r="X1100" s="7" t="str">
        <f>TEXT(SalesDataTable[[#This Row],[Order Date]],"mmm")</f>
        <v>Jun</v>
      </c>
    </row>
    <row r="1101" spans="1:24" ht="15.75">
      <c r="A1101" s="1">
        <v>3361</v>
      </c>
      <c r="B1101" s="2">
        <v>46187</v>
      </c>
      <c r="C1101" s="3">
        <f>YEAR(SalesDataTable[[#This Row],[Order Date]])</f>
        <v>2026</v>
      </c>
      <c r="D1101" s="10" t="str">
        <f>"Q"&amp;ROUNDUP(MONTH(SalesDataTable[[#This Row],[Order Date]])/3,0)</f>
        <v>Q2</v>
      </c>
      <c r="E1101" s="3">
        <f>MONTH(SalesDataTable[[#This Row],[Order Date]])</f>
        <v>6</v>
      </c>
      <c r="F1101" s="3" t="str">
        <f>TEXT(SalesDataTable[[#This Row],[Order Date]],"MMM")</f>
        <v>Jun</v>
      </c>
      <c r="G1101" s="3" t="s">
        <v>0</v>
      </c>
      <c r="H1101" s="3" t="s">
        <v>1</v>
      </c>
      <c r="I1101" s="3" t="s">
        <v>19</v>
      </c>
      <c r="J1101" s="3" t="s">
        <v>3</v>
      </c>
      <c r="K1101" s="3" t="s">
        <v>14</v>
      </c>
      <c r="L1101" s="3" t="s">
        <v>15</v>
      </c>
      <c r="M1101" s="8">
        <v>5</v>
      </c>
      <c r="N1101" s="5">
        <v>36.72</v>
      </c>
      <c r="O1101" s="6">
        <v>0.15</v>
      </c>
      <c r="P1101" s="5">
        <v>13.2</v>
      </c>
      <c r="Q1101" s="5">
        <f t="shared" si="68"/>
        <v>156.06</v>
      </c>
      <c r="R1101" s="5">
        <f t="shared" si="69"/>
        <v>66</v>
      </c>
      <c r="S1101" s="5">
        <f t="shared" si="70"/>
        <v>90.06</v>
      </c>
      <c r="T1101" s="7">
        <f t="shared" si="71"/>
        <v>0.57708573625528647</v>
      </c>
      <c r="U1101" s="4">
        <f>YEAR(SalesDataTable[[#This Row],[Order Date]])</f>
        <v>2026</v>
      </c>
      <c r="V1101" s="7" t="str">
        <f>"Q"&amp;ROUNDUP(MONTH(SalesDataTable[[#This Row],[Order Date]])/3,0)</f>
        <v>Q2</v>
      </c>
      <c r="W1101" s="8">
        <f>MONTH(SalesDataTable[[#This Row],[Order Date]])</f>
        <v>6</v>
      </c>
      <c r="X1101" s="7" t="str">
        <f>TEXT(SalesDataTable[[#This Row],[Order Date]],"mmm")</f>
        <v>Jun</v>
      </c>
    </row>
    <row r="1102" spans="1:24" ht="15.75">
      <c r="A1102" s="1">
        <v>3629</v>
      </c>
      <c r="B1102" s="2">
        <v>46187</v>
      </c>
      <c r="C1102" s="3">
        <f>YEAR(SalesDataTable[[#This Row],[Order Date]])</f>
        <v>2026</v>
      </c>
      <c r="D1102" s="10" t="str">
        <f>"Q"&amp;ROUNDUP(MONTH(SalesDataTable[[#This Row],[Order Date]])/3,0)</f>
        <v>Q2</v>
      </c>
      <c r="E1102" s="3">
        <f>MONTH(SalesDataTable[[#This Row],[Order Date]])</f>
        <v>6</v>
      </c>
      <c r="F1102" s="3" t="str">
        <f>TEXT(SalesDataTable[[#This Row],[Order Date]],"MMM")</f>
        <v>Jun</v>
      </c>
      <c r="G1102" s="3" t="s">
        <v>0</v>
      </c>
      <c r="H1102" s="3" t="s">
        <v>50</v>
      </c>
      <c r="I1102" s="3" t="s">
        <v>2</v>
      </c>
      <c r="J1102" s="3" t="s">
        <v>13</v>
      </c>
      <c r="K1102" s="3" t="s">
        <v>23</v>
      </c>
      <c r="L1102" s="3" t="s">
        <v>24</v>
      </c>
      <c r="M1102" s="8">
        <v>4</v>
      </c>
      <c r="N1102" s="5">
        <v>348.96</v>
      </c>
      <c r="O1102" s="6">
        <v>0.15</v>
      </c>
      <c r="P1102" s="5">
        <v>197.02</v>
      </c>
      <c r="Q1102" s="5">
        <f t="shared" si="68"/>
        <v>1186.4639999999999</v>
      </c>
      <c r="R1102" s="5">
        <f t="shared" si="69"/>
        <v>788.08</v>
      </c>
      <c r="S1102" s="5">
        <f t="shared" si="70"/>
        <v>398.3839999999999</v>
      </c>
      <c r="T1102" s="7">
        <f t="shared" si="71"/>
        <v>0.3357741996385899</v>
      </c>
      <c r="U1102" s="4">
        <f>YEAR(SalesDataTable[[#This Row],[Order Date]])</f>
        <v>2026</v>
      </c>
      <c r="V1102" s="7" t="str">
        <f>"Q"&amp;ROUNDUP(MONTH(SalesDataTable[[#This Row],[Order Date]])/3,0)</f>
        <v>Q2</v>
      </c>
      <c r="W1102" s="8">
        <f>MONTH(SalesDataTable[[#This Row],[Order Date]])</f>
        <v>6</v>
      </c>
      <c r="X1102" s="7" t="str">
        <f>TEXT(SalesDataTable[[#This Row],[Order Date]],"mmm")</f>
        <v>Jun</v>
      </c>
    </row>
    <row r="1103" spans="1:24" ht="15.75">
      <c r="A1103" s="1">
        <v>3750</v>
      </c>
      <c r="B1103" s="2">
        <v>46187</v>
      </c>
      <c r="C1103" s="3">
        <f>YEAR(SalesDataTable[[#This Row],[Order Date]])</f>
        <v>2026</v>
      </c>
      <c r="D1103" s="10" t="str">
        <f>"Q"&amp;ROUNDUP(MONTH(SalesDataTable[[#This Row],[Order Date]])/3,0)</f>
        <v>Q2</v>
      </c>
      <c r="E1103" s="3">
        <f>MONTH(SalesDataTable[[#This Row],[Order Date]])</f>
        <v>6</v>
      </c>
      <c r="F1103" s="3" t="str">
        <f>TEXT(SalesDataTable[[#This Row],[Order Date]],"MMM")</f>
        <v>Jun</v>
      </c>
      <c r="G1103" s="3" t="s">
        <v>0</v>
      </c>
      <c r="H1103" s="3" t="s">
        <v>1</v>
      </c>
      <c r="I1103" s="3" t="s">
        <v>2</v>
      </c>
      <c r="J1103" s="3" t="s">
        <v>3</v>
      </c>
      <c r="K1103" s="3" t="s">
        <v>9</v>
      </c>
      <c r="L1103" s="3" t="s">
        <v>46</v>
      </c>
      <c r="M1103" s="8">
        <v>1</v>
      </c>
      <c r="N1103" s="5">
        <v>71.28</v>
      </c>
      <c r="O1103" s="6">
        <v>0</v>
      </c>
      <c r="P1103" s="5">
        <v>31.92</v>
      </c>
      <c r="Q1103" s="5">
        <f t="shared" si="68"/>
        <v>71.28</v>
      </c>
      <c r="R1103" s="5">
        <f t="shared" si="69"/>
        <v>31.92</v>
      </c>
      <c r="S1103" s="5">
        <f t="shared" si="70"/>
        <v>39.36</v>
      </c>
      <c r="T1103" s="7">
        <f t="shared" si="71"/>
        <v>0.55218855218855212</v>
      </c>
      <c r="U1103" s="4">
        <f>YEAR(SalesDataTable[[#This Row],[Order Date]])</f>
        <v>2026</v>
      </c>
      <c r="V1103" s="7" t="str">
        <f>"Q"&amp;ROUNDUP(MONTH(SalesDataTable[[#This Row],[Order Date]])/3,0)</f>
        <v>Q2</v>
      </c>
      <c r="W1103" s="8">
        <f>MONTH(SalesDataTable[[#This Row],[Order Date]])</f>
        <v>6</v>
      </c>
      <c r="X1103" s="7" t="str">
        <f>TEXT(SalesDataTable[[#This Row],[Order Date]],"mmm")</f>
        <v>Jun</v>
      </c>
    </row>
    <row r="1104" spans="1:24" ht="15.75">
      <c r="A1104" s="1">
        <v>5088</v>
      </c>
      <c r="B1104" s="2">
        <v>46187</v>
      </c>
      <c r="C1104" s="3">
        <f>YEAR(SalesDataTable[[#This Row],[Order Date]])</f>
        <v>2026</v>
      </c>
      <c r="D1104" s="10" t="str">
        <f>"Q"&amp;ROUNDUP(MONTH(SalesDataTable[[#This Row],[Order Date]])/3,0)</f>
        <v>Q2</v>
      </c>
      <c r="E1104" s="3">
        <f>MONTH(SalesDataTable[[#This Row],[Order Date]])</f>
        <v>6</v>
      </c>
      <c r="F1104" s="3" t="str">
        <f>TEXT(SalesDataTable[[#This Row],[Order Date]],"MMM")</f>
        <v>Jun</v>
      </c>
      <c r="G1104" s="3" t="s">
        <v>6</v>
      </c>
      <c r="H1104" s="3" t="s">
        <v>43</v>
      </c>
      <c r="I1104" s="3" t="s">
        <v>2</v>
      </c>
      <c r="J1104" s="3" t="s">
        <v>13</v>
      </c>
      <c r="K1104" s="3" t="s">
        <v>14</v>
      </c>
      <c r="L1104" s="3" t="s">
        <v>48</v>
      </c>
      <c r="M1104" s="8">
        <v>1</v>
      </c>
      <c r="N1104" s="5">
        <v>160.99</v>
      </c>
      <c r="O1104" s="6">
        <v>0.05</v>
      </c>
      <c r="P1104" s="5">
        <v>89.15</v>
      </c>
      <c r="Q1104" s="5">
        <f t="shared" si="68"/>
        <v>152.94050000000001</v>
      </c>
      <c r="R1104" s="5">
        <f t="shared" si="69"/>
        <v>89.15</v>
      </c>
      <c r="S1104" s="5">
        <f t="shared" si="70"/>
        <v>63.790500000000009</v>
      </c>
      <c r="T1104" s="7">
        <f t="shared" si="71"/>
        <v>0.41709357560619981</v>
      </c>
      <c r="U1104" s="4">
        <f>YEAR(SalesDataTable[[#This Row],[Order Date]])</f>
        <v>2026</v>
      </c>
      <c r="V1104" s="7" t="str">
        <f>"Q"&amp;ROUNDUP(MONTH(SalesDataTable[[#This Row],[Order Date]])/3,0)</f>
        <v>Q2</v>
      </c>
      <c r="W1104" s="8">
        <f>MONTH(SalesDataTable[[#This Row],[Order Date]])</f>
        <v>6</v>
      </c>
      <c r="X1104" s="7" t="str">
        <f>TEXT(SalesDataTable[[#This Row],[Order Date]],"mmm")</f>
        <v>Jun</v>
      </c>
    </row>
    <row r="1105" spans="1:24" ht="15.75">
      <c r="A1105" s="1">
        <v>1450</v>
      </c>
      <c r="B1105" s="2">
        <v>46188</v>
      </c>
      <c r="C1105" s="3">
        <f>YEAR(SalesDataTable[[#This Row],[Order Date]])</f>
        <v>2026</v>
      </c>
      <c r="D1105" s="10" t="str">
        <f>"Q"&amp;ROUNDUP(MONTH(SalesDataTable[[#This Row],[Order Date]])/3,0)</f>
        <v>Q2</v>
      </c>
      <c r="E1105" s="3">
        <f>MONTH(SalesDataTable[[#This Row],[Order Date]])</f>
        <v>6</v>
      </c>
      <c r="F1105" s="3" t="str">
        <f>TEXT(SalesDataTable[[#This Row],[Order Date]],"MMM")</f>
        <v>Jun</v>
      </c>
      <c r="G1105" s="3" t="s">
        <v>6</v>
      </c>
      <c r="H1105" s="3" t="s">
        <v>49</v>
      </c>
      <c r="I1105" s="3" t="s">
        <v>2</v>
      </c>
      <c r="J1105" s="3" t="s">
        <v>3</v>
      </c>
      <c r="K1105" s="3" t="s">
        <v>34</v>
      </c>
      <c r="L1105" s="3" t="s">
        <v>38</v>
      </c>
      <c r="M1105" s="8">
        <v>1</v>
      </c>
      <c r="N1105" s="5">
        <v>124.19</v>
      </c>
      <c r="O1105" s="6">
        <v>0.05</v>
      </c>
      <c r="P1105" s="5">
        <v>67.209999999999994</v>
      </c>
      <c r="Q1105" s="5">
        <f t="shared" si="68"/>
        <v>117.98049999999999</v>
      </c>
      <c r="R1105" s="5">
        <f t="shared" si="69"/>
        <v>67.209999999999994</v>
      </c>
      <c r="S1105" s="5">
        <f t="shared" si="70"/>
        <v>50.770499999999998</v>
      </c>
      <c r="T1105" s="7">
        <f t="shared" si="71"/>
        <v>0.43032958836417884</v>
      </c>
      <c r="U1105" s="4">
        <f>YEAR(SalesDataTable[[#This Row],[Order Date]])</f>
        <v>2026</v>
      </c>
      <c r="V1105" s="7" t="str">
        <f>"Q"&amp;ROUNDUP(MONTH(SalesDataTable[[#This Row],[Order Date]])/3,0)</f>
        <v>Q2</v>
      </c>
      <c r="W1105" s="8">
        <f>MONTH(SalesDataTable[[#This Row],[Order Date]])</f>
        <v>6</v>
      </c>
      <c r="X1105" s="7" t="str">
        <f>TEXT(SalesDataTable[[#This Row],[Order Date]],"mmm")</f>
        <v>Jun</v>
      </c>
    </row>
    <row r="1106" spans="1:24" ht="15.75">
      <c r="A1106" s="1">
        <v>2330</v>
      </c>
      <c r="B1106" s="2">
        <v>46188</v>
      </c>
      <c r="C1106" s="3">
        <f>YEAR(SalesDataTable[[#This Row],[Order Date]])</f>
        <v>2026</v>
      </c>
      <c r="D1106" s="10" t="str">
        <f>"Q"&amp;ROUNDUP(MONTH(SalesDataTable[[#This Row],[Order Date]])/3,0)</f>
        <v>Q2</v>
      </c>
      <c r="E1106" s="3">
        <f>MONTH(SalesDataTable[[#This Row],[Order Date]])</f>
        <v>6</v>
      </c>
      <c r="F1106" s="3" t="str">
        <f>TEXT(SalesDataTable[[#This Row],[Order Date]],"MMM")</f>
        <v>Jun</v>
      </c>
      <c r="G1106" s="3" t="s">
        <v>6</v>
      </c>
      <c r="H1106" s="3" t="s">
        <v>7</v>
      </c>
      <c r="I1106" s="3" t="s">
        <v>2</v>
      </c>
      <c r="J1106" s="3" t="s">
        <v>13</v>
      </c>
      <c r="K1106" s="3" t="s">
        <v>14</v>
      </c>
      <c r="L1106" s="3" t="s">
        <v>15</v>
      </c>
      <c r="M1106" s="8">
        <v>2</v>
      </c>
      <c r="N1106" s="5">
        <v>36.11</v>
      </c>
      <c r="O1106" s="6">
        <v>0.05</v>
      </c>
      <c r="P1106" s="5">
        <v>13.29</v>
      </c>
      <c r="Q1106" s="5">
        <f t="shared" si="68"/>
        <v>68.608999999999995</v>
      </c>
      <c r="R1106" s="5">
        <f t="shared" si="69"/>
        <v>26.58</v>
      </c>
      <c r="S1106" s="5">
        <f t="shared" si="70"/>
        <v>42.028999999999996</v>
      </c>
      <c r="T1106" s="7">
        <f t="shared" si="71"/>
        <v>0.6125872698917052</v>
      </c>
      <c r="U1106" s="4">
        <f>YEAR(SalesDataTable[[#This Row],[Order Date]])</f>
        <v>2026</v>
      </c>
      <c r="V1106" s="7" t="str">
        <f>"Q"&amp;ROUNDUP(MONTH(SalesDataTable[[#This Row],[Order Date]])/3,0)</f>
        <v>Q2</v>
      </c>
      <c r="W1106" s="8">
        <f>MONTH(SalesDataTable[[#This Row],[Order Date]])</f>
        <v>6</v>
      </c>
      <c r="X1106" s="7" t="str">
        <f>TEXT(SalesDataTable[[#This Row],[Order Date]],"mmm")</f>
        <v>Jun</v>
      </c>
    </row>
    <row r="1107" spans="1:24" ht="15.75">
      <c r="A1107" s="1">
        <v>4655</v>
      </c>
      <c r="B1107" s="2">
        <v>46188</v>
      </c>
      <c r="C1107" s="3">
        <f>YEAR(SalesDataTable[[#This Row],[Order Date]])</f>
        <v>2026</v>
      </c>
      <c r="D1107" s="10" t="str">
        <f>"Q"&amp;ROUNDUP(MONTH(SalesDataTable[[#This Row],[Order Date]])/3,0)</f>
        <v>Q2</v>
      </c>
      <c r="E1107" s="3">
        <f>MONTH(SalesDataTable[[#This Row],[Order Date]])</f>
        <v>6</v>
      </c>
      <c r="F1107" s="3" t="str">
        <f>TEXT(SalesDataTable[[#This Row],[Order Date]],"MMM")</f>
        <v>Jun</v>
      </c>
      <c r="G1107" s="3" t="s">
        <v>0</v>
      </c>
      <c r="H1107" s="3" t="s">
        <v>1</v>
      </c>
      <c r="I1107" s="3" t="s">
        <v>8</v>
      </c>
      <c r="J1107" s="3" t="s">
        <v>16</v>
      </c>
      <c r="K1107" s="3" t="s">
        <v>34</v>
      </c>
      <c r="L1107" s="3" t="s">
        <v>35</v>
      </c>
      <c r="M1107" s="8">
        <v>4</v>
      </c>
      <c r="N1107" s="5">
        <v>40.909999999999997</v>
      </c>
      <c r="O1107" s="6">
        <v>0.05</v>
      </c>
      <c r="P1107" s="5">
        <v>14.42</v>
      </c>
      <c r="Q1107" s="5">
        <f t="shared" si="68"/>
        <v>155.45799999999997</v>
      </c>
      <c r="R1107" s="5">
        <f t="shared" si="69"/>
        <v>57.68</v>
      </c>
      <c r="S1107" s="5">
        <f t="shared" si="70"/>
        <v>97.777999999999963</v>
      </c>
      <c r="T1107" s="7">
        <f t="shared" si="71"/>
        <v>0.62896730949838531</v>
      </c>
      <c r="U1107" s="4">
        <f>YEAR(SalesDataTable[[#This Row],[Order Date]])</f>
        <v>2026</v>
      </c>
      <c r="V1107" s="7" t="str">
        <f>"Q"&amp;ROUNDUP(MONTH(SalesDataTable[[#This Row],[Order Date]])/3,0)</f>
        <v>Q2</v>
      </c>
      <c r="W1107" s="8">
        <f>MONTH(SalesDataTable[[#This Row],[Order Date]])</f>
        <v>6</v>
      </c>
      <c r="X1107" s="7" t="str">
        <f>TEXT(SalesDataTable[[#This Row],[Order Date]],"mmm")</f>
        <v>Jun</v>
      </c>
    </row>
    <row r="1108" spans="1:24" ht="15.75">
      <c r="A1108" s="1">
        <v>137</v>
      </c>
      <c r="B1108" s="2">
        <v>46189</v>
      </c>
      <c r="C1108" s="3">
        <f>YEAR(SalesDataTable[[#This Row],[Order Date]])</f>
        <v>2026</v>
      </c>
      <c r="D1108" s="10" t="str">
        <f>"Q"&amp;ROUNDUP(MONTH(SalesDataTable[[#This Row],[Order Date]])/3,0)</f>
        <v>Q2</v>
      </c>
      <c r="E1108" s="3">
        <f>MONTH(SalesDataTable[[#This Row],[Order Date]])</f>
        <v>6</v>
      </c>
      <c r="F1108" s="3" t="str">
        <f>TEXT(SalesDataTable[[#This Row],[Order Date]],"MMM")</f>
        <v>Jun</v>
      </c>
      <c r="G1108" s="3" t="s">
        <v>6</v>
      </c>
      <c r="H1108" s="3" t="s">
        <v>27</v>
      </c>
      <c r="I1108" s="3" t="s">
        <v>2</v>
      </c>
      <c r="J1108" s="3" t="s">
        <v>3</v>
      </c>
      <c r="K1108" s="3" t="s">
        <v>9</v>
      </c>
      <c r="L1108" s="3" t="s">
        <v>17</v>
      </c>
      <c r="M1108" s="8">
        <v>5</v>
      </c>
      <c r="N1108" s="5">
        <v>141.66999999999999</v>
      </c>
      <c r="O1108" s="6">
        <v>0.1</v>
      </c>
      <c r="P1108" s="5">
        <v>80.59</v>
      </c>
      <c r="Q1108" s="5">
        <f t="shared" si="68"/>
        <v>637.51499999999999</v>
      </c>
      <c r="R1108" s="5">
        <f t="shared" si="69"/>
        <v>402.95000000000005</v>
      </c>
      <c r="S1108" s="5">
        <f t="shared" si="70"/>
        <v>234.56499999999994</v>
      </c>
      <c r="T1108" s="7">
        <f t="shared" si="71"/>
        <v>0.36793644071119885</v>
      </c>
      <c r="U1108" s="4">
        <f>YEAR(SalesDataTable[[#This Row],[Order Date]])</f>
        <v>2026</v>
      </c>
      <c r="V1108" s="7" t="str">
        <f>"Q"&amp;ROUNDUP(MONTH(SalesDataTable[[#This Row],[Order Date]])/3,0)</f>
        <v>Q2</v>
      </c>
      <c r="W1108" s="8">
        <f>MONTH(SalesDataTable[[#This Row],[Order Date]])</f>
        <v>6</v>
      </c>
      <c r="X1108" s="7" t="str">
        <f>TEXT(SalesDataTable[[#This Row],[Order Date]],"mmm")</f>
        <v>Jun</v>
      </c>
    </row>
    <row r="1109" spans="1:24" ht="15.75">
      <c r="A1109" s="1">
        <v>141</v>
      </c>
      <c r="B1109" s="2">
        <v>46189</v>
      </c>
      <c r="C1109" s="3">
        <f>YEAR(SalesDataTable[[#This Row],[Order Date]])</f>
        <v>2026</v>
      </c>
      <c r="D1109" s="10" t="str">
        <f>"Q"&amp;ROUNDUP(MONTH(SalesDataTable[[#This Row],[Order Date]])/3,0)</f>
        <v>Q2</v>
      </c>
      <c r="E1109" s="3">
        <f>MONTH(SalesDataTable[[#This Row],[Order Date]])</f>
        <v>6</v>
      </c>
      <c r="F1109" s="3" t="str">
        <f>TEXT(SalesDataTable[[#This Row],[Order Date]],"MMM")</f>
        <v>Jun</v>
      </c>
      <c r="G1109" s="3" t="s">
        <v>20</v>
      </c>
      <c r="H1109" s="3" t="s">
        <v>31</v>
      </c>
      <c r="I1109" s="3" t="s">
        <v>2</v>
      </c>
      <c r="J1109" s="3" t="s">
        <v>3</v>
      </c>
      <c r="K1109" s="3" t="s">
        <v>14</v>
      </c>
      <c r="L1109" s="3" t="s">
        <v>32</v>
      </c>
      <c r="M1109" s="8">
        <v>1</v>
      </c>
      <c r="N1109" s="5">
        <v>47.53</v>
      </c>
      <c r="O1109" s="6">
        <v>0.05</v>
      </c>
      <c r="P1109" s="5">
        <v>18.5</v>
      </c>
      <c r="Q1109" s="5">
        <f t="shared" si="68"/>
        <v>45.153500000000001</v>
      </c>
      <c r="R1109" s="5">
        <f t="shared" si="69"/>
        <v>18.5</v>
      </c>
      <c r="S1109" s="5">
        <f t="shared" si="70"/>
        <v>26.653500000000001</v>
      </c>
      <c r="T1109" s="7">
        <f t="shared" si="71"/>
        <v>0.59028646727274736</v>
      </c>
      <c r="U1109" s="4">
        <f>YEAR(SalesDataTable[[#This Row],[Order Date]])</f>
        <v>2026</v>
      </c>
      <c r="V1109" s="7" t="str">
        <f>"Q"&amp;ROUNDUP(MONTH(SalesDataTable[[#This Row],[Order Date]])/3,0)</f>
        <v>Q2</v>
      </c>
      <c r="W1109" s="8">
        <f>MONTH(SalesDataTable[[#This Row],[Order Date]])</f>
        <v>6</v>
      </c>
      <c r="X1109" s="7" t="str">
        <f>TEXT(SalesDataTable[[#This Row],[Order Date]],"mmm")</f>
        <v>Jun</v>
      </c>
    </row>
    <row r="1110" spans="1:24" ht="15.75">
      <c r="A1110" s="1">
        <v>335</v>
      </c>
      <c r="B1110" s="2">
        <v>46189</v>
      </c>
      <c r="C1110" s="3">
        <f>YEAR(SalesDataTable[[#This Row],[Order Date]])</f>
        <v>2026</v>
      </c>
      <c r="D1110" s="10" t="str">
        <f>"Q"&amp;ROUNDUP(MONTH(SalesDataTable[[#This Row],[Order Date]])/3,0)</f>
        <v>Q2</v>
      </c>
      <c r="E1110" s="3">
        <f>MONTH(SalesDataTable[[#This Row],[Order Date]])</f>
        <v>6</v>
      </c>
      <c r="F1110" s="3" t="str">
        <f>TEXT(SalesDataTable[[#This Row],[Order Date]],"MMM")</f>
        <v>Jun</v>
      </c>
      <c r="G1110" s="3" t="s">
        <v>20</v>
      </c>
      <c r="H1110" s="3" t="s">
        <v>33</v>
      </c>
      <c r="I1110" s="3" t="s">
        <v>2</v>
      </c>
      <c r="J1110" s="3" t="s">
        <v>3</v>
      </c>
      <c r="K1110" s="3" t="s">
        <v>14</v>
      </c>
      <c r="L1110" s="3" t="s">
        <v>48</v>
      </c>
      <c r="M1110" s="8">
        <v>3</v>
      </c>
      <c r="N1110" s="5">
        <v>163.65</v>
      </c>
      <c r="O1110" s="6">
        <v>0.15</v>
      </c>
      <c r="P1110" s="5">
        <v>85.8</v>
      </c>
      <c r="Q1110" s="5">
        <f t="shared" si="68"/>
        <v>417.3075</v>
      </c>
      <c r="R1110" s="5">
        <f t="shared" si="69"/>
        <v>257.39999999999998</v>
      </c>
      <c r="S1110" s="5">
        <f t="shared" si="70"/>
        <v>159.90750000000003</v>
      </c>
      <c r="T1110" s="7">
        <f t="shared" si="71"/>
        <v>0.38318865584730688</v>
      </c>
      <c r="U1110" s="4">
        <f>YEAR(SalesDataTable[[#This Row],[Order Date]])</f>
        <v>2026</v>
      </c>
      <c r="V1110" s="7" t="str">
        <f>"Q"&amp;ROUNDUP(MONTH(SalesDataTable[[#This Row],[Order Date]])/3,0)</f>
        <v>Q2</v>
      </c>
      <c r="W1110" s="8">
        <f>MONTH(SalesDataTable[[#This Row],[Order Date]])</f>
        <v>6</v>
      </c>
      <c r="X1110" s="7" t="str">
        <f>TEXT(SalesDataTable[[#This Row],[Order Date]],"mmm")</f>
        <v>Jun</v>
      </c>
    </row>
    <row r="1111" spans="1:24" ht="15.75">
      <c r="A1111" s="1">
        <v>498</v>
      </c>
      <c r="B1111" s="2">
        <v>46189</v>
      </c>
      <c r="C1111" s="3">
        <f>YEAR(SalesDataTable[[#This Row],[Order Date]])</f>
        <v>2026</v>
      </c>
      <c r="D1111" s="10" t="str">
        <f>"Q"&amp;ROUNDUP(MONTH(SalesDataTable[[#This Row],[Order Date]])/3,0)</f>
        <v>Q2</v>
      </c>
      <c r="E1111" s="3">
        <f>MONTH(SalesDataTable[[#This Row],[Order Date]])</f>
        <v>6</v>
      </c>
      <c r="F1111" s="3" t="str">
        <f>TEXT(SalesDataTable[[#This Row],[Order Date]],"MMM")</f>
        <v>Jun</v>
      </c>
      <c r="G1111" s="3" t="s">
        <v>0</v>
      </c>
      <c r="H1111" s="3" t="s">
        <v>50</v>
      </c>
      <c r="I1111" s="3" t="s">
        <v>8</v>
      </c>
      <c r="J1111" s="3" t="s">
        <v>16</v>
      </c>
      <c r="K1111" s="3" t="s">
        <v>14</v>
      </c>
      <c r="L1111" s="3" t="s">
        <v>44</v>
      </c>
      <c r="M1111" s="8">
        <v>5</v>
      </c>
      <c r="N1111" s="5">
        <v>130.94999999999999</v>
      </c>
      <c r="O1111" s="6">
        <v>0.15</v>
      </c>
      <c r="P1111" s="5">
        <v>68.47</v>
      </c>
      <c r="Q1111" s="5">
        <f t="shared" si="68"/>
        <v>556.53750000000002</v>
      </c>
      <c r="R1111" s="5">
        <f t="shared" si="69"/>
        <v>342.35</v>
      </c>
      <c r="S1111" s="5">
        <f t="shared" si="70"/>
        <v>214.1875</v>
      </c>
      <c r="T1111" s="7">
        <f t="shared" si="71"/>
        <v>0.38485726478449339</v>
      </c>
      <c r="U1111" s="4">
        <f>YEAR(SalesDataTable[[#This Row],[Order Date]])</f>
        <v>2026</v>
      </c>
      <c r="V1111" s="7" t="str">
        <f>"Q"&amp;ROUNDUP(MONTH(SalesDataTable[[#This Row],[Order Date]])/3,0)</f>
        <v>Q2</v>
      </c>
      <c r="W1111" s="8">
        <f>MONTH(SalesDataTable[[#This Row],[Order Date]])</f>
        <v>6</v>
      </c>
      <c r="X1111" s="7" t="str">
        <f>TEXT(SalesDataTable[[#This Row],[Order Date]],"mmm")</f>
        <v>Jun</v>
      </c>
    </row>
    <row r="1112" spans="1:24" ht="15.75">
      <c r="A1112" s="1">
        <v>2611</v>
      </c>
      <c r="B1112" s="2">
        <v>46189</v>
      </c>
      <c r="C1112" s="3">
        <f>YEAR(SalesDataTable[[#This Row],[Order Date]])</f>
        <v>2026</v>
      </c>
      <c r="D1112" s="10" t="str">
        <f>"Q"&amp;ROUNDUP(MONTH(SalesDataTable[[#This Row],[Order Date]])/3,0)</f>
        <v>Q2</v>
      </c>
      <c r="E1112" s="3">
        <f>MONTH(SalesDataTable[[#This Row],[Order Date]])</f>
        <v>6</v>
      </c>
      <c r="F1112" s="3" t="str">
        <f>TEXT(SalesDataTable[[#This Row],[Order Date]],"MMM")</f>
        <v>Jun</v>
      </c>
      <c r="G1112" s="3" t="s">
        <v>20</v>
      </c>
      <c r="H1112" s="3" t="s">
        <v>47</v>
      </c>
      <c r="I1112" s="3" t="s">
        <v>2</v>
      </c>
      <c r="J1112" s="3" t="s">
        <v>3</v>
      </c>
      <c r="K1112" s="3" t="s">
        <v>14</v>
      </c>
      <c r="L1112" s="3" t="s">
        <v>48</v>
      </c>
      <c r="M1112" s="8">
        <v>5</v>
      </c>
      <c r="N1112" s="5">
        <v>160.82</v>
      </c>
      <c r="O1112" s="6">
        <v>0</v>
      </c>
      <c r="P1112" s="5">
        <v>90.14</v>
      </c>
      <c r="Q1112" s="5">
        <f t="shared" si="68"/>
        <v>804.09999999999991</v>
      </c>
      <c r="R1112" s="5">
        <f t="shared" si="69"/>
        <v>450.7</v>
      </c>
      <c r="S1112" s="5">
        <f t="shared" si="70"/>
        <v>353.39999999999992</v>
      </c>
      <c r="T1112" s="7">
        <f t="shared" si="71"/>
        <v>0.43949757492849145</v>
      </c>
      <c r="U1112" s="4">
        <f>YEAR(SalesDataTable[[#This Row],[Order Date]])</f>
        <v>2026</v>
      </c>
      <c r="V1112" s="7" t="str">
        <f>"Q"&amp;ROUNDUP(MONTH(SalesDataTable[[#This Row],[Order Date]])/3,0)</f>
        <v>Q2</v>
      </c>
      <c r="W1112" s="8">
        <f>MONTH(SalesDataTable[[#This Row],[Order Date]])</f>
        <v>6</v>
      </c>
      <c r="X1112" s="7" t="str">
        <f>TEXT(SalesDataTable[[#This Row],[Order Date]],"mmm")</f>
        <v>Jun</v>
      </c>
    </row>
    <row r="1113" spans="1:24" ht="15.75">
      <c r="A1113" s="1">
        <v>3197</v>
      </c>
      <c r="B1113" s="2">
        <v>46189</v>
      </c>
      <c r="C1113" s="3">
        <f>YEAR(SalesDataTable[[#This Row],[Order Date]])</f>
        <v>2026</v>
      </c>
      <c r="D1113" s="10" t="str">
        <f>"Q"&amp;ROUNDUP(MONTH(SalesDataTable[[#This Row],[Order Date]])/3,0)</f>
        <v>Q2</v>
      </c>
      <c r="E1113" s="3">
        <f>MONTH(SalesDataTable[[#This Row],[Order Date]])</f>
        <v>6</v>
      </c>
      <c r="F1113" s="3" t="str">
        <f>TEXT(SalesDataTable[[#This Row],[Order Date]],"MMM")</f>
        <v>Jun</v>
      </c>
      <c r="G1113" s="3" t="s">
        <v>6</v>
      </c>
      <c r="H1113" s="3" t="s">
        <v>43</v>
      </c>
      <c r="I1113" s="3" t="s">
        <v>19</v>
      </c>
      <c r="J1113" s="3" t="s">
        <v>13</v>
      </c>
      <c r="K1113" s="3" t="s">
        <v>4</v>
      </c>
      <c r="L1113" s="3" t="s">
        <v>26</v>
      </c>
      <c r="M1113" s="8">
        <v>3</v>
      </c>
      <c r="N1113" s="5">
        <v>40.51</v>
      </c>
      <c r="O1113" s="6">
        <v>0</v>
      </c>
      <c r="P1113" s="5">
        <v>16.940000000000001</v>
      </c>
      <c r="Q1113" s="5">
        <f t="shared" si="68"/>
        <v>121.53</v>
      </c>
      <c r="R1113" s="5">
        <f t="shared" si="69"/>
        <v>50.820000000000007</v>
      </c>
      <c r="S1113" s="5">
        <f t="shared" si="70"/>
        <v>70.709999999999994</v>
      </c>
      <c r="T1113" s="7">
        <f t="shared" si="71"/>
        <v>0.58183164650703523</v>
      </c>
      <c r="U1113" s="4">
        <f>YEAR(SalesDataTable[[#This Row],[Order Date]])</f>
        <v>2026</v>
      </c>
      <c r="V1113" s="7" t="str">
        <f>"Q"&amp;ROUNDUP(MONTH(SalesDataTable[[#This Row],[Order Date]])/3,0)</f>
        <v>Q2</v>
      </c>
      <c r="W1113" s="8">
        <f>MONTH(SalesDataTable[[#This Row],[Order Date]])</f>
        <v>6</v>
      </c>
      <c r="X1113" s="7" t="str">
        <f>TEXT(SalesDataTable[[#This Row],[Order Date]],"mmm")</f>
        <v>Jun</v>
      </c>
    </row>
    <row r="1114" spans="1:24" ht="15.75">
      <c r="A1114" s="1">
        <v>4668</v>
      </c>
      <c r="B1114" s="2">
        <v>46189</v>
      </c>
      <c r="C1114" s="3">
        <f>YEAR(SalesDataTable[[#This Row],[Order Date]])</f>
        <v>2026</v>
      </c>
      <c r="D1114" s="10" t="str">
        <f>"Q"&amp;ROUNDUP(MONTH(SalesDataTable[[#This Row],[Order Date]])/3,0)</f>
        <v>Q2</v>
      </c>
      <c r="E1114" s="3">
        <f>MONTH(SalesDataTable[[#This Row],[Order Date]])</f>
        <v>6</v>
      </c>
      <c r="F1114" s="3" t="str">
        <f>TEXT(SalesDataTable[[#This Row],[Order Date]],"MMM")</f>
        <v>Jun</v>
      </c>
      <c r="G1114" s="3" t="s">
        <v>6</v>
      </c>
      <c r="H1114" s="3" t="s">
        <v>41</v>
      </c>
      <c r="I1114" s="3" t="s">
        <v>2</v>
      </c>
      <c r="J1114" s="3" t="s">
        <v>16</v>
      </c>
      <c r="K1114" s="3" t="s">
        <v>4</v>
      </c>
      <c r="L1114" s="3" t="s">
        <v>5</v>
      </c>
      <c r="M1114" s="8">
        <v>1</v>
      </c>
      <c r="N1114" s="5">
        <v>81.08</v>
      </c>
      <c r="O1114" s="6">
        <v>0</v>
      </c>
      <c r="P1114" s="5">
        <v>41.52</v>
      </c>
      <c r="Q1114" s="5">
        <f t="shared" si="68"/>
        <v>81.08</v>
      </c>
      <c r="R1114" s="5">
        <f t="shared" si="69"/>
        <v>41.52</v>
      </c>
      <c r="S1114" s="5">
        <f t="shared" si="70"/>
        <v>39.559999999999995</v>
      </c>
      <c r="T1114" s="7">
        <f t="shared" si="71"/>
        <v>0.48791317217562896</v>
      </c>
      <c r="U1114" s="4">
        <f>YEAR(SalesDataTable[[#This Row],[Order Date]])</f>
        <v>2026</v>
      </c>
      <c r="V1114" s="7" t="str">
        <f>"Q"&amp;ROUNDUP(MONTH(SalesDataTable[[#This Row],[Order Date]])/3,0)</f>
        <v>Q2</v>
      </c>
      <c r="W1114" s="8">
        <f>MONTH(SalesDataTable[[#This Row],[Order Date]])</f>
        <v>6</v>
      </c>
      <c r="X1114" s="7" t="str">
        <f>TEXT(SalesDataTable[[#This Row],[Order Date]],"mmm")</f>
        <v>Jun</v>
      </c>
    </row>
    <row r="1115" spans="1:24" ht="15.75">
      <c r="A1115" s="1">
        <v>4994</v>
      </c>
      <c r="B1115" s="2">
        <v>46189</v>
      </c>
      <c r="C1115" s="3">
        <f>YEAR(SalesDataTable[[#This Row],[Order Date]])</f>
        <v>2026</v>
      </c>
      <c r="D1115" s="10" t="str">
        <f>"Q"&amp;ROUNDUP(MONTH(SalesDataTable[[#This Row],[Order Date]])/3,0)</f>
        <v>Q2</v>
      </c>
      <c r="E1115" s="3">
        <f>MONTH(SalesDataTable[[#This Row],[Order Date]])</f>
        <v>6</v>
      </c>
      <c r="F1115" s="3" t="str">
        <f>TEXT(SalesDataTable[[#This Row],[Order Date]],"MMM")</f>
        <v>Jun</v>
      </c>
      <c r="G1115" s="3" t="s">
        <v>11</v>
      </c>
      <c r="H1115" s="3" t="s">
        <v>39</v>
      </c>
      <c r="I1115" s="3" t="s">
        <v>8</v>
      </c>
      <c r="J1115" s="3" t="s">
        <v>16</v>
      </c>
      <c r="K1115" s="3" t="s">
        <v>9</v>
      </c>
      <c r="L1115" s="3" t="s">
        <v>37</v>
      </c>
      <c r="M1115" s="8">
        <v>4</v>
      </c>
      <c r="N1115" s="5">
        <v>150.43</v>
      </c>
      <c r="O1115" s="6">
        <v>0.1</v>
      </c>
      <c r="P1115" s="5">
        <v>77.650000000000006</v>
      </c>
      <c r="Q1115" s="5">
        <f t="shared" si="68"/>
        <v>541.548</v>
      </c>
      <c r="R1115" s="5">
        <f t="shared" si="69"/>
        <v>310.60000000000002</v>
      </c>
      <c r="S1115" s="5">
        <f t="shared" si="70"/>
        <v>230.94799999999998</v>
      </c>
      <c r="T1115" s="7">
        <f t="shared" si="71"/>
        <v>0.42645896577957998</v>
      </c>
      <c r="U1115" s="4">
        <f>YEAR(SalesDataTable[[#This Row],[Order Date]])</f>
        <v>2026</v>
      </c>
      <c r="V1115" s="7" t="str">
        <f>"Q"&amp;ROUNDUP(MONTH(SalesDataTable[[#This Row],[Order Date]])/3,0)</f>
        <v>Q2</v>
      </c>
      <c r="W1115" s="8">
        <f>MONTH(SalesDataTable[[#This Row],[Order Date]])</f>
        <v>6</v>
      </c>
      <c r="X1115" s="7" t="str">
        <f>TEXT(SalesDataTable[[#This Row],[Order Date]],"mmm")</f>
        <v>Jun</v>
      </c>
    </row>
    <row r="1116" spans="1:24" ht="15.75">
      <c r="A1116" s="1">
        <v>512</v>
      </c>
      <c r="B1116" s="2">
        <v>46190</v>
      </c>
      <c r="C1116" s="3">
        <f>YEAR(SalesDataTable[[#This Row],[Order Date]])</f>
        <v>2026</v>
      </c>
      <c r="D1116" s="10" t="str">
        <f>"Q"&amp;ROUNDUP(MONTH(SalesDataTable[[#This Row],[Order Date]])/3,0)</f>
        <v>Q2</v>
      </c>
      <c r="E1116" s="3">
        <f>MONTH(SalesDataTable[[#This Row],[Order Date]])</f>
        <v>6</v>
      </c>
      <c r="F1116" s="3" t="str">
        <f>TEXT(SalesDataTable[[#This Row],[Order Date]],"MMM")</f>
        <v>Jun</v>
      </c>
      <c r="G1116" s="3" t="s">
        <v>6</v>
      </c>
      <c r="H1116" s="3" t="s">
        <v>43</v>
      </c>
      <c r="I1116" s="3" t="s">
        <v>28</v>
      </c>
      <c r="J1116" s="3" t="s">
        <v>3</v>
      </c>
      <c r="K1116" s="3" t="s">
        <v>23</v>
      </c>
      <c r="L1116" s="3" t="s">
        <v>29</v>
      </c>
      <c r="M1116" s="8">
        <v>1</v>
      </c>
      <c r="N1116" s="5">
        <v>192.42</v>
      </c>
      <c r="O1116" s="6">
        <v>0</v>
      </c>
      <c r="P1116" s="5">
        <v>103.31</v>
      </c>
      <c r="Q1116" s="5">
        <f t="shared" si="68"/>
        <v>192.42</v>
      </c>
      <c r="R1116" s="5">
        <f t="shared" si="69"/>
        <v>103.31</v>
      </c>
      <c r="S1116" s="5">
        <f t="shared" si="70"/>
        <v>89.109999999999985</v>
      </c>
      <c r="T1116" s="7">
        <f t="shared" si="71"/>
        <v>0.46310154869556175</v>
      </c>
      <c r="U1116" s="4">
        <f>YEAR(SalesDataTable[[#This Row],[Order Date]])</f>
        <v>2026</v>
      </c>
      <c r="V1116" s="7" t="str">
        <f>"Q"&amp;ROUNDUP(MONTH(SalesDataTable[[#This Row],[Order Date]])/3,0)</f>
        <v>Q2</v>
      </c>
      <c r="W1116" s="8">
        <f>MONTH(SalesDataTable[[#This Row],[Order Date]])</f>
        <v>6</v>
      </c>
      <c r="X1116" s="7" t="str">
        <f>TEXT(SalesDataTable[[#This Row],[Order Date]],"mmm")</f>
        <v>Jun</v>
      </c>
    </row>
    <row r="1117" spans="1:24" ht="15.75">
      <c r="A1117" s="1">
        <v>717</v>
      </c>
      <c r="B1117" s="2">
        <v>46190</v>
      </c>
      <c r="C1117" s="3">
        <f>YEAR(SalesDataTable[[#This Row],[Order Date]])</f>
        <v>2026</v>
      </c>
      <c r="D1117" s="10" t="str">
        <f>"Q"&amp;ROUNDUP(MONTH(SalesDataTable[[#This Row],[Order Date]])/3,0)</f>
        <v>Q2</v>
      </c>
      <c r="E1117" s="3">
        <f>MONTH(SalesDataTable[[#This Row],[Order Date]])</f>
        <v>6</v>
      </c>
      <c r="F1117" s="3" t="str">
        <f>TEXT(SalesDataTable[[#This Row],[Order Date]],"MMM")</f>
        <v>Jun</v>
      </c>
      <c r="G1117" s="3" t="s">
        <v>20</v>
      </c>
      <c r="H1117" s="3" t="s">
        <v>31</v>
      </c>
      <c r="I1117" s="3" t="s">
        <v>8</v>
      </c>
      <c r="J1117" s="3" t="s">
        <v>16</v>
      </c>
      <c r="K1117" s="3" t="s">
        <v>23</v>
      </c>
      <c r="L1117" s="3" t="s">
        <v>24</v>
      </c>
      <c r="M1117" s="8">
        <v>10</v>
      </c>
      <c r="N1117" s="5">
        <v>333.14</v>
      </c>
      <c r="O1117" s="6">
        <v>0.15</v>
      </c>
      <c r="P1117" s="5">
        <v>194.52</v>
      </c>
      <c r="Q1117" s="5">
        <f t="shared" si="68"/>
        <v>2831.6899999999996</v>
      </c>
      <c r="R1117" s="5">
        <f t="shared" si="69"/>
        <v>1945.2</v>
      </c>
      <c r="S1117" s="5">
        <f t="shared" si="70"/>
        <v>886.48999999999955</v>
      </c>
      <c r="T1117" s="7">
        <f t="shared" si="71"/>
        <v>0.31306039856057677</v>
      </c>
      <c r="U1117" s="4">
        <f>YEAR(SalesDataTable[[#This Row],[Order Date]])</f>
        <v>2026</v>
      </c>
      <c r="V1117" s="7" t="str">
        <f>"Q"&amp;ROUNDUP(MONTH(SalesDataTable[[#This Row],[Order Date]])/3,0)</f>
        <v>Q2</v>
      </c>
      <c r="W1117" s="8">
        <f>MONTH(SalesDataTable[[#This Row],[Order Date]])</f>
        <v>6</v>
      </c>
      <c r="X1117" s="7" t="str">
        <f>TEXT(SalesDataTable[[#This Row],[Order Date]],"mmm")</f>
        <v>Jun</v>
      </c>
    </row>
    <row r="1118" spans="1:24" ht="15.75">
      <c r="A1118" s="1">
        <v>952</v>
      </c>
      <c r="B1118" s="2">
        <v>46190</v>
      </c>
      <c r="C1118" s="3">
        <f>YEAR(SalesDataTable[[#This Row],[Order Date]])</f>
        <v>2026</v>
      </c>
      <c r="D1118" s="10" t="str">
        <f>"Q"&amp;ROUNDUP(MONTH(SalesDataTable[[#This Row],[Order Date]])/3,0)</f>
        <v>Q2</v>
      </c>
      <c r="E1118" s="3">
        <f>MONTH(SalesDataTable[[#This Row],[Order Date]])</f>
        <v>6</v>
      </c>
      <c r="F1118" s="3" t="str">
        <f>TEXT(SalesDataTable[[#This Row],[Order Date]],"MMM")</f>
        <v>Jun</v>
      </c>
      <c r="G1118" s="3" t="s">
        <v>0</v>
      </c>
      <c r="H1118" s="3" t="s">
        <v>1</v>
      </c>
      <c r="I1118" s="3" t="s">
        <v>2</v>
      </c>
      <c r="J1118" s="3" t="s">
        <v>16</v>
      </c>
      <c r="K1118" s="3" t="s">
        <v>23</v>
      </c>
      <c r="L1118" s="3" t="s">
        <v>40</v>
      </c>
      <c r="M1118" s="8">
        <v>1</v>
      </c>
      <c r="N1118" s="5">
        <v>79.900000000000006</v>
      </c>
      <c r="O1118" s="6">
        <v>0.05</v>
      </c>
      <c r="P1118" s="5">
        <v>40.19</v>
      </c>
      <c r="Q1118" s="5">
        <f t="shared" si="68"/>
        <v>75.905000000000001</v>
      </c>
      <c r="R1118" s="5">
        <f t="shared" si="69"/>
        <v>40.19</v>
      </c>
      <c r="S1118" s="5">
        <f t="shared" si="70"/>
        <v>35.715000000000003</v>
      </c>
      <c r="T1118" s="7">
        <f t="shared" si="71"/>
        <v>0.47052236348066667</v>
      </c>
      <c r="U1118" s="4">
        <f>YEAR(SalesDataTable[[#This Row],[Order Date]])</f>
        <v>2026</v>
      </c>
      <c r="V1118" s="7" t="str">
        <f>"Q"&amp;ROUNDUP(MONTH(SalesDataTable[[#This Row],[Order Date]])/3,0)</f>
        <v>Q2</v>
      </c>
      <c r="W1118" s="8">
        <f>MONTH(SalesDataTable[[#This Row],[Order Date]])</f>
        <v>6</v>
      </c>
      <c r="X1118" s="7" t="str">
        <f>TEXT(SalesDataTable[[#This Row],[Order Date]],"mmm")</f>
        <v>Jun</v>
      </c>
    </row>
    <row r="1119" spans="1:24" ht="15.75">
      <c r="A1119" s="1">
        <v>1081</v>
      </c>
      <c r="B1119" s="2">
        <v>46190</v>
      </c>
      <c r="C1119" s="3">
        <f>YEAR(SalesDataTable[[#This Row],[Order Date]])</f>
        <v>2026</v>
      </c>
      <c r="D1119" s="10" t="str">
        <f>"Q"&amp;ROUNDUP(MONTH(SalesDataTable[[#This Row],[Order Date]])/3,0)</f>
        <v>Q2</v>
      </c>
      <c r="E1119" s="3">
        <f>MONTH(SalesDataTable[[#This Row],[Order Date]])</f>
        <v>6</v>
      </c>
      <c r="F1119" s="3" t="str">
        <f>TEXT(SalesDataTable[[#This Row],[Order Date]],"MMM")</f>
        <v>Jun</v>
      </c>
      <c r="G1119" s="3" t="s">
        <v>20</v>
      </c>
      <c r="H1119" s="3" t="s">
        <v>47</v>
      </c>
      <c r="I1119" s="3" t="s">
        <v>2</v>
      </c>
      <c r="J1119" s="3" t="s">
        <v>3</v>
      </c>
      <c r="K1119" s="3" t="s">
        <v>4</v>
      </c>
      <c r="L1119" s="3" t="s">
        <v>22</v>
      </c>
      <c r="M1119" s="8">
        <v>1</v>
      </c>
      <c r="N1119" s="5">
        <v>51.12</v>
      </c>
      <c r="O1119" s="6">
        <v>0</v>
      </c>
      <c r="P1119" s="5">
        <v>22.43</v>
      </c>
      <c r="Q1119" s="5">
        <f t="shared" si="68"/>
        <v>51.12</v>
      </c>
      <c r="R1119" s="5">
        <f t="shared" si="69"/>
        <v>22.43</v>
      </c>
      <c r="S1119" s="5">
        <f t="shared" si="70"/>
        <v>28.689999999999998</v>
      </c>
      <c r="T1119" s="7">
        <f t="shared" si="71"/>
        <v>0.56122848200312991</v>
      </c>
      <c r="U1119" s="4">
        <f>YEAR(SalesDataTable[[#This Row],[Order Date]])</f>
        <v>2026</v>
      </c>
      <c r="V1119" s="7" t="str">
        <f>"Q"&amp;ROUNDUP(MONTH(SalesDataTable[[#This Row],[Order Date]])/3,0)</f>
        <v>Q2</v>
      </c>
      <c r="W1119" s="8">
        <f>MONTH(SalesDataTable[[#This Row],[Order Date]])</f>
        <v>6</v>
      </c>
      <c r="X1119" s="7" t="str">
        <f>TEXT(SalesDataTable[[#This Row],[Order Date]],"mmm")</f>
        <v>Jun</v>
      </c>
    </row>
    <row r="1120" spans="1:24" ht="15.75">
      <c r="A1120" s="1">
        <v>2043</v>
      </c>
      <c r="B1120" s="2">
        <v>46190</v>
      </c>
      <c r="C1120" s="3">
        <f>YEAR(SalesDataTable[[#This Row],[Order Date]])</f>
        <v>2026</v>
      </c>
      <c r="D1120" s="10" t="str">
        <f>"Q"&amp;ROUNDUP(MONTH(SalesDataTable[[#This Row],[Order Date]])/3,0)</f>
        <v>Q2</v>
      </c>
      <c r="E1120" s="3">
        <f>MONTH(SalesDataTable[[#This Row],[Order Date]])</f>
        <v>6</v>
      </c>
      <c r="F1120" s="3" t="str">
        <f>TEXT(SalesDataTable[[#This Row],[Order Date]],"MMM")</f>
        <v>Jun</v>
      </c>
      <c r="G1120" s="3" t="s">
        <v>6</v>
      </c>
      <c r="H1120" s="3" t="s">
        <v>27</v>
      </c>
      <c r="I1120" s="3" t="s">
        <v>2</v>
      </c>
      <c r="J1120" s="3" t="s">
        <v>13</v>
      </c>
      <c r="K1120" s="3" t="s">
        <v>9</v>
      </c>
      <c r="L1120" s="3" t="s">
        <v>10</v>
      </c>
      <c r="M1120" s="8">
        <v>2</v>
      </c>
      <c r="N1120" s="5">
        <v>90.33</v>
      </c>
      <c r="O1120" s="6">
        <v>0</v>
      </c>
      <c r="P1120" s="5">
        <v>46.3</v>
      </c>
      <c r="Q1120" s="5">
        <f t="shared" si="68"/>
        <v>180.66</v>
      </c>
      <c r="R1120" s="5">
        <f t="shared" si="69"/>
        <v>92.6</v>
      </c>
      <c r="S1120" s="5">
        <f t="shared" si="70"/>
        <v>88.06</v>
      </c>
      <c r="T1120" s="7">
        <f t="shared" si="71"/>
        <v>0.48743496069965686</v>
      </c>
      <c r="U1120" s="4">
        <f>YEAR(SalesDataTable[[#This Row],[Order Date]])</f>
        <v>2026</v>
      </c>
      <c r="V1120" s="7" t="str">
        <f>"Q"&amp;ROUNDUP(MONTH(SalesDataTable[[#This Row],[Order Date]])/3,0)</f>
        <v>Q2</v>
      </c>
      <c r="W1120" s="8">
        <f>MONTH(SalesDataTable[[#This Row],[Order Date]])</f>
        <v>6</v>
      </c>
      <c r="X1120" s="7" t="str">
        <f>TEXT(SalesDataTable[[#This Row],[Order Date]],"mmm")</f>
        <v>Jun</v>
      </c>
    </row>
    <row r="1121" spans="1:24" ht="15.75">
      <c r="A1121" s="1">
        <v>4040</v>
      </c>
      <c r="B1121" s="2">
        <v>46190</v>
      </c>
      <c r="C1121" s="3">
        <f>YEAR(SalesDataTable[[#This Row],[Order Date]])</f>
        <v>2026</v>
      </c>
      <c r="D1121" s="10" t="str">
        <f>"Q"&amp;ROUNDUP(MONTH(SalesDataTable[[#This Row],[Order Date]])/3,0)</f>
        <v>Q2</v>
      </c>
      <c r="E1121" s="3">
        <f>MONTH(SalesDataTable[[#This Row],[Order Date]])</f>
        <v>6</v>
      </c>
      <c r="F1121" s="3" t="str">
        <f>TEXT(SalesDataTable[[#This Row],[Order Date]],"MMM")</f>
        <v>Jun</v>
      </c>
      <c r="G1121" s="3" t="s">
        <v>20</v>
      </c>
      <c r="H1121" s="3" t="s">
        <v>31</v>
      </c>
      <c r="I1121" s="3" t="s">
        <v>2</v>
      </c>
      <c r="J1121" s="3" t="s">
        <v>16</v>
      </c>
      <c r="K1121" s="3" t="s">
        <v>14</v>
      </c>
      <c r="L1121" s="3" t="s">
        <v>15</v>
      </c>
      <c r="M1121" s="8">
        <v>2</v>
      </c>
      <c r="N1121" s="5">
        <v>36.799999999999997</v>
      </c>
      <c r="O1121" s="6">
        <v>0.05</v>
      </c>
      <c r="P1121" s="5">
        <v>13.94</v>
      </c>
      <c r="Q1121" s="5">
        <f t="shared" si="68"/>
        <v>69.919999999999987</v>
      </c>
      <c r="R1121" s="5">
        <f t="shared" si="69"/>
        <v>27.88</v>
      </c>
      <c r="S1121" s="5">
        <f t="shared" si="70"/>
        <v>42.039999999999992</v>
      </c>
      <c r="T1121" s="7">
        <f t="shared" si="71"/>
        <v>0.60125858123569798</v>
      </c>
      <c r="U1121" s="4">
        <f>YEAR(SalesDataTable[[#This Row],[Order Date]])</f>
        <v>2026</v>
      </c>
      <c r="V1121" s="7" t="str">
        <f>"Q"&amp;ROUNDUP(MONTH(SalesDataTable[[#This Row],[Order Date]])/3,0)</f>
        <v>Q2</v>
      </c>
      <c r="W1121" s="8">
        <f>MONTH(SalesDataTable[[#This Row],[Order Date]])</f>
        <v>6</v>
      </c>
      <c r="X1121" s="7" t="str">
        <f>TEXT(SalesDataTable[[#This Row],[Order Date]],"mmm")</f>
        <v>Jun</v>
      </c>
    </row>
    <row r="1122" spans="1:24" ht="15.75">
      <c r="A1122" s="1">
        <v>2295</v>
      </c>
      <c r="B1122" s="2">
        <v>46191</v>
      </c>
      <c r="C1122" s="3">
        <f>YEAR(SalesDataTable[[#This Row],[Order Date]])</f>
        <v>2026</v>
      </c>
      <c r="D1122" s="10" t="str">
        <f>"Q"&amp;ROUNDUP(MONTH(SalesDataTable[[#This Row],[Order Date]])/3,0)</f>
        <v>Q2</v>
      </c>
      <c r="E1122" s="3">
        <f>MONTH(SalesDataTable[[#This Row],[Order Date]])</f>
        <v>6</v>
      </c>
      <c r="F1122" s="3" t="str">
        <f>TEXT(SalesDataTable[[#This Row],[Order Date]],"MMM")</f>
        <v>Jun</v>
      </c>
      <c r="G1122" s="3" t="s">
        <v>6</v>
      </c>
      <c r="H1122" s="3" t="s">
        <v>41</v>
      </c>
      <c r="I1122" s="3" t="s">
        <v>28</v>
      </c>
      <c r="J1122" s="3" t="s">
        <v>13</v>
      </c>
      <c r="K1122" s="3" t="s">
        <v>14</v>
      </c>
      <c r="L1122" s="3" t="s">
        <v>32</v>
      </c>
      <c r="M1122" s="8">
        <v>1</v>
      </c>
      <c r="N1122" s="5">
        <v>45.7</v>
      </c>
      <c r="O1122" s="6">
        <v>0.1</v>
      </c>
      <c r="P1122" s="5">
        <v>18.600000000000001</v>
      </c>
      <c r="Q1122" s="5">
        <f t="shared" si="68"/>
        <v>41.13</v>
      </c>
      <c r="R1122" s="5">
        <f t="shared" si="69"/>
        <v>18.600000000000001</v>
      </c>
      <c r="S1122" s="5">
        <f t="shared" si="70"/>
        <v>22.53</v>
      </c>
      <c r="T1122" s="7">
        <f t="shared" si="71"/>
        <v>0.5477753464624362</v>
      </c>
      <c r="U1122" s="4">
        <f>YEAR(SalesDataTable[[#This Row],[Order Date]])</f>
        <v>2026</v>
      </c>
      <c r="V1122" s="7" t="str">
        <f>"Q"&amp;ROUNDUP(MONTH(SalesDataTable[[#This Row],[Order Date]])/3,0)</f>
        <v>Q2</v>
      </c>
      <c r="W1122" s="8">
        <f>MONTH(SalesDataTable[[#This Row],[Order Date]])</f>
        <v>6</v>
      </c>
      <c r="X1122" s="7" t="str">
        <f>TEXT(SalesDataTable[[#This Row],[Order Date]],"mmm")</f>
        <v>Jun</v>
      </c>
    </row>
    <row r="1123" spans="1:24" ht="15.75">
      <c r="A1123" s="1">
        <v>2670</v>
      </c>
      <c r="B1123" s="2">
        <v>46191</v>
      </c>
      <c r="C1123" s="3">
        <f>YEAR(SalesDataTable[[#This Row],[Order Date]])</f>
        <v>2026</v>
      </c>
      <c r="D1123" s="10" t="str">
        <f>"Q"&amp;ROUNDUP(MONTH(SalesDataTable[[#This Row],[Order Date]])/3,0)</f>
        <v>Q2</v>
      </c>
      <c r="E1123" s="3">
        <f>MONTH(SalesDataTable[[#This Row],[Order Date]])</f>
        <v>6</v>
      </c>
      <c r="F1123" s="3" t="str">
        <f>TEXT(SalesDataTable[[#This Row],[Order Date]],"MMM")</f>
        <v>Jun</v>
      </c>
      <c r="G1123" s="3" t="s">
        <v>11</v>
      </c>
      <c r="H1123" s="3" t="s">
        <v>25</v>
      </c>
      <c r="I1123" s="3" t="s">
        <v>28</v>
      </c>
      <c r="J1123" s="3" t="s">
        <v>3</v>
      </c>
      <c r="K1123" s="3" t="s">
        <v>14</v>
      </c>
      <c r="L1123" s="3" t="s">
        <v>48</v>
      </c>
      <c r="M1123" s="8">
        <v>3</v>
      </c>
      <c r="N1123" s="5">
        <v>162.30000000000001</v>
      </c>
      <c r="O1123" s="6">
        <v>0.1</v>
      </c>
      <c r="P1123" s="5">
        <v>86.43</v>
      </c>
      <c r="Q1123" s="5">
        <f t="shared" si="68"/>
        <v>438.21000000000004</v>
      </c>
      <c r="R1123" s="5">
        <f t="shared" si="69"/>
        <v>259.29000000000002</v>
      </c>
      <c r="S1123" s="5">
        <f t="shared" si="70"/>
        <v>178.92000000000002</v>
      </c>
      <c r="T1123" s="7">
        <f t="shared" si="71"/>
        <v>0.40829739166153217</v>
      </c>
      <c r="U1123" s="4">
        <f>YEAR(SalesDataTable[[#This Row],[Order Date]])</f>
        <v>2026</v>
      </c>
      <c r="V1123" s="7" t="str">
        <f>"Q"&amp;ROUNDUP(MONTH(SalesDataTable[[#This Row],[Order Date]])/3,0)</f>
        <v>Q2</v>
      </c>
      <c r="W1123" s="8">
        <f>MONTH(SalesDataTable[[#This Row],[Order Date]])</f>
        <v>6</v>
      </c>
      <c r="X1123" s="7" t="str">
        <f>TEXT(SalesDataTable[[#This Row],[Order Date]],"mmm")</f>
        <v>Jun</v>
      </c>
    </row>
    <row r="1124" spans="1:24" ht="15.75">
      <c r="A1124" s="1">
        <v>2777</v>
      </c>
      <c r="B1124" s="2">
        <v>46191</v>
      </c>
      <c r="C1124" s="3">
        <f>YEAR(SalesDataTable[[#This Row],[Order Date]])</f>
        <v>2026</v>
      </c>
      <c r="D1124" s="10" t="str">
        <f>"Q"&amp;ROUNDUP(MONTH(SalesDataTable[[#This Row],[Order Date]])/3,0)</f>
        <v>Q2</v>
      </c>
      <c r="E1124" s="3">
        <f>MONTH(SalesDataTable[[#This Row],[Order Date]])</f>
        <v>6</v>
      </c>
      <c r="F1124" s="3" t="str">
        <f>TEXT(SalesDataTable[[#This Row],[Order Date]],"MMM")</f>
        <v>Jun</v>
      </c>
      <c r="G1124" s="3" t="s">
        <v>6</v>
      </c>
      <c r="H1124" s="3" t="s">
        <v>49</v>
      </c>
      <c r="I1124" s="3" t="s">
        <v>8</v>
      </c>
      <c r="J1124" s="3" t="s">
        <v>16</v>
      </c>
      <c r="K1124" s="3" t="s">
        <v>9</v>
      </c>
      <c r="L1124" s="3" t="s">
        <v>46</v>
      </c>
      <c r="M1124" s="8">
        <v>5</v>
      </c>
      <c r="N1124" s="5">
        <v>72.37</v>
      </c>
      <c r="O1124" s="6">
        <v>0.2</v>
      </c>
      <c r="P1124" s="5">
        <v>32.840000000000003</v>
      </c>
      <c r="Q1124" s="5">
        <f t="shared" si="68"/>
        <v>289.48</v>
      </c>
      <c r="R1124" s="5">
        <f t="shared" si="69"/>
        <v>164.20000000000002</v>
      </c>
      <c r="S1124" s="5">
        <f t="shared" si="70"/>
        <v>125.28</v>
      </c>
      <c r="T1124" s="7">
        <f t="shared" si="71"/>
        <v>0.43277601215973466</v>
      </c>
      <c r="U1124" s="4">
        <f>YEAR(SalesDataTable[[#This Row],[Order Date]])</f>
        <v>2026</v>
      </c>
      <c r="V1124" s="7" t="str">
        <f>"Q"&amp;ROUNDUP(MONTH(SalesDataTable[[#This Row],[Order Date]])/3,0)</f>
        <v>Q2</v>
      </c>
      <c r="W1124" s="8">
        <f>MONTH(SalesDataTable[[#This Row],[Order Date]])</f>
        <v>6</v>
      </c>
      <c r="X1124" s="7" t="str">
        <f>TEXT(SalesDataTable[[#This Row],[Order Date]],"mmm")</f>
        <v>Jun</v>
      </c>
    </row>
    <row r="1125" spans="1:24" ht="15.75">
      <c r="A1125" s="1">
        <v>2780</v>
      </c>
      <c r="B1125" s="2">
        <v>46191</v>
      </c>
      <c r="C1125" s="3">
        <f>YEAR(SalesDataTable[[#This Row],[Order Date]])</f>
        <v>2026</v>
      </c>
      <c r="D1125" s="10" t="str">
        <f>"Q"&amp;ROUNDUP(MONTH(SalesDataTable[[#This Row],[Order Date]])/3,0)</f>
        <v>Q2</v>
      </c>
      <c r="E1125" s="3">
        <f>MONTH(SalesDataTable[[#This Row],[Order Date]])</f>
        <v>6</v>
      </c>
      <c r="F1125" s="3" t="str">
        <f>TEXT(SalesDataTable[[#This Row],[Order Date]],"MMM")</f>
        <v>Jun</v>
      </c>
      <c r="G1125" s="3" t="s">
        <v>11</v>
      </c>
      <c r="H1125" s="3" t="s">
        <v>18</v>
      </c>
      <c r="I1125" s="3" t="s">
        <v>2</v>
      </c>
      <c r="J1125" s="3" t="s">
        <v>13</v>
      </c>
      <c r="K1125" s="3" t="s">
        <v>34</v>
      </c>
      <c r="L1125" s="3" t="s">
        <v>42</v>
      </c>
      <c r="M1125" s="8">
        <v>2</v>
      </c>
      <c r="N1125" s="5">
        <v>35.61</v>
      </c>
      <c r="O1125" s="6">
        <v>0.15</v>
      </c>
      <c r="P1125" s="5">
        <v>13.96</v>
      </c>
      <c r="Q1125" s="5">
        <f t="shared" si="68"/>
        <v>60.536999999999999</v>
      </c>
      <c r="R1125" s="5">
        <f t="shared" si="69"/>
        <v>27.92</v>
      </c>
      <c r="S1125" s="5">
        <f t="shared" si="70"/>
        <v>32.616999999999997</v>
      </c>
      <c r="T1125" s="7">
        <f t="shared" si="71"/>
        <v>0.53879445628293432</v>
      </c>
      <c r="U1125" s="4">
        <f>YEAR(SalesDataTable[[#This Row],[Order Date]])</f>
        <v>2026</v>
      </c>
      <c r="V1125" s="7" t="str">
        <f>"Q"&amp;ROUNDUP(MONTH(SalesDataTable[[#This Row],[Order Date]])/3,0)</f>
        <v>Q2</v>
      </c>
      <c r="W1125" s="8">
        <f>MONTH(SalesDataTable[[#This Row],[Order Date]])</f>
        <v>6</v>
      </c>
      <c r="X1125" s="7" t="str">
        <f>TEXT(SalesDataTable[[#This Row],[Order Date]],"mmm")</f>
        <v>Jun</v>
      </c>
    </row>
    <row r="1126" spans="1:24" ht="15.75">
      <c r="A1126" s="1">
        <v>3209</v>
      </c>
      <c r="B1126" s="2">
        <v>46191</v>
      </c>
      <c r="C1126" s="3">
        <f>YEAR(SalesDataTable[[#This Row],[Order Date]])</f>
        <v>2026</v>
      </c>
      <c r="D1126" s="10" t="str">
        <f>"Q"&amp;ROUNDUP(MONTH(SalesDataTable[[#This Row],[Order Date]])/3,0)</f>
        <v>Q2</v>
      </c>
      <c r="E1126" s="3">
        <f>MONTH(SalesDataTable[[#This Row],[Order Date]])</f>
        <v>6</v>
      </c>
      <c r="F1126" s="3" t="str">
        <f>TEXT(SalesDataTable[[#This Row],[Order Date]],"MMM")</f>
        <v>Jun</v>
      </c>
      <c r="G1126" s="3" t="s">
        <v>20</v>
      </c>
      <c r="H1126" s="3" t="s">
        <v>47</v>
      </c>
      <c r="I1126" s="3" t="s">
        <v>2</v>
      </c>
      <c r="J1126" s="3" t="s">
        <v>3</v>
      </c>
      <c r="K1126" s="3" t="s">
        <v>14</v>
      </c>
      <c r="L1126" s="3" t="s">
        <v>44</v>
      </c>
      <c r="M1126" s="8">
        <v>2</v>
      </c>
      <c r="N1126" s="5">
        <v>133.12</v>
      </c>
      <c r="O1126" s="6">
        <v>0</v>
      </c>
      <c r="P1126" s="5">
        <v>67.02</v>
      </c>
      <c r="Q1126" s="5">
        <f t="shared" si="68"/>
        <v>266.24</v>
      </c>
      <c r="R1126" s="5">
        <f t="shared" si="69"/>
        <v>134.04</v>
      </c>
      <c r="S1126" s="5">
        <f t="shared" si="70"/>
        <v>132.20000000000002</v>
      </c>
      <c r="T1126" s="7">
        <f t="shared" si="71"/>
        <v>0.4965444711538462</v>
      </c>
      <c r="U1126" s="4">
        <f>YEAR(SalesDataTable[[#This Row],[Order Date]])</f>
        <v>2026</v>
      </c>
      <c r="V1126" s="7" t="str">
        <f>"Q"&amp;ROUNDUP(MONTH(SalesDataTable[[#This Row],[Order Date]])/3,0)</f>
        <v>Q2</v>
      </c>
      <c r="W1126" s="8">
        <f>MONTH(SalesDataTable[[#This Row],[Order Date]])</f>
        <v>6</v>
      </c>
      <c r="X1126" s="7" t="str">
        <f>TEXT(SalesDataTable[[#This Row],[Order Date]],"mmm")</f>
        <v>Jun</v>
      </c>
    </row>
    <row r="1127" spans="1:24" ht="15.75">
      <c r="A1127" s="1">
        <v>3414</v>
      </c>
      <c r="B1127" s="2">
        <v>46191</v>
      </c>
      <c r="C1127" s="3">
        <f>YEAR(SalesDataTable[[#This Row],[Order Date]])</f>
        <v>2026</v>
      </c>
      <c r="D1127" s="10" t="str">
        <f>"Q"&amp;ROUNDUP(MONTH(SalesDataTable[[#This Row],[Order Date]])/3,0)</f>
        <v>Q2</v>
      </c>
      <c r="E1127" s="3">
        <f>MONTH(SalesDataTable[[#This Row],[Order Date]])</f>
        <v>6</v>
      </c>
      <c r="F1127" s="3" t="str">
        <f>TEXT(SalesDataTable[[#This Row],[Order Date]],"MMM")</f>
        <v>Jun</v>
      </c>
      <c r="G1127" s="3" t="s">
        <v>0</v>
      </c>
      <c r="H1127" s="3" t="s">
        <v>50</v>
      </c>
      <c r="I1127" s="3" t="s">
        <v>28</v>
      </c>
      <c r="J1127" s="3" t="s">
        <v>3</v>
      </c>
      <c r="K1127" s="3" t="s">
        <v>4</v>
      </c>
      <c r="L1127" s="3" t="s">
        <v>22</v>
      </c>
      <c r="M1127" s="8">
        <v>1</v>
      </c>
      <c r="N1127" s="5">
        <v>51.23</v>
      </c>
      <c r="O1127" s="6">
        <v>0.05</v>
      </c>
      <c r="P1127" s="5">
        <v>23.12</v>
      </c>
      <c r="Q1127" s="5">
        <f t="shared" si="68"/>
        <v>48.668499999999995</v>
      </c>
      <c r="R1127" s="5">
        <f t="shared" si="69"/>
        <v>23.12</v>
      </c>
      <c r="S1127" s="5">
        <f t="shared" si="70"/>
        <v>25.548499999999994</v>
      </c>
      <c r="T1127" s="7">
        <f t="shared" si="71"/>
        <v>0.5249494025909982</v>
      </c>
      <c r="U1127" s="4">
        <f>YEAR(SalesDataTable[[#This Row],[Order Date]])</f>
        <v>2026</v>
      </c>
      <c r="V1127" s="7" t="str">
        <f>"Q"&amp;ROUNDUP(MONTH(SalesDataTable[[#This Row],[Order Date]])/3,0)</f>
        <v>Q2</v>
      </c>
      <c r="W1127" s="8">
        <f>MONTH(SalesDataTable[[#This Row],[Order Date]])</f>
        <v>6</v>
      </c>
      <c r="X1127" s="7" t="str">
        <f>TEXT(SalesDataTable[[#This Row],[Order Date]],"mmm")</f>
        <v>Jun</v>
      </c>
    </row>
    <row r="1128" spans="1:24" ht="15.75">
      <c r="A1128" s="1">
        <v>3846</v>
      </c>
      <c r="B1128" s="2">
        <v>46191</v>
      </c>
      <c r="C1128" s="3">
        <f>YEAR(SalesDataTable[[#This Row],[Order Date]])</f>
        <v>2026</v>
      </c>
      <c r="D1128" s="10" t="str">
        <f>"Q"&amp;ROUNDUP(MONTH(SalesDataTable[[#This Row],[Order Date]])/3,0)</f>
        <v>Q2</v>
      </c>
      <c r="E1128" s="3">
        <f>MONTH(SalesDataTable[[#This Row],[Order Date]])</f>
        <v>6</v>
      </c>
      <c r="F1128" s="3" t="str">
        <f>TEXT(SalesDataTable[[#This Row],[Order Date]],"MMM")</f>
        <v>Jun</v>
      </c>
      <c r="G1128" s="3" t="s">
        <v>6</v>
      </c>
      <c r="H1128" s="3" t="s">
        <v>43</v>
      </c>
      <c r="I1128" s="3" t="s">
        <v>2</v>
      </c>
      <c r="J1128" s="3" t="s">
        <v>16</v>
      </c>
      <c r="K1128" s="3" t="s">
        <v>9</v>
      </c>
      <c r="L1128" s="3" t="s">
        <v>10</v>
      </c>
      <c r="M1128" s="8">
        <v>1</v>
      </c>
      <c r="N1128" s="5">
        <v>93.5</v>
      </c>
      <c r="O1128" s="6">
        <v>0</v>
      </c>
      <c r="P1128" s="5">
        <v>46.63</v>
      </c>
      <c r="Q1128" s="5">
        <f t="shared" si="68"/>
        <v>93.5</v>
      </c>
      <c r="R1128" s="5">
        <f t="shared" si="69"/>
        <v>46.63</v>
      </c>
      <c r="S1128" s="5">
        <f t="shared" si="70"/>
        <v>46.87</v>
      </c>
      <c r="T1128" s="7">
        <f t="shared" si="71"/>
        <v>0.50128342245989299</v>
      </c>
      <c r="U1128" s="4">
        <f>YEAR(SalesDataTable[[#This Row],[Order Date]])</f>
        <v>2026</v>
      </c>
      <c r="V1128" s="7" t="str">
        <f>"Q"&amp;ROUNDUP(MONTH(SalesDataTable[[#This Row],[Order Date]])/3,0)</f>
        <v>Q2</v>
      </c>
      <c r="W1128" s="8">
        <f>MONTH(SalesDataTable[[#This Row],[Order Date]])</f>
        <v>6</v>
      </c>
      <c r="X1128" s="7" t="str">
        <f>TEXT(SalesDataTable[[#This Row],[Order Date]],"mmm")</f>
        <v>Jun</v>
      </c>
    </row>
    <row r="1129" spans="1:24" ht="15.75">
      <c r="A1129" s="1">
        <v>4120</v>
      </c>
      <c r="B1129" s="2">
        <v>46191</v>
      </c>
      <c r="C1129" s="3">
        <f>YEAR(SalesDataTable[[#This Row],[Order Date]])</f>
        <v>2026</v>
      </c>
      <c r="D1129" s="10" t="str">
        <f>"Q"&amp;ROUNDUP(MONTH(SalesDataTable[[#This Row],[Order Date]])/3,0)</f>
        <v>Q2</v>
      </c>
      <c r="E1129" s="3">
        <f>MONTH(SalesDataTable[[#This Row],[Order Date]])</f>
        <v>6</v>
      </c>
      <c r="F1129" s="3" t="str">
        <f>TEXT(SalesDataTable[[#This Row],[Order Date]],"MMM")</f>
        <v>Jun</v>
      </c>
      <c r="G1129" s="3" t="s">
        <v>20</v>
      </c>
      <c r="H1129" s="3" t="s">
        <v>21</v>
      </c>
      <c r="I1129" s="3" t="s">
        <v>19</v>
      </c>
      <c r="J1129" s="3" t="s">
        <v>3</v>
      </c>
      <c r="K1129" s="3" t="s">
        <v>34</v>
      </c>
      <c r="L1129" s="3" t="s">
        <v>35</v>
      </c>
      <c r="M1129" s="8">
        <v>3</v>
      </c>
      <c r="N1129" s="5">
        <v>41.16</v>
      </c>
      <c r="O1129" s="6">
        <v>0</v>
      </c>
      <c r="P1129" s="5">
        <v>14.79</v>
      </c>
      <c r="Q1129" s="5">
        <f t="shared" si="68"/>
        <v>123.47999999999999</v>
      </c>
      <c r="R1129" s="5">
        <f t="shared" si="69"/>
        <v>44.37</v>
      </c>
      <c r="S1129" s="5">
        <f t="shared" si="70"/>
        <v>79.109999999999985</v>
      </c>
      <c r="T1129" s="7">
        <f t="shared" si="71"/>
        <v>0.64067055393586003</v>
      </c>
      <c r="U1129" s="4">
        <f>YEAR(SalesDataTable[[#This Row],[Order Date]])</f>
        <v>2026</v>
      </c>
      <c r="V1129" s="7" t="str">
        <f>"Q"&amp;ROUNDUP(MONTH(SalesDataTable[[#This Row],[Order Date]])/3,0)</f>
        <v>Q2</v>
      </c>
      <c r="W1129" s="8">
        <f>MONTH(SalesDataTable[[#This Row],[Order Date]])</f>
        <v>6</v>
      </c>
      <c r="X1129" s="7" t="str">
        <f>TEXT(SalesDataTable[[#This Row],[Order Date]],"mmm")</f>
        <v>Jun</v>
      </c>
    </row>
    <row r="1130" spans="1:24" ht="15.75">
      <c r="A1130" s="1">
        <v>4217</v>
      </c>
      <c r="B1130" s="2">
        <v>46191</v>
      </c>
      <c r="C1130" s="3">
        <f>YEAR(SalesDataTable[[#This Row],[Order Date]])</f>
        <v>2026</v>
      </c>
      <c r="D1130" s="10" t="str">
        <f>"Q"&amp;ROUNDUP(MONTH(SalesDataTable[[#This Row],[Order Date]])/3,0)</f>
        <v>Q2</v>
      </c>
      <c r="E1130" s="3">
        <f>MONTH(SalesDataTable[[#This Row],[Order Date]])</f>
        <v>6</v>
      </c>
      <c r="F1130" s="3" t="str">
        <f>TEXT(SalesDataTable[[#This Row],[Order Date]],"MMM")</f>
        <v>Jun</v>
      </c>
      <c r="G1130" s="3" t="s">
        <v>6</v>
      </c>
      <c r="H1130" s="3" t="s">
        <v>43</v>
      </c>
      <c r="I1130" s="3" t="s">
        <v>28</v>
      </c>
      <c r="J1130" s="3" t="s">
        <v>13</v>
      </c>
      <c r="K1130" s="3" t="s">
        <v>34</v>
      </c>
      <c r="L1130" s="3" t="s">
        <v>35</v>
      </c>
      <c r="M1130" s="8">
        <v>1</v>
      </c>
      <c r="N1130" s="5">
        <v>39.74</v>
      </c>
      <c r="O1130" s="6">
        <v>0.05</v>
      </c>
      <c r="P1130" s="5">
        <v>14.39</v>
      </c>
      <c r="Q1130" s="5">
        <f t="shared" si="68"/>
        <v>37.753</v>
      </c>
      <c r="R1130" s="5">
        <f t="shared" si="69"/>
        <v>14.39</v>
      </c>
      <c r="S1130" s="5">
        <f t="shared" si="70"/>
        <v>23.363</v>
      </c>
      <c r="T1130" s="7">
        <f t="shared" si="71"/>
        <v>0.6188382380208195</v>
      </c>
      <c r="U1130" s="4">
        <f>YEAR(SalesDataTable[[#This Row],[Order Date]])</f>
        <v>2026</v>
      </c>
      <c r="V1130" s="7" t="str">
        <f>"Q"&amp;ROUNDUP(MONTH(SalesDataTable[[#This Row],[Order Date]])/3,0)</f>
        <v>Q2</v>
      </c>
      <c r="W1130" s="8">
        <f>MONTH(SalesDataTable[[#This Row],[Order Date]])</f>
        <v>6</v>
      </c>
      <c r="X1130" s="7" t="str">
        <f>TEXT(SalesDataTable[[#This Row],[Order Date]],"mmm")</f>
        <v>Jun</v>
      </c>
    </row>
    <row r="1131" spans="1:24" ht="15.75">
      <c r="A1131" s="1">
        <v>4786</v>
      </c>
      <c r="B1131" s="2">
        <v>46191</v>
      </c>
      <c r="C1131" s="3">
        <f>YEAR(SalesDataTable[[#This Row],[Order Date]])</f>
        <v>2026</v>
      </c>
      <c r="D1131" s="10" t="str">
        <f>"Q"&amp;ROUNDUP(MONTH(SalesDataTable[[#This Row],[Order Date]])/3,0)</f>
        <v>Q2</v>
      </c>
      <c r="E1131" s="3">
        <f>MONTH(SalesDataTable[[#This Row],[Order Date]])</f>
        <v>6</v>
      </c>
      <c r="F1131" s="3" t="str">
        <f>TEXT(SalesDataTable[[#This Row],[Order Date]],"MMM")</f>
        <v>Jun</v>
      </c>
      <c r="G1131" s="3" t="s">
        <v>20</v>
      </c>
      <c r="H1131" s="3" t="s">
        <v>31</v>
      </c>
      <c r="I1131" s="3" t="s">
        <v>2</v>
      </c>
      <c r="J1131" s="3" t="s">
        <v>3</v>
      </c>
      <c r="K1131" s="3" t="s">
        <v>14</v>
      </c>
      <c r="L1131" s="3" t="s">
        <v>32</v>
      </c>
      <c r="M1131" s="8">
        <v>3</v>
      </c>
      <c r="N1131" s="5">
        <v>46.79</v>
      </c>
      <c r="O1131" s="6">
        <v>0.1</v>
      </c>
      <c r="P1131" s="5">
        <v>18.25</v>
      </c>
      <c r="Q1131" s="5">
        <f t="shared" si="68"/>
        <v>126.33300000000001</v>
      </c>
      <c r="R1131" s="5">
        <f t="shared" si="69"/>
        <v>54.75</v>
      </c>
      <c r="S1131" s="5">
        <f t="shared" si="70"/>
        <v>71.583000000000013</v>
      </c>
      <c r="T1131" s="7">
        <f t="shared" si="71"/>
        <v>0.56662154781411034</v>
      </c>
      <c r="U1131" s="4">
        <f>YEAR(SalesDataTable[[#This Row],[Order Date]])</f>
        <v>2026</v>
      </c>
      <c r="V1131" s="7" t="str">
        <f>"Q"&amp;ROUNDUP(MONTH(SalesDataTable[[#This Row],[Order Date]])/3,0)</f>
        <v>Q2</v>
      </c>
      <c r="W1131" s="8">
        <f>MONTH(SalesDataTable[[#This Row],[Order Date]])</f>
        <v>6</v>
      </c>
      <c r="X1131" s="7" t="str">
        <f>TEXT(SalesDataTable[[#This Row],[Order Date]],"mmm")</f>
        <v>Jun</v>
      </c>
    </row>
    <row r="1132" spans="1:24" ht="15.75">
      <c r="A1132" s="1">
        <v>23</v>
      </c>
      <c r="B1132" s="2">
        <v>46192</v>
      </c>
      <c r="C1132" s="3">
        <f>YEAR(SalesDataTable[[#This Row],[Order Date]])</f>
        <v>2026</v>
      </c>
      <c r="D1132" s="10" t="str">
        <f>"Q"&amp;ROUNDUP(MONTH(SalesDataTable[[#This Row],[Order Date]])/3,0)</f>
        <v>Q2</v>
      </c>
      <c r="E1132" s="3">
        <f>MONTH(SalesDataTable[[#This Row],[Order Date]])</f>
        <v>6</v>
      </c>
      <c r="F1132" s="3" t="str">
        <f>TEXT(SalesDataTable[[#This Row],[Order Date]],"MMM")</f>
        <v>Jun</v>
      </c>
      <c r="G1132" s="3" t="s">
        <v>20</v>
      </c>
      <c r="H1132" s="3" t="s">
        <v>47</v>
      </c>
      <c r="I1132" s="3" t="s">
        <v>8</v>
      </c>
      <c r="J1132" s="3" t="s">
        <v>16</v>
      </c>
      <c r="K1132" s="3" t="s">
        <v>9</v>
      </c>
      <c r="L1132" s="3" t="s">
        <v>10</v>
      </c>
      <c r="M1132" s="8">
        <v>4</v>
      </c>
      <c r="N1132" s="5">
        <v>91.74</v>
      </c>
      <c r="O1132" s="6">
        <v>0.2</v>
      </c>
      <c r="P1132" s="5">
        <v>44.74</v>
      </c>
      <c r="Q1132" s="5">
        <f t="shared" si="68"/>
        <v>293.56799999999998</v>
      </c>
      <c r="R1132" s="5">
        <f t="shared" si="69"/>
        <v>178.96</v>
      </c>
      <c r="S1132" s="5">
        <f t="shared" si="70"/>
        <v>114.60799999999998</v>
      </c>
      <c r="T1132" s="7">
        <f t="shared" si="71"/>
        <v>0.39039677349029861</v>
      </c>
      <c r="U1132" s="4">
        <f>YEAR(SalesDataTable[[#This Row],[Order Date]])</f>
        <v>2026</v>
      </c>
      <c r="V1132" s="7" t="str">
        <f>"Q"&amp;ROUNDUP(MONTH(SalesDataTable[[#This Row],[Order Date]])/3,0)</f>
        <v>Q2</v>
      </c>
      <c r="W1132" s="8">
        <f>MONTH(SalesDataTable[[#This Row],[Order Date]])</f>
        <v>6</v>
      </c>
      <c r="X1132" s="7" t="str">
        <f>TEXT(SalesDataTable[[#This Row],[Order Date]],"mmm")</f>
        <v>Jun</v>
      </c>
    </row>
    <row r="1133" spans="1:24" ht="15.75">
      <c r="A1133" s="1">
        <v>99</v>
      </c>
      <c r="B1133" s="2">
        <v>46192</v>
      </c>
      <c r="C1133" s="3">
        <f>YEAR(SalesDataTable[[#This Row],[Order Date]])</f>
        <v>2026</v>
      </c>
      <c r="D1133" s="10" t="str">
        <f>"Q"&amp;ROUNDUP(MONTH(SalesDataTable[[#This Row],[Order Date]])/3,0)</f>
        <v>Q2</v>
      </c>
      <c r="E1133" s="3">
        <f>MONTH(SalesDataTable[[#This Row],[Order Date]])</f>
        <v>6</v>
      </c>
      <c r="F1133" s="3" t="str">
        <f>TEXT(SalesDataTable[[#This Row],[Order Date]],"MMM")</f>
        <v>Jun</v>
      </c>
      <c r="G1133" s="3" t="s">
        <v>20</v>
      </c>
      <c r="H1133" s="3" t="s">
        <v>47</v>
      </c>
      <c r="I1133" s="3" t="s">
        <v>2</v>
      </c>
      <c r="J1133" s="3" t="s">
        <v>13</v>
      </c>
      <c r="K1133" s="3" t="s">
        <v>34</v>
      </c>
      <c r="L1133" s="3" t="s">
        <v>42</v>
      </c>
      <c r="M1133" s="8">
        <v>1</v>
      </c>
      <c r="N1133" s="5">
        <v>36.28</v>
      </c>
      <c r="O1133" s="6">
        <v>0.1</v>
      </c>
      <c r="P1133" s="5">
        <v>13.8</v>
      </c>
      <c r="Q1133" s="5">
        <f t="shared" si="68"/>
        <v>32.652000000000001</v>
      </c>
      <c r="R1133" s="5">
        <f t="shared" si="69"/>
        <v>13.8</v>
      </c>
      <c r="S1133" s="5">
        <f t="shared" si="70"/>
        <v>18.852</v>
      </c>
      <c r="T1133" s="7">
        <f t="shared" si="71"/>
        <v>0.5773612642410878</v>
      </c>
      <c r="U1133" s="4">
        <f>YEAR(SalesDataTable[[#This Row],[Order Date]])</f>
        <v>2026</v>
      </c>
      <c r="V1133" s="7" t="str">
        <f>"Q"&amp;ROUNDUP(MONTH(SalesDataTable[[#This Row],[Order Date]])/3,0)</f>
        <v>Q2</v>
      </c>
      <c r="W1133" s="8">
        <f>MONTH(SalesDataTable[[#This Row],[Order Date]])</f>
        <v>6</v>
      </c>
      <c r="X1133" s="7" t="str">
        <f>TEXT(SalesDataTable[[#This Row],[Order Date]],"mmm")</f>
        <v>Jun</v>
      </c>
    </row>
    <row r="1134" spans="1:24" ht="15.75">
      <c r="A1134" s="1">
        <v>269</v>
      </c>
      <c r="B1134" s="2">
        <v>46192</v>
      </c>
      <c r="C1134" s="3">
        <f>YEAR(SalesDataTable[[#This Row],[Order Date]])</f>
        <v>2026</v>
      </c>
      <c r="D1134" s="10" t="str">
        <f>"Q"&amp;ROUNDUP(MONTH(SalesDataTable[[#This Row],[Order Date]])/3,0)</f>
        <v>Q2</v>
      </c>
      <c r="E1134" s="3">
        <f>MONTH(SalesDataTable[[#This Row],[Order Date]])</f>
        <v>6</v>
      </c>
      <c r="F1134" s="3" t="str">
        <f>TEXT(SalesDataTable[[#This Row],[Order Date]],"MMM")</f>
        <v>Jun</v>
      </c>
      <c r="G1134" s="3" t="s">
        <v>20</v>
      </c>
      <c r="H1134" s="3" t="s">
        <v>47</v>
      </c>
      <c r="I1134" s="3" t="s">
        <v>8</v>
      </c>
      <c r="J1134" s="3" t="s">
        <v>3</v>
      </c>
      <c r="K1134" s="3" t="s">
        <v>9</v>
      </c>
      <c r="L1134" s="3" t="s">
        <v>46</v>
      </c>
      <c r="M1134" s="8">
        <v>3</v>
      </c>
      <c r="N1134" s="5">
        <v>73.02</v>
      </c>
      <c r="O1134" s="6">
        <v>0.1</v>
      </c>
      <c r="P1134" s="5">
        <v>32.69</v>
      </c>
      <c r="Q1134" s="5">
        <f t="shared" si="68"/>
        <v>197.154</v>
      </c>
      <c r="R1134" s="5">
        <f t="shared" si="69"/>
        <v>98.07</v>
      </c>
      <c r="S1134" s="5">
        <f t="shared" si="70"/>
        <v>99.084000000000003</v>
      </c>
      <c r="T1134" s="7">
        <f t="shared" si="71"/>
        <v>0.50257159377948202</v>
      </c>
      <c r="U1134" s="4">
        <f>YEAR(SalesDataTable[[#This Row],[Order Date]])</f>
        <v>2026</v>
      </c>
      <c r="V1134" s="7" t="str">
        <f>"Q"&amp;ROUNDUP(MONTH(SalesDataTable[[#This Row],[Order Date]])/3,0)</f>
        <v>Q2</v>
      </c>
      <c r="W1134" s="8">
        <f>MONTH(SalesDataTable[[#This Row],[Order Date]])</f>
        <v>6</v>
      </c>
      <c r="X1134" s="7" t="str">
        <f>TEXT(SalesDataTable[[#This Row],[Order Date]],"mmm")</f>
        <v>Jun</v>
      </c>
    </row>
    <row r="1135" spans="1:24" ht="15.75">
      <c r="A1135" s="1">
        <v>1772</v>
      </c>
      <c r="B1135" s="2">
        <v>46192</v>
      </c>
      <c r="C1135" s="3">
        <f>YEAR(SalesDataTable[[#This Row],[Order Date]])</f>
        <v>2026</v>
      </c>
      <c r="D1135" s="10" t="str">
        <f>"Q"&amp;ROUNDUP(MONTH(SalesDataTable[[#This Row],[Order Date]])/3,0)</f>
        <v>Q2</v>
      </c>
      <c r="E1135" s="3">
        <f>MONTH(SalesDataTable[[#This Row],[Order Date]])</f>
        <v>6</v>
      </c>
      <c r="F1135" s="3" t="str">
        <f>TEXT(SalesDataTable[[#This Row],[Order Date]],"MMM")</f>
        <v>Jun</v>
      </c>
      <c r="G1135" s="3" t="s">
        <v>20</v>
      </c>
      <c r="H1135" s="3" t="s">
        <v>21</v>
      </c>
      <c r="I1135" s="3" t="s">
        <v>2</v>
      </c>
      <c r="J1135" s="3" t="s">
        <v>13</v>
      </c>
      <c r="K1135" s="3" t="s">
        <v>9</v>
      </c>
      <c r="L1135" s="3" t="s">
        <v>37</v>
      </c>
      <c r="M1135" s="8">
        <v>4</v>
      </c>
      <c r="N1135" s="5">
        <v>153.38</v>
      </c>
      <c r="O1135" s="6">
        <v>0</v>
      </c>
      <c r="P1135" s="5">
        <v>76.92</v>
      </c>
      <c r="Q1135" s="5">
        <f t="shared" si="68"/>
        <v>613.52</v>
      </c>
      <c r="R1135" s="5">
        <f t="shared" si="69"/>
        <v>307.68</v>
      </c>
      <c r="S1135" s="5">
        <f t="shared" si="70"/>
        <v>305.83999999999997</v>
      </c>
      <c r="T1135" s="7">
        <f t="shared" si="71"/>
        <v>0.49850045638283996</v>
      </c>
      <c r="U1135" s="4">
        <f>YEAR(SalesDataTable[[#This Row],[Order Date]])</f>
        <v>2026</v>
      </c>
      <c r="V1135" s="7" t="str">
        <f>"Q"&amp;ROUNDUP(MONTH(SalesDataTable[[#This Row],[Order Date]])/3,0)</f>
        <v>Q2</v>
      </c>
      <c r="W1135" s="8">
        <f>MONTH(SalesDataTable[[#This Row],[Order Date]])</f>
        <v>6</v>
      </c>
      <c r="X1135" s="7" t="str">
        <f>TEXT(SalesDataTable[[#This Row],[Order Date]],"mmm")</f>
        <v>Jun</v>
      </c>
    </row>
    <row r="1136" spans="1:24" ht="15.75">
      <c r="A1136" s="1">
        <v>1906</v>
      </c>
      <c r="B1136" s="2">
        <v>46192</v>
      </c>
      <c r="C1136" s="3">
        <f>YEAR(SalesDataTable[[#This Row],[Order Date]])</f>
        <v>2026</v>
      </c>
      <c r="D1136" s="10" t="str">
        <f>"Q"&amp;ROUNDUP(MONTH(SalesDataTable[[#This Row],[Order Date]])/3,0)</f>
        <v>Q2</v>
      </c>
      <c r="E1136" s="3">
        <f>MONTH(SalesDataTable[[#This Row],[Order Date]])</f>
        <v>6</v>
      </c>
      <c r="F1136" s="3" t="str">
        <f>TEXT(SalesDataTable[[#This Row],[Order Date]],"MMM")</f>
        <v>Jun</v>
      </c>
      <c r="G1136" s="3" t="s">
        <v>20</v>
      </c>
      <c r="H1136" s="3" t="s">
        <v>33</v>
      </c>
      <c r="I1136" s="3" t="s">
        <v>28</v>
      </c>
      <c r="J1136" s="3" t="s">
        <v>3</v>
      </c>
      <c r="K1136" s="3" t="s">
        <v>23</v>
      </c>
      <c r="L1136" s="3" t="s">
        <v>51</v>
      </c>
      <c r="M1136" s="8">
        <v>2</v>
      </c>
      <c r="N1136" s="5">
        <v>125.5</v>
      </c>
      <c r="O1136" s="6">
        <v>0</v>
      </c>
      <c r="P1136" s="5">
        <v>61.67</v>
      </c>
      <c r="Q1136" s="5">
        <f t="shared" si="68"/>
        <v>251</v>
      </c>
      <c r="R1136" s="5">
        <f t="shared" si="69"/>
        <v>123.34</v>
      </c>
      <c r="S1136" s="5">
        <f t="shared" si="70"/>
        <v>127.66</v>
      </c>
      <c r="T1136" s="7">
        <f t="shared" si="71"/>
        <v>0.50860557768924297</v>
      </c>
      <c r="U1136" s="4">
        <f>YEAR(SalesDataTable[[#This Row],[Order Date]])</f>
        <v>2026</v>
      </c>
      <c r="V1136" s="7" t="str">
        <f>"Q"&amp;ROUNDUP(MONTH(SalesDataTable[[#This Row],[Order Date]])/3,0)</f>
        <v>Q2</v>
      </c>
      <c r="W1136" s="8">
        <f>MONTH(SalesDataTable[[#This Row],[Order Date]])</f>
        <v>6</v>
      </c>
      <c r="X1136" s="7" t="str">
        <f>TEXT(SalesDataTable[[#This Row],[Order Date]],"mmm")</f>
        <v>Jun</v>
      </c>
    </row>
    <row r="1137" spans="1:24" ht="15.75">
      <c r="A1137" s="1">
        <v>2473</v>
      </c>
      <c r="B1137" s="2">
        <v>46192</v>
      </c>
      <c r="C1137" s="3">
        <f>YEAR(SalesDataTable[[#This Row],[Order Date]])</f>
        <v>2026</v>
      </c>
      <c r="D1137" s="10" t="str">
        <f>"Q"&amp;ROUNDUP(MONTH(SalesDataTable[[#This Row],[Order Date]])/3,0)</f>
        <v>Q2</v>
      </c>
      <c r="E1137" s="3">
        <f>MONTH(SalesDataTable[[#This Row],[Order Date]])</f>
        <v>6</v>
      </c>
      <c r="F1137" s="3" t="str">
        <f>TEXT(SalesDataTable[[#This Row],[Order Date]],"MMM")</f>
        <v>Jun</v>
      </c>
      <c r="G1137" s="3" t="s">
        <v>0</v>
      </c>
      <c r="H1137" s="3" t="s">
        <v>1</v>
      </c>
      <c r="I1137" s="3" t="s">
        <v>8</v>
      </c>
      <c r="J1137" s="3" t="s">
        <v>3</v>
      </c>
      <c r="K1137" s="3" t="s">
        <v>4</v>
      </c>
      <c r="L1137" s="3" t="s">
        <v>5</v>
      </c>
      <c r="M1137" s="8">
        <v>3</v>
      </c>
      <c r="N1137" s="5">
        <v>80.75</v>
      </c>
      <c r="O1137" s="6">
        <v>0.15</v>
      </c>
      <c r="P1137" s="5">
        <v>42.81</v>
      </c>
      <c r="Q1137" s="5">
        <f t="shared" si="68"/>
        <v>205.91249999999999</v>
      </c>
      <c r="R1137" s="5">
        <f t="shared" si="69"/>
        <v>128.43</v>
      </c>
      <c r="S1137" s="5">
        <f t="shared" si="70"/>
        <v>77.482499999999987</v>
      </c>
      <c r="T1137" s="7">
        <f t="shared" si="71"/>
        <v>0.37628847204516475</v>
      </c>
      <c r="U1137" s="4">
        <f>YEAR(SalesDataTable[[#This Row],[Order Date]])</f>
        <v>2026</v>
      </c>
      <c r="V1137" s="7" t="str">
        <f>"Q"&amp;ROUNDUP(MONTH(SalesDataTable[[#This Row],[Order Date]])/3,0)</f>
        <v>Q2</v>
      </c>
      <c r="W1137" s="8">
        <f>MONTH(SalesDataTable[[#This Row],[Order Date]])</f>
        <v>6</v>
      </c>
      <c r="X1137" s="7" t="str">
        <f>TEXT(SalesDataTable[[#This Row],[Order Date]],"mmm")</f>
        <v>Jun</v>
      </c>
    </row>
    <row r="1138" spans="1:24" ht="15.75">
      <c r="A1138" s="1">
        <v>2549</v>
      </c>
      <c r="B1138" s="2">
        <v>46192</v>
      </c>
      <c r="C1138" s="3">
        <f>YEAR(SalesDataTable[[#This Row],[Order Date]])</f>
        <v>2026</v>
      </c>
      <c r="D1138" s="10" t="str">
        <f>"Q"&amp;ROUNDUP(MONTH(SalesDataTable[[#This Row],[Order Date]])/3,0)</f>
        <v>Q2</v>
      </c>
      <c r="E1138" s="3">
        <f>MONTH(SalesDataTable[[#This Row],[Order Date]])</f>
        <v>6</v>
      </c>
      <c r="F1138" s="3" t="str">
        <f>TEXT(SalesDataTable[[#This Row],[Order Date]],"MMM")</f>
        <v>Jun</v>
      </c>
      <c r="G1138" s="3" t="s">
        <v>20</v>
      </c>
      <c r="H1138" s="3" t="s">
        <v>47</v>
      </c>
      <c r="I1138" s="3" t="s">
        <v>8</v>
      </c>
      <c r="J1138" s="3" t="s">
        <v>3</v>
      </c>
      <c r="K1138" s="3" t="s">
        <v>34</v>
      </c>
      <c r="L1138" s="3" t="s">
        <v>42</v>
      </c>
      <c r="M1138" s="8">
        <v>8</v>
      </c>
      <c r="N1138" s="5">
        <v>36.15</v>
      </c>
      <c r="O1138" s="6">
        <v>0.05</v>
      </c>
      <c r="P1138" s="5">
        <v>13.55</v>
      </c>
      <c r="Q1138" s="5">
        <f t="shared" si="68"/>
        <v>274.73999999999995</v>
      </c>
      <c r="R1138" s="5">
        <f t="shared" si="69"/>
        <v>108.4</v>
      </c>
      <c r="S1138" s="5">
        <f t="shared" si="70"/>
        <v>166.33999999999995</v>
      </c>
      <c r="T1138" s="7">
        <f t="shared" si="71"/>
        <v>0.60544514814005956</v>
      </c>
      <c r="U1138" s="4">
        <f>YEAR(SalesDataTable[[#This Row],[Order Date]])</f>
        <v>2026</v>
      </c>
      <c r="V1138" s="7" t="str">
        <f>"Q"&amp;ROUNDUP(MONTH(SalesDataTable[[#This Row],[Order Date]])/3,0)</f>
        <v>Q2</v>
      </c>
      <c r="W1138" s="8">
        <f>MONTH(SalesDataTable[[#This Row],[Order Date]])</f>
        <v>6</v>
      </c>
      <c r="X1138" s="7" t="str">
        <f>TEXT(SalesDataTable[[#This Row],[Order Date]],"mmm")</f>
        <v>Jun</v>
      </c>
    </row>
    <row r="1139" spans="1:24" ht="15.75">
      <c r="A1139" s="1">
        <v>3341</v>
      </c>
      <c r="B1139" s="2">
        <v>46192</v>
      </c>
      <c r="C1139" s="3">
        <f>YEAR(SalesDataTable[[#This Row],[Order Date]])</f>
        <v>2026</v>
      </c>
      <c r="D1139" s="10" t="str">
        <f>"Q"&amp;ROUNDUP(MONTH(SalesDataTable[[#This Row],[Order Date]])/3,0)</f>
        <v>Q2</v>
      </c>
      <c r="E1139" s="3">
        <f>MONTH(SalesDataTable[[#This Row],[Order Date]])</f>
        <v>6</v>
      </c>
      <c r="F1139" s="3" t="str">
        <f>TEXT(SalesDataTable[[#This Row],[Order Date]],"MMM")</f>
        <v>Jun</v>
      </c>
      <c r="G1139" s="3" t="s">
        <v>0</v>
      </c>
      <c r="H1139" s="3" t="s">
        <v>50</v>
      </c>
      <c r="I1139" s="3" t="s">
        <v>2</v>
      </c>
      <c r="J1139" s="3" t="s">
        <v>13</v>
      </c>
      <c r="K1139" s="3" t="s">
        <v>9</v>
      </c>
      <c r="L1139" s="3" t="s">
        <v>17</v>
      </c>
      <c r="M1139" s="8">
        <v>2</v>
      </c>
      <c r="N1139" s="5">
        <v>143.1</v>
      </c>
      <c r="O1139" s="6">
        <v>0</v>
      </c>
      <c r="P1139" s="5">
        <v>78.11</v>
      </c>
      <c r="Q1139" s="5">
        <f t="shared" si="68"/>
        <v>286.2</v>
      </c>
      <c r="R1139" s="5">
        <f t="shared" si="69"/>
        <v>156.22</v>
      </c>
      <c r="S1139" s="5">
        <f t="shared" si="70"/>
        <v>129.97999999999999</v>
      </c>
      <c r="T1139" s="7">
        <f t="shared" si="71"/>
        <v>0.45415793151642209</v>
      </c>
      <c r="U1139" s="4">
        <f>YEAR(SalesDataTable[[#This Row],[Order Date]])</f>
        <v>2026</v>
      </c>
      <c r="V1139" s="7" t="str">
        <f>"Q"&amp;ROUNDUP(MONTH(SalesDataTable[[#This Row],[Order Date]])/3,0)</f>
        <v>Q2</v>
      </c>
      <c r="W1139" s="8">
        <f>MONTH(SalesDataTable[[#This Row],[Order Date]])</f>
        <v>6</v>
      </c>
      <c r="X1139" s="7" t="str">
        <f>TEXT(SalesDataTable[[#This Row],[Order Date]],"mmm")</f>
        <v>Jun</v>
      </c>
    </row>
    <row r="1140" spans="1:24" ht="15.75">
      <c r="A1140" s="1">
        <v>3351</v>
      </c>
      <c r="B1140" s="2">
        <v>46192</v>
      </c>
      <c r="C1140" s="3">
        <f>YEAR(SalesDataTable[[#This Row],[Order Date]])</f>
        <v>2026</v>
      </c>
      <c r="D1140" s="10" t="str">
        <f>"Q"&amp;ROUNDUP(MONTH(SalesDataTable[[#This Row],[Order Date]])/3,0)</f>
        <v>Q2</v>
      </c>
      <c r="E1140" s="3">
        <f>MONTH(SalesDataTable[[#This Row],[Order Date]])</f>
        <v>6</v>
      </c>
      <c r="F1140" s="3" t="str">
        <f>TEXT(SalesDataTable[[#This Row],[Order Date]],"MMM")</f>
        <v>Jun</v>
      </c>
      <c r="G1140" s="3" t="s">
        <v>6</v>
      </c>
      <c r="H1140" s="3" t="s">
        <v>7</v>
      </c>
      <c r="I1140" s="3" t="s">
        <v>28</v>
      </c>
      <c r="J1140" s="3" t="s">
        <v>13</v>
      </c>
      <c r="K1140" s="3" t="s">
        <v>23</v>
      </c>
      <c r="L1140" s="3" t="s">
        <v>51</v>
      </c>
      <c r="M1140" s="8">
        <v>4</v>
      </c>
      <c r="N1140" s="5">
        <v>123.89</v>
      </c>
      <c r="O1140" s="6">
        <v>0</v>
      </c>
      <c r="P1140" s="5">
        <v>59.42</v>
      </c>
      <c r="Q1140" s="5">
        <f t="shared" si="68"/>
        <v>495.56</v>
      </c>
      <c r="R1140" s="5">
        <f t="shared" si="69"/>
        <v>237.68</v>
      </c>
      <c r="S1140" s="5">
        <f t="shared" si="70"/>
        <v>257.88</v>
      </c>
      <c r="T1140" s="7">
        <f t="shared" si="71"/>
        <v>0.5203809831301961</v>
      </c>
      <c r="U1140" s="4">
        <f>YEAR(SalesDataTable[[#This Row],[Order Date]])</f>
        <v>2026</v>
      </c>
      <c r="V1140" s="7" t="str">
        <f>"Q"&amp;ROUNDUP(MONTH(SalesDataTable[[#This Row],[Order Date]])/3,0)</f>
        <v>Q2</v>
      </c>
      <c r="W1140" s="8">
        <f>MONTH(SalesDataTable[[#This Row],[Order Date]])</f>
        <v>6</v>
      </c>
      <c r="X1140" s="7" t="str">
        <f>TEXT(SalesDataTable[[#This Row],[Order Date]],"mmm")</f>
        <v>Jun</v>
      </c>
    </row>
    <row r="1141" spans="1:24" ht="15.75">
      <c r="A1141" s="1">
        <v>3366</v>
      </c>
      <c r="B1141" s="2">
        <v>46192</v>
      </c>
      <c r="C1141" s="3">
        <f>YEAR(SalesDataTable[[#This Row],[Order Date]])</f>
        <v>2026</v>
      </c>
      <c r="D1141" s="10" t="str">
        <f>"Q"&amp;ROUNDUP(MONTH(SalesDataTable[[#This Row],[Order Date]])/3,0)</f>
        <v>Q2</v>
      </c>
      <c r="E1141" s="3">
        <f>MONTH(SalesDataTable[[#This Row],[Order Date]])</f>
        <v>6</v>
      </c>
      <c r="F1141" s="3" t="str">
        <f>TEXT(SalesDataTable[[#This Row],[Order Date]],"MMM")</f>
        <v>Jun</v>
      </c>
      <c r="G1141" s="3" t="s">
        <v>6</v>
      </c>
      <c r="H1141" s="3" t="s">
        <v>41</v>
      </c>
      <c r="I1141" s="3" t="s">
        <v>2</v>
      </c>
      <c r="J1141" s="3" t="s">
        <v>16</v>
      </c>
      <c r="K1141" s="3" t="s">
        <v>14</v>
      </c>
      <c r="L1141" s="3" t="s">
        <v>44</v>
      </c>
      <c r="M1141" s="8">
        <v>1</v>
      </c>
      <c r="N1141" s="5">
        <v>135.41999999999999</v>
      </c>
      <c r="O1141" s="6">
        <v>0.05</v>
      </c>
      <c r="P1141" s="5">
        <v>68.180000000000007</v>
      </c>
      <c r="Q1141" s="5">
        <f t="shared" si="68"/>
        <v>128.64899999999997</v>
      </c>
      <c r="R1141" s="5">
        <f t="shared" si="69"/>
        <v>68.180000000000007</v>
      </c>
      <c r="S1141" s="5">
        <f t="shared" si="70"/>
        <v>60.468999999999966</v>
      </c>
      <c r="T1141" s="7">
        <f t="shared" si="71"/>
        <v>0.47003085915941811</v>
      </c>
      <c r="U1141" s="4">
        <f>YEAR(SalesDataTable[[#This Row],[Order Date]])</f>
        <v>2026</v>
      </c>
      <c r="V1141" s="7" t="str">
        <f>"Q"&amp;ROUNDUP(MONTH(SalesDataTable[[#This Row],[Order Date]])/3,0)</f>
        <v>Q2</v>
      </c>
      <c r="W1141" s="8">
        <f>MONTH(SalesDataTable[[#This Row],[Order Date]])</f>
        <v>6</v>
      </c>
      <c r="X1141" s="7" t="str">
        <f>TEXT(SalesDataTable[[#This Row],[Order Date]],"mmm")</f>
        <v>Jun</v>
      </c>
    </row>
    <row r="1142" spans="1:24" ht="15.75">
      <c r="A1142" s="1">
        <v>3691</v>
      </c>
      <c r="B1142" s="2">
        <v>46192</v>
      </c>
      <c r="C1142" s="3">
        <f>YEAR(SalesDataTable[[#This Row],[Order Date]])</f>
        <v>2026</v>
      </c>
      <c r="D1142" s="10" t="str">
        <f>"Q"&amp;ROUNDUP(MONTH(SalesDataTable[[#This Row],[Order Date]])/3,0)</f>
        <v>Q2</v>
      </c>
      <c r="E1142" s="3">
        <f>MONTH(SalesDataTable[[#This Row],[Order Date]])</f>
        <v>6</v>
      </c>
      <c r="F1142" s="3" t="str">
        <f>TEXT(SalesDataTable[[#This Row],[Order Date]],"MMM")</f>
        <v>Jun</v>
      </c>
      <c r="G1142" s="3" t="s">
        <v>6</v>
      </c>
      <c r="H1142" s="3" t="s">
        <v>27</v>
      </c>
      <c r="I1142" s="3" t="s">
        <v>19</v>
      </c>
      <c r="J1142" s="3" t="s">
        <v>3</v>
      </c>
      <c r="K1142" s="3" t="s">
        <v>9</v>
      </c>
      <c r="L1142" s="3" t="s">
        <v>10</v>
      </c>
      <c r="M1142" s="8">
        <v>1</v>
      </c>
      <c r="N1142" s="5">
        <v>93.48</v>
      </c>
      <c r="O1142" s="6">
        <v>0.05</v>
      </c>
      <c r="P1142" s="5">
        <v>44.31</v>
      </c>
      <c r="Q1142" s="5">
        <f t="shared" si="68"/>
        <v>88.805999999999997</v>
      </c>
      <c r="R1142" s="5">
        <f t="shared" si="69"/>
        <v>44.31</v>
      </c>
      <c r="S1142" s="5">
        <f t="shared" si="70"/>
        <v>44.495999999999995</v>
      </c>
      <c r="T1142" s="7">
        <f t="shared" si="71"/>
        <v>0.50104722653874734</v>
      </c>
      <c r="U1142" s="4">
        <f>YEAR(SalesDataTable[[#This Row],[Order Date]])</f>
        <v>2026</v>
      </c>
      <c r="V1142" s="7" t="str">
        <f>"Q"&amp;ROUNDUP(MONTH(SalesDataTable[[#This Row],[Order Date]])/3,0)</f>
        <v>Q2</v>
      </c>
      <c r="W1142" s="8">
        <f>MONTH(SalesDataTable[[#This Row],[Order Date]])</f>
        <v>6</v>
      </c>
      <c r="X1142" s="7" t="str">
        <f>TEXT(SalesDataTable[[#This Row],[Order Date]],"mmm")</f>
        <v>Jun</v>
      </c>
    </row>
    <row r="1143" spans="1:24" ht="15.75">
      <c r="A1143" s="1">
        <v>3909</v>
      </c>
      <c r="B1143" s="2">
        <v>46192</v>
      </c>
      <c r="C1143" s="3">
        <f>YEAR(SalesDataTable[[#This Row],[Order Date]])</f>
        <v>2026</v>
      </c>
      <c r="D1143" s="10" t="str">
        <f>"Q"&amp;ROUNDUP(MONTH(SalesDataTable[[#This Row],[Order Date]])/3,0)</f>
        <v>Q2</v>
      </c>
      <c r="E1143" s="3">
        <f>MONTH(SalesDataTable[[#This Row],[Order Date]])</f>
        <v>6</v>
      </c>
      <c r="F1143" s="3" t="str">
        <f>TEXT(SalesDataTable[[#This Row],[Order Date]],"MMM")</f>
        <v>Jun</v>
      </c>
      <c r="G1143" s="3" t="s">
        <v>6</v>
      </c>
      <c r="H1143" s="3" t="s">
        <v>7</v>
      </c>
      <c r="I1143" s="3" t="s">
        <v>28</v>
      </c>
      <c r="J1143" s="3" t="s">
        <v>3</v>
      </c>
      <c r="K1143" s="3" t="s">
        <v>9</v>
      </c>
      <c r="L1143" s="3" t="s">
        <v>37</v>
      </c>
      <c r="M1143" s="8">
        <v>1</v>
      </c>
      <c r="N1143" s="5">
        <v>156.05000000000001</v>
      </c>
      <c r="O1143" s="6">
        <v>0.05</v>
      </c>
      <c r="P1143" s="5">
        <v>81.28</v>
      </c>
      <c r="Q1143" s="5">
        <f t="shared" si="68"/>
        <v>148.2475</v>
      </c>
      <c r="R1143" s="5">
        <f t="shared" si="69"/>
        <v>81.28</v>
      </c>
      <c r="S1143" s="5">
        <f t="shared" si="70"/>
        <v>66.967500000000001</v>
      </c>
      <c r="T1143" s="7">
        <f t="shared" si="71"/>
        <v>0.45172768512116562</v>
      </c>
      <c r="U1143" s="4">
        <f>YEAR(SalesDataTable[[#This Row],[Order Date]])</f>
        <v>2026</v>
      </c>
      <c r="V1143" s="7" t="str">
        <f>"Q"&amp;ROUNDUP(MONTH(SalesDataTable[[#This Row],[Order Date]])/3,0)</f>
        <v>Q2</v>
      </c>
      <c r="W1143" s="8">
        <f>MONTH(SalesDataTable[[#This Row],[Order Date]])</f>
        <v>6</v>
      </c>
      <c r="X1143" s="7" t="str">
        <f>TEXT(SalesDataTable[[#This Row],[Order Date]],"mmm")</f>
        <v>Jun</v>
      </c>
    </row>
    <row r="1144" spans="1:24" ht="15.75">
      <c r="A1144" s="1">
        <v>4862</v>
      </c>
      <c r="B1144" s="2">
        <v>46192</v>
      </c>
      <c r="C1144" s="3">
        <f>YEAR(SalesDataTable[[#This Row],[Order Date]])</f>
        <v>2026</v>
      </c>
      <c r="D1144" s="10" t="str">
        <f>"Q"&amp;ROUNDUP(MONTH(SalesDataTable[[#This Row],[Order Date]])/3,0)</f>
        <v>Q2</v>
      </c>
      <c r="E1144" s="3">
        <f>MONTH(SalesDataTable[[#This Row],[Order Date]])</f>
        <v>6</v>
      </c>
      <c r="F1144" s="3" t="str">
        <f>TEXT(SalesDataTable[[#This Row],[Order Date]],"MMM")</f>
        <v>Jun</v>
      </c>
      <c r="G1144" s="3" t="s">
        <v>6</v>
      </c>
      <c r="H1144" s="3" t="s">
        <v>27</v>
      </c>
      <c r="I1144" s="3" t="s">
        <v>2</v>
      </c>
      <c r="J1144" s="3" t="s">
        <v>3</v>
      </c>
      <c r="K1144" s="3" t="s">
        <v>34</v>
      </c>
      <c r="L1144" s="3" t="s">
        <v>42</v>
      </c>
      <c r="M1144" s="8">
        <v>1</v>
      </c>
      <c r="N1144" s="5">
        <v>36.74</v>
      </c>
      <c r="O1144" s="6">
        <v>0</v>
      </c>
      <c r="P1144" s="5">
        <v>14.15</v>
      </c>
      <c r="Q1144" s="5">
        <f t="shared" si="68"/>
        <v>36.74</v>
      </c>
      <c r="R1144" s="5">
        <f t="shared" si="69"/>
        <v>14.15</v>
      </c>
      <c r="S1144" s="5">
        <f t="shared" si="70"/>
        <v>22.590000000000003</v>
      </c>
      <c r="T1144" s="7">
        <f t="shared" si="71"/>
        <v>0.61486118671747425</v>
      </c>
      <c r="U1144" s="4">
        <f>YEAR(SalesDataTable[[#This Row],[Order Date]])</f>
        <v>2026</v>
      </c>
      <c r="V1144" s="7" t="str">
        <f>"Q"&amp;ROUNDUP(MONTH(SalesDataTable[[#This Row],[Order Date]])/3,0)</f>
        <v>Q2</v>
      </c>
      <c r="W1144" s="8">
        <f>MONTH(SalesDataTable[[#This Row],[Order Date]])</f>
        <v>6</v>
      </c>
      <c r="X1144" s="7" t="str">
        <f>TEXT(SalesDataTable[[#This Row],[Order Date]],"mmm")</f>
        <v>Jun</v>
      </c>
    </row>
    <row r="1145" spans="1:24" ht="15.75">
      <c r="A1145" s="1">
        <v>5096</v>
      </c>
      <c r="B1145" s="2">
        <v>46192</v>
      </c>
      <c r="C1145" s="3">
        <f>YEAR(SalesDataTable[[#This Row],[Order Date]])</f>
        <v>2026</v>
      </c>
      <c r="D1145" s="10" t="str">
        <f>"Q"&amp;ROUNDUP(MONTH(SalesDataTable[[#This Row],[Order Date]])/3,0)</f>
        <v>Q2</v>
      </c>
      <c r="E1145" s="3">
        <f>MONTH(SalesDataTable[[#This Row],[Order Date]])</f>
        <v>6</v>
      </c>
      <c r="F1145" s="3" t="str">
        <f>TEXT(SalesDataTable[[#This Row],[Order Date]],"MMM")</f>
        <v>Jun</v>
      </c>
      <c r="G1145" s="3" t="s">
        <v>0</v>
      </c>
      <c r="H1145" s="3" t="s">
        <v>50</v>
      </c>
      <c r="I1145" s="3" t="s">
        <v>2</v>
      </c>
      <c r="J1145" s="3" t="s">
        <v>3</v>
      </c>
      <c r="K1145" s="3" t="s">
        <v>23</v>
      </c>
      <c r="L1145" s="3" t="s">
        <v>29</v>
      </c>
      <c r="M1145" s="8">
        <v>2</v>
      </c>
      <c r="N1145" s="5">
        <v>199.28</v>
      </c>
      <c r="O1145" s="6">
        <v>0</v>
      </c>
      <c r="P1145" s="5">
        <v>102.85</v>
      </c>
      <c r="Q1145" s="5">
        <f t="shared" si="68"/>
        <v>398.56</v>
      </c>
      <c r="R1145" s="5">
        <f t="shared" si="69"/>
        <v>205.7</v>
      </c>
      <c r="S1145" s="5">
        <f t="shared" si="70"/>
        <v>192.86</v>
      </c>
      <c r="T1145" s="7">
        <f t="shared" si="71"/>
        <v>0.48389201124046571</v>
      </c>
      <c r="U1145" s="4">
        <f>YEAR(SalesDataTable[[#This Row],[Order Date]])</f>
        <v>2026</v>
      </c>
      <c r="V1145" s="7" t="str">
        <f>"Q"&amp;ROUNDUP(MONTH(SalesDataTable[[#This Row],[Order Date]])/3,0)</f>
        <v>Q2</v>
      </c>
      <c r="W1145" s="8">
        <f>MONTH(SalesDataTable[[#This Row],[Order Date]])</f>
        <v>6</v>
      </c>
      <c r="X1145" s="7" t="str">
        <f>TEXT(SalesDataTable[[#This Row],[Order Date]],"mmm")</f>
        <v>Jun</v>
      </c>
    </row>
    <row r="1146" spans="1:24" ht="15.75">
      <c r="A1146" s="1">
        <v>5112</v>
      </c>
      <c r="B1146" s="2">
        <v>46192</v>
      </c>
      <c r="C1146" s="3">
        <f>YEAR(SalesDataTable[[#This Row],[Order Date]])</f>
        <v>2026</v>
      </c>
      <c r="D1146" s="10" t="str">
        <f>"Q"&amp;ROUNDUP(MONTH(SalesDataTable[[#This Row],[Order Date]])/3,0)</f>
        <v>Q2</v>
      </c>
      <c r="E1146" s="3">
        <f>MONTH(SalesDataTable[[#This Row],[Order Date]])</f>
        <v>6</v>
      </c>
      <c r="F1146" s="3" t="str">
        <f>TEXT(SalesDataTable[[#This Row],[Order Date]],"MMM")</f>
        <v>Jun</v>
      </c>
      <c r="G1146" s="3" t="s">
        <v>0</v>
      </c>
      <c r="H1146" s="3" t="s">
        <v>1</v>
      </c>
      <c r="I1146" s="3" t="s">
        <v>28</v>
      </c>
      <c r="J1146" s="3" t="s">
        <v>3</v>
      </c>
      <c r="K1146" s="3" t="s">
        <v>34</v>
      </c>
      <c r="L1146" s="3" t="s">
        <v>42</v>
      </c>
      <c r="M1146" s="8">
        <v>2</v>
      </c>
      <c r="N1146" s="5">
        <v>37.04</v>
      </c>
      <c r="O1146" s="6">
        <v>0.05</v>
      </c>
      <c r="P1146" s="5">
        <v>13.76</v>
      </c>
      <c r="Q1146" s="5">
        <f t="shared" si="68"/>
        <v>70.375999999999991</v>
      </c>
      <c r="R1146" s="5">
        <f t="shared" si="69"/>
        <v>27.52</v>
      </c>
      <c r="S1146" s="5">
        <f t="shared" si="70"/>
        <v>42.855999999999995</v>
      </c>
      <c r="T1146" s="7">
        <f t="shared" si="71"/>
        <v>0.60895759918153913</v>
      </c>
      <c r="U1146" s="4">
        <f>YEAR(SalesDataTable[[#This Row],[Order Date]])</f>
        <v>2026</v>
      </c>
      <c r="V1146" s="7" t="str">
        <f>"Q"&amp;ROUNDUP(MONTH(SalesDataTable[[#This Row],[Order Date]])/3,0)</f>
        <v>Q2</v>
      </c>
      <c r="W1146" s="8">
        <f>MONTH(SalesDataTable[[#This Row],[Order Date]])</f>
        <v>6</v>
      </c>
      <c r="X1146" s="7" t="str">
        <f>TEXT(SalesDataTable[[#This Row],[Order Date]],"mmm")</f>
        <v>Jun</v>
      </c>
    </row>
    <row r="1147" spans="1:24" ht="15.75">
      <c r="A1147" s="1">
        <v>501</v>
      </c>
      <c r="B1147" s="2">
        <v>46193</v>
      </c>
      <c r="C1147" s="3">
        <f>YEAR(SalesDataTable[[#This Row],[Order Date]])</f>
        <v>2026</v>
      </c>
      <c r="D1147" s="10" t="str">
        <f>"Q"&amp;ROUNDUP(MONTH(SalesDataTable[[#This Row],[Order Date]])/3,0)</f>
        <v>Q2</v>
      </c>
      <c r="E1147" s="3">
        <f>MONTH(SalesDataTable[[#This Row],[Order Date]])</f>
        <v>6</v>
      </c>
      <c r="F1147" s="3" t="str">
        <f>TEXT(SalesDataTable[[#This Row],[Order Date]],"MMM")</f>
        <v>Jun</v>
      </c>
      <c r="G1147" s="3" t="s">
        <v>20</v>
      </c>
      <c r="H1147" s="3" t="s">
        <v>21</v>
      </c>
      <c r="I1147" s="3" t="s">
        <v>2</v>
      </c>
      <c r="J1147" s="3" t="s">
        <v>13</v>
      </c>
      <c r="K1147" s="3" t="s">
        <v>23</v>
      </c>
      <c r="L1147" s="3" t="s">
        <v>40</v>
      </c>
      <c r="M1147" s="8">
        <v>2</v>
      </c>
      <c r="N1147" s="5">
        <v>80.95</v>
      </c>
      <c r="O1147" s="6">
        <v>0.1</v>
      </c>
      <c r="P1147" s="5">
        <v>39.44</v>
      </c>
      <c r="Q1147" s="5">
        <f t="shared" si="68"/>
        <v>145.71</v>
      </c>
      <c r="R1147" s="5">
        <f t="shared" si="69"/>
        <v>78.88</v>
      </c>
      <c r="S1147" s="5">
        <f t="shared" si="70"/>
        <v>66.830000000000013</v>
      </c>
      <c r="T1147" s="7">
        <f t="shared" si="71"/>
        <v>0.45865074462974409</v>
      </c>
      <c r="U1147" s="4">
        <f>YEAR(SalesDataTable[[#This Row],[Order Date]])</f>
        <v>2026</v>
      </c>
      <c r="V1147" s="7" t="str">
        <f>"Q"&amp;ROUNDUP(MONTH(SalesDataTable[[#This Row],[Order Date]])/3,0)</f>
        <v>Q2</v>
      </c>
      <c r="W1147" s="8">
        <f>MONTH(SalesDataTable[[#This Row],[Order Date]])</f>
        <v>6</v>
      </c>
      <c r="X1147" s="7" t="str">
        <f>TEXT(SalesDataTable[[#This Row],[Order Date]],"mmm")</f>
        <v>Jun</v>
      </c>
    </row>
    <row r="1148" spans="1:24" ht="15.75">
      <c r="A1148" s="1">
        <v>540</v>
      </c>
      <c r="B1148" s="2">
        <v>46193</v>
      </c>
      <c r="C1148" s="3">
        <f>YEAR(SalesDataTable[[#This Row],[Order Date]])</f>
        <v>2026</v>
      </c>
      <c r="D1148" s="10" t="str">
        <f>"Q"&amp;ROUNDUP(MONTH(SalesDataTable[[#This Row],[Order Date]])/3,0)</f>
        <v>Q2</v>
      </c>
      <c r="E1148" s="3">
        <f>MONTH(SalesDataTable[[#This Row],[Order Date]])</f>
        <v>6</v>
      </c>
      <c r="F1148" s="3" t="str">
        <f>TEXT(SalesDataTable[[#This Row],[Order Date]],"MMM")</f>
        <v>Jun</v>
      </c>
      <c r="G1148" s="3" t="s">
        <v>0</v>
      </c>
      <c r="H1148" s="3" t="s">
        <v>36</v>
      </c>
      <c r="I1148" s="3" t="s">
        <v>28</v>
      </c>
      <c r="J1148" s="3" t="s">
        <v>3</v>
      </c>
      <c r="K1148" s="3" t="s">
        <v>9</v>
      </c>
      <c r="L1148" s="3" t="s">
        <v>37</v>
      </c>
      <c r="M1148" s="8">
        <v>1</v>
      </c>
      <c r="N1148" s="5">
        <v>151.46</v>
      </c>
      <c r="O1148" s="6">
        <v>0.05</v>
      </c>
      <c r="P1148" s="5">
        <v>77.98</v>
      </c>
      <c r="Q1148" s="5">
        <f t="shared" si="68"/>
        <v>143.887</v>
      </c>
      <c r="R1148" s="5">
        <f t="shared" si="69"/>
        <v>77.98</v>
      </c>
      <c r="S1148" s="5">
        <f t="shared" si="70"/>
        <v>65.906999999999996</v>
      </c>
      <c r="T1148" s="7">
        <f t="shared" si="71"/>
        <v>0.45804693961233467</v>
      </c>
      <c r="U1148" s="4">
        <f>YEAR(SalesDataTable[[#This Row],[Order Date]])</f>
        <v>2026</v>
      </c>
      <c r="V1148" s="7" t="str">
        <f>"Q"&amp;ROUNDUP(MONTH(SalesDataTable[[#This Row],[Order Date]])/3,0)</f>
        <v>Q2</v>
      </c>
      <c r="W1148" s="8">
        <f>MONTH(SalesDataTable[[#This Row],[Order Date]])</f>
        <v>6</v>
      </c>
      <c r="X1148" s="7" t="str">
        <f>TEXT(SalesDataTable[[#This Row],[Order Date]],"mmm")</f>
        <v>Jun</v>
      </c>
    </row>
    <row r="1149" spans="1:24" ht="15.75">
      <c r="A1149" s="1">
        <v>2255</v>
      </c>
      <c r="B1149" s="2">
        <v>46193</v>
      </c>
      <c r="C1149" s="3">
        <f>YEAR(SalesDataTable[[#This Row],[Order Date]])</f>
        <v>2026</v>
      </c>
      <c r="D1149" s="10" t="str">
        <f>"Q"&amp;ROUNDUP(MONTH(SalesDataTable[[#This Row],[Order Date]])/3,0)</f>
        <v>Q2</v>
      </c>
      <c r="E1149" s="3">
        <f>MONTH(SalesDataTable[[#This Row],[Order Date]])</f>
        <v>6</v>
      </c>
      <c r="F1149" s="3" t="str">
        <f>TEXT(SalesDataTable[[#This Row],[Order Date]],"MMM")</f>
        <v>Jun</v>
      </c>
      <c r="G1149" s="3" t="s">
        <v>0</v>
      </c>
      <c r="H1149" s="3" t="s">
        <v>36</v>
      </c>
      <c r="I1149" s="3" t="s">
        <v>2</v>
      </c>
      <c r="J1149" s="3" t="s">
        <v>16</v>
      </c>
      <c r="K1149" s="3" t="s">
        <v>9</v>
      </c>
      <c r="L1149" s="3" t="s">
        <v>10</v>
      </c>
      <c r="M1149" s="8">
        <v>5</v>
      </c>
      <c r="N1149" s="5">
        <v>90.1</v>
      </c>
      <c r="O1149" s="6">
        <v>0</v>
      </c>
      <c r="P1149" s="5">
        <v>44.32</v>
      </c>
      <c r="Q1149" s="5">
        <f t="shared" si="68"/>
        <v>450.5</v>
      </c>
      <c r="R1149" s="5">
        <f t="shared" si="69"/>
        <v>221.6</v>
      </c>
      <c r="S1149" s="5">
        <f t="shared" si="70"/>
        <v>228.9</v>
      </c>
      <c r="T1149" s="7">
        <f t="shared" si="71"/>
        <v>0.50810210876803552</v>
      </c>
      <c r="U1149" s="4">
        <f>YEAR(SalesDataTable[[#This Row],[Order Date]])</f>
        <v>2026</v>
      </c>
      <c r="V1149" s="7" t="str">
        <f>"Q"&amp;ROUNDUP(MONTH(SalesDataTable[[#This Row],[Order Date]])/3,0)</f>
        <v>Q2</v>
      </c>
      <c r="W1149" s="8">
        <f>MONTH(SalesDataTable[[#This Row],[Order Date]])</f>
        <v>6</v>
      </c>
      <c r="X1149" s="7" t="str">
        <f>TEXT(SalesDataTable[[#This Row],[Order Date]],"mmm")</f>
        <v>Jun</v>
      </c>
    </row>
    <row r="1150" spans="1:24" ht="15.75">
      <c r="A1150" s="1">
        <v>3126</v>
      </c>
      <c r="B1150" s="2">
        <v>46193</v>
      </c>
      <c r="C1150" s="3">
        <f>YEAR(SalesDataTable[[#This Row],[Order Date]])</f>
        <v>2026</v>
      </c>
      <c r="D1150" s="10" t="str">
        <f>"Q"&amp;ROUNDUP(MONTH(SalesDataTable[[#This Row],[Order Date]])/3,0)</f>
        <v>Q2</v>
      </c>
      <c r="E1150" s="3">
        <f>MONTH(SalesDataTable[[#This Row],[Order Date]])</f>
        <v>6</v>
      </c>
      <c r="F1150" s="3" t="str">
        <f>TEXT(SalesDataTable[[#This Row],[Order Date]],"MMM")</f>
        <v>Jun</v>
      </c>
      <c r="G1150" s="3" t="s">
        <v>0</v>
      </c>
      <c r="H1150" s="3" t="s">
        <v>1</v>
      </c>
      <c r="I1150" s="3" t="s">
        <v>28</v>
      </c>
      <c r="J1150" s="3" t="s">
        <v>16</v>
      </c>
      <c r="K1150" s="3" t="s">
        <v>9</v>
      </c>
      <c r="L1150" s="3" t="s">
        <v>37</v>
      </c>
      <c r="M1150" s="8">
        <v>1</v>
      </c>
      <c r="N1150" s="5">
        <v>155.69</v>
      </c>
      <c r="O1150" s="6">
        <v>0.1</v>
      </c>
      <c r="P1150" s="5">
        <v>79.42</v>
      </c>
      <c r="Q1150" s="5">
        <f t="shared" si="68"/>
        <v>140.12100000000001</v>
      </c>
      <c r="R1150" s="5">
        <f t="shared" si="69"/>
        <v>79.42</v>
      </c>
      <c r="S1150" s="5">
        <f t="shared" si="70"/>
        <v>60.701000000000008</v>
      </c>
      <c r="T1150" s="7">
        <f t="shared" si="71"/>
        <v>0.43320415926235184</v>
      </c>
      <c r="U1150" s="4">
        <f>YEAR(SalesDataTable[[#This Row],[Order Date]])</f>
        <v>2026</v>
      </c>
      <c r="V1150" s="7" t="str">
        <f>"Q"&amp;ROUNDUP(MONTH(SalesDataTable[[#This Row],[Order Date]])/3,0)</f>
        <v>Q2</v>
      </c>
      <c r="W1150" s="8">
        <f>MONTH(SalesDataTable[[#This Row],[Order Date]])</f>
        <v>6</v>
      </c>
      <c r="X1150" s="7" t="str">
        <f>TEXT(SalesDataTable[[#This Row],[Order Date]],"mmm")</f>
        <v>Jun</v>
      </c>
    </row>
    <row r="1151" spans="1:24" ht="15.75">
      <c r="A1151" s="1">
        <v>3223</v>
      </c>
      <c r="B1151" s="2">
        <v>46193</v>
      </c>
      <c r="C1151" s="3">
        <f>YEAR(SalesDataTable[[#This Row],[Order Date]])</f>
        <v>2026</v>
      </c>
      <c r="D1151" s="10" t="str">
        <f>"Q"&amp;ROUNDUP(MONTH(SalesDataTable[[#This Row],[Order Date]])/3,0)</f>
        <v>Q2</v>
      </c>
      <c r="E1151" s="3">
        <f>MONTH(SalesDataTable[[#This Row],[Order Date]])</f>
        <v>6</v>
      </c>
      <c r="F1151" s="3" t="str">
        <f>TEXT(SalesDataTable[[#This Row],[Order Date]],"MMM")</f>
        <v>Jun</v>
      </c>
      <c r="G1151" s="3" t="s">
        <v>6</v>
      </c>
      <c r="H1151" s="3" t="s">
        <v>49</v>
      </c>
      <c r="I1151" s="3" t="s">
        <v>19</v>
      </c>
      <c r="J1151" s="3" t="s">
        <v>3</v>
      </c>
      <c r="K1151" s="3" t="s">
        <v>34</v>
      </c>
      <c r="L1151" s="3" t="s">
        <v>45</v>
      </c>
      <c r="M1151" s="8">
        <v>1</v>
      </c>
      <c r="N1151" s="5">
        <v>50.11</v>
      </c>
      <c r="O1151" s="6">
        <v>0.05</v>
      </c>
      <c r="P1151" s="5">
        <v>21.38</v>
      </c>
      <c r="Q1151" s="5">
        <f t="shared" si="68"/>
        <v>47.604499999999994</v>
      </c>
      <c r="R1151" s="5">
        <f t="shared" si="69"/>
        <v>21.38</v>
      </c>
      <c r="S1151" s="5">
        <f t="shared" si="70"/>
        <v>26.224499999999995</v>
      </c>
      <c r="T1151" s="7">
        <f t="shared" si="71"/>
        <v>0.55088279469377888</v>
      </c>
      <c r="U1151" s="4">
        <f>YEAR(SalesDataTable[[#This Row],[Order Date]])</f>
        <v>2026</v>
      </c>
      <c r="V1151" s="7" t="str">
        <f>"Q"&amp;ROUNDUP(MONTH(SalesDataTable[[#This Row],[Order Date]])/3,0)</f>
        <v>Q2</v>
      </c>
      <c r="W1151" s="8">
        <f>MONTH(SalesDataTable[[#This Row],[Order Date]])</f>
        <v>6</v>
      </c>
      <c r="X1151" s="7" t="str">
        <f>TEXT(SalesDataTable[[#This Row],[Order Date]],"mmm")</f>
        <v>Jun</v>
      </c>
    </row>
    <row r="1152" spans="1:24" ht="15.75">
      <c r="A1152" s="1">
        <v>3260</v>
      </c>
      <c r="B1152" s="2">
        <v>46193</v>
      </c>
      <c r="C1152" s="3">
        <f>YEAR(SalesDataTable[[#This Row],[Order Date]])</f>
        <v>2026</v>
      </c>
      <c r="D1152" s="10" t="str">
        <f>"Q"&amp;ROUNDUP(MONTH(SalesDataTable[[#This Row],[Order Date]])/3,0)</f>
        <v>Q2</v>
      </c>
      <c r="E1152" s="3">
        <f>MONTH(SalesDataTable[[#This Row],[Order Date]])</f>
        <v>6</v>
      </c>
      <c r="F1152" s="3" t="str">
        <f>TEXT(SalesDataTable[[#This Row],[Order Date]],"MMM")</f>
        <v>Jun</v>
      </c>
      <c r="G1152" s="3" t="s">
        <v>11</v>
      </c>
      <c r="H1152" s="3" t="s">
        <v>12</v>
      </c>
      <c r="I1152" s="3" t="s">
        <v>19</v>
      </c>
      <c r="J1152" s="3" t="s">
        <v>3</v>
      </c>
      <c r="K1152" s="3" t="s">
        <v>9</v>
      </c>
      <c r="L1152" s="3" t="s">
        <v>17</v>
      </c>
      <c r="M1152" s="8">
        <v>1</v>
      </c>
      <c r="N1152" s="5">
        <v>142.55000000000001</v>
      </c>
      <c r="O1152" s="6">
        <v>0.1</v>
      </c>
      <c r="P1152" s="5">
        <v>79.709999999999994</v>
      </c>
      <c r="Q1152" s="5">
        <f t="shared" si="68"/>
        <v>128.29500000000002</v>
      </c>
      <c r="R1152" s="5">
        <f t="shared" si="69"/>
        <v>79.709999999999994</v>
      </c>
      <c r="S1152" s="5">
        <f t="shared" si="70"/>
        <v>48.585000000000022</v>
      </c>
      <c r="T1152" s="7">
        <f t="shared" si="71"/>
        <v>0.37869753302934656</v>
      </c>
      <c r="U1152" s="4">
        <f>YEAR(SalesDataTable[[#This Row],[Order Date]])</f>
        <v>2026</v>
      </c>
      <c r="V1152" s="7" t="str">
        <f>"Q"&amp;ROUNDUP(MONTH(SalesDataTable[[#This Row],[Order Date]])/3,0)</f>
        <v>Q2</v>
      </c>
      <c r="W1152" s="8">
        <f>MONTH(SalesDataTable[[#This Row],[Order Date]])</f>
        <v>6</v>
      </c>
      <c r="X1152" s="7" t="str">
        <f>TEXT(SalesDataTable[[#This Row],[Order Date]],"mmm")</f>
        <v>Jun</v>
      </c>
    </row>
    <row r="1153" spans="1:24" ht="15.75">
      <c r="A1153" s="1">
        <v>3404</v>
      </c>
      <c r="B1153" s="2">
        <v>46193</v>
      </c>
      <c r="C1153" s="3">
        <f>YEAR(SalesDataTable[[#This Row],[Order Date]])</f>
        <v>2026</v>
      </c>
      <c r="D1153" s="10" t="str">
        <f>"Q"&amp;ROUNDUP(MONTH(SalesDataTable[[#This Row],[Order Date]])/3,0)</f>
        <v>Q2</v>
      </c>
      <c r="E1153" s="3">
        <f>MONTH(SalesDataTable[[#This Row],[Order Date]])</f>
        <v>6</v>
      </c>
      <c r="F1153" s="3" t="str">
        <f>TEXT(SalesDataTable[[#This Row],[Order Date]],"MMM")</f>
        <v>Jun</v>
      </c>
      <c r="G1153" s="3" t="s">
        <v>20</v>
      </c>
      <c r="H1153" s="3" t="s">
        <v>33</v>
      </c>
      <c r="I1153" s="3" t="s">
        <v>2</v>
      </c>
      <c r="J1153" s="3" t="s">
        <v>13</v>
      </c>
      <c r="K1153" s="3" t="s">
        <v>23</v>
      </c>
      <c r="L1153" s="3" t="s">
        <v>29</v>
      </c>
      <c r="M1153" s="8">
        <v>3</v>
      </c>
      <c r="N1153" s="5">
        <v>191.11</v>
      </c>
      <c r="O1153" s="6">
        <v>0.05</v>
      </c>
      <c r="P1153" s="5">
        <v>102.82</v>
      </c>
      <c r="Q1153" s="5">
        <f t="shared" si="68"/>
        <v>544.6635</v>
      </c>
      <c r="R1153" s="5">
        <f t="shared" si="69"/>
        <v>308.45999999999998</v>
      </c>
      <c r="S1153" s="5">
        <f t="shared" si="70"/>
        <v>236.20350000000002</v>
      </c>
      <c r="T1153" s="7">
        <f t="shared" si="71"/>
        <v>0.43366867800026992</v>
      </c>
      <c r="U1153" s="4">
        <f>YEAR(SalesDataTable[[#This Row],[Order Date]])</f>
        <v>2026</v>
      </c>
      <c r="V1153" s="7" t="str">
        <f>"Q"&amp;ROUNDUP(MONTH(SalesDataTable[[#This Row],[Order Date]])/3,0)</f>
        <v>Q2</v>
      </c>
      <c r="W1153" s="8">
        <f>MONTH(SalesDataTable[[#This Row],[Order Date]])</f>
        <v>6</v>
      </c>
      <c r="X1153" s="7" t="str">
        <f>TEXT(SalesDataTable[[#This Row],[Order Date]],"mmm")</f>
        <v>Jun</v>
      </c>
    </row>
    <row r="1154" spans="1:24" ht="15.75">
      <c r="A1154" s="1">
        <v>4267</v>
      </c>
      <c r="B1154" s="2">
        <v>46193</v>
      </c>
      <c r="C1154" s="3">
        <f>YEAR(SalesDataTable[[#This Row],[Order Date]])</f>
        <v>2026</v>
      </c>
      <c r="D1154" s="10" t="str">
        <f>"Q"&amp;ROUNDUP(MONTH(SalesDataTable[[#This Row],[Order Date]])/3,0)</f>
        <v>Q2</v>
      </c>
      <c r="E1154" s="3">
        <f>MONTH(SalesDataTable[[#This Row],[Order Date]])</f>
        <v>6</v>
      </c>
      <c r="F1154" s="3" t="str">
        <f>TEXT(SalesDataTable[[#This Row],[Order Date]],"MMM")</f>
        <v>Jun</v>
      </c>
      <c r="G1154" s="3" t="s">
        <v>20</v>
      </c>
      <c r="H1154" s="3" t="s">
        <v>47</v>
      </c>
      <c r="I1154" s="3" t="s">
        <v>8</v>
      </c>
      <c r="J1154" s="3" t="s">
        <v>16</v>
      </c>
      <c r="K1154" s="3" t="s">
        <v>4</v>
      </c>
      <c r="L1154" s="3" t="s">
        <v>26</v>
      </c>
      <c r="M1154" s="8">
        <v>6</v>
      </c>
      <c r="N1154" s="5">
        <v>40.229999999999997</v>
      </c>
      <c r="O1154" s="6">
        <v>0.15</v>
      </c>
      <c r="P1154" s="5">
        <v>17.079999999999998</v>
      </c>
      <c r="Q1154" s="5">
        <f t="shared" ref="Q1154:Q1217" si="72">M1154*N1154*(1-O1154)</f>
        <v>205.173</v>
      </c>
      <c r="R1154" s="5">
        <f t="shared" ref="R1154:R1217" si="73">M1154*P1154</f>
        <v>102.47999999999999</v>
      </c>
      <c r="S1154" s="5">
        <f t="shared" ref="S1154:S1217" si="74">Q1154-R1154</f>
        <v>102.69300000000001</v>
      </c>
      <c r="T1154" s="7">
        <f t="shared" ref="T1154:T1217" si="75">IFERROR(S1154/Q1154,0)</f>
        <v>0.50051907414718322</v>
      </c>
      <c r="U1154" s="4">
        <f>YEAR(SalesDataTable[[#This Row],[Order Date]])</f>
        <v>2026</v>
      </c>
      <c r="V1154" s="7" t="str">
        <f>"Q"&amp;ROUNDUP(MONTH(SalesDataTable[[#This Row],[Order Date]])/3,0)</f>
        <v>Q2</v>
      </c>
      <c r="W1154" s="8">
        <f>MONTH(SalesDataTable[[#This Row],[Order Date]])</f>
        <v>6</v>
      </c>
      <c r="X1154" s="7" t="str">
        <f>TEXT(SalesDataTable[[#This Row],[Order Date]],"mmm")</f>
        <v>Jun</v>
      </c>
    </row>
    <row r="1155" spans="1:24" ht="15.75">
      <c r="A1155" s="1">
        <v>5082</v>
      </c>
      <c r="B1155" s="2">
        <v>46193</v>
      </c>
      <c r="C1155" s="3">
        <f>YEAR(SalesDataTable[[#This Row],[Order Date]])</f>
        <v>2026</v>
      </c>
      <c r="D1155" s="10" t="str">
        <f>"Q"&amp;ROUNDUP(MONTH(SalesDataTable[[#This Row],[Order Date]])/3,0)</f>
        <v>Q2</v>
      </c>
      <c r="E1155" s="3">
        <f>MONTH(SalesDataTable[[#This Row],[Order Date]])</f>
        <v>6</v>
      </c>
      <c r="F1155" s="3" t="str">
        <f>TEXT(SalesDataTable[[#This Row],[Order Date]],"MMM")</f>
        <v>Jun</v>
      </c>
      <c r="G1155" s="3" t="s">
        <v>6</v>
      </c>
      <c r="H1155" s="3" t="s">
        <v>41</v>
      </c>
      <c r="I1155" s="3" t="s">
        <v>2</v>
      </c>
      <c r="J1155" s="3" t="s">
        <v>16</v>
      </c>
      <c r="K1155" s="3" t="s">
        <v>4</v>
      </c>
      <c r="L1155" s="3" t="s">
        <v>5</v>
      </c>
      <c r="M1155" s="8">
        <v>2</v>
      </c>
      <c r="N1155" s="5">
        <v>81.489999999999995</v>
      </c>
      <c r="O1155" s="6">
        <v>0</v>
      </c>
      <c r="P1155" s="5">
        <v>42.15</v>
      </c>
      <c r="Q1155" s="5">
        <f t="shared" si="72"/>
        <v>162.97999999999999</v>
      </c>
      <c r="R1155" s="5">
        <f t="shared" si="73"/>
        <v>84.3</v>
      </c>
      <c r="S1155" s="5">
        <f t="shared" si="74"/>
        <v>78.679999999999993</v>
      </c>
      <c r="T1155" s="7">
        <f t="shared" si="75"/>
        <v>0.48275862068965514</v>
      </c>
      <c r="U1155" s="4">
        <f>YEAR(SalesDataTable[[#This Row],[Order Date]])</f>
        <v>2026</v>
      </c>
      <c r="V1155" s="7" t="str">
        <f>"Q"&amp;ROUNDUP(MONTH(SalesDataTable[[#This Row],[Order Date]])/3,0)</f>
        <v>Q2</v>
      </c>
      <c r="W1155" s="8">
        <f>MONTH(SalesDataTable[[#This Row],[Order Date]])</f>
        <v>6</v>
      </c>
      <c r="X1155" s="7" t="str">
        <f>TEXT(SalesDataTable[[#This Row],[Order Date]],"mmm")</f>
        <v>Jun</v>
      </c>
    </row>
    <row r="1156" spans="1:24" ht="15.75">
      <c r="A1156" s="1">
        <v>5108</v>
      </c>
      <c r="B1156" s="2">
        <v>46193</v>
      </c>
      <c r="C1156" s="3">
        <f>YEAR(SalesDataTable[[#This Row],[Order Date]])</f>
        <v>2026</v>
      </c>
      <c r="D1156" s="10" t="str">
        <f>"Q"&amp;ROUNDUP(MONTH(SalesDataTable[[#This Row],[Order Date]])/3,0)</f>
        <v>Q2</v>
      </c>
      <c r="E1156" s="3">
        <f>MONTH(SalesDataTable[[#This Row],[Order Date]])</f>
        <v>6</v>
      </c>
      <c r="F1156" s="3" t="str">
        <f>TEXT(SalesDataTable[[#This Row],[Order Date]],"MMM")</f>
        <v>Jun</v>
      </c>
      <c r="G1156" s="3" t="s">
        <v>6</v>
      </c>
      <c r="H1156" s="3" t="s">
        <v>27</v>
      </c>
      <c r="I1156" s="3" t="s">
        <v>8</v>
      </c>
      <c r="J1156" s="3" t="s">
        <v>16</v>
      </c>
      <c r="K1156" s="3" t="s">
        <v>14</v>
      </c>
      <c r="L1156" s="3" t="s">
        <v>48</v>
      </c>
      <c r="M1156" s="8">
        <v>8</v>
      </c>
      <c r="N1156" s="5">
        <v>162.71</v>
      </c>
      <c r="O1156" s="6">
        <v>0.2</v>
      </c>
      <c r="P1156" s="5">
        <v>85.27</v>
      </c>
      <c r="Q1156" s="5">
        <f t="shared" si="72"/>
        <v>1041.3440000000001</v>
      </c>
      <c r="R1156" s="5">
        <f t="shared" si="73"/>
        <v>682.16</v>
      </c>
      <c r="S1156" s="5">
        <f t="shared" si="74"/>
        <v>359.18400000000008</v>
      </c>
      <c r="T1156" s="7">
        <f t="shared" si="75"/>
        <v>0.34492348349824847</v>
      </c>
      <c r="U1156" s="4">
        <f>YEAR(SalesDataTable[[#This Row],[Order Date]])</f>
        <v>2026</v>
      </c>
      <c r="V1156" s="7" t="str">
        <f>"Q"&amp;ROUNDUP(MONTH(SalesDataTable[[#This Row],[Order Date]])/3,0)</f>
        <v>Q2</v>
      </c>
      <c r="W1156" s="8">
        <f>MONTH(SalesDataTable[[#This Row],[Order Date]])</f>
        <v>6</v>
      </c>
      <c r="X1156" s="7" t="str">
        <f>TEXT(SalesDataTable[[#This Row],[Order Date]],"mmm")</f>
        <v>Jun</v>
      </c>
    </row>
    <row r="1157" spans="1:24" ht="15.75">
      <c r="A1157" s="1">
        <v>1105</v>
      </c>
      <c r="B1157" s="2">
        <v>46194</v>
      </c>
      <c r="C1157" s="3">
        <f>YEAR(SalesDataTable[[#This Row],[Order Date]])</f>
        <v>2026</v>
      </c>
      <c r="D1157" s="10" t="str">
        <f>"Q"&amp;ROUNDUP(MONTH(SalesDataTable[[#This Row],[Order Date]])/3,0)</f>
        <v>Q2</v>
      </c>
      <c r="E1157" s="3">
        <f>MONTH(SalesDataTable[[#This Row],[Order Date]])</f>
        <v>6</v>
      </c>
      <c r="F1157" s="3" t="str">
        <f>TEXT(SalesDataTable[[#This Row],[Order Date]],"MMM")</f>
        <v>Jun</v>
      </c>
      <c r="G1157" s="3" t="s">
        <v>11</v>
      </c>
      <c r="H1157" s="3" t="s">
        <v>25</v>
      </c>
      <c r="I1157" s="3" t="s">
        <v>28</v>
      </c>
      <c r="J1157" s="3" t="s">
        <v>3</v>
      </c>
      <c r="K1157" s="3" t="s">
        <v>14</v>
      </c>
      <c r="L1157" s="3" t="s">
        <v>15</v>
      </c>
      <c r="M1157" s="8">
        <v>1</v>
      </c>
      <c r="N1157" s="5">
        <v>36.479999999999997</v>
      </c>
      <c r="O1157" s="6">
        <v>0.1</v>
      </c>
      <c r="P1157" s="5">
        <v>13.9</v>
      </c>
      <c r="Q1157" s="5">
        <f t="shared" si="72"/>
        <v>32.832000000000001</v>
      </c>
      <c r="R1157" s="5">
        <f t="shared" si="73"/>
        <v>13.9</v>
      </c>
      <c r="S1157" s="5">
        <f t="shared" si="74"/>
        <v>18.932000000000002</v>
      </c>
      <c r="T1157" s="7">
        <f t="shared" si="75"/>
        <v>0.57663255360623789</v>
      </c>
      <c r="U1157" s="4">
        <f>YEAR(SalesDataTable[[#This Row],[Order Date]])</f>
        <v>2026</v>
      </c>
      <c r="V1157" s="7" t="str">
        <f>"Q"&amp;ROUNDUP(MONTH(SalesDataTable[[#This Row],[Order Date]])/3,0)</f>
        <v>Q2</v>
      </c>
      <c r="W1157" s="8">
        <f>MONTH(SalesDataTable[[#This Row],[Order Date]])</f>
        <v>6</v>
      </c>
      <c r="X1157" s="7" t="str">
        <f>TEXT(SalesDataTable[[#This Row],[Order Date]],"mmm")</f>
        <v>Jun</v>
      </c>
    </row>
    <row r="1158" spans="1:24" ht="15.75">
      <c r="A1158" s="1">
        <v>2757</v>
      </c>
      <c r="B1158" s="2">
        <v>46194</v>
      </c>
      <c r="C1158" s="3">
        <f>YEAR(SalesDataTable[[#This Row],[Order Date]])</f>
        <v>2026</v>
      </c>
      <c r="D1158" s="10" t="str">
        <f>"Q"&amp;ROUNDUP(MONTH(SalesDataTable[[#This Row],[Order Date]])/3,0)</f>
        <v>Q2</v>
      </c>
      <c r="E1158" s="3">
        <f>MONTH(SalesDataTable[[#This Row],[Order Date]])</f>
        <v>6</v>
      </c>
      <c r="F1158" s="3" t="str">
        <f>TEXT(SalesDataTable[[#This Row],[Order Date]],"MMM")</f>
        <v>Jun</v>
      </c>
      <c r="G1158" s="3" t="s">
        <v>6</v>
      </c>
      <c r="H1158" s="3" t="s">
        <v>27</v>
      </c>
      <c r="I1158" s="3" t="s">
        <v>8</v>
      </c>
      <c r="J1158" s="3" t="s">
        <v>16</v>
      </c>
      <c r="K1158" s="3" t="s">
        <v>14</v>
      </c>
      <c r="L1158" s="3" t="s">
        <v>44</v>
      </c>
      <c r="M1158" s="8">
        <v>6</v>
      </c>
      <c r="N1158" s="5">
        <v>136.65</v>
      </c>
      <c r="O1158" s="6">
        <v>0.15</v>
      </c>
      <c r="P1158" s="5">
        <v>68.56</v>
      </c>
      <c r="Q1158" s="5">
        <f t="shared" si="72"/>
        <v>696.91500000000008</v>
      </c>
      <c r="R1158" s="5">
        <f t="shared" si="73"/>
        <v>411.36</v>
      </c>
      <c r="S1158" s="5">
        <f t="shared" si="74"/>
        <v>285.55500000000006</v>
      </c>
      <c r="T1158" s="7">
        <f t="shared" si="75"/>
        <v>0.4097415036266977</v>
      </c>
      <c r="U1158" s="4">
        <f>YEAR(SalesDataTable[[#This Row],[Order Date]])</f>
        <v>2026</v>
      </c>
      <c r="V1158" s="7" t="str">
        <f>"Q"&amp;ROUNDUP(MONTH(SalesDataTable[[#This Row],[Order Date]])/3,0)</f>
        <v>Q2</v>
      </c>
      <c r="W1158" s="8">
        <f>MONTH(SalesDataTable[[#This Row],[Order Date]])</f>
        <v>6</v>
      </c>
      <c r="X1158" s="7" t="str">
        <f>TEXT(SalesDataTable[[#This Row],[Order Date]],"mmm")</f>
        <v>Jun</v>
      </c>
    </row>
    <row r="1159" spans="1:24" ht="15.75">
      <c r="A1159" s="1">
        <v>3325</v>
      </c>
      <c r="B1159" s="2">
        <v>46194</v>
      </c>
      <c r="C1159" s="3">
        <f>YEAR(SalesDataTable[[#This Row],[Order Date]])</f>
        <v>2026</v>
      </c>
      <c r="D1159" s="10" t="str">
        <f>"Q"&amp;ROUNDUP(MONTH(SalesDataTable[[#This Row],[Order Date]])/3,0)</f>
        <v>Q2</v>
      </c>
      <c r="E1159" s="3">
        <f>MONTH(SalesDataTable[[#This Row],[Order Date]])</f>
        <v>6</v>
      </c>
      <c r="F1159" s="3" t="str">
        <f>TEXT(SalesDataTable[[#This Row],[Order Date]],"MMM")</f>
        <v>Jun</v>
      </c>
      <c r="G1159" s="3" t="s">
        <v>11</v>
      </c>
      <c r="H1159" s="3" t="s">
        <v>12</v>
      </c>
      <c r="I1159" s="3" t="s">
        <v>2</v>
      </c>
      <c r="J1159" s="3" t="s">
        <v>13</v>
      </c>
      <c r="K1159" s="3" t="s">
        <v>4</v>
      </c>
      <c r="L1159" s="3" t="s">
        <v>22</v>
      </c>
      <c r="M1159" s="8">
        <v>4</v>
      </c>
      <c r="N1159" s="5">
        <v>50.57</v>
      </c>
      <c r="O1159" s="6">
        <v>0</v>
      </c>
      <c r="P1159" s="5">
        <v>21.85</v>
      </c>
      <c r="Q1159" s="5">
        <f t="shared" si="72"/>
        <v>202.28</v>
      </c>
      <c r="R1159" s="5">
        <f t="shared" si="73"/>
        <v>87.4</v>
      </c>
      <c r="S1159" s="5">
        <f t="shared" si="74"/>
        <v>114.88</v>
      </c>
      <c r="T1159" s="7">
        <f t="shared" si="75"/>
        <v>0.56792564761716435</v>
      </c>
      <c r="U1159" s="4">
        <f>YEAR(SalesDataTable[[#This Row],[Order Date]])</f>
        <v>2026</v>
      </c>
      <c r="V1159" s="7" t="str">
        <f>"Q"&amp;ROUNDUP(MONTH(SalesDataTable[[#This Row],[Order Date]])/3,0)</f>
        <v>Q2</v>
      </c>
      <c r="W1159" s="8">
        <f>MONTH(SalesDataTable[[#This Row],[Order Date]])</f>
        <v>6</v>
      </c>
      <c r="X1159" s="7" t="str">
        <f>TEXT(SalesDataTable[[#This Row],[Order Date]],"mmm")</f>
        <v>Jun</v>
      </c>
    </row>
    <row r="1160" spans="1:24" ht="15.75">
      <c r="A1160" s="1">
        <v>4070</v>
      </c>
      <c r="B1160" s="2">
        <v>46194</v>
      </c>
      <c r="C1160" s="3">
        <f>YEAR(SalesDataTable[[#This Row],[Order Date]])</f>
        <v>2026</v>
      </c>
      <c r="D1160" s="10" t="str">
        <f>"Q"&amp;ROUNDUP(MONTH(SalesDataTable[[#This Row],[Order Date]])/3,0)</f>
        <v>Q2</v>
      </c>
      <c r="E1160" s="3">
        <f>MONTH(SalesDataTable[[#This Row],[Order Date]])</f>
        <v>6</v>
      </c>
      <c r="F1160" s="3" t="str">
        <f>TEXT(SalesDataTable[[#This Row],[Order Date]],"MMM")</f>
        <v>Jun</v>
      </c>
      <c r="G1160" s="3" t="s">
        <v>20</v>
      </c>
      <c r="H1160" s="3" t="s">
        <v>33</v>
      </c>
      <c r="I1160" s="3" t="s">
        <v>2</v>
      </c>
      <c r="J1160" s="3" t="s">
        <v>13</v>
      </c>
      <c r="K1160" s="3" t="s">
        <v>4</v>
      </c>
      <c r="L1160" s="3" t="s">
        <v>30</v>
      </c>
      <c r="M1160" s="8">
        <v>3</v>
      </c>
      <c r="N1160" s="5">
        <v>103.72</v>
      </c>
      <c r="O1160" s="6">
        <v>0</v>
      </c>
      <c r="P1160" s="5">
        <v>50.34</v>
      </c>
      <c r="Q1160" s="5">
        <f t="shared" si="72"/>
        <v>311.15999999999997</v>
      </c>
      <c r="R1160" s="5">
        <f t="shared" si="73"/>
        <v>151.02000000000001</v>
      </c>
      <c r="S1160" s="5">
        <f t="shared" si="74"/>
        <v>160.13999999999996</v>
      </c>
      <c r="T1160" s="7">
        <f t="shared" si="75"/>
        <v>0.51465483995372152</v>
      </c>
      <c r="U1160" s="4">
        <f>YEAR(SalesDataTable[[#This Row],[Order Date]])</f>
        <v>2026</v>
      </c>
      <c r="V1160" s="7" t="str">
        <f>"Q"&amp;ROUNDUP(MONTH(SalesDataTable[[#This Row],[Order Date]])/3,0)</f>
        <v>Q2</v>
      </c>
      <c r="W1160" s="8">
        <f>MONTH(SalesDataTable[[#This Row],[Order Date]])</f>
        <v>6</v>
      </c>
      <c r="X1160" s="7" t="str">
        <f>TEXT(SalesDataTable[[#This Row],[Order Date]],"mmm")</f>
        <v>Jun</v>
      </c>
    </row>
    <row r="1161" spans="1:24" ht="15.75">
      <c r="A1161" s="1">
        <v>4339</v>
      </c>
      <c r="B1161" s="2">
        <v>46194</v>
      </c>
      <c r="C1161" s="3">
        <f>YEAR(SalesDataTable[[#This Row],[Order Date]])</f>
        <v>2026</v>
      </c>
      <c r="D1161" s="10" t="str">
        <f>"Q"&amp;ROUNDUP(MONTH(SalesDataTable[[#This Row],[Order Date]])/3,0)</f>
        <v>Q2</v>
      </c>
      <c r="E1161" s="3">
        <f>MONTH(SalesDataTable[[#This Row],[Order Date]])</f>
        <v>6</v>
      </c>
      <c r="F1161" s="3" t="str">
        <f>TEXT(SalesDataTable[[#This Row],[Order Date]],"MMM")</f>
        <v>Jun</v>
      </c>
      <c r="G1161" s="3" t="s">
        <v>11</v>
      </c>
      <c r="H1161" s="3" t="s">
        <v>52</v>
      </c>
      <c r="I1161" s="3" t="s">
        <v>28</v>
      </c>
      <c r="J1161" s="3" t="s">
        <v>3</v>
      </c>
      <c r="K1161" s="3" t="s">
        <v>14</v>
      </c>
      <c r="L1161" s="3" t="s">
        <v>44</v>
      </c>
      <c r="M1161" s="8">
        <v>1</v>
      </c>
      <c r="N1161" s="5">
        <v>132.49</v>
      </c>
      <c r="O1161" s="6">
        <v>0</v>
      </c>
      <c r="P1161" s="5">
        <v>67.09</v>
      </c>
      <c r="Q1161" s="5">
        <f t="shared" si="72"/>
        <v>132.49</v>
      </c>
      <c r="R1161" s="5">
        <f t="shared" si="73"/>
        <v>67.09</v>
      </c>
      <c r="S1161" s="5">
        <f t="shared" si="74"/>
        <v>65.400000000000006</v>
      </c>
      <c r="T1161" s="7">
        <f t="shared" si="75"/>
        <v>0.49362216016303118</v>
      </c>
      <c r="U1161" s="4">
        <f>YEAR(SalesDataTable[[#This Row],[Order Date]])</f>
        <v>2026</v>
      </c>
      <c r="V1161" s="7" t="str">
        <f>"Q"&amp;ROUNDUP(MONTH(SalesDataTable[[#This Row],[Order Date]])/3,0)</f>
        <v>Q2</v>
      </c>
      <c r="W1161" s="8">
        <f>MONTH(SalesDataTable[[#This Row],[Order Date]])</f>
        <v>6</v>
      </c>
      <c r="X1161" s="7" t="str">
        <f>TEXT(SalesDataTable[[#This Row],[Order Date]],"mmm")</f>
        <v>Jun</v>
      </c>
    </row>
    <row r="1162" spans="1:24" ht="15.75">
      <c r="A1162" s="1">
        <v>731</v>
      </c>
      <c r="B1162" s="2">
        <v>46195</v>
      </c>
      <c r="C1162" s="3">
        <f>YEAR(SalesDataTable[[#This Row],[Order Date]])</f>
        <v>2026</v>
      </c>
      <c r="D1162" s="10" t="str">
        <f>"Q"&amp;ROUNDUP(MONTH(SalesDataTable[[#This Row],[Order Date]])/3,0)</f>
        <v>Q2</v>
      </c>
      <c r="E1162" s="3">
        <f>MONTH(SalesDataTable[[#This Row],[Order Date]])</f>
        <v>6</v>
      </c>
      <c r="F1162" s="3" t="str">
        <f>TEXT(SalesDataTable[[#This Row],[Order Date]],"MMM")</f>
        <v>Jun</v>
      </c>
      <c r="G1162" s="3" t="s">
        <v>11</v>
      </c>
      <c r="H1162" s="3" t="s">
        <v>18</v>
      </c>
      <c r="I1162" s="3" t="s">
        <v>2</v>
      </c>
      <c r="J1162" s="3" t="s">
        <v>13</v>
      </c>
      <c r="K1162" s="3" t="s">
        <v>23</v>
      </c>
      <c r="L1162" s="3" t="s">
        <v>40</v>
      </c>
      <c r="M1162" s="8">
        <v>2</v>
      </c>
      <c r="N1162" s="5">
        <v>80.650000000000006</v>
      </c>
      <c r="O1162" s="6">
        <v>0</v>
      </c>
      <c r="P1162" s="5">
        <v>39.18</v>
      </c>
      <c r="Q1162" s="5">
        <f t="shared" si="72"/>
        <v>161.30000000000001</v>
      </c>
      <c r="R1162" s="5">
        <f t="shared" si="73"/>
        <v>78.36</v>
      </c>
      <c r="S1162" s="5">
        <f t="shared" si="74"/>
        <v>82.940000000000012</v>
      </c>
      <c r="T1162" s="7">
        <f t="shared" si="75"/>
        <v>0.51419714817110973</v>
      </c>
      <c r="U1162" s="4">
        <f>YEAR(SalesDataTable[[#This Row],[Order Date]])</f>
        <v>2026</v>
      </c>
      <c r="V1162" s="7" t="str">
        <f>"Q"&amp;ROUNDUP(MONTH(SalesDataTable[[#This Row],[Order Date]])/3,0)</f>
        <v>Q2</v>
      </c>
      <c r="W1162" s="8">
        <f>MONTH(SalesDataTable[[#This Row],[Order Date]])</f>
        <v>6</v>
      </c>
      <c r="X1162" s="7" t="str">
        <f>TEXT(SalesDataTable[[#This Row],[Order Date]],"mmm")</f>
        <v>Jun</v>
      </c>
    </row>
    <row r="1163" spans="1:24" ht="15.75">
      <c r="A1163" s="1">
        <v>1362</v>
      </c>
      <c r="B1163" s="2">
        <v>46195</v>
      </c>
      <c r="C1163" s="3">
        <f>YEAR(SalesDataTable[[#This Row],[Order Date]])</f>
        <v>2026</v>
      </c>
      <c r="D1163" s="10" t="str">
        <f>"Q"&amp;ROUNDUP(MONTH(SalesDataTable[[#This Row],[Order Date]])/3,0)</f>
        <v>Q2</v>
      </c>
      <c r="E1163" s="3">
        <f>MONTH(SalesDataTable[[#This Row],[Order Date]])</f>
        <v>6</v>
      </c>
      <c r="F1163" s="3" t="str">
        <f>TEXT(SalesDataTable[[#This Row],[Order Date]],"MMM")</f>
        <v>Jun</v>
      </c>
      <c r="G1163" s="3" t="s">
        <v>6</v>
      </c>
      <c r="H1163" s="3" t="s">
        <v>7</v>
      </c>
      <c r="I1163" s="3" t="s">
        <v>19</v>
      </c>
      <c r="J1163" s="3" t="s">
        <v>13</v>
      </c>
      <c r="K1163" s="3" t="s">
        <v>34</v>
      </c>
      <c r="L1163" s="3" t="s">
        <v>42</v>
      </c>
      <c r="M1163" s="8">
        <v>1</v>
      </c>
      <c r="N1163" s="5">
        <v>35.409999999999997</v>
      </c>
      <c r="O1163" s="6">
        <v>0.05</v>
      </c>
      <c r="P1163" s="5">
        <v>13.9</v>
      </c>
      <c r="Q1163" s="5">
        <f t="shared" si="72"/>
        <v>33.639499999999998</v>
      </c>
      <c r="R1163" s="5">
        <f t="shared" si="73"/>
        <v>13.9</v>
      </c>
      <c r="S1163" s="5">
        <f t="shared" si="74"/>
        <v>19.7395</v>
      </c>
      <c r="T1163" s="7">
        <f t="shared" si="75"/>
        <v>0.58679528530447833</v>
      </c>
      <c r="U1163" s="4">
        <f>YEAR(SalesDataTable[[#This Row],[Order Date]])</f>
        <v>2026</v>
      </c>
      <c r="V1163" s="7" t="str">
        <f>"Q"&amp;ROUNDUP(MONTH(SalesDataTable[[#This Row],[Order Date]])/3,0)</f>
        <v>Q2</v>
      </c>
      <c r="W1163" s="8">
        <f>MONTH(SalesDataTable[[#This Row],[Order Date]])</f>
        <v>6</v>
      </c>
      <c r="X1163" s="7" t="str">
        <f>TEXT(SalesDataTable[[#This Row],[Order Date]],"mmm")</f>
        <v>Jun</v>
      </c>
    </row>
    <row r="1164" spans="1:24" ht="15.75">
      <c r="A1164" s="1">
        <v>1512</v>
      </c>
      <c r="B1164" s="2">
        <v>46195</v>
      </c>
      <c r="C1164" s="3">
        <f>YEAR(SalesDataTable[[#This Row],[Order Date]])</f>
        <v>2026</v>
      </c>
      <c r="D1164" s="10" t="str">
        <f>"Q"&amp;ROUNDUP(MONTH(SalesDataTable[[#This Row],[Order Date]])/3,0)</f>
        <v>Q2</v>
      </c>
      <c r="E1164" s="3">
        <f>MONTH(SalesDataTable[[#This Row],[Order Date]])</f>
        <v>6</v>
      </c>
      <c r="F1164" s="3" t="str">
        <f>TEXT(SalesDataTable[[#This Row],[Order Date]],"MMM")</f>
        <v>Jun</v>
      </c>
      <c r="G1164" s="3" t="s">
        <v>0</v>
      </c>
      <c r="H1164" s="3" t="s">
        <v>1</v>
      </c>
      <c r="I1164" s="3" t="s">
        <v>28</v>
      </c>
      <c r="J1164" s="3" t="s">
        <v>3</v>
      </c>
      <c r="K1164" s="3" t="s">
        <v>34</v>
      </c>
      <c r="L1164" s="3" t="s">
        <v>35</v>
      </c>
      <c r="M1164" s="8">
        <v>3</v>
      </c>
      <c r="N1164" s="5">
        <v>41.01</v>
      </c>
      <c r="O1164" s="6">
        <v>0</v>
      </c>
      <c r="P1164" s="5">
        <v>14.33</v>
      </c>
      <c r="Q1164" s="5">
        <f t="shared" si="72"/>
        <v>123.03</v>
      </c>
      <c r="R1164" s="5">
        <f t="shared" si="73"/>
        <v>42.99</v>
      </c>
      <c r="S1164" s="5">
        <f t="shared" si="74"/>
        <v>80.039999999999992</v>
      </c>
      <c r="T1164" s="7">
        <f t="shared" si="75"/>
        <v>0.65057303096805652</v>
      </c>
      <c r="U1164" s="4">
        <f>YEAR(SalesDataTable[[#This Row],[Order Date]])</f>
        <v>2026</v>
      </c>
      <c r="V1164" s="7" t="str">
        <f>"Q"&amp;ROUNDUP(MONTH(SalesDataTable[[#This Row],[Order Date]])/3,0)</f>
        <v>Q2</v>
      </c>
      <c r="W1164" s="8">
        <f>MONTH(SalesDataTable[[#This Row],[Order Date]])</f>
        <v>6</v>
      </c>
      <c r="X1164" s="7" t="str">
        <f>TEXT(SalesDataTable[[#This Row],[Order Date]],"mmm")</f>
        <v>Jun</v>
      </c>
    </row>
    <row r="1165" spans="1:24" ht="15.75">
      <c r="A1165" s="1">
        <v>1647</v>
      </c>
      <c r="B1165" s="2">
        <v>46195</v>
      </c>
      <c r="C1165" s="3">
        <f>YEAR(SalesDataTable[[#This Row],[Order Date]])</f>
        <v>2026</v>
      </c>
      <c r="D1165" s="10" t="str">
        <f>"Q"&amp;ROUNDUP(MONTH(SalesDataTable[[#This Row],[Order Date]])/3,0)</f>
        <v>Q2</v>
      </c>
      <c r="E1165" s="3">
        <f>MONTH(SalesDataTable[[#This Row],[Order Date]])</f>
        <v>6</v>
      </c>
      <c r="F1165" s="3" t="str">
        <f>TEXT(SalesDataTable[[#This Row],[Order Date]],"MMM")</f>
        <v>Jun</v>
      </c>
      <c r="G1165" s="3" t="s">
        <v>20</v>
      </c>
      <c r="H1165" s="3" t="s">
        <v>33</v>
      </c>
      <c r="I1165" s="3" t="s">
        <v>2</v>
      </c>
      <c r="J1165" s="3" t="s">
        <v>16</v>
      </c>
      <c r="K1165" s="3" t="s">
        <v>14</v>
      </c>
      <c r="L1165" s="3" t="s">
        <v>15</v>
      </c>
      <c r="M1165" s="8">
        <v>1</v>
      </c>
      <c r="N1165" s="5">
        <v>36.01</v>
      </c>
      <c r="O1165" s="6">
        <v>0</v>
      </c>
      <c r="P1165" s="5">
        <v>13.23</v>
      </c>
      <c r="Q1165" s="5">
        <f t="shared" si="72"/>
        <v>36.01</v>
      </c>
      <c r="R1165" s="5">
        <f t="shared" si="73"/>
        <v>13.23</v>
      </c>
      <c r="S1165" s="5">
        <f t="shared" si="74"/>
        <v>22.779999999999998</v>
      </c>
      <c r="T1165" s="7">
        <f t="shared" si="75"/>
        <v>0.63260205498472644</v>
      </c>
      <c r="U1165" s="4">
        <f>YEAR(SalesDataTable[[#This Row],[Order Date]])</f>
        <v>2026</v>
      </c>
      <c r="V1165" s="7" t="str">
        <f>"Q"&amp;ROUNDUP(MONTH(SalesDataTable[[#This Row],[Order Date]])/3,0)</f>
        <v>Q2</v>
      </c>
      <c r="W1165" s="8">
        <f>MONTH(SalesDataTable[[#This Row],[Order Date]])</f>
        <v>6</v>
      </c>
      <c r="X1165" s="7" t="str">
        <f>TEXT(SalesDataTable[[#This Row],[Order Date]],"mmm")</f>
        <v>Jun</v>
      </c>
    </row>
    <row r="1166" spans="1:24" ht="15.75">
      <c r="A1166" s="1">
        <v>2358</v>
      </c>
      <c r="B1166" s="2">
        <v>46195</v>
      </c>
      <c r="C1166" s="3">
        <f>YEAR(SalesDataTable[[#This Row],[Order Date]])</f>
        <v>2026</v>
      </c>
      <c r="D1166" s="10" t="str">
        <f>"Q"&amp;ROUNDUP(MONTH(SalesDataTable[[#This Row],[Order Date]])/3,0)</f>
        <v>Q2</v>
      </c>
      <c r="E1166" s="3">
        <f>MONTH(SalesDataTable[[#This Row],[Order Date]])</f>
        <v>6</v>
      </c>
      <c r="F1166" s="3" t="str">
        <f>TEXT(SalesDataTable[[#This Row],[Order Date]],"MMM")</f>
        <v>Jun</v>
      </c>
      <c r="G1166" s="3" t="s">
        <v>0</v>
      </c>
      <c r="H1166" s="3" t="s">
        <v>1</v>
      </c>
      <c r="I1166" s="3" t="s">
        <v>28</v>
      </c>
      <c r="J1166" s="3" t="s">
        <v>3</v>
      </c>
      <c r="K1166" s="3" t="s">
        <v>34</v>
      </c>
      <c r="L1166" s="3" t="s">
        <v>45</v>
      </c>
      <c r="M1166" s="8">
        <v>2</v>
      </c>
      <c r="N1166" s="5">
        <v>50.21</v>
      </c>
      <c r="O1166" s="6">
        <v>0.05</v>
      </c>
      <c r="P1166" s="5">
        <v>21.74</v>
      </c>
      <c r="Q1166" s="5">
        <f t="shared" si="72"/>
        <v>95.399000000000001</v>
      </c>
      <c r="R1166" s="5">
        <f t="shared" si="73"/>
        <v>43.48</v>
      </c>
      <c r="S1166" s="5">
        <f t="shared" si="74"/>
        <v>51.919000000000004</v>
      </c>
      <c r="T1166" s="7">
        <f t="shared" si="75"/>
        <v>0.54423002337550708</v>
      </c>
      <c r="U1166" s="4">
        <f>YEAR(SalesDataTable[[#This Row],[Order Date]])</f>
        <v>2026</v>
      </c>
      <c r="V1166" s="7" t="str">
        <f>"Q"&amp;ROUNDUP(MONTH(SalesDataTable[[#This Row],[Order Date]])/3,0)</f>
        <v>Q2</v>
      </c>
      <c r="W1166" s="8">
        <f>MONTH(SalesDataTable[[#This Row],[Order Date]])</f>
        <v>6</v>
      </c>
      <c r="X1166" s="7" t="str">
        <f>TEXT(SalesDataTable[[#This Row],[Order Date]],"mmm")</f>
        <v>Jun</v>
      </c>
    </row>
    <row r="1167" spans="1:24" ht="15.75">
      <c r="A1167" s="1">
        <v>2366</v>
      </c>
      <c r="B1167" s="2">
        <v>46195</v>
      </c>
      <c r="C1167" s="3">
        <f>YEAR(SalesDataTable[[#This Row],[Order Date]])</f>
        <v>2026</v>
      </c>
      <c r="D1167" s="10" t="str">
        <f>"Q"&amp;ROUNDUP(MONTH(SalesDataTable[[#This Row],[Order Date]])/3,0)</f>
        <v>Q2</v>
      </c>
      <c r="E1167" s="3">
        <f>MONTH(SalesDataTable[[#This Row],[Order Date]])</f>
        <v>6</v>
      </c>
      <c r="F1167" s="3" t="str">
        <f>TEXT(SalesDataTable[[#This Row],[Order Date]],"MMM")</f>
        <v>Jun</v>
      </c>
      <c r="G1167" s="3" t="s">
        <v>11</v>
      </c>
      <c r="H1167" s="3" t="s">
        <v>39</v>
      </c>
      <c r="I1167" s="3" t="s">
        <v>28</v>
      </c>
      <c r="J1167" s="3" t="s">
        <v>3</v>
      </c>
      <c r="K1167" s="3" t="s">
        <v>4</v>
      </c>
      <c r="L1167" s="3" t="s">
        <v>30</v>
      </c>
      <c r="M1167" s="8">
        <v>3</v>
      </c>
      <c r="N1167" s="5">
        <v>100.3</v>
      </c>
      <c r="O1167" s="6">
        <v>0</v>
      </c>
      <c r="P1167" s="5">
        <v>49.26</v>
      </c>
      <c r="Q1167" s="5">
        <f t="shared" si="72"/>
        <v>300.89999999999998</v>
      </c>
      <c r="R1167" s="5">
        <f t="shared" si="73"/>
        <v>147.78</v>
      </c>
      <c r="S1167" s="5">
        <f t="shared" si="74"/>
        <v>153.11999999999998</v>
      </c>
      <c r="T1167" s="7">
        <f t="shared" si="75"/>
        <v>0.5088733798604187</v>
      </c>
      <c r="U1167" s="4">
        <f>YEAR(SalesDataTable[[#This Row],[Order Date]])</f>
        <v>2026</v>
      </c>
      <c r="V1167" s="7" t="str">
        <f>"Q"&amp;ROUNDUP(MONTH(SalesDataTable[[#This Row],[Order Date]])/3,0)</f>
        <v>Q2</v>
      </c>
      <c r="W1167" s="8">
        <f>MONTH(SalesDataTable[[#This Row],[Order Date]])</f>
        <v>6</v>
      </c>
      <c r="X1167" s="7" t="str">
        <f>TEXT(SalesDataTable[[#This Row],[Order Date]],"mmm")</f>
        <v>Jun</v>
      </c>
    </row>
    <row r="1168" spans="1:24" ht="15.75">
      <c r="A1168" s="1">
        <v>3481</v>
      </c>
      <c r="B1168" s="2">
        <v>46195</v>
      </c>
      <c r="C1168" s="3">
        <f>YEAR(SalesDataTable[[#This Row],[Order Date]])</f>
        <v>2026</v>
      </c>
      <c r="D1168" s="10" t="str">
        <f>"Q"&amp;ROUNDUP(MONTH(SalesDataTable[[#This Row],[Order Date]])/3,0)</f>
        <v>Q2</v>
      </c>
      <c r="E1168" s="3">
        <f>MONTH(SalesDataTable[[#This Row],[Order Date]])</f>
        <v>6</v>
      </c>
      <c r="F1168" s="3" t="str">
        <f>TEXT(SalesDataTable[[#This Row],[Order Date]],"MMM")</f>
        <v>Jun</v>
      </c>
      <c r="G1168" s="3" t="s">
        <v>20</v>
      </c>
      <c r="H1168" s="3" t="s">
        <v>33</v>
      </c>
      <c r="I1168" s="3" t="s">
        <v>19</v>
      </c>
      <c r="J1168" s="3" t="s">
        <v>13</v>
      </c>
      <c r="K1168" s="3" t="s">
        <v>14</v>
      </c>
      <c r="L1168" s="3" t="s">
        <v>32</v>
      </c>
      <c r="M1168" s="8">
        <v>1</v>
      </c>
      <c r="N1168" s="5">
        <v>47.7</v>
      </c>
      <c r="O1168" s="6">
        <v>0.1</v>
      </c>
      <c r="P1168" s="5">
        <v>18.760000000000002</v>
      </c>
      <c r="Q1168" s="5">
        <f t="shared" si="72"/>
        <v>42.930000000000007</v>
      </c>
      <c r="R1168" s="5">
        <f t="shared" si="73"/>
        <v>18.760000000000002</v>
      </c>
      <c r="S1168" s="5">
        <f t="shared" si="74"/>
        <v>24.170000000000005</v>
      </c>
      <c r="T1168" s="7">
        <f t="shared" si="75"/>
        <v>0.56300955043093415</v>
      </c>
      <c r="U1168" s="4">
        <f>YEAR(SalesDataTable[[#This Row],[Order Date]])</f>
        <v>2026</v>
      </c>
      <c r="V1168" s="7" t="str">
        <f>"Q"&amp;ROUNDUP(MONTH(SalesDataTable[[#This Row],[Order Date]])/3,0)</f>
        <v>Q2</v>
      </c>
      <c r="W1168" s="8">
        <f>MONTH(SalesDataTable[[#This Row],[Order Date]])</f>
        <v>6</v>
      </c>
      <c r="X1168" s="7" t="str">
        <f>TEXT(SalesDataTable[[#This Row],[Order Date]],"mmm")</f>
        <v>Jun</v>
      </c>
    </row>
    <row r="1169" spans="1:24" ht="15.75">
      <c r="A1169" s="1">
        <v>3595</v>
      </c>
      <c r="B1169" s="2">
        <v>46195</v>
      </c>
      <c r="C1169" s="3">
        <f>YEAR(SalesDataTable[[#This Row],[Order Date]])</f>
        <v>2026</v>
      </c>
      <c r="D1169" s="10" t="str">
        <f>"Q"&amp;ROUNDUP(MONTH(SalesDataTable[[#This Row],[Order Date]])/3,0)</f>
        <v>Q2</v>
      </c>
      <c r="E1169" s="3">
        <f>MONTH(SalesDataTable[[#This Row],[Order Date]])</f>
        <v>6</v>
      </c>
      <c r="F1169" s="3" t="str">
        <f>TEXT(SalesDataTable[[#This Row],[Order Date]],"MMM")</f>
        <v>Jun</v>
      </c>
      <c r="G1169" s="3" t="s">
        <v>6</v>
      </c>
      <c r="H1169" s="3" t="s">
        <v>49</v>
      </c>
      <c r="I1169" s="3" t="s">
        <v>2</v>
      </c>
      <c r="J1169" s="3" t="s">
        <v>13</v>
      </c>
      <c r="K1169" s="3" t="s">
        <v>4</v>
      </c>
      <c r="L1169" s="3" t="s">
        <v>26</v>
      </c>
      <c r="M1169" s="8">
        <v>2</v>
      </c>
      <c r="N1169" s="5">
        <v>40.94</v>
      </c>
      <c r="O1169" s="6">
        <v>0.1</v>
      </c>
      <c r="P1169" s="5">
        <v>16.88</v>
      </c>
      <c r="Q1169" s="5">
        <f t="shared" si="72"/>
        <v>73.691999999999993</v>
      </c>
      <c r="R1169" s="5">
        <f t="shared" si="73"/>
        <v>33.76</v>
      </c>
      <c r="S1169" s="5">
        <f t="shared" si="74"/>
        <v>39.931999999999995</v>
      </c>
      <c r="T1169" s="7">
        <f t="shared" si="75"/>
        <v>0.54187700157411933</v>
      </c>
      <c r="U1169" s="4">
        <f>YEAR(SalesDataTable[[#This Row],[Order Date]])</f>
        <v>2026</v>
      </c>
      <c r="V1169" s="7" t="str">
        <f>"Q"&amp;ROUNDUP(MONTH(SalesDataTable[[#This Row],[Order Date]])/3,0)</f>
        <v>Q2</v>
      </c>
      <c r="W1169" s="8">
        <f>MONTH(SalesDataTable[[#This Row],[Order Date]])</f>
        <v>6</v>
      </c>
      <c r="X1169" s="7" t="str">
        <f>TEXT(SalesDataTable[[#This Row],[Order Date]],"mmm")</f>
        <v>Jun</v>
      </c>
    </row>
    <row r="1170" spans="1:24" ht="15.75">
      <c r="A1170" s="1">
        <v>3766</v>
      </c>
      <c r="B1170" s="2">
        <v>46195</v>
      </c>
      <c r="C1170" s="3">
        <f>YEAR(SalesDataTable[[#This Row],[Order Date]])</f>
        <v>2026</v>
      </c>
      <c r="D1170" s="10" t="str">
        <f>"Q"&amp;ROUNDUP(MONTH(SalesDataTable[[#This Row],[Order Date]])/3,0)</f>
        <v>Q2</v>
      </c>
      <c r="E1170" s="3">
        <f>MONTH(SalesDataTable[[#This Row],[Order Date]])</f>
        <v>6</v>
      </c>
      <c r="F1170" s="3" t="str">
        <f>TEXT(SalesDataTable[[#This Row],[Order Date]],"MMM")</f>
        <v>Jun</v>
      </c>
      <c r="G1170" s="3" t="s">
        <v>20</v>
      </c>
      <c r="H1170" s="3" t="s">
        <v>33</v>
      </c>
      <c r="I1170" s="3" t="s">
        <v>19</v>
      </c>
      <c r="J1170" s="3" t="s">
        <v>3</v>
      </c>
      <c r="K1170" s="3" t="s">
        <v>9</v>
      </c>
      <c r="L1170" s="3" t="s">
        <v>10</v>
      </c>
      <c r="M1170" s="8">
        <v>1</v>
      </c>
      <c r="N1170" s="5">
        <v>93.78</v>
      </c>
      <c r="O1170" s="6">
        <v>0</v>
      </c>
      <c r="P1170" s="5">
        <v>46.62</v>
      </c>
      <c r="Q1170" s="5">
        <f t="shared" si="72"/>
        <v>93.78</v>
      </c>
      <c r="R1170" s="5">
        <f t="shared" si="73"/>
        <v>46.62</v>
      </c>
      <c r="S1170" s="5">
        <f t="shared" si="74"/>
        <v>47.160000000000004</v>
      </c>
      <c r="T1170" s="7">
        <f t="shared" si="75"/>
        <v>0.50287907869481774</v>
      </c>
      <c r="U1170" s="4">
        <f>YEAR(SalesDataTable[[#This Row],[Order Date]])</f>
        <v>2026</v>
      </c>
      <c r="V1170" s="7" t="str">
        <f>"Q"&amp;ROUNDUP(MONTH(SalesDataTable[[#This Row],[Order Date]])/3,0)</f>
        <v>Q2</v>
      </c>
      <c r="W1170" s="8">
        <f>MONTH(SalesDataTable[[#This Row],[Order Date]])</f>
        <v>6</v>
      </c>
      <c r="X1170" s="7" t="str">
        <f>TEXT(SalesDataTable[[#This Row],[Order Date]],"mmm")</f>
        <v>Jun</v>
      </c>
    </row>
    <row r="1171" spans="1:24" ht="15.75">
      <c r="A1171" s="1">
        <v>3933</v>
      </c>
      <c r="B1171" s="2">
        <v>46195</v>
      </c>
      <c r="C1171" s="3">
        <f>YEAR(SalesDataTable[[#This Row],[Order Date]])</f>
        <v>2026</v>
      </c>
      <c r="D1171" s="10" t="str">
        <f>"Q"&amp;ROUNDUP(MONTH(SalesDataTable[[#This Row],[Order Date]])/3,0)</f>
        <v>Q2</v>
      </c>
      <c r="E1171" s="3">
        <f>MONTH(SalesDataTable[[#This Row],[Order Date]])</f>
        <v>6</v>
      </c>
      <c r="F1171" s="3" t="str">
        <f>TEXT(SalesDataTable[[#This Row],[Order Date]],"MMM")</f>
        <v>Jun</v>
      </c>
      <c r="G1171" s="3" t="s">
        <v>20</v>
      </c>
      <c r="H1171" s="3" t="s">
        <v>21</v>
      </c>
      <c r="I1171" s="3" t="s">
        <v>19</v>
      </c>
      <c r="J1171" s="3" t="s">
        <v>13</v>
      </c>
      <c r="K1171" s="3" t="s">
        <v>34</v>
      </c>
      <c r="L1171" s="3" t="s">
        <v>45</v>
      </c>
      <c r="M1171" s="8">
        <v>2</v>
      </c>
      <c r="N1171" s="5">
        <v>51.42</v>
      </c>
      <c r="O1171" s="6">
        <v>0</v>
      </c>
      <c r="P1171" s="5">
        <v>22.19</v>
      </c>
      <c r="Q1171" s="5">
        <f t="shared" si="72"/>
        <v>102.84</v>
      </c>
      <c r="R1171" s="5">
        <f t="shared" si="73"/>
        <v>44.38</v>
      </c>
      <c r="S1171" s="5">
        <f t="shared" si="74"/>
        <v>58.46</v>
      </c>
      <c r="T1171" s="7">
        <f t="shared" si="75"/>
        <v>0.56845585375340335</v>
      </c>
      <c r="U1171" s="4">
        <f>YEAR(SalesDataTable[[#This Row],[Order Date]])</f>
        <v>2026</v>
      </c>
      <c r="V1171" s="7" t="str">
        <f>"Q"&amp;ROUNDUP(MONTH(SalesDataTable[[#This Row],[Order Date]])/3,0)</f>
        <v>Q2</v>
      </c>
      <c r="W1171" s="8">
        <f>MONTH(SalesDataTable[[#This Row],[Order Date]])</f>
        <v>6</v>
      </c>
      <c r="X1171" s="7" t="str">
        <f>TEXT(SalesDataTable[[#This Row],[Order Date]],"mmm")</f>
        <v>Jun</v>
      </c>
    </row>
    <row r="1172" spans="1:24" ht="15.75">
      <c r="A1172" s="1">
        <v>3951</v>
      </c>
      <c r="B1172" s="2">
        <v>46195</v>
      </c>
      <c r="C1172" s="3">
        <f>YEAR(SalesDataTable[[#This Row],[Order Date]])</f>
        <v>2026</v>
      </c>
      <c r="D1172" s="10" t="str">
        <f>"Q"&amp;ROUNDUP(MONTH(SalesDataTable[[#This Row],[Order Date]])/3,0)</f>
        <v>Q2</v>
      </c>
      <c r="E1172" s="3">
        <f>MONTH(SalesDataTable[[#This Row],[Order Date]])</f>
        <v>6</v>
      </c>
      <c r="F1172" s="3" t="str">
        <f>TEXT(SalesDataTable[[#This Row],[Order Date]],"MMM")</f>
        <v>Jun</v>
      </c>
      <c r="G1172" s="3" t="s">
        <v>11</v>
      </c>
      <c r="H1172" s="3" t="s">
        <v>12</v>
      </c>
      <c r="I1172" s="3" t="s">
        <v>19</v>
      </c>
      <c r="J1172" s="3" t="s">
        <v>13</v>
      </c>
      <c r="K1172" s="3" t="s">
        <v>14</v>
      </c>
      <c r="L1172" s="3" t="s">
        <v>48</v>
      </c>
      <c r="M1172" s="8">
        <v>1</v>
      </c>
      <c r="N1172" s="5">
        <v>164.99</v>
      </c>
      <c r="O1172" s="6">
        <v>0.1</v>
      </c>
      <c r="P1172" s="5">
        <v>86.6</v>
      </c>
      <c r="Q1172" s="5">
        <f t="shared" si="72"/>
        <v>148.49100000000001</v>
      </c>
      <c r="R1172" s="5">
        <f t="shared" si="73"/>
        <v>86.6</v>
      </c>
      <c r="S1172" s="5">
        <f t="shared" si="74"/>
        <v>61.89100000000002</v>
      </c>
      <c r="T1172" s="7">
        <f t="shared" si="75"/>
        <v>0.41679967136055396</v>
      </c>
      <c r="U1172" s="4">
        <f>YEAR(SalesDataTable[[#This Row],[Order Date]])</f>
        <v>2026</v>
      </c>
      <c r="V1172" s="7" t="str">
        <f>"Q"&amp;ROUNDUP(MONTH(SalesDataTable[[#This Row],[Order Date]])/3,0)</f>
        <v>Q2</v>
      </c>
      <c r="W1172" s="8">
        <f>MONTH(SalesDataTable[[#This Row],[Order Date]])</f>
        <v>6</v>
      </c>
      <c r="X1172" s="7" t="str">
        <f>TEXT(SalesDataTable[[#This Row],[Order Date]],"mmm")</f>
        <v>Jun</v>
      </c>
    </row>
    <row r="1173" spans="1:24" ht="15.75">
      <c r="A1173" s="1">
        <v>4078</v>
      </c>
      <c r="B1173" s="2">
        <v>46195</v>
      </c>
      <c r="C1173" s="3">
        <f>YEAR(SalesDataTable[[#This Row],[Order Date]])</f>
        <v>2026</v>
      </c>
      <c r="D1173" s="10" t="str">
        <f>"Q"&amp;ROUNDUP(MONTH(SalesDataTable[[#This Row],[Order Date]])/3,0)</f>
        <v>Q2</v>
      </c>
      <c r="E1173" s="3">
        <f>MONTH(SalesDataTable[[#This Row],[Order Date]])</f>
        <v>6</v>
      </c>
      <c r="F1173" s="3" t="str">
        <f>TEXT(SalesDataTable[[#This Row],[Order Date]],"MMM")</f>
        <v>Jun</v>
      </c>
      <c r="G1173" s="3" t="s">
        <v>11</v>
      </c>
      <c r="H1173" s="3" t="s">
        <v>25</v>
      </c>
      <c r="I1173" s="3" t="s">
        <v>28</v>
      </c>
      <c r="J1173" s="3" t="s">
        <v>3</v>
      </c>
      <c r="K1173" s="3" t="s">
        <v>9</v>
      </c>
      <c r="L1173" s="3" t="s">
        <v>17</v>
      </c>
      <c r="M1173" s="8">
        <v>1</v>
      </c>
      <c r="N1173" s="5">
        <v>145.65</v>
      </c>
      <c r="O1173" s="6">
        <v>0</v>
      </c>
      <c r="P1173" s="5">
        <v>79.87</v>
      </c>
      <c r="Q1173" s="5">
        <f t="shared" si="72"/>
        <v>145.65</v>
      </c>
      <c r="R1173" s="5">
        <f t="shared" si="73"/>
        <v>79.87</v>
      </c>
      <c r="S1173" s="5">
        <f t="shared" si="74"/>
        <v>65.78</v>
      </c>
      <c r="T1173" s="7">
        <f t="shared" si="75"/>
        <v>0.45163062135255749</v>
      </c>
      <c r="U1173" s="4">
        <f>YEAR(SalesDataTable[[#This Row],[Order Date]])</f>
        <v>2026</v>
      </c>
      <c r="V1173" s="7" t="str">
        <f>"Q"&amp;ROUNDUP(MONTH(SalesDataTable[[#This Row],[Order Date]])/3,0)</f>
        <v>Q2</v>
      </c>
      <c r="W1173" s="8">
        <f>MONTH(SalesDataTable[[#This Row],[Order Date]])</f>
        <v>6</v>
      </c>
      <c r="X1173" s="7" t="str">
        <f>TEXT(SalesDataTable[[#This Row],[Order Date]],"mmm")</f>
        <v>Jun</v>
      </c>
    </row>
    <row r="1174" spans="1:24" ht="15.75">
      <c r="A1174" s="1">
        <v>4182</v>
      </c>
      <c r="B1174" s="2">
        <v>46195</v>
      </c>
      <c r="C1174" s="3">
        <f>YEAR(SalesDataTable[[#This Row],[Order Date]])</f>
        <v>2026</v>
      </c>
      <c r="D1174" s="10" t="str">
        <f>"Q"&amp;ROUNDUP(MONTH(SalesDataTable[[#This Row],[Order Date]])/3,0)</f>
        <v>Q2</v>
      </c>
      <c r="E1174" s="3">
        <f>MONTH(SalesDataTable[[#This Row],[Order Date]])</f>
        <v>6</v>
      </c>
      <c r="F1174" s="3" t="str">
        <f>TEXT(SalesDataTable[[#This Row],[Order Date]],"MMM")</f>
        <v>Jun</v>
      </c>
      <c r="G1174" s="3" t="s">
        <v>6</v>
      </c>
      <c r="H1174" s="3" t="s">
        <v>41</v>
      </c>
      <c r="I1174" s="3" t="s">
        <v>2</v>
      </c>
      <c r="J1174" s="3" t="s">
        <v>13</v>
      </c>
      <c r="K1174" s="3" t="s">
        <v>34</v>
      </c>
      <c r="L1174" s="3" t="s">
        <v>38</v>
      </c>
      <c r="M1174" s="8">
        <v>4</v>
      </c>
      <c r="N1174" s="5">
        <v>120.94</v>
      </c>
      <c r="O1174" s="6">
        <v>0.05</v>
      </c>
      <c r="P1174" s="5">
        <v>70.84</v>
      </c>
      <c r="Q1174" s="5">
        <f t="shared" si="72"/>
        <v>459.57199999999995</v>
      </c>
      <c r="R1174" s="5">
        <f t="shared" si="73"/>
        <v>283.36</v>
      </c>
      <c r="S1174" s="5">
        <f t="shared" si="74"/>
        <v>176.21199999999993</v>
      </c>
      <c r="T1174" s="7">
        <f t="shared" si="75"/>
        <v>0.38342631840059871</v>
      </c>
      <c r="U1174" s="4">
        <f>YEAR(SalesDataTable[[#This Row],[Order Date]])</f>
        <v>2026</v>
      </c>
      <c r="V1174" s="7" t="str">
        <f>"Q"&amp;ROUNDUP(MONTH(SalesDataTable[[#This Row],[Order Date]])/3,0)</f>
        <v>Q2</v>
      </c>
      <c r="W1174" s="8">
        <f>MONTH(SalesDataTable[[#This Row],[Order Date]])</f>
        <v>6</v>
      </c>
      <c r="X1174" s="7" t="str">
        <f>TEXT(SalesDataTable[[#This Row],[Order Date]],"mmm")</f>
        <v>Jun</v>
      </c>
    </row>
    <row r="1175" spans="1:24" ht="15.75">
      <c r="A1175" s="1">
        <v>323</v>
      </c>
      <c r="B1175" s="2">
        <v>46196</v>
      </c>
      <c r="C1175" s="3">
        <f>YEAR(SalesDataTable[[#This Row],[Order Date]])</f>
        <v>2026</v>
      </c>
      <c r="D1175" s="10" t="str">
        <f>"Q"&amp;ROUNDUP(MONTH(SalesDataTable[[#This Row],[Order Date]])/3,0)</f>
        <v>Q2</v>
      </c>
      <c r="E1175" s="3">
        <f>MONTH(SalesDataTable[[#This Row],[Order Date]])</f>
        <v>6</v>
      </c>
      <c r="F1175" s="3" t="str">
        <f>TEXT(SalesDataTable[[#This Row],[Order Date]],"MMM")</f>
        <v>Jun</v>
      </c>
      <c r="G1175" s="3" t="s">
        <v>20</v>
      </c>
      <c r="H1175" s="3" t="s">
        <v>47</v>
      </c>
      <c r="I1175" s="3" t="s">
        <v>2</v>
      </c>
      <c r="J1175" s="3" t="s">
        <v>3</v>
      </c>
      <c r="K1175" s="3" t="s">
        <v>14</v>
      </c>
      <c r="L1175" s="3" t="s">
        <v>15</v>
      </c>
      <c r="M1175" s="8">
        <v>1</v>
      </c>
      <c r="N1175" s="5">
        <v>36.94</v>
      </c>
      <c r="O1175" s="6">
        <v>0</v>
      </c>
      <c r="P1175" s="5">
        <v>13.25</v>
      </c>
      <c r="Q1175" s="5">
        <f t="shared" si="72"/>
        <v>36.94</v>
      </c>
      <c r="R1175" s="5">
        <f t="shared" si="73"/>
        <v>13.25</v>
      </c>
      <c r="S1175" s="5">
        <f t="shared" si="74"/>
        <v>23.689999999999998</v>
      </c>
      <c r="T1175" s="7">
        <f t="shared" si="75"/>
        <v>0.64131023280996213</v>
      </c>
      <c r="U1175" s="4">
        <f>YEAR(SalesDataTable[[#This Row],[Order Date]])</f>
        <v>2026</v>
      </c>
      <c r="V1175" s="7" t="str">
        <f>"Q"&amp;ROUNDUP(MONTH(SalesDataTable[[#This Row],[Order Date]])/3,0)</f>
        <v>Q2</v>
      </c>
      <c r="W1175" s="8">
        <f>MONTH(SalesDataTable[[#This Row],[Order Date]])</f>
        <v>6</v>
      </c>
      <c r="X1175" s="7" t="str">
        <f>TEXT(SalesDataTable[[#This Row],[Order Date]],"mmm")</f>
        <v>Jun</v>
      </c>
    </row>
    <row r="1176" spans="1:24" ht="15.75">
      <c r="A1176" s="1">
        <v>544</v>
      </c>
      <c r="B1176" s="2">
        <v>46196</v>
      </c>
      <c r="C1176" s="3">
        <f>YEAR(SalesDataTable[[#This Row],[Order Date]])</f>
        <v>2026</v>
      </c>
      <c r="D1176" s="10" t="str">
        <f>"Q"&amp;ROUNDUP(MONTH(SalesDataTable[[#This Row],[Order Date]])/3,0)</f>
        <v>Q2</v>
      </c>
      <c r="E1176" s="3">
        <f>MONTH(SalesDataTable[[#This Row],[Order Date]])</f>
        <v>6</v>
      </c>
      <c r="F1176" s="3" t="str">
        <f>TEXT(SalesDataTable[[#This Row],[Order Date]],"MMM")</f>
        <v>Jun</v>
      </c>
      <c r="G1176" s="3" t="s">
        <v>0</v>
      </c>
      <c r="H1176" s="3" t="s">
        <v>50</v>
      </c>
      <c r="I1176" s="3" t="s">
        <v>2</v>
      </c>
      <c r="J1176" s="3" t="s">
        <v>16</v>
      </c>
      <c r="K1176" s="3" t="s">
        <v>9</v>
      </c>
      <c r="L1176" s="3" t="s">
        <v>10</v>
      </c>
      <c r="M1176" s="8">
        <v>1</v>
      </c>
      <c r="N1176" s="5">
        <v>90.3</v>
      </c>
      <c r="O1176" s="6">
        <v>0.05</v>
      </c>
      <c r="P1176" s="5">
        <v>45.07</v>
      </c>
      <c r="Q1176" s="5">
        <f t="shared" si="72"/>
        <v>85.784999999999997</v>
      </c>
      <c r="R1176" s="5">
        <f t="shared" si="73"/>
        <v>45.07</v>
      </c>
      <c r="S1176" s="5">
        <f t="shared" si="74"/>
        <v>40.714999999999996</v>
      </c>
      <c r="T1176" s="7">
        <f t="shared" si="75"/>
        <v>0.47461677449437545</v>
      </c>
      <c r="U1176" s="4">
        <f>YEAR(SalesDataTable[[#This Row],[Order Date]])</f>
        <v>2026</v>
      </c>
      <c r="V1176" s="7" t="str">
        <f>"Q"&amp;ROUNDUP(MONTH(SalesDataTable[[#This Row],[Order Date]])/3,0)</f>
        <v>Q2</v>
      </c>
      <c r="W1176" s="8">
        <f>MONTH(SalesDataTable[[#This Row],[Order Date]])</f>
        <v>6</v>
      </c>
      <c r="X1176" s="7" t="str">
        <f>TEXT(SalesDataTable[[#This Row],[Order Date]],"mmm")</f>
        <v>Jun</v>
      </c>
    </row>
    <row r="1177" spans="1:24" ht="15.75">
      <c r="A1177" s="1">
        <v>1570</v>
      </c>
      <c r="B1177" s="2">
        <v>46196</v>
      </c>
      <c r="C1177" s="3">
        <f>YEAR(SalesDataTable[[#This Row],[Order Date]])</f>
        <v>2026</v>
      </c>
      <c r="D1177" s="10" t="str">
        <f>"Q"&amp;ROUNDUP(MONTH(SalesDataTable[[#This Row],[Order Date]])/3,0)</f>
        <v>Q2</v>
      </c>
      <c r="E1177" s="3">
        <f>MONTH(SalesDataTable[[#This Row],[Order Date]])</f>
        <v>6</v>
      </c>
      <c r="F1177" s="3" t="str">
        <f>TEXT(SalesDataTable[[#This Row],[Order Date]],"MMM")</f>
        <v>Jun</v>
      </c>
      <c r="G1177" s="3" t="s">
        <v>20</v>
      </c>
      <c r="H1177" s="3" t="s">
        <v>47</v>
      </c>
      <c r="I1177" s="3" t="s">
        <v>28</v>
      </c>
      <c r="J1177" s="3" t="s">
        <v>3</v>
      </c>
      <c r="K1177" s="3" t="s">
        <v>23</v>
      </c>
      <c r="L1177" s="3" t="s">
        <v>24</v>
      </c>
      <c r="M1177" s="8">
        <v>1</v>
      </c>
      <c r="N1177" s="5">
        <v>335.05</v>
      </c>
      <c r="O1177" s="6">
        <v>0</v>
      </c>
      <c r="P1177" s="5">
        <v>191.67</v>
      </c>
      <c r="Q1177" s="5">
        <f t="shared" si="72"/>
        <v>335.05</v>
      </c>
      <c r="R1177" s="5">
        <f t="shared" si="73"/>
        <v>191.67</v>
      </c>
      <c r="S1177" s="5">
        <f t="shared" si="74"/>
        <v>143.38000000000002</v>
      </c>
      <c r="T1177" s="7">
        <f t="shared" si="75"/>
        <v>0.42793612893597976</v>
      </c>
      <c r="U1177" s="4">
        <f>YEAR(SalesDataTable[[#This Row],[Order Date]])</f>
        <v>2026</v>
      </c>
      <c r="V1177" s="7" t="str">
        <f>"Q"&amp;ROUNDUP(MONTH(SalesDataTable[[#This Row],[Order Date]])/3,0)</f>
        <v>Q2</v>
      </c>
      <c r="W1177" s="8">
        <f>MONTH(SalesDataTable[[#This Row],[Order Date]])</f>
        <v>6</v>
      </c>
      <c r="X1177" s="7" t="str">
        <f>TEXT(SalesDataTable[[#This Row],[Order Date]],"mmm")</f>
        <v>Jun</v>
      </c>
    </row>
    <row r="1178" spans="1:24" ht="15.75">
      <c r="A1178" s="1">
        <v>1932</v>
      </c>
      <c r="B1178" s="2">
        <v>46196</v>
      </c>
      <c r="C1178" s="3">
        <f>YEAR(SalesDataTable[[#This Row],[Order Date]])</f>
        <v>2026</v>
      </c>
      <c r="D1178" s="10" t="str">
        <f>"Q"&amp;ROUNDUP(MONTH(SalesDataTable[[#This Row],[Order Date]])/3,0)</f>
        <v>Q2</v>
      </c>
      <c r="E1178" s="3">
        <f>MONTH(SalesDataTable[[#This Row],[Order Date]])</f>
        <v>6</v>
      </c>
      <c r="F1178" s="3" t="str">
        <f>TEXT(SalesDataTable[[#This Row],[Order Date]],"MMM")</f>
        <v>Jun</v>
      </c>
      <c r="G1178" s="3" t="s">
        <v>20</v>
      </c>
      <c r="H1178" s="3" t="s">
        <v>33</v>
      </c>
      <c r="I1178" s="3" t="s">
        <v>2</v>
      </c>
      <c r="J1178" s="3" t="s">
        <v>13</v>
      </c>
      <c r="K1178" s="3" t="s">
        <v>14</v>
      </c>
      <c r="L1178" s="3" t="s">
        <v>15</v>
      </c>
      <c r="M1178" s="8">
        <v>1</v>
      </c>
      <c r="N1178" s="5">
        <v>35.9</v>
      </c>
      <c r="O1178" s="6">
        <v>0.05</v>
      </c>
      <c r="P1178" s="5">
        <v>13.81</v>
      </c>
      <c r="Q1178" s="5">
        <f t="shared" si="72"/>
        <v>34.104999999999997</v>
      </c>
      <c r="R1178" s="5">
        <f t="shared" si="73"/>
        <v>13.81</v>
      </c>
      <c r="S1178" s="5">
        <f t="shared" si="74"/>
        <v>20.294999999999995</v>
      </c>
      <c r="T1178" s="7">
        <f t="shared" si="75"/>
        <v>0.59507403606509301</v>
      </c>
      <c r="U1178" s="4">
        <f>YEAR(SalesDataTable[[#This Row],[Order Date]])</f>
        <v>2026</v>
      </c>
      <c r="V1178" s="7" t="str">
        <f>"Q"&amp;ROUNDUP(MONTH(SalesDataTable[[#This Row],[Order Date]])/3,0)</f>
        <v>Q2</v>
      </c>
      <c r="W1178" s="8">
        <f>MONTH(SalesDataTable[[#This Row],[Order Date]])</f>
        <v>6</v>
      </c>
      <c r="X1178" s="7" t="str">
        <f>TEXT(SalesDataTable[[#This Row],[Order Date]],"mmm")</f>
        <v>Jun</v>
      </c>
    </row>
    <row r="1179" spans="1:24" ht="15.75">
      <c r="A1179" s="1">
        <v>4352</v>
      </c>
      <c r="B1179" s="2">
        <v>46196</v>
      </c>
      <c r="C1179" s="3">
        <f>YEAR(SalesDataTable[[#This Row],[Order Date]])</f>
        <v>2026</v>
      </c>
      <c r="D1179" s="10" t="str">
        <f>"Q"&amp;ROUNDUP(MONTH(SalesDataTable[[#This Row],[Order Date]])/3,0)</f>
        <v>Q2</v>
      </c>
      <c r="E1179" s="3">
        <f>MONTH(SalesDataTable[[#This Row],[Order Date]])</f>
        <v>6</v>
      </c>
      <c r="F1179" s="3" t="str">
        <f>TEXT(SalesDataTable[[#This Row],[Order Date]],"MMM")</f>
        <v>Jun</v>
      </c>
      <c r="G1179" s="3" t="s">
        <v>20</v>
      </c>
      <c r="H1179" s="3" t="s">
        <v>47</v>
      </c>
      <c r="I1179" s="3" t="s">
        <v>2</v>
      </c>
      <c r="J1179" s="3" t="s">
        <v>3</v>
      </c>
      <c r="K1179" s="3" t="s">
        <v>4</v>
      </c>
      <c r="L1179" s="3" t="s">
        <v>22</v>
      </c>
      <c r="M1179" s="8">
        <v>6</v>
      </c>
      <c r="N1179" s="5">
        <v>51.34</v>
      </c>
      <c r="O1179" s="6">
        <v>0.1</v>
      </c>
      <c r="P1179" s="5">
        <v>22.47</v>
      </c>
      <c r="Q1179" s="5">
        <f t="shared" si="72"/>
        <v>277.23600000000005</v>
      </c>
      <c r="R1179" s="5">
        <f t="shared" si="73"/>
        <v>134.82</v>
      </c>
      <c r="S1179" s="5">
        <f t="shared" si="74"/>
        <v>142.41600000000005</v>
      </c>
      <c r="T1179" s="7">
        <f t="shared" si="75"/>
        <v>0.51369951954291659</v>
      </c>
      <c r="U1179" s="4">
        <f>YEAR(SalesDataTable[[#This Row],[Order Date]])</f>
        <v>2026</v>
      </c>
      <c r="V1179" s="7" t="str">
        <f>"Q"&amp;ROUNDUP(MONTH(SalesDataTable[[#This Row],[Order Date]])/3,0)</f>
        <v>Q2</v>
      </c>
      <c r="W1179" s="8">
        <f>MONTH(SalesDataTable[[#This Row],[Order Date]])</f>
        <v>6</v>
      </c>
      <c r="X1179" s="7" t="str">
        <f>TEXT(SalesDataTable[[#This Row],[Order Date]],"mmm")</f>
        <v>Jun</v>
      </c>
    </row>
    <row r="1180" spans="1:24" ht="15.75">
      <c r="A1180" s="1">
        <v>4561</v>
      </c>
      <c r="B1180" s="2">
        <v>46196</v>
      </c>
      <c r="C1180" s="3">
        <f>YEAR(SalesDataTable[[#This Row],[Order Date]])</f>
        <v>2026</v>
      </c>
      <c r="D1180" s="10" t="str">
        <f>"Q"&amp;ROUNDUP(MONTH(SalesDataTable[[#This Row],[Order Date]])/3,0)</f>
        <v>Q2</v>
      </c>
      <c r="E1180" s="3">
        <f>MONTH(SalesDataTable[[#This Row],[Order Date]])</f>
        <v>6</v>
      </c>
      <c r="F1180" s="3" t="str">
        <f>TEXT(SalesDataTable[[#This Row],[Order Date]],"MMM")</f>
        <v>Jun</v>
      </c>
      <c r="G1180" s="3" t="s">
        <v>0</v>
      </c>
      <c r="H1180" s="3" t="s">
        <v>1</v>
      </c>
      <c r="I1180" s="3" t="s">
        <v>19</v>
      </c>
      <c r="J1180" s="3" t="s">
        <v>3</v>
      </c>
      <c r="K1180" s="3" t="s">
        <v>9</v>
      </c>
      <c r="L1180" s="3" t="s">
        <v>37</v>
      </c>
      <c r="M1180" s="8">
        <v>1</v>
      </c>
      <c r="N1180" s="5">
        <v>157.91</v>
      </c>
      <c r="O1180" s="6">
        <v>0</v>
      </c>
      <c r="P1180" s="5">
        <v>77.12</v>
      </c>
      <c r="Q1180" s="5">
        <f t="shared" si="72"/>
        <v>157.91</v>
      </c>
      <c r="R1180" s="5">
        <f t="shared" si="73"/>
        <v>77.12</v>
      </c>
      <c r="S1180" s="5">
        <f t="shared" si="74"/>
        <v>80.789999999999992</v>
      </c>
      <c r="T1180" s="7">
        <f t="shared" si="75"/>
        <v>0.51162054334747642</v>
      </c>
      <c r="U1180" s="4">
        <f>YEAR(SalesDataTable[[#This Row],[Order Date]])</f>
        <v>2026</v>
      </c>
      <c r="V1180" s="7" t="str">
        <f>"Q"&amp;ROUNDUP(MONTH(SalesDataTable[[#This Row],[Order Date]])/3,0)</f>
        <v>Q2</v>
      </c>
      <c r="W1180" s="8">
        <f>MONTH(SalesDataTable[[#This Row],[Order Date]])</f>
        <v>6</v>
      </c>
      <c r="X1180" s="7" t="str">
        <f>TEXT(SalesDataTable[[#This Row],[Order Date]],"mmm")</f>
        <v>Jun</v>
      </c>
    </row>
    <row r="1181" spans="1:24" ht="15.75">
      <c r="A1181" s="1">
        <v>4741</v>
      </c>
      <c r="B1181" s="2">
        <v>46196</v>
      </c>
      <c r="C1181" s="3">
        <f>YEAR(SalesDataTable[[#This Row],[Order Date]])</f>
        <v>2026</v>
      </c>
      <c r="D1181" s="10" t="str">
        <f>"Q"&amp;ROUNDUP(MONTH(SalesDataTable[[#This Row],[Order Date]])/3,0)</f>
        <v>Q2</v>
      </c>
      <c r="E1181" s="3">
        <f>MONTH(SalesDataTable[[#This Row],[Order Date]])</f>
        <v>6</v>
      </c>
      <c r="F1181" s="3" t="str">
        <f>TEXT(SalesDataTable[[#This Row],[Order Date]],"MMM")</f>
        <v>Jun</v>
      </c>
      <c r="G1181" s="3" t="s">
        <v>20</v>
      </c>
      <c r="H1181" s="3" t="s">
        <v>47</v>
      </c>
      <c r="I1181" s="3" t="s">
        <v>2</v>
      </c>
      <c r="J1181" s="3" t="s">
        <v>13</v>
      </c>
      <c r="K1181" s="3" t="s">
        <v>4</v>
      </c>
      <c r="L1181" s="3" t="s">
        <v>26</v>
      </c>
      <c r="M1181" s="8">
        <v>3</v>
      </c>
      <c r="N1181" s="5">
        <v>41.09</v>
      </c>
      <c r="O1181" s="6">
        <v>0.05</v>
      </c>
      <c r="P1181" s="5">
        <v>16.809999999999999</v>
      </c>
      <c r="Q1181" s="5">
        <f t="shared" si="72"/>
        <v>117.10650000000001</v>
      </c>
      <c r="R1181" s="5">
        <f t="shared" si="73"/>
        <v>50.429999999999993</v>
      </c>
      <c r="S1181" s="5">
        <f t="shared" si="74"/>
        <v>66.676500000000019</v>
      </c>
      <c r="T1181" s="7">
        <f t="shared" si="75"/>
        <v>0.569366346018368</v>
      </c>
      <c r="U1181" s="4">
        <f>YEAR(SalesDataTable[[#This Row],[Order Date]])</f>
        <v>2026</v>
      </c>
      <c r="V1181" s="7" t="str">
        <f>"Q"&amp;ROUNDUP(MONTH(SalesDataTable[[#This Row],[Order Date]])/3,0)</f>
        <v>Q2</v>
      </c>
      <c r="W1181" s="8">
        <f>MONTH(SalesDataTable[[#This Row],[Order Date]])</f>
        <v>6</v>
      </c>
      <c r="X1181" s="7" t="str">
        <f>TEXT(SalesDataTable[[#This Row],[Order Date]],"mmm")</f>
        <v>Jun</v>
      </c>
    </row>
    <row r="1182" spans="1:24" ht="15.75">
      <c r="A1182" s="1">
        <v>4882</v>
      </c>
      <c r="B1182" s="2">
        <v>46196</v>
      </c>
      <c r="C1182" s="3">
        <f>YEAR(SalesDataTable[[#This Row],[Order Date]])</f>
        <v>2026</v>
      </c>
      <c r="D1182" s="10" t="str">
        <f>"Q"&amp;ROUNDUP(MONTH(SalesDataTable[[#This Row],[Order Date]])/3,0)</f>
        <v>Q2</v>
      </c>
      <c r="E1182" s="3">
        <f>MONTH(SalesDataTable[[#This Row],[Order Date]])</f>
        <v>6</v>
      </c>
      <c r="F1182" s="3" t="str">
        <f>TEXT(SalesDataTable[[#This Row],[Order Date]],"MMM")</f>
        <v>Jun</v>
      </c>
      <c r="G1182" s="3" t="s">
        <v>6</v>
      </c>
      <c r="H1182" s="3" t="s">
        <v>43</v>
      </c>
      <c r="I1182" s="3" t="s">
        <v>2</v>
      </c>
      <c r="J1182" s="3" t="s">
        <v>3</v>
      </c>
      <c r="K1182" s="3" t="s">
        <v>23</v>
      </c>
      <c r="L1182" s="3" t="s">
        <v>51</v>
      </c>
      <c r="M1182" s="8">
        <v>2</v>
      </c>
      <c r="N1182" s="5">
        <v>120.18</v>
      </c>
      <c r="O1182" s="6">
        <v>0.05</v>
      </c>
      <c r="P1182" s="5">
        <v>59.4</v>
      </c>
      <c r="Q1182" s="5">
        <f t="shared" si="72"/>
        <v>228.34200000000001</v>
      </c>
      <c r="R1182" s="5">
        <f t="shared" si="73"/>
        <v>118.8</v>
      </c>
      <c r="S1182" s="5">
        <f t="shared" si="74"/>
        <v>109.54200000000002</v>
      </c>
      <c r="T1182" s="7">
        <f t="shared" si="75"/>
        <v>0.47972777675591882</v>
      </c>
      <c r="U1182" s="4">
        <f>YEAR(SalesDataTable[[#This Row],[Order Date]])</f>
        <v>2026</v>
      </c>
      <c r="V1182" s="7" t="str">
        <f>"Q"&amp;ROUNDUP(MONTH(SalesDataTable[[#This Row],[Order Date]])/3,0)</f>
        <v>Q2</v>
      </c>
      <c r="W1182" s="8">
        <f>MONTH(SalesDataTable[[#This Row],[Order Date]])</f>
        <v>6</v>
      </c>
      <c r="X1182" s="7" t="str">
        <f>TEXT(SalesDataTable[[#This Row],[Order Date]],"mmm")</f>
        <v>Jun</v>
      </c>
    </row>
    <row r="1183" spans="1:24" ht="15.75">
      <c r="A1183" s="1">
        <v>4885</v>
      </c>
      <c r="B1183" s="2">
        <v>46196</v>
      </c>
      <c r="C1183" s="3">
        <f>YEAR(SalesDataTable[[#This Row],[Order Date]])</f>
        <v>2026</v>
      </c>
      <c r="D1183" s="10" t="str">
        <f>"Q"&amp;ROUNDUP(MONTH(SalesDataTable[[#This Row],[Order Date]])/3,0)</f>
        <v>Q2</v>
      </c>
      <c r="E1183" s="3">
        <f>MONTH(SalesDataTable[[#This Row],[Order Date]])</f>
        <v>6</v>
      </c>
      <c r="F1183" s="3" t="str">
        <f>TEXT(SalesDataTable[[#This Row],[Order Date]],"MMM")</f>
        <v>Jun</v>
      </c>
      <c r="G1183" s="3" t="s">
        <v>20</v>
      </c>
      <c r="H1183" s="3" t="s">
        <v>47</v>
      </c>
      <c r="I1183" s="3" t="s">
        <v>28</v>
      </c>
      <c r="J1183" s="3" t="s">
        <v>13</v>
      </c>
      <c r="K1183" s="3" t="s">
        <v>23</v>
      </c>
      <c r="L1183" s="3" t="s">
        <v>29</v>
      </c>
      <c r="M1183" s="8">
        <v>1</v>
      </c>
      <c r="N1183" s="5">
        <v>198.1</v>
      </c>
      <c r="O1183" s="6">
        <v>0.1</v>
      </c>
      <c r="P1183" s="5">
        <v>103.46</v>
      </c>
      <c r="Q1183" s="5">
        <f t="shared" si="72"/>
        <v>178.29</v>
      </c>
      <c r="R1183" s="5">
        <f t="shared" si="73"/>
        <v>103.46</v>
      </c>
      <c r="S1183" s="5">
        <f t="shared" si="74"/>
        <v>74.83</v>
      </c>
      <c r="T1183" s="7">
        <f t="shared" si="75"/>
        <v>0.41970946211228899</v>
      </c>
      <c r="U1183" s="4">
        <f>YEAR(SalesDataTable[[#This Row],[Order Date]])</f>
        <v>2026</v>
      </c>
      <c r="V1183" s="7" t="str">
        <f>"Q"&amp;ROUNDUP(MONTH(SalesDataTable[[#This Row],[Order Date]])/3,0)</f>
        <v>Q2</v>
      </c>
      <c r="W1183" s="8">
        <f>MONTH(SalesDataTable[[#This Row],[Order Date]])</f>
        <v>6</v>
      </c>
      <c r="X1183" s="7" t="str">
        <f>TEXT(SalesDataTable[[#This Row],[Order Date]],"mmm")</f>
        <v>Jun</v>
      </c>
    </row>
    <row r="1184" spans="1:24" ht="15.75">
      <c r="A1184" s="1">
        <v>4982</v>
      </c>
      <c r="B1184" s="2">
        <v>46196</v>
      </c>
      <c r="C1184" s="3">
        <f>YEAR(SalesDataTable[[#This Row],[Order Date]])</f>
        <v>2026</v>
      </c>
      <c r="D1184" s="10" t="str">
        <f>"Q"&amp;ROUNDUP(MONTH(SalesDataTable[[#This Row],[Order Date]])/3,0)</f>
        <v>Q2</v>
      </c>
      <c r="E1184" s="3">
        <f>MONTH(SalesDataTable[[#This Row],[Order Date]])</f>
        <v>6</v>
      </c>
      <c r="F1184" s="3" t="str">
        <f>TEXT(SalesDataTable[[#This Row],[Order Date]],"MMM")</f>
        <v>Jun</v>
      </c>
      <c r="G1184" s="3" t="s">
        <v>11</v>
      </c>
      <c r="H1184" s="3" t="s">
        <v>39</v>
      </c>
      <c r="I1184" s="3" t="s">
        <v>2</v>
      </c>
      <c r="J1184" s="3" t="s">
        <v>3</v>
      </c>
      <c r="K1184" s="3" t="s">
        <v>14</v>
      </c>
      <c r="L1184" s="3" t="s">
        <v>15</v>
      </c>
      <c r="M1184" s="8">
        <v>1</v>
      </c>
      <c r="N1184" s="5">
        <v>36.700000000000003</v>
      </c>
      <c r="O1184" s="6">
        <v>0.15</v>
      </c>
      <c r="P1184" s="5">
        <v>13.59</v>
      </c>
      <c r="Q1184" s="5">
        <f t="shared" si="72"/>
        <v>31.195</v>
      </c>
      <c r="R1184" s="5">
        <f t="shared" si="73"/>
        <v>13.59</v>
      </c>
      <c r="S1184" s="5">
        <f t="shared" si="74"/>
        <v>17.605</v>
      </c>
      <c r="T1184" s="7">
        <f t="shared" si="75"/>
        <v>0.56435326174066358</v>
      </c>
      <c r="U1184" s="4">
        <f>YEAR(SalesDataTable[[#This Row],[Order Date]])</f>
        <v>2026</v>
      </c>
      <c r="V1184" s="7" t="str">
        <f>"Q"&amp;ROUNDUP(MONTH(SalesDataTable[[#This Row],[Order Date]])/3,0)</f>
        <v>Q2</v>
      </c>
      <c r="W1184" s="8">
        <f>MONTH(SalesDataTable[[#This Row],[Order Date]])</f>
        <v>6</v>
      </c>
      <c r="X1184" s="7" t="str">
        <f>TEXT(SalesDataTable[[#This Row],[Order Date]],"mmm")</f>
        <v>Jun</v>
      </c>
    </row>
    <row r="1185" spans="1:24" ht="15.75">
      <c r="A1185" s="1">
        <v>40</v>
      </c>
      <c r="B1185" s="2">
        <v>46197</v>
      </c>
      <c r="C1185" s="3">
        <f>YEAR(SalesDataTable[[#This Row],[Order Date]])</f>
        <v>2026</v>
      </c>
      <c r="D1185" s="10" t="str">
        <f>"Q"&amp;ROUNDUP(MONTH(SalesDataTable[[#This Row],[Order Date]])/3,0)</f>
        <v>Q2</v>
      </c>
      <c r="E1185" s="3">
        <f>MONTH(SalesDataTable[[#This Row],[Order Date]])</f>
        <v>6</v>
      </c>
      <c r="F1185" s="3" t="str">
        <f>TEXT(SalesDataTable[[#This Row],[Order Date]],"MMM")</f>
        <v>Jun</v>
      </c>
      <c r="G1185" s="3" t="s">
        <v>20</v>
      </c>
      <c r="H1185" s="3" t="s">
        <v>31</v>
      </c>
      <c r="I1185" s="3" t="s">
        <v>19</v>
      </c>
      <c r="J1185" s="3" t="s">
        <v>13</v>
      </c>
      <c r="K1185" s="3" t="s">
        <v>14</v>
      </c>
      <c r="L1185" s="3" t="s">
        <v>48</v>
      </c>
      <c r="M1185" s="8">
        <v>1</v>
      </c>
      <c r="N1185" s="5">
        <v>167.23</v>
      </c>
      <c r="O1185" s="6">
        <v>0.05</v>
      </c>
      <c r="P1185" s="5">
        <v>85.14</v>
      </c>
      <c r="Q1185" s="5">
        <f t="shared" si="72"/>
        <v>158.86849999999998</v>
      </c>
      <c r="R1185" s="5">
        <f t="shared" si="73"/>
        <v>85.14</v>
      </c>
      <c r="S1185" s="5">
        <f t="shared" si="74"/>
        <v>73.728499999999983</v>
      </c>
      <c r="T1185" s="7">
        <f t="shared" si="75"/>
        <v>0.46408507665144438</v>
      </c>
      <c r="U1185" s="4">
        <f>YEAR(SalesDataTable[[#This Row],[Order Date]])</f>
        <v>2026</v>
      </c>
      <c r="V1185" s="7" t="str">
        <f>"Q"&amp;ROUNDUP(MONTH(SalesDataTable[[#This Row],[Order Date]])/3,0)</f>
        <v>Q2</v>
      </c>
      <c r="W1185" s="8">
        <f>MONTH(SalesDataTable[[#This Row],[Order Date]])</f>
        <v>6</v>
      </c>
      <c r="X1185" s="7" t="str">
        <f>TEXT(SalesDataTable[[#This Row],[Order Date]],"mmm")</f>
        <v>Jun</v>
      </c>
    </row>
    <row r="1186" spans="1:24" ht="15.75">
      <c r="A1186" s="1">
        <v>110</v>
      </c>
      <c r="B1186" s="2">
        <v>46197</v>
      </c>
      <c r="C1186" s="3">
        <f>YEAR(SalesDataTable[[#This Row],[Order Date]])</f>
        <v>2026</v>
      </c>
      <c r="D1186" s="10" t="str">
        <f>"Q"&amp;ROUNDUP(MONTH(SalesDataTable[[#This Row],[Order Date]])/3,0)</f>
        <v>Q2</v>
      </c>
      <c r="E1186" s="3">
        <f>MONTH(SalesDataTable[[#This Row],[Order Date]])</f>
        <v>6</v>
      </c>
      <c r="F1186" s="3" t="str">
        <f>TEXT(SalesDataTable[[#This Row],[Order Date]],"MMM")</f>
        <v>Jun</v>
      </c>
      <c r="G1186" s="3" t="s">
        <v>6</v>
      </c>
      <c r="H1186" s="3" t="s">
        <v>43</v>
      </c>
      <c r="I1186" s="3" t="s">
        <v>19</v>
      </c>
      <c r="J1186" s="3" t="s">
        <v>16</v>
      </c>
      <c r="K1186" s="3" t="s">
        <v>9</v>
      </c>
      <c r="L1186" s="3" t="s">
        <v>46</v>
      </c>
      <c r="M1186" s="8">
        <v>2</v>
      </c>
      <c r="N1186" s="5">
        <v>72.97</v>
      </c>
      <c r="O1186" s="6">
        <v>0</v>
      </c>
      <c r="P1186" s="5">
        <v>31.57</v>
      </c>
      <c r="Q1186" s="5">
        <f t="shared" si="72"/>
        <v>145.94</v>
      </c>
      <c r="R1186" s="5">
        <f t="shared" si="73"/>
        <v>63.14</v>
      </c>
      <c r="S1186" s="5">
        <f t="shared" si="74"/>
        <v>82.8</v>
      </c>
      <c r="T1186" s="7">
        <f t="shared" si="75"/>
        <v>0.56735644785528294</v>
      </c>
      <c r="U1186" s="4">
        <f>YEAR(SalesDataTable[[#This Row],[Order Date]])</f>
        <v>2026</v>
      </c>
      <c r="V1186" s="7" t="str">
        <f>"Q"&amp;ROUNDUP(MONTH(SalesDataTable[[#This Row],[Order Date]])/3,0)</f>
        <v>Q2</v>
      </c>
      <c r="W1186" s="8">
        <f>MONTH(SalesDataTable[[#This Row],[Order Date]])</f>
        <v>6</v>
      </c>
      <c r="X1186" s="7" t="str">
        <f>TEXT(SalesDataTable[[#This Row],[Order Date]],"mmm")</f>
        <v>Jun</v>
      </c>
    </row>
    <row r="1187" spans="1:24" ht="15.75">
      <c r="A1187" s="1">
        <v>1169</v>
      </c>
      <c r="B1187" s="2">
        <v>46197</v>
      </c>
      <c r="C1187" s="3">
        <f>YEAR(SalesDataTable[[#This Row],[Order Date]])</f>
        <v>2026</v>
      </c>
      <c r="D1187" s="10" t="str">
        <f>"Q"&amp;ROUNDUP(MONTH(SalesDataTable[[#This Row],[Order Date]])/3,0)</f>
        <v>Q2</v>
      </c>
      <c r="E1187" s="3">
        <f>MONTH(SalesDataTable[[#This Row],[Order Date]])</f>
        <v>6</v>
      </c>
      <c r="F1187" s="3" t="str">
        <f>TEXT(SalesDataTable[[#This Row],[Order Date]],"MMM")</f>
        <v>Jun</v>
      </c>
      <c r="G1187" s="3" t="s">
        <v>6</v>
      </c>
      <c r="H1187" s="3" t="s">
        <v>41</v>
      </c>
      <c r="I1187" s="3" t="s">
        <v>19</v>
      </c>
      <c r="J1187" s="3" t="s">
        <v>13</v>
      </c>
      <c r="K1187" s="3" t="s">
        <v>4</v>
      </c>
      <c r="L1187" s="3" t="s">
        <v>5</v>
      </c>
      <c r="M1187" s="8">
        <v>3</v>
      </c>
      <c r="N1187" s="5">
        <v>82.91</v>
      </c>
      <c r="O1187" s="6">
        <v>0</v>
      </c>
      <c r="P1187" s="5">
        <v>42.29</v>
      </c>
      <c r="Q1187" s="5">
        <f t="shared" si="72"/>
        <v>248.73</v>
      </c>
      <c r="R1187" s="5">
        <f t="shared" si="73"/>
        <v>126.87</v>
      </c>
      <c r="S1187" s="5">
        <f t="shared" si="74"/>
        <v>121.85999999999999</v>
      </c>
      <c r="T1187" s="7">
        <f t="shared" si="75"/>
        <v>0.4899288384995778</v>
      </c>
      <c r="U1187" s="4">
        <f>YEAR(SalesDataTable[[#This Row],[Order Date]])</f>
        <v>2026</v>
      </c>
      <c r="V1187" s="7" t="str">
        <f>"Q"&amp;ROUNDUP(MONTH(SalesDataTable[[#This Row],[Order Date]])/3,0)</f>
        <v>Q2</v>
      </c>
      <c r="W1187" s="8">
        <f>MONTH(SalesDataTable[[#This Row],[Order Date]])</f>
        <v>6</v>
      </c>
      <c r="X1187" s="7" t="str">
        <f>TEXT(SalesDataTable[[#This Row],[Order Date]],"mmm")</f>
        <v>Jun</v>
      </c>
    </row>
    <row r="1188" spans="1:24" ht="15.75">
      <c r="A1188" s="1">
        <v>2211</v>
      </c>
      <c r="B1188" s="2">
        <v>46197</v>
      </c>
      <c r="C1188" s="3">
        <f>YEAR(SalesDataTable[[#This Row],[Order Date]])</f>
        <v>2026</v>
      </c>
      <c r="D1188" s="10" t="str">
        <f>"Q"&amp;ROUNDUP(MONTH(SalesDataTable[[#This Row],[Order Date]])/3,0)</f>
        <v>Q2</v>
      </c>
      <c r="E1188" s="3">
        <f>MONTH(SalesDataTable[[#This Row],[Order Date]])</f>
        <v>6</v>
      </c>
      <c r="F1188" s="3" t="str">
        <f>TEXT(SalesDataTable[[#This Row],[Order Date]],"MMM")</f>
        <v>Jun</v>
      </c>
      <c r="G1188" s="3" t="s">
        <v>11</v>
      </c>
      <c r="H1188" s="3" t="s">
        <v>39</v>
      </c>
      <c r="I1188" s="3" t="s">
        <v>28</v>
      </c>
      <c r="J1188" s="3" t="s">
        <v>13</v>
      </c>
      <c r="K1188" s="3" t="s">
        <v>34</v>
      </c>
      <c r="L1188" s="3" t="s">
        <v>35</v>
      </c>
      <c r="M1188" s="8">
        <v>2</v>
      </c>
      <c r="N1188" s="5">
        <v>41.25</v>
      </c>
      <c r="O1188" s="6">
        <v>0</v>
      </c>
      <c r="P1188" s="5">
        <v>14.72</v>
      </c>
      <c r="Q1188" s="5">
        <f t="shared" si="72"/>
        <v>82.5</v>
      </c>
      <c r="R1188" s="5">
        <f t="shared" si="73"/>
        <v>29.44</v>
      </c>
      <c r="S1188" s="5">
        <f t="shared" si="74"/>
        <v>53.06</v>
      </c>
      <c r="T1188" s="7">
        <f t="shared" si="75"/>
        <v>0.64315151515151514</v>
      </c>
      <c r="U1188" s="4">
        <f>YEAR(SalesDataTable[[#This Row],[Order Date]])</f>
        <v>2026</v>
      </c>
      <c r="V1188" s="7" t="str">
        <f>"Q"&amp;ROUNDUP(MONTH(SalesDataTable[[#This Row],[Order Date]])/3,0)</f>
        <v>Q2</v>
      </c>
      <c r="W1188" s="8">
        <f>MONTH(SalesDataTable[[#This Row],[Order Date]])</f>
        <v>6</v>
      </c>
      <c r="X1188" s="7" t="str">
        <f>TEXT(SalesDataTable[[#This Row],[Order Date]],"mmm")</f>
        <v>Jun</v>
      </c>
    </row>
    <row r="1189" spans="1:24" ht="15.75">
      <c r="A1189" s="1">
        <v>3494</v>
      </c>
      <c r="B1189" s="2">
        <v>46197</v>
      </c>
      <c r="C1189" s="3">
        <f>YEAR(SalesDataTable[[#This Row],[Order Date]])</f>
        <v>2026</v>
      </c>
      <c r="D1189" s="10" t="str">
        <f>"Q"&amp;ROUNDUP(MONTH(SalesDataTable[[#This Row],[Order Date]])/3,0)</f>
        <v>Q2</v>
      </c>
      <c r="E1189" s="3">
        <f>MONTH(SalesDataTable[[#This Row],[Order Date]])</f>
        <v>6</v>
      </c>
      <c r="F1189" s="3" t="str">
        <f>TEXT(SalesDataTable[[#This Row],[Order Date]],"MMM")</f>
        <v>Jun</v>
      </c>
      <c r="G1189" s="3" t="s">
        <v>20</v>
      </c>
      <c r="H1189" s="3" t="s">
        <v>33</v>
      </c>
      <c r="I1189" s="3" t="s">
        <v>8</v>
      </c>
      <c r="J1189" s="3" t="s">
        <v>16</v>
      </c>
      <c r="K1189" s="3" t="s">
        <v>23</v>
      </c>
      <c r="L1189" s="3" t="s">
        <v>29</v>
      </c>
      <c r="M1189" s="8">
        <v>6</v>
      </c>
      <c r="N1189" s="5">
        <v>194.79</v>
      </c>
      <c r="O1189" s="6">
        <v>0.15</v>
      </c>
      <c r="P1189" s="5">
        <v>106.78</v>
      </c>
      <c r="Q1189" s="5">
        <f t="shared" si="72"/>
        <v>993.42899999999997</v>
      </c>
      <c r="R1189" s="5">
        <f t="shared" si="73"/>
        <v>640.68000000000006</v>
      </c>
      <c r="S1189" s="5">
        <f t="shared" si="74"/>
        <v>352.74899999999991</v>
      </c>
      <c r="T1189" s="7">
        <f t="shared" si="75"/>
        <v>0.3550822454347517</v>
      </c>
      <c r="U1189" s="4">
        <f>YEAR(SalesDataTable[[#This Row],[Order Date]])</f>
        <v>2026</v>
      </c>
      <c r="V1189" s="7" t="str">
        <f>"Q"&amp;ROUNDUP(MONTH(SalesDataTable[[#This Row],[Order Date]])/3,0)</f>
        <v>Q2</v>
      </c>
      <c r="W1189" s="8">
        <f>MONTH(SalesDataTable[[#This Row],[Order Date]])</f>
        <v>6</v>
      </c>
      <c r="X1189" s="7" t="str">
        <f>TEXT(SalesDataTable[[#This Row],[Order Date]],"mmm")</f>
        <v>Jun</v>
      </c>
    </row>
    <row r="1190" spans="1:24" ht="15.75">
      <c r="A1190" s="1">
        <v>3586</v>
      </c>
      <c r="B1190" s="2">
        <v>46197</v>
      </c>
      <c r="C1190" s="3">
        <f>YEAR(SalesDataTable[[#This Row],[Order Date]])</f>
        <v>2026</v>
      </c>
      <c r="D1190" s="10" t="str">
        <f>"Q"&amp;ROUNDUP(MONTH(SalesDataTable[[#This Row],[Order Date]])/3,0)</f>
        <v>Q2</v>
      </c>
      <c r="E1190" s="3">
        <f>MONTH(SalesDataTable[[#This Row],[Order Date]])</f>
        <v>6</v>
      </c>
      <c r="F1190" s="3" t="str">
        <f>TEXT(SalesDataTable[[#This Row],[Order Date]],"MMM")</f>
        <v>Jun</v>
      </c>
      <c r="G1190" s="3" t="s">
        <v>0</v>
      </c>
      <c r="H1190" s="3" t="s">
        <v>50</v>
      </c>
      <c r="I1190" s="3" t="s">
        <v>8</v>
      </c>
      <c r="J1190" s="3" t="s">
        <v>16</v>
      </c>
      <c r="K1190" s="3" t="s">
        <v>23</v>
      </c>
      <c r="L1190" s="3" t="s">
        <v>29</v>
      </c>
      <c r="M1190" s="8">
        <v>6</v>
      </c>
      <c r="N1190" s="5">
        <v>193.13</v>
      </c>
      <c r="O1190" s="6">
        <v>0.15</v>
      </c>
      <c r="P1190" s="5">
        <v>106.49</v>
      </c>
      <c r="Q1190" s="5">
        <f t="shared" si="72"/>
        <v>984.96299999999997</v>
      </c>
      <c r="R1190" s="5">
        <f t="shared" si="73"/>
        <v>638.93999999999994</v>
      </c>
      <c r="S1190" s="5">
        <f t="shared" si="74"/>
        <v>346.02300000000002</v>
      </c>
      <c r="T1190" s="7">
        <f t="shared" si="75"/>
        <v>0.35130558203709178</v>
      </c>
      <c r="U1190" s="4">
        <f>YEAR(SalesDataTable[[#This Row],[Order Date]])</f>
        <v>2026</v>
      </c>
      <c r="V1190" s="7" t="str">
        <f>"Q"&amp;ROUNDUP(MONTH(SalesDataTable[[#This Row],[Order Date]])/3,0)</f>
        <v>Q2</v>
      </c>
      <c r="W1190" s="8">
        <f>MONTH(SalesDataTable[[#This Row],[Order Date]])</f>
        <v>6</v>
      </c>
      <c r="X1190" s="7" t="str">
        <f>TEXT(SalesDataTable[[#This Row],[Order Date]],"mmm")</f>
        <v>Jun</v>
      </c>
    </row>
    <row r="1191" spans="1:24" ht="15.75">
      <c r="A1191" s="1">
        <v>3660</v>
      </c>
      <c r="B1191" s="2">
        <v>46197</v>
      </c>
      <c r="C1191" s="3">
        <f>YEAR(SalesDataTable[[#This Row],[Order Date]])</f>
        <v>2026</v>
      </c>
      <c r="D1191" s="10" t="str">
        <f>"Q"&amp;ROUNDUP(MONTH(SalesDataTable[[#This Row],[Order Date]])/3,0)</f>
        <v>Q2</v>
      </c>
      <c r="E1191" s="3">
        <f>MONTH(SalesDataTable[[#This Row],[Order Date]])</f>
        <v>6</v>
      </c>
      <c r="F1191" s="3" t="str">
        <f>TEXT(SalesDataTable[[#This Row],[Order Date]],"MMM")</f>
        <v>Jun</v>
      </c>
      <c r="G1191" s="3" t="s">
        <v>11</v>
      </c>
      <c r="H1191" s="3" t="s">
        <v>18</v>
      </c>
      <c r="I1191" s="3" t="s">
        <v>2</v>
      </c>
      <c r="J1191" s="3" t="s">
        <v>13</v>
      </c>
      <c r="K1191" s="3" t="s">
        <v>4</v>
      </c>
      <c r="L1191" s="3" t="s">
        <v>5</v>
      </c>
      <c r="M1191" s="8">
        <v>1</v>
      </c>
      <c r="N1191" s="5">
        <v>82.7</v>
      </c>
      <c r="O1191" s="6">
        <v>0.05</v>
      </c>
      <c r="P1191" s="5">
        <v>42.16</v>
      </c>
      <c r="Q1191" s="5">
        <f t="shared" si="72"/>
        <v>78.564999999999998</v>
      </c>
      <c r="R1191" s="5">
        <f t="shared" si="73"/>
        <v>42.16</v>
      </c>
      <c r="S1191" s="5">
        <f t="shared" si="74"/>
        <v>36.405000000000001</v>
      </c>
      <c r="T1191" s="7">
        <f t="shared" si="75"/>
        <v>0.46337427607713361</v>
      </c>
      <c r="U1191" s="4">
        <f>YEAR(SalesDataTable[[#This Row],[Order Date]])</f>
        <v>2026</v>
      </c>
      <c r="V1191" s="7" t="str">
        <f>"Q"&amp;ROUNDUP(MONTH(SalesDataTable[[#This Row],[Order Date]])/3,0)</f>
        <v>Q2</v>
      </c>
      <c r="W1191" s="8">
        <f>MONTH(SalesDataTable[[#This Row],[Order Date]])</f>
        <v>6</v>
      </c>
      <c r="X1191" s="7" t="str">
        <f>TEXT(SalesDataTable[[#This Row],[Order Date]],"mmm")</f>
        <v>Jun</v>
      </c>
    </row>
    <row r="1192" spans="1:24" ht="15.75">
      <c r="A1192" s="1">
        <v>4307</v>
      </c>
      <c r="B1192" s="2">
        <v>46197</v>
      </c>
      <c r="C1192" s="3">
        <f>YEAR(SalesDataTable[[#This Row],[Order Date]])</f>
        <v>2026</v>
      </c>
      <c r="D1192" s="10" t="str">
        <f>"Q"&amp;ROUNDUP(MONTH(SalesDataTable[[#This Row],[Order Date]])/3,0)</f>
        <v>Q2</v>
      </c>
      <c r="E1192" s="3">
        <f>MONTH(SalesDataTable[[#This Row],[Order Date]])</f>
        <v>6</v>
      </c>
      <c r="F1192" s="3" t="str">
        <f>TEXT(SalesDataTable[[#This Row],[Order Date]],"MMM")</f>
        <v>Jun</v>
      </c>
      <c r="G1192" s="3" t="s">
        <v>20</v>
      </c>
      <c r="H1192" s="3" t="s">
        <v>33</v>
      </c>
      <c r="I1192" s="3" t="s">
        <v>2</v>
      </c>
      <c r="J1192" s="3" t="s">
        <v>16</v>
      </c>
      <c r="K1192" s="3" t="s">
        <v>4</v>
      </c>
      <c r="L1192" s="3" t="s">
        <v>26</v>
      </c>
      <c r="M1192" s="8">
        <v>1</v>
      </c>
      <c r="N1192" s="5">
        <v>40.33</v>
      </c>
      <c r="O1192" s="6">
        <v>0</v>
      </c>
      <c r="P1192" s="5">
        <v>16.48</v>
      </c>
      <c r="Q1192" s="5">
        <f t="shared" si="72"/>
        <v>40.33</v>
      </c>
      <c r="R1192" s="5">
        <f t="shared" si="73"/>
        <v>16.48</v>
      </c>
      <c r="S1192" s="5">
        <f t="shared" si="74"/>
        <v>23.849999999999998</v>
      </c>
      <c r="T1192" s="7">
        <f t="shared" si="75"/>
        <v>0.59137118770146291</v>
      </c>
      <c r="U1192" s="4">
        <f>YEAR(SalesDataTable[[#This Row],[Order Date]])</f>
        <v>2026</v>
      </c>
      <c r="V1192" s="7" t="str">
        <f>"Q"&amp;ROUNDUP(MONTH(SalesDataTable[[#This Row],[Order Date]])/3,0)</f>
        <v>Q2</v>
      </c>
      <c r="W1192" s="8">
        <f>MONTH(SalesDataTable[[#This Row],[Order Date]])</f>
        <v>6</v>
      </c>
      <c r="X1192" s="7" t="str">
        <f>TEXT(SalesDataTable[[#This Row],[Order Date]],"mmm")</f>
        <v>Jun</v>
      </c>
    </row>
    <row r="1193" spans="1:24" ht="15.75">
      <c r="A1193" s="1">
        <v>5133</v>
      </c>
      <c r="B1193" s="2">
        <v>46197</v>
      </c>
      <c r="C1193" s="3">
        <f>YEAR(SalesDataTable[[#This Row],[Order Date]])</f>
        <v>2026</v>
      </c>
      <c r="D1193" s="10" t="str">
        <f>"Q"&amp;ROUNDUP(MONTH(SalesDataTable[[#This Row],[Order Date]])/3,0)</f>
        <v>Q2</v>
      </c>
      <c r="E1193" s="3">
        <f>MONTH(SalesDataTable[[#This Row],[Order Date]])</f>
        <v>6</v>
      </c>
      <c r="F1193" s="3" t="str">
        <f>TEXT(SalesDataTable[[#This Row],[Order Date]],"MMM")</f>
        <v>Jun</v>
      </c>
      <c r="G1193" s="3" t="s">
        <v>0</v>
      </c>
      <c r="H1193" s="3" t="s">
        <v>1</v>
      </c>
      <c r="I1193" s="3" t="s">
        <v>2</v>
      </c>
      <c r="J1193" s="3" t="s">
        <v>16</v>
      </c>
      <c r="K1193" s="3" t="s">
        <v>23</v>
      </c>
      <c r="L1193" s="3" t="s">
        <v>40</v>
      </c>
      <c r="M1193" s="8">
        <v>1</v>
      </c>
      <c r="N1193" s="5">
        <v>81.99</v>
      </c>
      <c r="O1193" s="6">
        <v>0.15</v>
      </c>
      <c r="P1193" s="5">
        <v>40.29</v>
      </c>
      <c r="Q1193" s="5">
        <f t="shared" si="72"/>
        <v>69.691499999999991</v>
      </c>
      <c r="R1193" s="5">
        <f t="shared" si="73"/>
        <v>40.29</v>
      </c>
      <c r="S1193" s="5">
        <f t="shared" si="74"/>
        <v>29.401499999999992</v>
      </c>
      <c r="T1193" s="7">
        <f t="shared" si="75"/>
        <v>0.4218807171606293</v>
      </c>
      <c r="U1193" s="4">
        <f>YEAR(SalesDataTable[[#This Row],[Order Date]])</f>
        <v>2026</v>
      </c>
      <c r="V1193" s="7" t="str">
        <f>"Q"&amp;ROUNDUP(MONTH(SalesDataTable[[#This Row],[Order Date]])/3,0)</f>
        <v>Q2</v>
      </c>
      <c r="W1193" s="8">
        <f>MONTH(SalesDataTable[[#This Row],[Order Date]])</f>
        <v>6</v>
      </c>
      <c r="X1193" s="7" t="str">
        <f>TEXT(SalesDataTable[[#This Row],[Order Date]],"mmm")</f>
        <v>Jun</v>
      </c>
    </row>
    <row r="1194" spans="1:24" ht="15.75">
      <c r="A1194" s="1">
        <v>472</v>
      </c>
      <c r="B1194" s="2">
        <v>46198</v>
      </c>
      <c r="C1194" s="3">
        <f>YEAR(SalesDataTable[[#This Row],[Order Date]])</f>
        <v>2026</v>
      </c>
      <c r="D1194" s="10" t="str">
        <f>"Q"&amp;ROUNDUP(MONTH(SalesDataTable[[#This Row],[Order Date]])/3,0)</f>
        <v>Q2</v>
      </c>
      <c r="E1194" s="3">
        <f>MONTH(SalesDataTable[[#This Row],[Order Date]])</f>
        <v>6</v>
      </c>
      <c r="F1194" s="3" t="str">
        <f>TEXT(SalesDataTable[[#This Row],[Order Date]],"MMM")</f>
        <v>Jun</v>
      </c>
      <c r="G1194" s="3" t="s">
        <v>6</v>
      </c>
      <c r="H1194" s="3" t="s">
        <v>27</v>
      </c>
      <c r="I1194" s="3" t="s">
        <v>19</v>
      </c>
      <c r="J1194" s="3" t="s">
        <v>16</v>
      </c>
      <c r="K1194" s="3" t="s">
        <v>14</v>
      </c>
      <c r="L1194" s="3" t="s">
        <v>32</v>
      </c>
      <c r="M1194" s="8">
        <v>3</v>
      </c>
      <c r="N1194" s="5">
        <v>46.29</v>
      </c>
      <c r="O1194" s="6">
        <v>0</v>
      </c>
      <c r="P1194" s="5">
        <v>18.309999999999999</v>
      </c>
      <c r="Q1194" s="5">
        <f t="shared" si="72"/>
        <v>138.87</v>
      </c>
      <c r="R1194" s="5">
        <f t="shared" si="73"/>
        <v>54.929999999999993</v>
      </c>
      <c r="S1194" s="5">
        <f t="shared" si="74"/>
        <v>83.940000000000012</v>
      </c>
      <c r="T1194" s="7">
        <f t="shared" si="75"/>
        <v>0.60445020522791104</v>
      </c>
      <c r="U1194" s="4">
        <f>YEAR(SalesDataTable[[#This Row],[Order Date]])</f>
        <v>2026</v>
      </c>
      <c r="V1194" s="7" t="str">
        <f>"Q"&amp;ROUNDUP(MONTH(SalesDataTable[[#This Row],[Order Date]])/3,0)</f>
        <v>Q2</v>
      </c>
      <c r="W1194" s="8">
        <f>MONTH(SalesDataTable[[#This Row],[Order Date]])</f>
        <v>6</v>
      </c>
      <c r="X1194" s="7" t="str">
        <f>TEXT(SalesDataTable[[#This Row],[Order Date]],"mmm")</f>
        <v>Jun</v>
      </c>
    </row>
    <row r="1195" spans="1:24" ht="15.75">
      <c r="A1195" s="1">
        <v>689</v>
      </c>
      <c r="B1195" s="2">
        <v>46198</v>
      </c>
      <c r="C1195" s="3">
        <f>YEAR(SalesDataTable[[#This Row],[Order Date]])</f>
        <v>2026</v>
      </c>
      <c r="D1195" s="10" t="str">
        <f>"Q"&amp;ROUNDUP(MONTH(SalesDataTable[[#This Row],[Order Date]])/3,0)</f>
        <v>Q2</v>
      </c>
      <c r="E1195" s="3">
        <f>MONTH(SalesDataTable[[#This Row],[Order Date]])</f>
        <v>6</v>
      </c>
      <c r="F1195" s="3" t="str">
        <f>TEXT(SalesDataTable[[#This Row],[Order Date]],"MMM")</f>
        <v>Jun</v>
      </c>
      <c r="G1195" s="3" t="s">
        <v>20</v>
      </c>
      <c r="H1195" s="3" t="s">
        <v>31</v>
      </c>
      <c r="I1195" s="3" t="s">
        <v>2</v>
      </c>
      <c r="J1195" s="3" t="s">
        <v>13</v>
      </c>
      <c r="K1195" s="3" t="s">
        <v>4</v>
      </c>
      <c r="L1195" s="3" t="s">
        <v>26</v>
      </c>
      <c r="M1195" s="8">
        <v>1</v>
      </c>
      <c r="N1195" s="5">
        <v>39.729999999999997</v>
      </c>
      <c r="O1195" s="6">
        <v>0</v>
      </c>
      <c r="P1195" s="5">
        <v>16.55</v>
      </c>
      <c r="Q1195" s="5">
        <f t="shared" si="72"/>
        <v>39.729999999999997</v>
      </c>
      <c r="R1195" s="5">
        <f t="shared" si="73"/>
        <v>16.55</v>
      </c>
      <c r="S1195" s="5">
        <f t="shared" si="74"/>
        <v>23.179999999999996</v>
      </c>
      <c r="T1195" s="7">
        <f t="shared" si="75"/>
        <v>0.58343820790334755</v>
      </c>
      <c r="U1195" s="4">
        <f>YEAR(SalesDataTable[[#This Row],[Order Date]])</f>
        <v>2026</v>
      </c>
      <c r="V1195" s="7" t="str">
        <f>"Q"&amp;ROUNDUP(MONTH(SalesDataTable[[#This Row],[Order Date]])/3,0)</f>
        <v>Q2</v>
      </c>
      <c r="W1195" s="8">
        <f>MONTH(SalesDataTable[[#This Row],[Order Date]])</f>
        <v>6</v>
      </c>
      <c r="X1195" s="7" t="str">
        <f>TEXT(SalesDataTable[[#This Row],[Order Date]],"mmm")</f>
        <v>Jun</v>
      </c>
    </row>
    <row r="1196" spans="1:24" ht="15.75">
      <c r="A1196" s="1">
        <v>864</v>
      </c>
      <c r="B1196" s="2">
        <v>46198</v>
      </c>
      <c r="C1196" s="3">
        <f>YEAR(SalesDataTable[[#This Row],[Order Date]])</f>
        <v>2026</v>
      </c>
      <c r="D1196" s="10" t="str">
        <f>"Q"&amp;ROUNDUP(MONTH(SalesDataTable[[#This Row],[Order Date]])/3,0)</f>
        <v>Q2</v>
      </c>
      <c r="E1196" s="3">
        <f>MONTH(SalesDataTable[[#This Row],[Order Date]])</f>
        <v>6</v>
      </c>
      <c r="F1196" s="3" t="str">
        <f>TEXT(SalesDataTable[[#This Row],[Order Date]],"MMM")</f>
        <v>Jun</v>
      </c>
      <c r="G1196" s="3" t="s">
        <v>20</v>
      </c>
      <c r="H1196" s="3" t="s">
        <v>33</v>
      </c>
      <c r="I1196" s="3" t="s">
        <v>2</v>
      </c>
      <c r="J1196" s="3" t="s">
        <v>13</v>
      </c>
      <c r="K1196" s="3" t="s">
        <v>14</v>
      </c>
      <c r="L1196" s="3" t="s">
        <v>44</v>
      </c>
      <c r="M1196" s="8">
        <v>4</v>
      </c>
      <c r="N1196" s="5">
        <v>131.02000000000001</v>
      </c>
      <c r="O1196" s="6">
        <v>0.05</v>
      </c>
      <c r="P1196" s="5">
        <v>67.42</v>
      </c>
      <c r="Q1196" s="5">
        <f t="shared" si="72"/>
        <v>497.87600000000003</v>
      </c>
      <c r="R1196" s="5">
        <f t="shared" si="73"/>
        <v>269.68</v>
      </c>
      <c r="S1196" s="5">
        <f t="shared" si="74"/>
        <v>228.19600000000003</v>
      </c>
      <c r="T1196" s="7">
        <f t="shared" si="75"/>
        <v>0.45833902417469413</v>
      </c>
      <c r="U1196" s="4">
        <f>YEAR(SalesDataTable[[#This Row],[Order Date]])</f>
        <v>2026</v>
      </c>
      <c r="V1196" s="7" t="str">
        <f>"Q"&amp;ROUNDUP(MONTH(SalesDataTable[[#This Row],[Order Date]])/3,0)</f>
        <v>Q2</v>
      </c>
      <c r="W1196" s="8">
        <f>MONTH(SalesDataTable[[#This Row],[Order Date]])</f>
        <v>6</v>
      </c>
      <c r="X1196" s="7" t="str">
        <f>TEXT(SalesDataTable[[#This Row],[Order Date]],"mmm")</f>
        <v>Jun</v>
      </c>
    </row>
    <row r="1197" spans="1:24" ht="15.75">
      <c r="A1197" s="1">
        <v>1163</v>
      </c>
      <c r="B1197" s="2">
        <v>46198</v>
      </c>
      <c r="C1197" s="3">
        <f>YEAR(SalesDataTable[[#This Row],[Order Date]])</f>
        <v>2026</v>
      </c>
      <c r="D1197" s="10" t="str">
        <f>"Q"&amp;ROUNDUP(MONTH(SalesDataTable[[#This Row],[Order Date]])/3,0)</f>
        <v>Q2</v>
      </c>
      <c r="E1197" s="3">
        <f>MONTH(SalesDataTable[[#This Row],[Order Date]])</f>
        <v>6</v>
      </c>
      <c r="F1197" s="3" t="str">
        <f>TEXT(SalesDataTable[[#This Row],[Order Date]],"MMM")</f>
        <v>Jun</v>
      </c>
      <c r="G1197" s="3" t="s">
        <v>6</v>
      </c>
      <c r="H1197" s="3" t="s">
        <v>43</v>
      </c>
      <c r="I1197" s="3" t="s">
        <v>2</v>
      </c>
      <c r="J1197" s="3" t="s">
        <v>13</v>
      </c>
      <c r="K1197" s="3" t="s">
        <v>14</v>
      </c>
      <c r="L1197" s="3" t="s">
        <v>32</v>
      </c>
      <c r="M1197" s="8">
        <v>2</v>
      </c>
      <c r="N1197" s="5">
        <v>46.69</v>
      </c>
      <c r="O1197" s="6">
        <v>0.05</v>
      </c>
      <c r="P1197" s="5">
        <v>18.23</v>
      </c>
      <c r="Q1197" s="5">
        <f t="shared" si="72"/>
        <v>88.710999999999999</v>
      </c>
      <c r="R1197" s="5">
        <f t="shared" si="73"/>
        <v>36.46</v>
      </c>
      <c r="S1197" s="5">
        <f t="shared" si="74"/>
        <v>52.250999999999998</v>
      </c>
      <c r="T1197" s="7">
        <f t="shared" si="75"/>
        <v>0.58900249123558523</v>
      </c>
      <c r="U1197" s="4">
        <f>YEAR(SalesDataTable[[#This Row],[Order Date]])</f>
        <v>2026</v>
      </c>
      <c r="V1197" s="7" t="str">
        <f>"Q"&amp;ROUNDUP(MONTH(SalesDataTable[[#This Row],[Order Date]])/3,0)</f>
        <v>Q2</v>
      </c>
      <c r="W1197" s="8">
        <f>MONTH(SalesDataTable[[#This Row],[Order Date]])</f>
        <v>6</v>
      </c>
      <c r="X1197" s="7" t="str">
        <f>TEXT(SalesDataTable[[#This Row],[Order Date]],"mmm")</f>
        <v>Jun</v>
      </c>
    </row>
    <row r="1198" spans="1:24" ht="15.75">
      <c r="A1198" s="1">
        <v>1323</v>
      </c>
      <c r="B1198" s="2">
        <v>46198</v>
      </c>
      <c r="C1198" s="3">
        <f>YEAR(SalesDataTable[[#This Row],[Order Date]])</f>
        <v>2026</v>
      </c>
      <c r="D1198" s="10" t="str">
        <f>"Q"&amp;ROUNDUP(MONTH(SalesDataTable[[#This Row],[Order Date]])/3,0)</f>
        <v>Q2</v>
      </c>
      <c r="E1198" s="3">
        <f>MONTH(SalesDataTable[[#This Row],[Order Date]])</f>
        <v>6</v>
      </c>
      <c r="F1198" s="3" t="str">
        <f>TEXT(SalesDataTable[[#This Row],[Order Date]],"MMM")</f>
        <v>Jun</v>
      </c>
      <c r="G1198" s="3" t="s">
        <v>6</v>
      </c>
      <c r="H1198" s="3" t="s">
        <v>43</v>
      </c>
      <c r="I1198" s="3" t="s">
        <v>2</v>
      </c>
      <c r="J1198" s="3" t="s">
        <v>3</v>
      </c>
      <c r="K1198" s="3" t="s">
        <v>34</v>
      </c>
      <c r="L1198" s="3" t="s">
        <v>35</v>
      </c>
      <c r="M1198" s="8">
        <v>2</v>
      </c>
      <c r="N1198" s="5">
        <v>39.57</v>
      </c>
      <c r="O1198" s="6">
        <v>0.1</v>
      </c>
      <c r="P1198" s="5">
        <v>14.64</v>
      </c>
      <c r="Q1198" s="5">
        <f t="shared" si="72"/>
        <v>71.225999999999999</v>
      </c>
      <c r="R1198" s="5">
        <f t="shared" si="73"/>
        <v>29.28</v>
      </c>
      <c r="S1198" s="5">
        <f t="shared" si="74"/>
        <v>41.945999999999998</v>
      </c>
      <c r="T1198" s="7">
        <f t="shared" si="75"/>
        <v>0.58891416055934631</v>
      </c>
      <c r="U1198" s="4">
        <f>YEAR(SalesDataTable[[#This Row],[Order Date]])</f>
        <v>2026</v>
      </c>
      <c r="V1198" s="7" t="str">
        <f>"Q"&amp;ROUNDUP(MONTH(SalesDataTable[[#This Row],[Order Date]])/3,0)</f>
        <v>Q2</v>
      </c>
      <c r="W1198" s="8">
        <f>MONTH(SalesDataTable[[#This Row],[Order Date]])</f>
        <v>6</v>
      </c>
      <c r="X1198" s="7" t="str">
        <f>TEXT(SalesDataTable[[#This Row],[Order Date]],"mmm")</f>
        <v>Jun</v>
      </c>
    </row>
    <row r="1199" spans="1:24" ht="15.75">
      <c r="A1199" s="1">
        <v>2098</v>
      </c>
      <c r="B1199" s="2">
        <v>46198</v>
      </c>
      <c r="C1199" s="3">
        <f>YEAR(SalesDataTable[[#This Row],[Order Date]])</f>
        <v>2026</v>
      </c>
      <c r="D1199" s="10" t="str">
        <f>"Q"&amp;ROUNDUP(MONTH(SalesDataTable[[#This Row],[Order Date]])/3,0)</f>
        <v>Q2</v>
      </c>
      <c r="E1199" s="3">
        <f>MONTH(SalesDataTable[[#This Row],[Order Date]])</f>
        <v>6</v>
      </c>
      <c r="F1199" s="3" t="str">
        <f>TEXT(SalesDataTable[[#This Row],[Order Date]],"MMM")</f>
        <v>Jun</v>
      </c>
      <c r="G1199" s="3" t="s">
        <v>11</v>
      </c>
      <c r="H1199" s="3" t="s">
        <v>12</v>
      </c>
      <c r="I1199" s="3" t="s">
        <v>2</v>
      </c>
      <c r="J1199" s="3" t="s">
        <v>3</v>
      </c>
      <c r="K1199" s="3" t="s">
        <v>9</v>
      </c>
      <c r="L1199" s="3" t="s">
        <v>17</v>
      </c>
      <c r="M1199" s="8">
        <v>1</v>
      </c>
      <c r="N1199" s="5">
        <v>146.46</v>
      </c>
      <c r="O1199" s="6">
        <v>0.15</v>
      </c>
      <c r="P1199" s="5">
        <v>80.760000000000005</v>
      </c>
      <c r="Q1199" s="5">
        <f t="shared" si="72"/>
        <v>124.491</v>
      </c>
      <c r="R1199" s="5">
        <f t="shared" si="73"/>
        <v>80.760000000000005</v>
      </c>
      <c r="S1199" s="5">
        <f t="shared" si="74"/>
        <v>43.730999999999995</v>
      </c>
      <c r="T1199" s="7">
        <f t="shared" si="75"/>
        <v>0.35127840566787955</v>
      </c>
      <c r="U1199" s="4">
        <f>YEAR(SalesDataTable[[#This Row],[Order Date]])</f>
        <v>2026</v>
      </c>
      <c r="V1199" s="7" t="str">
        <f>"Q"&amp;ROUNDUP(MONTH(SalesDataTable[[#This Row],[Order Date]])/3,0)</f>
        <v>Q2</v>
      </c>
      <c r="W1199" s="8">
        <f>MONTH(SalesDataTable[[#This Row],[Order Date]])</f>
        <v>6</v>
      </c>
      <c r="X1199" s="7" t="str">
        <f>TEXT(SalesDataTable[[#This Row],[Order Date]],"mmm")</f>
        <v>Jun</v>
      </c>
    </row>
    <row r="1200" spans="1:24" ht="15.75">
      <c r="A1200" s="1">
        <v>2190</v>
      </c>
      <c r="B1200" s="2">
        <v>46198</v>
      </c>
      <c r="C1200" s="3">
        <f>YEAR(SalesDataTable[[#This Row],[Order Date]])</f>
        <v>2026</v>
      </c>
      <c r="D1200" s="10" t="str">
        <f>"Q"&amp;ROUNDUP(MONTH(SalesDataTable[[#This Row],[Order Date]])/3,0)</f>
        <v>Q2</v>
      </c>
      <c r="E1200" s="3">
        <f>MONTH(SalesDataTable[[#This Row],[Order Date]])</f>
        <v>6</v>
      </c>
      <c r="F1200" s="3" t="str">
        <f>TEXT(SalesDataTable[[#This Row],[Order Date]],"MMM")</f>
        <v>Jun</v>
      </c>
      <c r="G1200" s="3" t="s">
        <v>6</v>
      </c>
      <c r="H1200" s="3" t="s">
        <v>27</v>
      </c>
      <c r="I1200" s="3" t="s">
        <v>19</v>
      </c>
      <c r="J1200" s="3" t="s">
        <v>16</v>
      </c>
      <c r="K1200" s="3" t="s">
        <v>4</v>
      </c>
      <c r="L1200" s="3" t="s">
        <v>22</v>
      </c>
      <c r="M1200" s="8">
        <v>5</v>
      </c>
      <c r="N1200" s="5">
        <v>50.78</v>
      </c>
      <c r="O1200" s="6">
        <v>0</v>
      </c>
      <c r="P1200" s="5">
        <v>22.68</v>
      </c>
      <c r="Q1200" s="5">
        <f t="shared" si="72"/>
        <v>253.9</v>
      </c>
      <c r="R1200" s="5">
        <f t="shared" si="73"/>
        <v>113.4</v>
      </c>
      <c r="S1200" s="5">
        <f t="shared" si="74"/>
        <v>140.5</v>
      </c>
      <c r="T1200" s="7">
        <f t="shared" si="75"/>
        <v>0.55336746750689247</v>
      </c>
      <c r="U1200" s="4">
        <f>YEAR(SalesDataTable[[#This Row],[Order Date]])</f>
        <v>2026</v>
      </c>
      <c r="V1200" s="7" t="str">
        <f>"Q"&amp;ROUNDUP(MONTH(SalesDataTable[[#This Row],[Order Date]])/3,0)</f>
        <v>Q2</v>
      </c>
      <c r="W1200" s="8">
        <f>MONTH(SalesDataTable[[#This Row],[Order Date]])</f>
        <v>6</v>
      </c>
      <c r="X1200" s="7" t="str">
        <f>TEXT(SalesDataTable[[#This Row],[Order Date]],"mmm")</f>
        <v>Jun</v>
      </c>
    </row>
    <row r="1201" spans="1:24" ht="15.75">
      <c r="A1201" s="1">
        <v>2664</v>
      </c>
      <c r="B1201" s="2">
        <v>46198</v>
      </c>
      <c r="C1201" s="3">
        <f>YEAR(SalesDataTable[[#This Row],[Order Date]])</f>
        <v>2026</v>
      </c>
      <c r="D1201" s="10" t="str">
        <f>"Q"&amp;ROUNDUP(MONTH(SalesDataTable[[#This Row],[Order Date]])/3,0)</f>
        <v>Q2</v>
      </c>
      <c r="E1201" s="3">
        <f>MONTH(SalesDataTable[[#This Row],[Order Date]])</f>
        <v>6</v>
      </c>
      <c r="F1201" s="3" t="str">
        <f>TEXT(SalesDataTable[[#This Row],[Order Date]],"MMM")</f>
        <v>Jun</v>
      </c>
      <c r="G1201" s="3" t="s">
        <v>11</v>
      </c>
      <c r="H1201" s="3" t="s">
        <v>39</v>
      </c>
      <c r="I1201" s="3" t="s">
        <v>28</v>
      </c>
      <c r="J1201" s="3" t="s">
        <v>3</v>
      </c>
      <c r="K1201" s="3" t="s">
        <v>14</v>
      </c>
      <c r="L1201" s="3" t="s">
        <v>32</v>
      </c>
      <c r="M1201" s="8">
        <v>3</v>
      </c>
      <c r="N1201" s="5">
        <v>47.61</v>
      </c>
      <c r="O1201" s="6">
        <v>0</v>
      </c>
      <c r="P1201" s="5">
        <v>18.21</v>
      </c>
      <c r="Q1201" s="5">
        <f t="shared" si="72"/>
        <v>142.82999999999998</v>
      </c>
      <c r="R1201" s="5">
        <f t="shared" si="73"/>
        <v>54.63</v>
      </c>
      <c r="S1201" s="5">
        <f t="shared" si="74"/>
        <v>88.199999999999989</v>
      </c>
      <c r="T1201" s="7">
        <f t="shared" si="75"/>
        <v>0.61751732829237549</v>
      </c>
      <c r="U1201" s="4">
        <f>YEAR(SalesDataTable[[#This Row],[Order Date]])</f>
        <v>2026</v>
      </c>
      <c r="V1201" s="7" t="str">
        <f>"Q"&amp;ROUNDUP(MONTH(SalesDataTable[[#This Row],[Order Date]])/3,0)</f>
        <v>Q2</v>
      </c>
      <c r="W1201" s="8">
        <f>MONTH(SalesDataTable[[#This Row],[Order Date]])</f>
        <v>6</v>
      </c>
      <c r="X1201" s="7" t="str">
        <f>TEXT(SalesDataTable[[#This Row],[Order Date]],"mmm")</f>
        <v>Jun</v>
      </c>
    </row>
    <row r="1202" spans="1:24" ht="15.75">
      <c r="A1202" s="1">
        <v>2992</v>
      </c>
      <c r="B1202" s="2">
        <v>46198</v>
      </c>
      <c r="C1202" s="3">
        <f>YEAR(SalesDataTable[[#This Row],[Order Date]])</f>
        <v>2026</v>
      </c>
      <c r="D1202" s="10" t="str">
        <f>"Q"&amp;ROUNDUP(MONTH(SalesDataTable[[#This Row],[Order Date]])/3,0)</f>
        <v>Q2</v>
      </c>
      <c r="E1202" s="3">
        <f>MONTH(SalesDataTable[[#This Row],[Order Date]])</f>
        <v>6</v>
      </c>
      <c r="F1202" s="3" t="str">
        <f>TEXT(SalesDataTable[[#This Row],[Order Date]],"MMM")</f>
        <v>Jun</v>
      </c>
      <c r="G1202" s="3" t="s">
        <v>11</v>
      </c>
      <c r="H1202" s="3" t="s">
        <v>52</v>
      </c>
      <c r="I1202" s="3" t="s">
        <v>2</v>
      </c>
      <c r="J1202" s="3" t="s">
        <v>13</v>
      </c>
      <c r="K1202" s="3" t="s">
        <v>4</v>
      </c>
      <c r="L1202" s="3" t="s">
        <v>22</v>
      </c>
      <c r="M1202" s="8">
        <v>1</v>
      </c>
      <c r="N1202" s="5">
        <v>50.75</v>
      </c>
      <c r="O1202" s="6">
        <v>0.1</v>
      </c>
      <c r="P1202" s="5">
        <v>22.94</v>
      </c>
      <c r="Q1202" s="5">
        <f t="shared" si="72"/>
        <v>45.675000000000004</v>
      </c>
      <c r="R1202" s="5">
        <f t="shared" si="73"/>
        <v>22.94</v>
      </c>
      <c r="S1202" s="5">
        <f t="shared" si="74"/>
        <v>22.735000000000003</v>
      </c>
      <c r="T1202" s="7">
        <f t="shared" si="75"/>
        <v>0.49775588396278053</v>
      </c>
      <c r="U1202" s="4">
        <f>YEAR(SalesDataTable[[#This Row],[Order Date]])</f>
        <v>2026</v>
      </c>
      <c r="V1202" s="7" t="str">
        <f>"Q"&amp;ROUNDUP(MONTH(SalesDataTable[[#This Row],[Order Date]])/3,0)</f>
        <v>Q2</v>
      </c>
      <c r="W1202" s="8">
        <f>MONTH(SalesDataTable[[#This Row],[Order Date]])</f>
        <v>6</v>
      </c>
      <c r="X1202" s="7" t="str">
        <f>TEXT(SalesDataTable[[#This Row],[Order Date]],"mmm")</f>
        <v>Jun</v>
      </c>
    </row>
    <row r="1203" spans="1:24" ht="15.75">
      <c r="A1203" s="1">
        <v>3120</v>
      </c>
      <c r="B1203" s="2">
        <v>46198</v>
      </c>
      <c r="C1203" s="3">
        <f>YEAR(SalesDataTable[[#This Row],[Order Date]])</f>
        <v>2026</v>
      </c>
      <c r="D1203" s="10" t="str">
        <f>"Q"&amp;ROUNDUP(MONTH(SalesDataTable[[#This Row],[Order Date]])/3,0)</f>
        <v>Q2</v>
      </c>
      <c r="E1203" s="3">
        <f>MONTH(SalesDataTable[[#This Row],[Order Date]])</f>
        <v>6</v>
      </c>
      <c r="F1203" s="3" t="str">
        <f>TEXT(SalesDataTable[[#This Row],[Order Date]],"MMM")</f>
        <v>Jun</v>
      </c>
      <c r="G1203" s="3" t="s">
        <v>11</v>
      </c>
      <c r="H1203" s="3" t="s">
        <v>25</v>
      </c>
      <c r="I1203" s="3" t="s">
        <v>28</v>
      </c>
      <c r="J1203" s="3" t="s">
        <v>3</v>
      </c>
      <c r="K1203" s="3" t="s">
        <v>34</v>
      </c>
      <c r="L1203" s="3" t="s">
        <v>45</v>
      </c>
      <c r="M1203" s="8">
        <v>1</v>
      </c>
      <c r="N1203" s="5">
        <v>50.33</v>
      </c>
      <c r="O1203" s="6">
        <v>0</v>
      </c>
      <c r="P1203" s="5">
        <v>21.66</v>
      </c>
      <c r="Q1203" s="5">
        <f t="shared" si="72"/>
        <v>50.33</v>
      </c>
      <c r="R1203" s="5">
        <f t="shared" si="73"/>
        <v>21.66</v>
      </c>
      <c r="S1203" s="5">
        <f t="shared" si="74"/>
        <v>28.669999999999998</v>
      </c>
      <c r="T1203" s="7">
        <f t="shared" si="75"/>
        <v>0.56964037353467112</v>
      </c>
      <c r="U1203" s="4">
        <f>YEAR(SalesDataTable[[#This Row],[Order Date]])</f>
        <v>2026</v>
      </c>
      <c r="V1203" s="7" t="str">
        <f>"Q"&amp;ROUNDUP(MONTH(SalesDataTable[[#This Row],[Order Date]])/3,0)</f>
        <v>Q2</v>
      </c>
      <c r="W1203" s="8">
        <f>MONTH(SalesDataTable[[#This Row],[Order Date]])</f>
        <v>6</v>
      </c>
      <c r="X1203" s="7" t="str">
        <f>TEXT(SalesDataTable[[#This Row],[Order Date]],"mmm")</f>
        <v>Jun</v>
      </c>
    </row>
    <row r="1204" spans="1:24" ht="15.75">
      <c r="A1204" s="1">
        <v>189</v>
      </c>
      <c r="B1204" s="2">
        <v>46199</v>
      </c>
      <c r="C1204" s="3">
        <f>YEAR(SalesDataTable[[#This Row],[Order Date]])</f>
        <v>2026</v>
      </c>
      <c r="D1204" s="10" t="str">
        <f>"Q"&amp;ROUNDUP(MONTH(SalesDataTable[[#This Row],[Order Date]])/3,0)</f>
        <v>Q2</v>
      </c>
      <c r="E1204" s="3">
        <f>MONTH(SalesDataTable[[#This Row],[Order Date]])</f>
        <v>6</v>
      </c>
      <c r="F1204" s="3" t="str">
        <f>TEXT(SalesDataTable[[#This Row],[Order Date]],"MMM")</f>
        <v>Jun</v>
      </c>
      <c r="G1204" s="3" t="s">
        <v>11</v>
      </c>
      <c r="H1204" s="3" t="s">
        <v>39</v>
      </c>
      <c r="I1204" s="3" t="s">
        <v>2</v>
      </c>
      <c r="J1204" s="3" t="s">
        <v>16</v>
      </c>
      <c r="K1204" s="3" t="s">
        <v>14</v>
      </c>
      <c r="L1204" s="3" t="s">
        <v>32</v>
      </c>
      <c r="M1204" s="8">
        <v>1</v>
      </c>
      <c r="N1204" s="5">
        <v>47.5</v>
      </c>
      <c r="O1204" s="6">
        <v>0.1</v>
      </c>
      <c r="P1204" s="5">
        <v>18.8</v>
      </c>
      <c r="Q1204" s="5">
        <f t="shared" si="72"/>
        <v>42.75</v>
      </c>
      <c r="R1204" s="5">
        <f t="shared" si="73"/>
        <v>18.8</v>
      </c>
      <c r="S1204" s="5">
        <f t="shared" si="74"/>
        <v>23.95</v>
      </c>
      <c r="T1204" s="7">
        <f t="shared" si="75"/>
        <v>0.56023391812865497</v>
      </c>
      <c r="U1204" s="4">
        <f>YEAR(SalesDataTable[[#This Row],[Order Date]])</f>
        <v>2026</v>
      </c>
      <c r="V1204" s="7" t="str">
        <f>"Q"&amp;ROUNDUP(MONTH(SalesDataTable[[#This Row],[Order Date]])/3,0)</f>
        <v>Q2</v>
      </c>
      <c r="W1204" s="8">
        <f>MONTH(SalesDataTable[[#This Row],[Order Date]])</f>
        <v>6</v>
      </c>
      <c r="X1204" s="7" t="str">
        <f>TEXT(SalesDataTable[[#This Row],[Order Date]],"mmm")</f>
        <v>Jun</v>
      </c>
    </row>
    <row r="1205" spans="1:24" ht="15.75">
      <c r="A1205" s="1">
        <v>927</v>
      </c>
      <c r="B1205" s="2">
        <v>46199</v>
      </c>
      <c r="C1205" s="3">
        <f>YEAR(SalesDataTable[[#This Row],[Order Date]])</f>
        <v>2026</v>
      </c>
      <c r="D1205" s="10" t="str">
        <f>"Q"&amp;ROUNDUP(MONTH(SalesDataTable[[#This Row],[Order Date]])/3,0)</f>
        <v>Q2</v>
      </c>
      <c r="E1205" s="3">
        <f>MONTH(SalesDataTable[[#This Row],[Order Date]])</f>
        <v>6</v>
      </c>
      <c r="F1205" s="3" t="str">
        <f>TEXT(SalesDataTable[[#This Row],[Order Date]],"MMM")</f>
        <v>Jun</v>
      </c>
      <c r="G1205" s="3" t="s">
        <v>11</v>
      </c>
      <c r="H1205" s="3" t="s">
        <v>39</v>
      </c>
      <c r="I1205" s="3" t="s">
        <v>28</v>
      </c>
      <c r="J1205" s="3" t="s">
        <v>3</v>
      </c>
      <c r="K1205" s="3" t="s">
        <v>14</v>
      </c>
      <c r="L1205" s="3" t="s">
        <v>44</v>
      </c>
      <c r="M1205" s="8">
        <v>2</v>
      </c>
      <c r="N1205" s="5">
        <v>130.33000000000001</v>
      </c>
      <c r="O1205" s="6">
        <v>0.1</v>
      </c>
      <c r="P1205" s="5">
        <v>67.319999999999993</v>
      </c>
      <c r="Q1205" s="5">
        <f t="shared" si="72"/>
        <v>234.59400000000002</v>
      </c>
      <c r="R1205" s="5">
        <f t="shared" si="73"/>
        <v>134.63999999999999</v>
      </c>
      <c r="S1205" s="5">
        <f t="shared" si="74"/>
        <v>99.954000000000036</v>
      </c>
      <c r="T1205" s="7">
        <f t="shared" si="75"/>
        <v>0.42607227806337772</v>
      </c>
      <c r="U1205" s="4">
        <f>YEAR(SalesDataTable[[#This Row],[Order Date]])</f>
        <v>2026</v>
      </c>
      <c r="V1205" s="7" t="str">
        <f>"Q"&amp;ROUNDUP(MONTH(SalesDataTable[[#This Row],[Order Date]])/3,0)</f>
        <v>Q2</v>
      </c>
      <c r="W1205" s="8">
        <f>MONTH(SalesDataTable[[#This Row],[Order Date]])</f>
        <v>6</v>
      </c>
      <c r="X1205" s="7" t="str">
        <f>TEXT(SalesDataTable[[#This Row],[Order Date]],"mmm")</f>
        <v>Jun</v>
      </c>
    </row>
    <row r="1206" spans="1:24" ht="15.75">
      <c r="A1206" s="1">
        <v>1388</v>
      </c>
      <c r="B1206" s="2">
        <v>46199</v>
      </c>
      <c r="C1206" s="3">
        <f>YEAR(SalesDataTable[[#This Row],[Order Date]])</f>
        <v>2026</v>
      </c>
      <c r="D1206" s="10" t="str">
        <f>"Q"&amp;ROUNDUP(MONTH(SalesDataTable[[#This Row],[Order Date]])/3,0)</f>
        <v>Q2</v>
      </c>
      <c r="E1206" s="3">
        <f>MONTH(SalesDataTable[[#This Row],[Order Date]])</f>
        <v>6</v>
      </c>
      <c r="F1206" s="3" t="str">
        <f>TEXT(SalesDataTable[[#This Row],[Order Date]],"MMM")</f>
        <v>Jun</v>
      </c>
      <c r="G1206" s="3" t="s">
        <v>6</v>
      </c>
      <c r="H1206" s="3" t="s">
        <v>49</v>
      </c>
      <c r="I1206" s="3" t="s">
        <v>2</v>
      </c>
      <c r="J1206" s="3" t="s">
        <v>3</v>
      </c>
      <c r="K1206" s="3" t="s">
        <v>9</v>
      </c>
      <c r="L1206" s="3" t="s">
        <v>37</v>
      </c>
      <c r="M1206" s="8">
        <v>3</v>
      </c>
      <c r="N1206" s="5">
        <v>156.76</v>
      </c>
      <c r="O1206" s="6">
        <v>0.05</v>
      </c>
      <c r="P1206" s="5">
        <v>78.63</v>
      </c>
      <c r="Q1206" s="5">
        <f t="shared" si="72"/>
        <v>446.76599999999996</v>
      </c>
      <c r="R1206" s="5">
        <f t="shared" si="73"/>
        <v>235.89</v>
      </c>
      <c r="S1206" s="5">
        <f t="shared" si="74"/>
        <v>210.87599999999998</v>
      </c>
      <c r="T1206" s="7">
        <f t="shared" si="75"/>
        <v>0.47200547937846654</v>
      </c>
      <c r="U1206" s="4">
        <f>YEAR(SalesDataTable[[#This Row],[Order Date]])</f>
        <v>2026</v>
      </c>
      <c r="V1206" s="7" t="str">
        <f>"Q"&amp;ROUNDUP(MONTH(SalesDataTable[[#This Row],[Order Date]])/3,0)</f>
        <v>Q2</v>
      </c>
      <c r="W1206" s="8">
        <f>MONTH(SalesDataTable[[#This Row],[Order Date]])</f>
        <v>6</v>
      </c>
      <c r="X1206" s="7" t="str">
        <f>TEXT(SalesDataTable[[#This Row],[Order Date]],"mmm")</f>
        <v>Jun</v>
      </c>
    </row>
    <row r="1207" spans="1:24" ht="15.75">
      <c r="A1207" s="1">
        <v>3932</v>
      </c>
      <c r="B1207" s="2">
        <v>46199</v>
      </c>
      <c r="C1207" s="3">
        <f>YEAR(SalesDataTable[[#This Row],[Order Date]])</f>
        <v>2026</v>
      </c>
      <c r="D1207" s="10" t="str">
        <f>"Q"&amp;ROUNDUP(MONTH(SalesDataTable[[#This Row],[Order Date]])/3,0)</f>
        <v>Q2</v>
      </c>
      <c r="E1207" s="3">
        <f>MONTH(SalesDataTable[[#This Row],[Order Date]])</f>
        <v>6</v>
      </c>
      <c r="F1207" s="3" t="str">
        <f>TEXT(SalesDataTable[[#This Row],[Order Date]],"MMM")</f>
        <v>Jun</v>
      </c>
      <c r="G1207" s="3" t="s">
        <v>11</v>
      </c>
      <c r="H1207" s="3" t="s">
        <v>39</v>
      </c>
      <c r="I1207" s="3" t="s">
        <v>2</v>
      </c>
      <c r="J1207" s="3" t="s">
        <v>13</v>
      </c>
      <c r="K1207" s="3" t="s">
        <v>34</v>
      </c>
      <c r="L1207" s="3" t="s">
        <v>42</v>
      </c>
      <c r="M1207" s="8">
        <v>4</v>
      </c>
      <c r="N1207" s="5">
        <v>35.770000000000003</v>
      </c>
      <c r="O1207" s="6">
        <v>0</v>
      </c>
      <c r="P1207" s="5">
        <v>13.75</v>
      </c>
      <c r="Q1207" s="5">
        <f t="shared" si="72"/>
        <v>143.08000000000001</v>
      </c>
      <c r="R1207" s="5">
        <f t="shared" si="73"/>
        <v>55</v>
      </c>
      <c r="S1207" s="5">
        <f t="shared" si="74"/>
        <v>88.080000000000013</v>
      </c>
      <c r="T1207" s="7">
        <f t="shared" si="75"/>
        <v>0.61559966452334358</v>
      </c>
      <c r="U1207" s="4">
        <f>YEAR(SalesDataTable[[#This Row],[Order Date]])</f>
        <v>2026</v>
      </c>
      <c r="V1207" s="7" t="str">
        <f>"Q"&amp;ROUNDUP(MONTH(SalesDataTable[[#This Row],[Order Date]])/3,0)</f>
        <v>Q2</v>
      </c>
      <c r="W1207" s="8">
        <f>MONTH(SalesDataTable[[#This Row],[Order Date]])</f>
        <v>6</v>
      </c>
      <c r="X1207" s="7" t="str">
        <f>TEXT(SalesDataTable[[#This Row],[Order Date]],"mmm")</f>
        <v>Jun</v>
      </c>
    </row>
    <row r="1208" spans="1:24" ht="15.75">
      <c r="A1208" s="1">
        <v>4008</v>
      </c>
      <c r="B1208" s="2">
        <v>46199</v>
      </c>
      <c r="C1208" s="3">
        <f>YEAR(SalesDataTable[[#This Row],[Order Date]])</f>
        <v>2026</v>
      </c>
      <c r="D1208" s="10" t="str">
        <f>"Q"&amp;ROUNDUP(MONTH(SalesDataTable[[#This Row],[Order Date]])/3,0)</f>
        <v>Q2</v>
      </c>
      <c r="E1208" s="3">
        <f>MONTH(SalesDataTable[[#This Row],[Order Date]])</f>
        <v>6</v>
      </c>
      <c r="F1208" s="3" t="str">
        <f>TEXT(SalesDataTable[[#This Row],[Order Date]],"MMM")</f>
        <v>Jun</v>
      </c>
      <c r="G1208" s="3" t="s">
        <v>6</v>
      </c>
      <c r="H1208" s="3" t="s">
        <v>49</v>
      </c>
      <c r="I1208" s="3" t="s">
        <v>2</v>
      </c>
      <c r="J1208" s="3" t="s">
        <v>3</v>
      </c>
      <c r="K1208" s="3" t="s">
        <v>4</v>
      </c>
      <c r="L1208" s="3" t="s">
        <v>30</v>
      </c>
      <c r="M1208" s="8">
        <v>2</v>
      </c>
      <c r="N1208" s="5">
        <v>102.49</v>
      </c>
      <c r="O1208" s="6">
        <v>0</v>
      </c>
      <c r="P1208" s="5">
        <v>50.07</v>
      </c>
      <c r="Q1208" s="5">
        <f t="shared" si="72"/>
        <v>204.98</v>
      </c>
      <c r="R1208" s="5">
        <f t="shared" si="73"/>
        <v>100.14</v>
      </c>
      <c r="S1208" s="5">
        <f t="shared" si="74"/>
        <v>104.83999999999999</v>
      </c>
      <c r="T1208" s="7">
        <f t="shared" si="75"/>
        <v>0.51146453312518292</v>
      </c>
      <c r="U1208" s="4">
        <f>YEAR(SalesDataTable[[#This Row],[Order Date]])</f>
        <v>2026</v>
      </c>
      <c r="V1208" s="7" t="str">
        <f>"Q"&amp;ROUNDUP(MONTH(SalesDataTable[[#This Row],[Order Date]])/3,0)</f>
        <v>Q2</v>
      </c>
      <c r="W1208" s="8">
        <f>MONTH(SalesDataTable[[#This Row],[Order Date]])</f>
        <v>6</v>
      </c>
      <c r="X1208" s="7" t="str">
        <f>TEXT(SalesDataTable[[#This Row],[Order Date]],"mmm")</f>
        <v>Jun</v>
      </c>
    </row>
    <row r="1209" spans="1:24" ht="15.75">
      <c r="A1209" s="1">
        <v>4701</v>
      </c>
      <c r="B1209" s="2">
        <v>46199</v>
      </c>
      <c r="C1209" s="3">
        <f>YEAR(SalesDataTable[[#This Row],[Order Date]])</f>
        <v>2026</v>
      </c>
      <c r="D1209" s="10" t="str">
        <f>"Q"&amp;ROUNDUP(MONTH(SalesDataTable[[#This Row],[Order Date]])/3,0)</f>
        <v>Q2</v>
      </c>
      <c r="E1209" s="3">
        <f>MONTH(SalesDataTable[[#This Row],[Order Date]])</f>
        <v>6</v>
      </c>
      <c r="F1209" s="3" t="str">
        <f>TEXT(SalesDataTable[[#This Row],[Order Date]],"MMM")</f>
        <v>Jun</v>
      </c>
      <c r="G1209" s="3" t="s">
        <v>0</v>
      </c>
      <c r="H1209" s="3" t="s">
        <v>1</v>
      </c>
      <c r="I1209" s="3" t="s">
        <v>8</v>
      </c>
      <c r="J1209" s="3" t="s">
        <v>16</v>
      </c>
      <c r="K1209" s="3" t="s">
        <v>4</v>
      </c>
      <c r="L1209" s="3" t="s">
        <v>5</v>
      </c>
      <c r="M1209" s="8">
        <v>8</v>
      </c>
      <c r="N1209" s="5">
        <v>82.47</v>
      </c>
      <c r="O1209" s="6">
        <v>0.15</v>
      </c>
      <c r="P1209" s="5">
        <v>42.58</v>
      </c>
      <c r="Q1209" s="5">
        <f t="shared" si="72"/>
        <v>560.79599999999994</v>
      </c>
      <c r="R1209" s="5">
        <f t="shared" si="73"/>
        <v>340.64</v>
      </c>
      <c r="S1209" s="5">
        <f t="shared" si="74"/>
        <v>220.15599999999995</v>
      </c>
      <c r="T1209" s="7">
        <f t="shared" si="75"/>
        <v>0.39257769313618496</v>
      </c>
      <c r="U1209" s="4">
        <f>YEAR(SalesDataTable[[#This Row],[Order Date]])</f>
        <v>2026</v>
      </c>
      <c r="V1209" s="7" t="str">
        <f>"Q"&amp;ROUNDUP(MONTH(SalesDataTable[[#This Row],[Order Date]])/3,0)</f>
        <v>Q2</v>
      </c>
      <c r="W1209" s="8">
        <f>MONTH(SalesDataTable[[#This Row],[Order Date]])</f>
        <v>6</v>
      </c>
      <c r="X1209" s="7" t="str">
        <f>TEXT(SalesDataTable[[#This Row],[Order Date]],"mmm")</f>
        <v>Jun</v>
      </c>
    </row>
    <row r="1210" spans="1:24" ht="15.75">
      <c r="A1210" s="1">
        <v>4805</v>
      </c>
      <c r="B1210" s="2">
        <v>46199</v>
      </c>
      <c r="C1210" s="3">
        <f>YEAR(SalesDataTable[[#This Row],[Order Date]])</f>
        <v>2026</v>
      </c>
      <c r="D1210" s="10" t="str">
        <f>"Q"&amp;ROUNDUP(MONTH(SalesDataTable[[#This Row],[Order Date]])/3,0)</f>
        <v>Q2</v>
      </c>
      <c r="E1210" s="3">
        <f>MONTH(SalesDataTable[[#This Row],[Order Date]])</f>
        <v>6</v>
      </c>
      <c r="F1210" s="3" t="str">
        <f>TEXT(SalesDataTable[[#This Row],[Order Date]],"MMM")</f>
        <v>Jun</v>
      </c>
      <c r="G1210" s="3" t="s">
        <v>11</v>
      </c>
      <c r="H1210" s="3" t="s">
        <v>39</v>
      </c>
      <c r="I1210" s="3" t="s">
        <v>2</v>
      </c>
      <c r="J1210" s="3" t="s">
        <v>3</v>
      </c>
      <c r="K1210" s="3" t="s">
        <v>23</v>
      </c>
      <c r="L1210" s="3" t="s">
        <v>51</v>
      </c>
      <c r="M1210" s="8">
        <v>1</v>
      </c>
      <c r="N1210" s="5">
        <v>121.44</v>
      </c>
      <c r="O1210" s="6">
        <v>0</v>
      </c>
      <c r="P1210" s="5">
        <v>62.34</v>
      </c>
      <c r="Q1210" s="5">
        <f t="shared" si="72"/>
        <v>121.44</v>
      </c>
      <c r="R1210" s="5">
        <f t="shared" si="73"/>
        <v>62.34</v>
      </c>
      <c r="S1210" s="5">
        <f t="shared" si="74"/>
        <v>59.099999999999994</v>
      </c>
      <c r="T1210" s="7">
        <f t="shared" si="75"/>
        <v>0.48666007905138337</v>
      </c>
      <c r="U1210" s="4">
        <f>YEAR(SalesDataTable[[#This Row],[Order Date]])</f>
        <v>2026</v>
      </c>
      <c r="V1210" s="7" t="str">
        <f>"Q"&amp;ROUNDUP(MONTH(SalesDataTable[[#This Row],[Order Date]])/3,0)</f>
        <v>Q2</v>
      </c>
      <c r="W1210" s="8">
        <f>MONTH(SalesDataTable[[#This Row],[Order Date]])</f>
        <v>6</v>
      </c>
      <c r="X1210" s="7" t="str">
        <f>TEXT(SalesDataTable[[#This Row],[Order Date]],"mmm")</f>
        <v>Jun</v>
      </c>
    </row>
    <row r="1211" spans="1:24" ht="15.75">
      <c r="A1211" s="1">
        <v>912</v>
      </c>
      <c r="B1211" s="2">
        <v>46200</v>
      </c>
      <c r="C1211" s="3">
        <f>YEAR(SalesDataTable[[#This Row],[Order Date]])</f>
        <v>2026</v>
      </c>
      <c r="D1211" s="10" t="str">
        <f>"Q"&amp;ROUNDUP(MONTH(SalesDataTable[[#This Row],[Order Date]])/3,0)</f>
        <v>Q2</v>
      </c>
      <c r="E1211" s="3">
        <f>MONTH(SalesDataTable[[#This Row],[Order Date]])</f>
        <v>6</v>
      </c>
      <c r="F1211" s="3" t="str">
        <f>TEXT(SalesDataTable[[#This Row],[Order Date]],"MMM")</f>
        <v>Jun</v>
      </c>
      <c r="G1211" s="3" t="s">
        <v>0</v>
      </c>
      <c r="H1211" s="3" t="s">
        <v>1</v>
      </c>
      <c r="I1211" s="3" t="s">
        <v>28</v>
      </c>
      <c r="J1211" s="3" t="s">
        <v>13</v>
      </c>
      <c r="K1211" s="3" t="s">
        <v>14</v>
      </c>
      <c r="L1211" s="3" t="s">
        <v>32</v>
      </c>
      <c r="M1211" s="8">
        <v>4</v>
      </c>
      <c r="N1211" s="5">
        <v>46.44</v>
      </c>
      <c r="O1211" s="6">
        <v>0.05</v>
      </c>
      <c r="P1211" s="5">
        <v>18.2</v>
      </c>
      <c r="Q1211" s="5">
        <f t="shared" si="72"/>
        <v>176.47199999999998</v>
      </c>
      <c r="R1211" s="5">
        <f t="shared" si="73"/>
        <v>72.8</v>
      </c>
      <c r="S1211" s="5">
        <f t="shared" si="74"/>
        <v>103.67199999999998</v>
      </c>
      <c r="T1211" s="7">
        <f t="shared" si="75"/>
        <v>0.58746996690693143</v>
      </c>
      <c r="U1211" s="4">
        <f>YEAR(SalesDataTable[[#This Row],[Order Date]])</f>
        <v>2026</v>
      </c>
      <c r="V1211" s="7" t="str">
        <f>"Q"&amp;ROUNDUP(MONTH(SalesDataTable[[#This Row],[Order Date]])/3,0)</f>
        <v>Q2</v>
      </c>
      <c r="W1211" s="8">
        <f>MONTH(SalesDataTable[[#This Row],[Order Date]])</f>
        <v>6</v>
      </c>
      <c r="X1211" s="7" t="str">
        <f>TEXT(SalesDataTable[[#This Row],[Order Date]],"mmm")</f>
        <v>Jun</v>
      </c>
    </row>
    <row r="1212" spans="1:24" ht="15.75">
      <c r="A1212" s="1">
        <v>1837</v>
      </c>
      <c r="B1212" s="2">
        <v>46200</v>
      </c>
      <c r="C1212" s="3">
        <f>YEAR(SalesDataTable[[#This Row],[Order Date]])</f>
        <v>2026</v>
      </c>
      <c r="D1212" s="10" t="str">
        <f>"Q"&amp;ROUNDUP(MONTH(SalesDataTable[[#This Row],[Order Date]])/3,0)</f>
        <v>Q2</v>
      </c>
      <c r="E1212" s="3">
        <f>MONTH(SalesDataTable[[#This Row],[Order Date]])</f>
        <v>6</v>
      </c>
      <c r="F1212" s="3" t="str">
        <f>TEXT(SalesDataTable[[#This Row],[Order Date]],"MMM")</f>
        <v>Jun</v>
      </c>
      <c r="G1212" s="3" t="s">
        <v>0</v>
      </c>
      <c r="H1212" s="3" t="s">
        <v>1</v>
      </c>
      <c r="I1212" s="3" t="s">
        <v>28</v>
      </c>
      <c r="J1212" s="3" t="s">
        <v>16</v>
      </c>
      <c r="K1212" s="3" t="s">
        <v>23</v>
      </c>
      <c r="L1212" s="3" t="s">
        <v>29</v>
      </c>
      <c r="M1212" s="8">
        <v>2</v>
      </c>
      <c r="N1212" s="5">
        <v>194.13</v>
      </c>
      <c r="O1212" s="6">
        <v>0.1</v>
      </c>
      <c r="P1212" s="5">
        <v>106.51</v>
      </c>
      <c r="Q1212" s="5">
        <f t="shared" si="72"/>
        <v>349.43400000000003</v>
      </c>
      <c r="R1212" s="5">
        <f t="shared" si="73"/>
        <v>213.02</v>
      </c>
      <c r="S1212" s="5">
        <f t="shared" si="74"/>
        <v>136.41400000000002</v>
      </c>
      <c r="T1212" s="7">
        <f t="shared" si="75"/>
        <v>0.39038559499075648</v>
      </c>
      <c r="U1212" s="4">
        <f>YEAR(SalesDataTable[[#This Row],[Order Date]])</f>
        <v>2026</v>
      </c>
      <c r="V1212" s="7" t="str">
        <f>"Q"&amp;ROUNDUP(MONTH(SalesDataTable[[#This Row],[Order Date]])/3,0)</f>
        <v>Q2</v>
      </c>
      <c r="W1212" s="8">
        <f>MONTH(SalesDataTable[[#This Row],[Order Date]])</f>
        <v>6</v>
      </c>
      <c r="X1212" s="7" t="str">
        <f>TEXT(SalesDataTable[[#This Row],[Order Date]],"mmm")</f>
        <v>Jun</v>
      </c>
    </row>
    <row r="1213" spans="1:24" ht="15.75">
      <c r="A1213" s="1">
        <v>2216</v>
      </c>
      <c r="B1213" s="2">
        <v>46200</v>
      </c>
      <c r="C1213" s="3">
        <f>YEAR(SalesDataTable[[#This Row],[Order Date]])</f>
        <v>2026</v>
      </c>
      <c r="D1213" s="10" t="str">
        <f>"Q"&amp;ROUNDUP(MONTH(SalesDataTable[[#This Row],[Order Date]])/3,0)</f>
        <v>Q2</v>
      </c>
      <c r="E1213" s="3">
        <f>MONTH(SalesDataTable[[#This Row],[Order Date]])</f>
        <v>6</v>
      </c>
      <c r="F1213" s="3" t="str">
        <f>TEXT(SalesDataTable[[#This Row],[Order Date]],"MMM")</f>
        <v>Jun</v>
      </c>
      <c r="G1213" s="3" t="s">
        <v>0</v>
      </c>
      <c r="H1213" s="3" t="s">
        <v>36</v>
      </c>
      <c r="I1213" s="3" t="s">
        <v>2</v>
      </c>
      <c r="J1213" s="3" t="s">
        <v>16</v>
      </c>
      <c r="K1213" s="3" t="s">
        <v>4</v>
      </c>
      <c r="L1213" s="3" t="s">
        <v>5</v>
      </c>
      <c r="M1213" s="8">
        <v>4</v>
      </c>
      <c r="N1213" s="5">
        <v>81.86</v>
      </c>
      <c r="O1213" s="6">
        <v>0.05</v>
      </c>
      <c r="P1213" s="5">
        <v>42.22</v>
      </c>
      <c r="Q1213" s="5">
        <f t="shared" si="72"/>
        <v>311.06799999999998</v>
      </c>
      <c r="R1213" s="5">
        <f t="shared" si="73"/>
        <v>168.88</v>
      </c>
      <c r="S1213" s="5">
        <f t="shared" si="74"/>
        <v>142.18799999999999</v>
      </c>
      <c r="T1213" s="7">
        <f t="shared" si="75"/>
        <v>0.45709619761595532</v>
      </c>
      <c r="U1213" s="4">
        <f>YEAR(SalesDataTable[[#This Row],[Order Date]])</f>
        <v>2026</v>
      </c>
      <c r="V1213" s="7" t="str">
        <f>"Q"&amp;ROUNDUP(MONTH(SalesDataTable[[#This Row],[Order Date]])/3,0)</f>
        <v>Q2</v>
      </c>
      <c r="W1213" s="8">
        <f>MONTH(SalesDataTable[[#This Row],[Order Date]])</f>
        <v>6</v>
      </c>
      <c r="X1213" s="7" t="str">
        <f>TEXT(SalesDataTable[[#This Row],[Order Date]],"mmm")</f>
        <v>Jun</v>
      </c>
    </row>
    <row r="1214" spans="1:24" ht="15.75">
      <c r="A1214" s="1">
        <v>2451</v>
      </c>
      <c r="B1214" s="2">
        <v>46200</v>
      </c>
      <c r="C1214" s="3">
        <f>YEAR(SalesDataTable[[#This Row],[Order Date]])</f>
        <v>2026</v>
      </c>
      <c r="D1214" s="10" t="str">
        <f>"Q"&amp;ROUNDUP(MONTH(SalesDataTable[[#This Row],[Order Date]])/3,0)</f>
        <v>Q2</v>
      </c>
      <c r="E1214" s="3">
        <f>MONTH(SalesDataTable[[#This Row],[Order Date]])</f>
        <v>6</v>
      </c>
      <c r="F1214" s="3" t="str">
        <f>TEXT(SalesDataTable[[#This Row],[Order Date]],"MMM")</f>
        <v>Jun</v>
      </c>
      <c r="G1214" s="3" t="s">
        <v>0</v>
      </c>
      <c r="H1214" s="3" t="s">
        <v>36</v>
      </c>
      <c r="I1214" s="3" t="s">
        <v>8</v>
      </c>
      <c r="J1214" s="3" t="s">
        <v>16</v>
      </c>
      <c r="K1214" s="3" t="s">
        <v>14</v>
      </c>
      <c r="L1214" s="3" t="s">
        <v>48</v>
      </c>
      <c r="M1214" s="8">
        <v>4</v>
      </c>
      <c r="N1214" s="5">
        <v>162.61000000000001</v>
      </c>
      <c r="O1214" s="6">
        <v>0.05</v>
      </c>
      <c r="P1214" s="5">
        <v>88.64</v>
      </c>
      <c r="Q1214" s="5">
        <f t="shared" si="72"/>
        <v>617.91800000000001</v>
      </c>
      <c r="R1214" s="5">
        <f t="shared" si="73"/>
        <v>354.56</v>
      </c>
      <c r="S1214" s="5">
        <f t="shared" si="74"/>
        <v>263.358</v>
      </c>
      <c r="T1214" s="7">
        <f t="shared" si="75"/>
        <v>0.4262021821665658</v>
      </c>
      <c r="U1214" s="4">
        <f>YEAR(SalesDataTable[[#This Row],[Order Date]])</f>
        <v>2026</v>
      </c>
      <c r="V1214" s="7" t="str">
        <f>"Q"&amp;ROUNDUP(MONTH(SalesDataTable[[#This Row],[Order Date]])/3,0)</f>
        <v>Q2</v>
      </c>
      <c r="W1214" s="8">
        <f>MONTH(SalesDataTable[[#This Row],[Order Date]])</f>
        <v>6</v>
      </c>
      <c r="X1214" s="7" t="str">
        <f>TEXT(SalesDataTable[[#This Row],[Order Date]],"mmm")</f>
        <v>Jun</v>
      </c>
    </row>
    <row r="1215" spans="1:24" ht="15.75">
      <c r="A1215" s="1">
        <v>2874</v>
      </c>
      <c r="B1215" s="2">
        <v>46200</v>
      </c>
      <c r="C1215" s="3">
        <f>YEAR(SalesDataTable[[#This Row],[Order Date]])</f>
        <v>2026</v>
      </c>
      <c r="D1215" s="10" t="str">
        <f>"Q"&amp;ROUNDUP(MONTH(SalesDataTable[[#This Row],[Order Date]])/3,0)</f>
        <v>Q2</v>
      </c>
      <c r="E1215" s="3">
        <f>MONTH(SalesDataTable[[#This Row],[Order Date]])</f>
        <v>6</v>
      </c>
      <c r="F1215" s="3" t="str">
        <f>TEXT(SalesDataTable[[#This Row],[Order Date]],"MMM")</f>
        <v>Jun</v>
      </c>
      <c r="G1215" s="3" t="s">
        <v>6</v>
      </c>
      <c r="H1215" s="3" t="s">
        <v>43</v>
      </c>
      <c r="I1215" s="3" t="s">
        <v>19</v>
      </c>
      <c r="J1215" s="3" t="s">
        <v>13</v>
      </c>
      <c r="K1215" s="3" t="s">
        <v>4</v>
      </c>
      <c r="L1215" s="3" t="s">
        <v>26</v>
      </c>
      <c r="M1215" s="8">
        <v>1</v>
      </c>
      <c r="N1215" s="5">
        <v>40.26</v>
      </c>
      <c r="O1215" s="6">
        <v>0</v>
      </c>
      <c r="P1215" s="5">
        <v>16.62</v>
      </c>
      <c r="Q1215" s="5">
        <f t="shared" si="72"/>
        <v>40.26</v>
      </c>
      <c r="R1215" s="5">
        <f t="shared" si="73"/>
        <v>16.62</v>
      </c>
      <c r="S1215" s="5">
        <f t="shared" si="74"/>
        <v>23.639999999999997</v>
      </c>
      <c r="T1215" s="7">
        <f t="shared" si="75"/>
        <v>0.58718330849478384</v>
      </c>
      <c r="U1215" s="4">
        <f>YEAR(SalesDataTable[[#This Row],[Order Date]])</f>
        <v>2026</v>
      </c>
      <c r="V1215" s="7" t="str">
        <f>"Q"&amp;ROUNDUP(MONTH(SalesDataTable[[#This Row],[Order Date]])/3,0)</f>
        <v>Q2</v>
      </c>
      <c r="W1215" s="8">
        <f>MONTH(SalesDataTable[[#This Row],[Order Date]])</f>
        <v>6</v>
      </c>
      <c r="X1215" s="7" t="str">
        <f>TEXT(SalesDataTable[[#This Row],[Order Date]],"mmm")</f>
        <v>Jun</v>
      </c>
    </row>
    <row r="1216" spans="1:24" ht="15.75">
      <c r="A1216" s="1">
        <v>2885</v>
      </c>
      <c r="B1216" s="2">
        <v>46200</v>
      </c>
      <c r="C1216" s="3">
        <f>YEAR(SalesDataTable[[#This Row],[Order Date]])</f>
        <v>2026</v>
      </c>
      <c r="D1216" s="10" t="str">
        <f>"Q"&amp;ROUNDUP(MONTH(SalesDataTable[[#This Row],[Order Date]])/3,0)</f>
        <v>Q2</v>
      </c>
      <c r="E1216" s="3">
        <f>MONTH(SalesDataTable[[#This Row],[Order Date]])</f>
        <v>6</v>
      </c>
      <c r="F1216" s="3" t="str">
        <f>TEXT(SalesDataTable[[#This Row],[Order Date]],"MMM")</f>
        <v>Jun</v>
      </c>
      <c r="G1216" s="3" t="s">
        <v>0</v>
      </c>
      <c r="H1216" s="3" t="s">
        <v>1</v>
      </c>
      <c r="I1216" s="3" t="s">
        <v>2</v>
      </c>
      <c r="J1216" s="3" t="s">
        <v>16</v>
      </c>
      <c r="K1216" s="3" t="s">
        <v>14</v>
      </c>
      <c r="L1216" s="3" t="s">
        <v>32</v>
      </c>
      <c r="M1216" s="8">
        <v>1</v>
      </c>
      <c r="N1216" s="5">
        <v>47.23</v>
      </c>
      <c r="O1216" s="6">
        <v>0.1</v>
      </c>
      <c r="P1216" s="5">
        <v>17.829999999999998</v>
      </c>
      <c r="Q1216" s="5">
        <f t="shared" si="72"/>
        <v>42.506999999999998</v>
      </c>
      <c r="R1216" s="5">
        <f t="shared" si="73"/>
        <v>17.829999999999998</v>
      </c>
      <c r="S1216" s="5">
        <f t="shared" si="74"/>
        <v>24.677</v>
      </c>
      <c r="T1216" s="7">
        <f t="shared" si="75"/>
        <v>0.58053967581810062</v>
      </c>
      <c r="U1216" s="4">
        <f>YEAR(SalesDataTable[[#This Row],[Order Date]])</f>
        <v>2026</v>
      </c>
      <c r="V1216" s="7" t="str">
        <f>"Q"&amp;ROUNDUP(MONTH(SalesDataTable[[#This Row],[Order Date]])/3,0)</f>
        <v>Q2</v>
      </c>
      <c r="W1216" s="8">
        <f>MONTH(SalesDataTable[[#This Row],[Order Date]])</f>
        <v>6</v>
      </c>
      <c r="X1216" s="7" t="str">
        <f>TEXT(SalesDataTable[[#This Row],[Order Date]],"mmm")</f>
        <v>Jun</v>
      </c>
    </row>
    <row r="1217" spans="1:24" ht="15.75">
      <c r="A1217" s="1">
        <v>3014</v>
      </c>
      <c r="B1217" s="2">
        <v>46200</v>
      </c>
      <c r="C1217" s="3">
        <f>YEAR(SalesDataTable[[#This Row],[Order Date]])</f>
        <v>2026</v>
      </c>
      <c r="D1217" s="10" t="str">
        <f>"Q"&amp;ROUNDUP(MONTH(SalesDataTable[[#This Row],[Order Date]])/3,0)</f>
        <v>Q2</v>
      </c>
      <c r="E1217" s="3">
        <f>MONTH(SalesDataTable[[#This Row],[Order Date]])</f>
        <v>6</v>
      </c>
      <c r="F1217" s="3" t="str">
        <f>TEXT(SalesDataTable[[#This Row],[Order Date]],"MMM")</f>
        <v>Jun</v>
      </c>
      <c r="G1217" s="3" t="s">
        <v>11</v>
      </c>
      <c r="H1217" s="3" t="s">
        <v>39</v>
      </c>
      <c r="I1217" s="3" t="s">
        <v>2</v>
      </c>
      <c r="J1217" s="3" t="s">
        <v>13</v>
      </c>
      <c r="K1217" s="3" t="s">
        <v>34</v>
      </c>
      <c r="L1217" s="3" t="s">
        <v>45</v>
      </c>
      <c r="M1217" s="8">
        <v>1</v>
      </c>
      <c r="N1217" s="5">
        <v>50.13</v>
      </c>
      <c r="O1217" s="6">
        <v>0.15</v>
      </c>
      <c r="P1217" s="5">
        <v>22.22</v>
      </c>
      <c r="Q1217" s="5">
        <f t="shared" si="72"/>
        <v>42.610500000000002</v>
      </c>
      <c r="R1217" s="5">
        <f t="shared" si="73"/>
        <v>22.22</v>
      </c>
      <c r="S1217" s="5">
        <f t="shared" si="74"/>
        <v>20.390500000000003</v>
      </c>
      <c r="T1217" s="7">
        <f t="shared" si="75"/>
        <v>0.47853228664296366</v>
      </c>
      <c r="U1217" s="4">
        <f>YEAR(SalesDataTable[[#This Row],[Order Date]])</f>
        <v>2026</v>
      </c>
      <c r="V1217" s="7" t="str">
        <f>"Q"&amp;ROUNDUP(MONTH(SalesDataTable[[#This Row],[Order Date]])/3,0)</f>
        <v>Q2</v>
      </c>
      <c r="W1217" s="8">
        <f>MONTH(SalesDataTable[[#This Row],[Order Date]])</f>
        <v>6</v>
      </c>
      <c r="X1217" s="7" t="str">
        <f>TEXT(SalesDataTable[[#This Row],[Order Date]],"mmm")</f>
        <v>Jun</v>
      </c>
    </row>
    <row r="1218" spans="1:24" ht="15.75">
      <c r="A1218" s="1">
        <v>3273</v>
      </c>
      <c r="B1218" s="2">
        <v>46200</v>
      </c>
      <c r="C1218" s="3">
        <f>YEAR(SalesDataTable[[#This Row],[Order Date]])</f>
        <v>2026</v>
      </c>
      <c r="D1218" s="10" t="str">
        <f>"Q"&amp;ROUNDUP(MONTH(SalesDataTable[[#This Row],[Order Date]])/3,0)</f>
        <v>Q2</v>
      </c>
      <c r="E1218" s="3">
        <f>MONTH(SalesDataTable[[#This Row],[Order Date]])</f>
        <v>6</v>
      </c>
      <c r="F1218" s="3" t="str">
        <f>TEXT(SalesDataTable[[#This Row],[Order Date]],"MMM")</f>
        <v>Jun</v>
      </c>
      <c r="G1218" s="3" t="s">
        <v>11</v>
      </c>
      <c r="H1218" s="3" t="s">
        <v>18</v>
      </c>
      <c r="I1218" s="3" t="s">
        <v>2</v>
      </c>
      <c r="J1218" s="3" t="s">
        <v>16</v>
      </c>
      <c r="K1218" s="3" t="s">
        <v>23</v>
      </c>
      <c r="L1218" s="3" t="s">
        <v>24</v>
      </c>
      <c r="M1218" s="8">
        <v>2</v>
      </c>
      <c r="N1218" s="5">
        <v>345.82</v>
      </c>
      <c r="O1218" s="6">
        <v>0.05</v>
      </c>
      <c r="P1218" s="5">
        <v>196.24</v>
      </c>
      <c r="Q1218" s="5">
        <f t="shared" ref="Q1218:Q1281" si="76">M1218*N1218*(1-O1218)</f>
        <v>657.05799999999999</v>
      </c>
      <c r="R1218" s="5">
        <f t="shared" ref="R1218:R1281" si="77">M1218*P1218</f>
        <v>392.48</v>
      </c>
      <c r="S1218" s="5">
        <f t="shared" ref="S1218:S1281" si="78">Q1218-R1218</f>
        <v>264.57799999999997</v>
      </c>
      <c r="T1218" s="7">
        <f t="shared" ref="T1218:T1281" si="79">IFERROR(S1218/Q1218,0)</f>
        <v>0.40267069269379563</v>
      </c>
      <c r="U1218" s="4">
        <f>YEAR(SalesDataTable[[#This Row],[Order Date]])</f>
        <v>2026</v>
      </c>
      <c r="V1218" s="7" t="str">
        <f>"Q"&amp;ROUNDUP(MONTH(SalesDataTable[[#This Row],[Order Date]])/3,0)</f>
        <v>Q2</v>
      </c>
      <c r="W1218" s="8">
        <f>MONTH(SalesDataTable[[#This Row],[Order Date]])</f>
        <v>6</v>
      </c>
      <c r="X1218" s="7" t="str">
        <f>TEXT(SalesDataTable[[#This Row],[Order Date]],"mmm")</f>
        <v>Jun</v>
      </c>
    </row>
    <row r="1219" spans="1:24" ht="15.75">
      <c r="A1219" s="1">
        <v>5041</v>
      </c>
      <c r="B1219" s="2">
        <v>46200</v>
      </c>
      <c r="C1219" s="3">
        <f>YEAR(SalesDataTable[[#This Row],[Order Date]])</f>
        <v>2026</v>
      </c>
      <c r="D1219" s="10" t="str">
        <f>"Q"&amp;ROUNDUP(MONTH(SalesDataTable[[#This Row],[Order Date]])/3,0)</f>
        <v>Q2</v>
      </c>
      <c r="E1219" s="3">
        <f>MONTH(SalesDataTable[[#This Row],[Order Date]])</f>
        <v>6</v>
      </c>
      <c r="F1219" s="3" t="str">
        <f>TEXT(SalesDataTable[[#This Row],[Order Date]],"MMM")</f>
        <v>Jun</v>
      </c>
      <c r="G1219" s="3" t="s">
        <v>0</v>
      </c>
      <c r="H1219" s="3" t="s">
        <v>50</v>
      </c>
      <c r="I1219" s="3" t="s">
        <v>19</v>
      </c>
      <c r="J1219" s="3" t="s">
        <v>13</v>
      </c>
      <c r="K1219" s="3" t="s">
        <v>23</v>
      </c>
      <c r="L1219" s="3" t="s">
        <v>51</v>
      </c>
      <c r="M1219" s="8">
        <v>1</v>
      </c>
      <c r="N1219" s="5">
        <v>126.12</v>
      </c>
      <c r="O1219" s="6">
        <v>0</v>
      </c>
      <c r="P1219" s="5">
        <v>62.18</v>
      </c>
      <c r="Q1219" s="5">
        <f t="shared" si="76"/>
        <v>126.12</v>
      </c>
      <c r="R1219" s="5">
        <f t="shared" si="77"/>
        <v>62.18</v>
      </c>
      <c r="S1219" s="5">
        <f t="shared" si="78"/>
        <v>63.940000000000005</v>
      </c>
      <c r="T1219" s="7">
        <f t="shared" si="79"/>
        <v>0.50697748176339996</v>
      </c>
      <c r="U1219" s="4">
        <f>YEAR(SalesDataTable[[#This Row],[Order Date]])</f>
        <v>2026</v>
      </c>
      <c r="V1219" s="7" t="str">
        <f>"Q"&amp;ROUNDUP(MONTH(SalesDataTable[[#This Row],[Order Date]])/3,0)</f>
        <v>Q2</v>
      </c>
      <c r="W1219" s="8">
        <f>MONTH(SalesDataTable[[#This Row],[Order Date]])</f>
        <v>6</v>
      </c>
      <c r="X1219" s="7" t="str">
        <f>TEXT(SalesDataTable[[#This Row],[Order Date]],"mmm")</f>
        <v>Jun</v>
      </c>
    </row>
    <row r="1220" spans="1:24" ht="15.75">
      <c r="A1220" s="1">
        <v>312</v>
      </c>
      <c r="B1220" s="2">
        <v>46201</v>
      </c>
      <c r="C1220" s="3">
        <f>YEAR(SalesDataTable[[#This Row],[Order Date]])</f>
        <v>2026</v>
      </c>
      <c r="D1220" s="10" t="str">
        <f>"Q"&amp;ROUNDUP(MONTH(SalesDataTable[[#This Row],[Order Date]])/3,0)</f>
        <v>Q2</v>
      </c>
      <c r="E1220" s="3">
        <f>MONTH(SalesDataTable[[#This Row],[Order Date]])</f>
        <v>6</v>
      </c>
      <c r="F1220" s="3" t="str">
        <f>TEXT(SalesDataTable[[#This Row],[Order Date]],"MMM")</f>
        <v>Jun</v>
      </c>
      <c r="G1220" s="3" t="s">
        <v>20</v>
      </c>
      <c r="H1220" s="3" t="s">
        <v>31</v>
      </c>
      <c r="I1220" s="3" t="s">
        <v>28</v>
      </c>
      <c r="J1220" s="3" t="s">
        <v>3</v>
      </c>
      <c r="K1220" s="3" t="s">
        <v>34</v>
      </c>
      <c r="L1220" s="3" t="s">
        <v>42</v>
      </c>
      <c r="M1220" s="8">
        <v>1</v>
      </c>
      <c r="N1220" s="5">
        <v>36</v>
      </c>
      <c r="O1220" s="6">
        <v>0</v>
      </c>
      <c r="P1220" s="5">
        <v>13.95</v>
      </c>
      <c r="Q1220" s="5">
        <f t="shared" si="76"/>
        <v>36</v>
      </c>
      <c r="R1220" s="5">
        <f t="shared" si="77"/>
        <v>13.95</v>
      </c>
      <c r="S1220" s="5">
        <f t="shared" si="78"/>
        <v>22.05</v>
      </c>
      <c r="T1220" s="7">
        <f t="shared" si="79"/>
        <v>0.61250000000000004</v>
      </c>
      <c r="U1220" s="4">
        <f>YEAR(SalesDataTable[[#This Row],[Order Date]])</f>
        <v>2026</v>
      </c>
      <c r="V1220" s="7" t="str">
        <f>"Q"&amp;ROUNDUP(MONTH(SalesDataTable[[#This Row],[Order Date]])/3,0)</f>
        <v>Q2</v>
      </c>
      <c r="W1220" s="8">
        <f>MONTH(SalesDataTable[[#This Row],[Order Date]])</f>
        <v>6</v>
      </c>
      <c r="X1220" s="7" t="str">
        <f>TEXT(SalesDataTable[[#This Row],[Order Date]],"mmm")</f>
        <v>Jun</v>
      </c>
    </row>
    <row r="1221" spans="1:24" ht="15.75">
      <c r="A1221" s="1">
        <v>647</v>
      </c>
      <c r="B1221" s="2">
        <v>46201</v>
      </c>
      <c r="C1221" s="3">
        <f>YEAR(SalesDataTable[[#This Row],[Order Date]])</f>
        <v>2026</v>
      </c>
      <c r="D1221" s="10" t="str">
        <f>"Q"&amp;ROUNDUP(MONTH(SalesDataTable[[#This Row],[Order Date]])/3,0)</f>
        <v>Q2</v>
      </c>
      <c r="E1221" s="3">
        <f>MONTH(SalesDataTable[[#This Row],[Order Date]])</f>
        <v>6</v>
      </c>
      <c r="F1221" s="3" t="str">
        <f>TEXT(SalesDataTable[[#This Row],[Order Date]],"MMM")</f>
        <v>Jun</v>
      </c>
      <c r="G1221" s="3" t="s">
        <v>0</v>
      </c>
      <c r="H1221" s="3" t="s">
        <v>1</v>
      </c>
      <c r="I1221" s="3" t="s">
        <v>2</v>
      </c>
      <c r="J1221" s="3" t="s">
        <v>3</v>
      </c>
      <c r="K1221" s="3" t="s">
        <v>14</v>
      </c>
      <c r="L1221" s="3" t="s">
        <v>48</v>
      </c>
      <c r="M1221" s="8">
        <v>1</v>
      </c>
      <c r="N1221" s="5">
        <v>162.25</v>
      </c>
      <c r="O1221" s="6">
        <v>0.05</v>
      </c>
      <c r="P1221" s="5">
        <v>89.28</v>
      </c>
      <c r="Q1221" s="5">
        <f t="shared" si="76"/>
        <v>154.13749999999999</v>
      </c>
      <c r="R1221" s="5">
        <f t="shared" si="77"/>
        <v>89.28</v>
      </c>
      <c r="S1221" s="5">
        <f t="shared" si="78"/>
        <v>64.857499999999987</v>
      </c>
      <c r="T1221" s="7">
        <f t="shared" si="79"/>
        <v>0.42077690373854509</v>
      </c>
      <c r="U1221" s="4">
        <f>YEAR(SalesDataTable[[#This Row],[Order Date]])</f>
        <v>2026</v>
      </c>
      <c r="V1221" s="7" t="str">
        <f>"Q"&amp;ROUNDUP(MONTH(SalesDataTable[[#This Row],[Order Date]])/3,0)</f>
        <v>Q2</v>
      </c>
      <c r="W1221" s="8">
        <f>MONTH(SalesDataTable[[#This Row],[Order Date]])</f>
        <v>6</v>
      </c>
      <c r="X1221" s="7" t="str">
        <f>TEXT(SalesDataTable[[#This Row],[Order Date]],"mmm")</f>
        <v>Jun</v>
      </c>
    </row>
    <row r="1222" spans="1:24" ht="15.75">
      <c r="A1222" s="1">
        <v>708</v>
      </c>
      <c r="B1222" s="2">
        <v>46201</v>
      </c>
      <c r="C1222" s="3">
        <f>YEAR(SalesDataTable[[#This Row],[Order Date]])</f>
        <v>2026</v>
      </c>
      <c r="D1222" s="10" t="str">
        <f>"Q"&amp;ROUNDUP(MONTH(SalesDataTable[[#This Row],[Order Date]])/3,0)</f>
        <v>Q2</v>
      </c>
      <c r="E1222" s="3">
        <f>MONTH(SalesDataTable[[#This Row],[Order Date]])</f>
        <v>6</v>
      </c>
      <c r="F1222" s="3" t="str">
        <f>TEXT(SalesDataTable[[#This Row],[Order Date]],"MMM")</f>
        <v>Jun</v>
      </c>
      <c r="G1222" s="3" t="s">
        <v>6</v>
      </c>
      <c r="H1222" s="3" t="s">
        <v>41</v>
      </c>
      <c r="I1222" s="3" t="s">
        <v>2</v>
      </c>
      <c r="J1222" s="3" t="s">
        <v>3</v>
      </c>
      <c r="K1222" s="3" t="s">
        <v>9</v>
      </c>
      <c r="L1222" s="3" t="s">
        <v>37</v>
      </c>
      <c r="M1222" s="8">
        <v>1</v>
      </c>
      <c r="N1222" s="5">
        <v>150.44</v>
      </c>
      <c r="O1222" s="6">
        <v>0</v>
      </c>
      <c r="P1222" s="5">
        <v>80.5</v>
      </c>
      <c r="Q1222" s="5">
        <f t="shared" si="76"/>
        <v>150.44</v>
      </c>
      <c r="R1222" s="5">
        <f t="shared" si="77"/>
        <v>80.5</v>
      </c>
      <c r="S1222" s="5">
        <f t="shared" si="78"/>
        <v>69.94</v>
      </c>
      <c r="T1222" s="7">
        <f t="shared" si="79"/>
        <v>0.46490295134272797</v>
      </c>
      <c r="U1222" s="4">
        <f>YEAR(SalesDataTable[[#This Row],[Order Date]])</f>
        <v>2026</v>
      </c>
      <c r="V1222" s="7" t="str">
        <f>"Q"&amp;ROUNDUP(MONTH(SalesDataTable[[#This Row],[Order Date]])/3,0)</f>
        <v>Q2</v>
      </c>
      <c r="W1222" s="8">
        <f>MONTH(SalesDataTable[[#This Row],[Order Date]])</f>
        <v>6</v>
      </c>
      <c r="X1222" s="7" t="str">
        <f>TEXT(SalesDataTable[[#This Row],[Order Date]],"mmm")</f>
        <v>Jun</v>
      </c>
    </row>
    <row r="1223" spans="1:24" ht="15.75">
      <c r="A1223" s="1">
        <v>886</v>
      </c>
      <c r="B1223" s="2">
        <v>46201</v>
      </c>
      <c r="C1223" s="3">
        <f>YEAR(SalesDataTable[[#This Row],[Order Date]])</f>
        <v>2026</v>
      </c>
      <c r="D1223" s="10" t="str">
        <f>"Q"&amp;ROUNDUP(MONTH(SalesDataTable[[#This Row],[Order Date]])/3,0)</f>
        <v>Q2</v>
      </c>
      <c r="E1223" s="3">
        <f>MONTH(SalesDataTable[[#This Row],[Order Date]])</f>
        <v>6</v>
      </c>
      <c r="F1223" s="3" t="str">
        <f>TEXT(SalesDataTable[[#This Row],[Order Date]],"MMM")</f>
        <v>Jun</v>
      </c>
      <c r="G1223" s="3" t="s">
        <v>0</v>
      </c>
      <c r="H1223" s="3" t="s">
        <v>1</v>
      </c>
      <c r="I1223" s="3" t="s">
        <v>19</v>
      </c>
      <c r="J1223" s="3" t="s">
        <v>16</v>
      </c>
      <c r="K1223" s="3" t="s">
        <v>23</v>
      </c>
      <c r="L1223" s="3" t="s">
        <v>51</v>
      </c>
      <c r="M1223" s="8">
        <v>2</v>
      </c>
      <c r="N1223" s="5">
        <v>126.17</v>
      </c>
      <c r="O1223" s="6">
        <v>0.05</v>
      </c>
      <c r="P1223" s="5">
        <v>61.13</v>
      </c>
      <c r="Q1223" s="5">
        <f t="shared" si="76"/>
        <v>239.72299999999998</v>
      </c>
      <c r="R1223" s="5">
        <f t="shared" si="77"/>
        <v>122.26</v>
      </c>
      <c r="S1223" s="5">
        <f t="shared" si="78"/>
        <v>117.46299999999998</v>
      </c>
      <c r="T1223" s="7">
        <f t="shared" si="79"/>
        <v>0.48999470221881081</v>
      </c>
      <c r="U1223" s="4">
        <f>YEAR(SalesDataTable[[#This Row],[Order Date]])</f>
        <v>2026</v>
      </c>
      <c r="V1223" s="7" t="str">
        <f>"Q"&amp;ROUNDUP(MONTH(SalesDataTable[[#This Row],[Order Date]])/3,0)</f>
        <v>Q2</v>
      </c>
      <c r="W1223" s="8">
        <f>MONTH(SalesDataTable[[#This Row],[Order Date]])</f>
        <v>6</v>
      </c>
      <c r="X1223" s="7" t="str">
        <f>TEXT(SalesDataTable[[#This Row],[Order Date]],"mmm")</f>
        <v>Jun</v>
      </c>
    </row>
    <row r="1224" spans="1:24" ht="15.75">
      <c r="A1224" s="1">
        <v>944</v>
      </c>
      <c r="B1224" s="2">
        <v>46201</v>
      </c>
      <c r="C1224" s="3">
        <f>YEAR(SalesDataTable[[#This Row],[Order Date]])</f>
        <v>2026</v>
      </c>
      <c r="D1224" s="10" t="str">
        <f>"Q"&amp;ROUNDUP(MONTH(SalesDataTable[[#This Row],[Order Date]])/3,0)</f>
        <v>Q2</v>
      </c>
      <c r="E1224" s="3">
        <f>MONTH(SalesDataTable[[#This Row],[Order Date]])</f>
        <v>6</v>
      </c>
      <c r="F1224" s="3" t="str">
        <f>TEXT(SalesDataTable[[#This Row],[Order Date]],"MMM")</f>
        <v>Jun</v>
      </c>
      <c r="G1224" s="3" t="s">
        <v>20</v>
      </c>
      <c r="H1224" s="3" t="s">
        <v>31</v>
      </c>
      <c r="I1224" s="3" t="s">
        <v>28</v>
      </c>
      <c r="J1224" s="3" t="s">
        <v>3</v>
      </c>
      <c r="K1224" s="3" t="s">
        <v>23</v>
      </c>
      <c r="L1224" s="3" t="s">
        <v>40</v>
      </c>
      <c r="M1224" s="8">
        <v>2</v>
      </c>
      <c r="N1224" s="5">
        <v>83.72</v>
      </c>
      <c r="O1224" s="6">
        <v>0</v>
      </c>
      <c r="P1224" s="5">
        <v>38.96</v>
      </c>
      <c r="Q1224" s="5">
        <f t="shared" si="76"/>
        <v>167.44</v>
      </c>
      <c r="R1224" s="5">
        <f t="shared" si="77"/>
        <v>77.92</v>
      </c>
      <c r="S1224" s="5">
        <f t="shared" si="78"/>
        <v>89.52</v>
      </c>
      <c r="T1224" s="7">
        <f t="shared" si="79"/>
        <v>0.53463927376970855</v>
      </c>
      <c r="U1224" s="4">
        <f>YEAR(SalesDataTable[[#This Row],[Order Date]])</f>
        <v>2026</v>
      </c>
      <c r="V1224" s="7" t="str">
        <f>"Q"&amp;ROUNDUP(MONTH(SalesDataTable[[#This Row],[Order Date]])/3,0)</f>
        <v>Q2</v>
      </c>
      <c r="W1224" s="8">
        <f>MONTH(SalesDataTable[[#This Row],[Order Date]])</f>
        <v>6</v>
      </c>
      <c r="X1224" s="7" t="str">
        <f>TEXT(SalesDataTable[[#This Row],[Order Date]],"mmm")</f>
        <v>Jun</v>
      </c>
    </row>
    <row r="1225" spans="1:24" ht="15.75">
      <c r="A1225" s="1">
        <v>1050</v>
      </c>
      <c r="B1225" s="2">
        <v>46201</v>
      </c>
      <c r="C1225" s="3">
        <f>YEAR(SalesDataTable[[#This Row],[Order Date]])</f>
        <v>2026</v>
      </c>
      <c r="D1225" s="10" t="str">
        <f>"Q"&amp;ROUNDUP(MONTH(SalesDataTable[[#This Row],[Order Date]])/3,0)</f>
        <v>Q2</v>
      </c>
      <c r="E1225" s="3">
        <f>MONTH(SalesDataTable[[#This Row],[Order Date]])</f>
        <v>6</v>
      </c>
      <c r="F1225" s="3" t="str">
        <f>TEXT(SalesDataTable[[#This Row],[Order Date]],"MMM")</f>
        <v>Jun</v>
      </c>
      <c r="G1225" s="3" t="s">
        <v>20</v>
      </c>
      <c r="H1225" s="3" t="s">
        <v>33</v>
      </c>
      <c r="I1225" s="3" t="s">
        <v>28</v>
      </c>
      <c r="J1225" s="3" t="s">
        <v>13</v>
      </c>
      <c r="K1225" s="3" t="s">
        <v>9</v>
      </c>
      <c r="L1225" s="3" t="s">
        <v>46</v>
      </c>
      <c r="M1225" s="8">
        <v>1</v>
      </c>
      <c r="N1225" s="5">
        <v>70.58</v>
      </c>
      <c r="O1225" s="6">
        <v>0</v>
      </c>
      <c r="P1225" s="5">
        <v>32.78</v>
      </c>
      <c r="Q1225" s="5">
        <f t="shared" si="76"/>
        <v>70.58</v>
      </c>
      <c r="R1225" s="5">
        <f t="shared" si="77"/>
        <v>32.78</v>
      </c>
      <c r="S1225" s="5">
        <f t="shared" si="78"/>
        <v>37.799999999999997</v>
      </c>
      <c r="T1225" s="7">
        <f t="shared" si="79"/>
        <v>0.53556248228960046</v>
      </c>
      <c r="U1225" s="4">
        <f>YEAR(SalesDataTable[[#This Row],[Order Date]])</f>
        <v>2026</v>
      </c>
      <c r="V1225" s="7" t="str">
        <f>"Q"&amp;ROUNDUP(MONTH(SalesDataTable[[#This Row],[Order Date]])/3,0)</f>
        <v>Q2</v>
      </c>
      <c r="W1225" s="8">
        <f>MONTH(SalesDataTable[[#This Row],[Order Date]])</f>
        <v>6</v>
      </c>
      <c r="X1225" s="7" t="str">
        <f>TEXT(SalesDataTable[[#This Row],[Order Date]],"mmm")</f>
        <v>Jun</v>
      </c>
    </row>
    <row r="1226" spans="1:24" ht="15.75">
      <c r="A1226" s="1">
        <v>1677</v>
      </c>
      <c r="B1226" s="2">
        <v>46201</v>
      </c>
      <c r="C1226" s="3">
        <f>YEAR(SalesDataTable[[#This Row],[Order Date]])</f>
        <v>2026</v>
      </c>
      <c r="D1226" s="10" t="str">
        <f>"Q"&amp;ROUNDUP(MONTH(SalesDataTable[[#This Row],[Order Date]])/3,0)</f>
        <v>Q2</v>
      </c>
      <c r="E1226" s="3">
        <f>MONTH(SalesDataTable[[#This Row],[Order Date]])</f>
        <v>6</v>
      </c>
      <c r="F1226" s="3" t="str">
        <f>TEXT(SalesDataTable[[#This Row],[Order Date]],"MMM")</f>
        <v>Jun</v>
      </c>
      <c r="G1226" s="3" t="s">
        <v>20</v>
      </c>
      <c r="H1226" s="3" t="s">
        <v>47</v>
      </c>
      <c r="I1226" s="3" t="s">
        <v>8</v>
      </c>
      <c r="J1226" s="3" t="s">
        <v>16</v>
      </c>
      <c r="K1226" s="3" t="s">
        <v>23</v>
      </c>
      <c r="L1226" s="3" t="s">
        <v>40</v>
      </c>
      <c r="M1226" s="8">
        <v>5</v>
      </c>
      <c r="N1226" s="5">
        <v>81.96</v>
      </c>
      <c r="O1226" s="6">
        <v>0.05</v>
      </c>
      <c r="P1226" s="5">
        <v>39.130000000000003</v>
      </c>
      <c r="Q1226" s="5">
        <f t="shared" si="76"/>
        <v>389.30999999999995</v>
      </c>
      <c r="R1226" s="5">
        <f t="shared" si="77"/>
        <v>195.65</v>
      </c>
      <c r="S1226" s="5">
        <f t="shared" si="78"/>
        <v>193.65999999999994</v>
      </c>
      <c r="T1226" s="7">
        <f t="shared" si="79"/>
        <v>0.497444196141892</v>
      </c>
      <c r="U1226" s="4">
        <f>YEAR(SalesDataTable[[#This Row],[Order Date]])</f>
        <v>2026</v>
      </c>
      <c r="V1226" s="7" t="str">
        <f>"Q"&amp;ROUNDUP(MONTH(SalesDataTable[[#This Row],[Order Date]])/3,0)</f>
        <v>Q2</v>
      </c>
      <c r="W1226" s="8">
        <f>MONTH(SalesDataTable[[#This Row],[Order Date]])</f>
        <v>6</v>
      </c>
      <c r="X1226" s="7" t="str">
        <f>TEXT(SalesDataTable[[#This Row],[Order Date]],"mmm")</f>
        <v>Jun</v>
      </c>
    </row>
    <row r="1227" spans="1:24" ht="15.75">
      <c r="A1227" s="1">
        <v>2109</v>
      </c>
      <c r="B1227" s="2">
        <v>46201</v>
      </c>
      <c r="C1227" s="3">
        <f>YEAR(SalesDataTable[[#This Row],[Order Date]])</f>
        <v>2026</v>
      </c>
      <c r="D1227" s="10" t="str">
        <f>"Q"&amp;ROUNDUP(MONTH(SalesDataTable[[#This Row],[Order Date]])/3,0)</f>
        <v>Q2</v>
      </c>
      <c r="E1227" s="3">
        <f>MONTH(SalesDataTable[[#This Row],[Order Date]])</f>
        <v>6</v>
      </c>
      <c r="F1227" s="3" t="str">
        <f>TEXT(SalesDataTable[[#This Row],[Order Date]],"MMM")</f>
        <v>Jun</v>
      </c>
      <c r="G1227" s="3" t="s">
        <v>6</v>
      </c>
      <c r="H1227" s="3" t="s">
        <v>49</v>
      </c>
      <c r="I1227" s="3" t="s">
        <v>2</v>
      </c>
      <c r="J1227" s="3" t="s">
        <v>13</v>
      </c>
      <c r="K1227" s="3" t="s">
        <v>4</v>
      </c>
      <c r="L1227" s="3" t="s">
        <v>26</v>
      </c>
      <c r="M1227" s="8">
        <v>1</v>
      </c>
      <c r="N1227" s="5">
        <v>40.67</v>
      </c>
      <c r="O1227" s="6">
        <v>0</v>
      </c>
      <c r="P1227" s="5">
        <v>16.5</v>
      </c>
      <c r="Q1227" s="5">
        <f t="shared" si="76"/>
        <v>40.67</v>
      </c>
      <c r="R1227" s="5">
        <f t="shared" si="77"/>
        <v>16.5</v>
      </c>
      <c r="S1227" s="5">
        <f t="shared" si="78"/>
        <v>24.17</v>
      </c>
      <c r="T1227" s="7">
        <f t="shared" si="79"/>
        <v>0.59429554954511932</v>
      </c>
      <c r="U1227" s="4">
        <f>YEAR(SalesDataTable[[#This Row],[Order Date]])</f>
        <v>2026</v>
      </c>
      <c r="V1227" s="7" t="str">
        <f>"Q"&amp;ROUNDUP(MONTH(SalesDataTable[[#This Row],[Order Date]])/3,0)</f>
        <v>Q2</v>
      </c>
      <c r="W1227" s="8">
        <f>MONTH(SalesDataTable[[#This Row],[Order Date]])</f>
        <v>6</v>
      </c>
      <c r="X1227" s="7" t="str">
        <f>TEXT(SalesDataTable[[#This Row],[Order Date]],"mmm")</f>
        <v>Jun</v>
      </c>
    </row>
    <row r="1228" spans="1:24" ht="15.75">
      <c r="A1228" s="1">
        <v>3688</v>
      </c>
      <c r="B1228" s="2">
        <v>46201</v>
      </c>
      <c r="C1228" s="3">
        <f>YEAR(SalesDataTable[[#This Row],[Order Date]])</f>
        <v>2026</v>
      </c>
      <c r="D1228" s="10" t="str">
        <f>"Q"&amp;ROUNDUP(MONTH(SalesDataTable[[#This Row],[Order Date]])/3,0)</f>
        <v>Q2</v>
      </c>
      <c r="E1228" s="3">
        <f>MONTH(SalesDataTable[[#This Row],[Order Date]])</f>
        <v>6</v>
      </c>
      <c r="F1228" s="3" t="str">
        <f>TEXT(SalesDataTable[[#This Row],[Order Date]],"MMM")</f>
        <v>Jun</v>
      </c>
      <c r="G1228" s="3" t="s">
        <v>11</v>
      </c>
      <c r="H1228" s="3" t="s">
        <v>52</v>
      </c>
      <c r="I1228" s="3" t="s">
        <v>19</v>
      </c>
      <c r="J1228" s="3" t="s">
        <v>13</v>
      </c>
      <c r="K1228" s="3" t="s">
        <v>34</v>
      </c>
      <c r="L1228" s="3" t="s">
        <v>35</v>
      </c>
      <c r="M1228" s="8">
        <v>1</v>
      </c>
      <c r="N1228" s="5">
        <v>40.94</v>
      </c>
      <c r="O1228" s="6">
        <v>0</v>
      </c>
      <c r="P1228" s="5">
        <v>14.47</v>
      </c>
      <c r="Q1228" s="5">
        <f t="shared" si="76"/>
        <v>40.94</v>
      </c>
      <c r="R1228" s="5">
        <f t="shared" si="77"/>
        <v>14.47</v>
      </c>
      <c r="S1228" s="5">
        <f t="shared" si="78"/>
        <v>26.47</v>
      </c>
      <c r="T1228" s="7">
        <f t="shared" si="79"/>
        <v>0.64655593551538837</v>
      </c>
      <c r="U1228" s="4">
        <f>YEAR(SalesDataTable[[#This Row],[Order Date]])</f>
        <v>2026</v>
      </c>
      <c r="V1228" s="7" t="str">
        <f>"Q"&amp;ROUNDUP(MONTH(SalesDataTable[[#This Row],[Order Date]])/3,0)</f>
        <v>Q2</v>
      </c>
      <c r="W1228" s="8">
        <f>MONTH(SalesDataTable[[#This Row],[Order Date]])</f>
        <v>6</v>
      </c>
      <c r="X1228" s="7" t="str">
        <f>TEXT(SalesDataTable[[#This Row],[Order Date]],"mmm")</f>
        <v>Jun</v>
      </c>
    </row>
    <row r="1229" spans="1:24" ht="15.75">
      <c r="A1229" s="1">
        <v>521</v>
      </c>
      <c r="B1229" s="2">
        <v>46202</v>
      </c>
      <c r="C1229" s="3">
        <f>YEAR(SalesDataTable[[#This Row],[Order Date]])</f>
        <v>2026</v>
      </c>
      <c r="D1229" s="10" t="str">
        <f>"Q"&amp;ROUNDUP(MONTH(SalesDataTable[[#This Row],[Order Date]])/3,0)</f>
        <v>Q2</v>
      </c>
      <c r="E1229" s="3">
        <f>MONTH(SalesDataTable[[#This Row],[Order Date]])</f>
        <v>6</v>
      </c>
      <c r="F1229" s="3" t="str">
        <f>TEXT(SalesDataTable[[#This Row],[Order Date]],"MMM")</f>
        <v>Jun</v>
      </c>
      <c r="G1229" s="3" t="s">
        <v>20</v>
      </c>
      <c r="H1229" s="3" t="s">
        <v>33</v>
      </c>
      <c r="I1229" s="3" t="s">
        <v>8</v>
      </c>
      <c r="J1229" s="3" t="s">
        <v>16</v>
      </c>
      <c r="K1229" s="3" t="s">
        <v>4</v>
      </c>
      <c r="L1229" s="3" t="s">
        <v>30</v>
      </c>
      <c r="M1229" s="8">
        <v>3</v>
      </c>
      <c r="N1229" s="5">
        <v>100.89</v>
      </c>
      <c r="O1229" s="6">
        <v>0.05</v>
      </c>
      <c r="P1229" s="5">
        <v>49.08</v>
      </c>
      <c r="Q1229" s="5">
        <f t="shared" si="76"/>
        <v>287.53649999999999</v>
      </c>
      <c r="R1229" s="5">
        <f t="shared" si="77"/>
        <v>147.24</v>
      </c>
      <c r="S1229" s="5">
        <f t="shared" si="78"/>
        <v>140.29649999999998</v>
      </c>
      <c r="T1229" s="7">
        <f t="shared" si="79"/>
        <v>0.48792588071427451</v>
      </c>
      <c r="U1229" s="4">
        <f>YEAR(SalesDataTable[[#This Row],[Order Date]])</f>
        <v>2026</v>
      </c>
      <c r="V1229" s="7" t="str">
        <f>"Q"&amp;ROUNDUP(MONTH(SalesDataTable[[#This Row],[Order Date]])/3,0)</f>
        <v>Q2</v>
      </c>
      <c r="W1229" s="8">
        <f>MONTH(SalesDataTable[[#This Row],[Order Date]])</f>
        <v>6</v>
      </c>
      <c r="X1229" s="7" t="str">
        <f>TEXT(SalesDataTable[[#This Row],[Order Date]],"mmm")</f>
        <v>Jun</v>
      </c>
    </row>
    <row r="1230" spans="1:24" ht="15.75">
      <c r="A1230" s="1">
        <v>557</v>
      </c>
      <c r="B1230" s="2">
        <v>46202</v>
      </c>
      <c r="C1230" s="3">
        <f>YEAR(SalesDataTable[[#This Row],[Order Date]])</f>
        <v>2026</v>
      </c>
      <c r="D1230" s="10" t="str">
        <f>"Q"&amp;ROUNDUP(MONTH(SalesDataTable[[#This Row],[Order Date]])/3,0)</f>
        <v>Q2</v>
      </c>
      <c r="E1230" s="3">
        <f>MONTH(SalesDataTable[[#This Row],[Order Date]])</f>
        <v>6</v>
      </c>
      <c r="F1230" s="3" t="str">
        <f>TEXT(SalesDataTable[[#This Row],[Order Date]],"MMM")</f>
        <v>Jun</v>
      </c>
      <c r="G1230" s="3" t="s">
        <v>6</v>
      </c>
      <c r="H1230" s="3" t="s">
        <v>43</v>
      </c>
      <c r="I1230" s="3" t="s">
        <v>8</v>
      </c>
      <c r="J1230" s="3" t="s">
        <v>16</v>
      </c>
      <c r="K1230" s="3" t="s">
        <v>4</v>
      </c>
      <c r="L1230" s="3" t="s">
        <v>26</v>
      </c>
      <c r="M1230" s="8">
        <v>3</v>
      </c>
      <c r="N1230" s="5">
        <v>39.78</v>
      </c>
      <c r="O1230" s="6">
        <v>0.15</v>
      </c>
      <c r="P1230" s="5">
        <v>16.850000000000001</v>
      </c>
      <c r="Q1230" s="5">
        <f t="shared" si="76"/>
        <v>101.43900000000001</v>
      </c>
      <c r="R1230" s="5">
        <f t="shared" si="77"/>
        <v>50.550000000000004</v>
      </c>
      <c r="S1230" s="5">
        <f t="shared" si="78"/>
        <v>50.889000000000003</v>
      </c>
      <c r="T1230" s="7">
        <f t="shared" si="79"/>
        <v>0.50167095495815217</v>
      </c>
      <c r="U1230" s="4">
        <f>YEAR(SalesDataTable[[#This Row],[Order Date]])</f>
        <v>2026</v>
      </c>
      <c r="V1230" s="7" t="str">
        <f>"Q"&amp;ROUNDUP(MONTH(SalesDataTable[[#This Row],[Order Date]])/3,0)</f>
        <v>Q2</v>
      </c>
      <c r="W1230" s="8">
        <f>MONTH(SalesDataTable[[#This Row],[Order Date]])</f>
        <v>6</v>
      </c>
      <c r="X1230" s="7" t="str">
        <f>TEXT(SalesDataTable[[#This Row],[Order Date]],"mmm")</f>
        <v>Jun</v>
      </c>
    </row>
    <row r="1231" spans="1:24" ht="15.75">
      <c r="A1231" s="1">
        <v>929</v>
      </c>
      <c r="B1231" s="2">
        <v>46202</v>
      </c>
      <c r="C1231" s="3">
        <f>YEAR(SalesDataTable[[#This Row],[Order Date]])</f>
        <v>2026</v>
      </c>
      <c r="D1231" s="10" t="str">
        <f>"Q"&amp;ROUNDUP(MONTH(SalesDataTable[[#This Row],[Order Date]])/3,0)</f>
        <v>Q2</v>
      </c>
      <c r="E1231" s="3">
        <f>MONTH(SalesDataTable[[#This Row],[Order Date]])</f>
        <v>6</v>
      </c>
      <c r="F1231" s="3" t="str">
        <f>TEXT(SalesDataTable[[#This Row],[Order Date]],"MMM")</f>
        <v>Jun</v>
      </c>
      <c r="G1231" s="3" t="s">
        <v>0</v>
      </c>
      <c r="H1231" s="3" t="s">
        <v>1</v>
      </c>
      <c r="I1231" s="3" t="s">
        <v>2</v>
      </c>
      <c r="J1231" s="3" t="s">
        <v>3</v>
      </c>
      <c r="K1231" s="3" t="s">
        <v>34</v>
      </c>
      <c r="L1231" s="3" t="s">
        <v>35</v>
      </c>
      <c r="M1231" s="8">
        <v>1</v>
      </c>
      <c r="N1231" s="5">
        <v>40.299999999999997</v>
      </c>
      <c r="O1231" s="6">
        <v>0.05</v>
      </c>
      <c r="P1231" s="5">
        <v>14.79</v>
      </c>
      <c r="Q1231" s="5">
        <f t="shared" si="76"/>
        <v>38.284999999999997</v>
      </c>
      <c r="R1231" s="5">
        <f t="shared" si="77"/>
        <v>14.79</v>
      </c>
      <c r="S1231" s="5">
        <f t="shared" si="78"/>
        <v>23.494999999999997</v>
      </c>
      <c r="T1231" s="7">
        <f t="shared" si="79"/>
        <v>0.61368682251534545</v>
      </c>
      <c r="U1231" s="4">
        <f>YEAR(SalesDataTable[[#This Row],[Order Date]])</f>
        <v>2026</v>
      </c>
      <c r="V1231" s="7" t="str">
        <f>"Q"&amp;ROUNDUP(MONTH(SalesDataTable[[#This Row],[Order Date]])/3,0)</f>
        <v>Q2</v>
      </c>
      <c r="W1231" s="8">
        <f>MONTH(SalesDataTable[[#This Row],[Order Date]])</f>
        <v>6</v>
      </c>
      <c r="X1231" s="7" t="str">
        <f>TEXT(SalesDataTable[[#This Row],[Order Date]],"mmm")</f>
        <v>Jun</v>
      </c>
    </row>
    <row r="1232" spans="1:24" ht="15.75">
      <c r="A1232" s="1">
        <v>1089</v>
      </c>
      <c r="B1232" s="2">
        <v>46202</v>
      </c>
      <c r="C1232" s="3">
        <f>YEAR(SalesDataTable[[#This Row],[Order Date]])</f>
        <v>2026</v>
      </c>
      <c r="D1232" s="10" t="str">
        <f>"Q"&amp;ROUNDUP(MONTH(SalesDataTable[[#This Row],[Order Date]])/3,0)</f>
        <v>Q2</v>
      </c>
      <c r="E1232" s="3">
        <f>MONTH(SalesDataTable[[#This Row],[Order Date]])</f>
        <v>6</v>
      </c>
      <c r="F1232" s="3" t="str">
        <f>TEXT(SalesDataTable[[#This Row],[Order Date]],"MMM")</f>
        <v>Jun</v>
      </c>
      <c r="G1232" s="3" t="s">
        <v>6</v>
      </c>
      <c r="H1232" s="3" t="s">
        <v>41</v>
      </c>
      <c r="I1232" s="3" t="s">
        <v>19</v>
      </c>
      <c r="J1232" s="3" t="s">
        <v>3</v>
      </c>
      <c r="K1232" s="3" t="s">
        <v>9</v>
      </c>
      <c r="L1232" s="3" t="s">
        <v>10</v>
      </c>
      <c r="M1232" s="8">
        <v>1</v>
      </c>
      <c r="N1232" s="5">
        <v>90.91</v>
      </c>
      <c r="O1232" s="6">
        <v>0.05</v>
      </c>
      <c r="P1232" s="5">
        <v>45.9</v>
      </c>
      <c r="Q1232" s="5">
        <f t="shared" si="76"/>
        <v>86.364499999999992</v>
      </c>
      <c r="R1232" s="5">
        <f t="shared" si="77"/>
        <v>45.9</v>
      </c>
      <c r="S1232" s="5">
        <f t="shared" si="78"/>
        <v>40.464499999999994</v>
      </c>
      <c r="T1232" s="7">
        <f t="shared" si="79"/>
        <v>0.46853163047316893</v>
      </c>
      <c r="U1232" s="4">
        <f>YEAR(SalesDataTable[[#This Row],[Order Date]])</f>
        <v>2026</v>
      </c>
      <c r="V1232" s="7" t="str">
        <f>"Q"&amp;ROUNDUP(MONTH(SalesDataTable[[#This Row],[Order Date]])/3,0)</f>
        <v>Q2</v>
      </c>
      <c r="W1232" s="8">
        <f>MONTH(SalesDataTable[[#This Row],[Order Date]])</f>
        <v>6</v>
      </c>
      <c r="X1232" s="7" t="str">
        <f>TEXT(SalesDataTable[[#This Row],[Order Date]],"mmm")</f>
        <v>Jun</v>
      </c>
    </row>
    <row r="1233" spans="1:24" ht="15.75">
      <c r="A1233" s="1">
        <v>1655</v>
      </c>
      <c r="B1233" s="2">
        <v>46202</v>
      </c>
      <c r="C1233" s="3">
        <f>YEAR(SalesDataTable[[#This Row],[Order Date]])</f>
        <v>2026</v>
      </c>
      <c r="D1233" s="10" t="str">
        <f>"Q"&amp;ROUNDUP(MONTH(SalesDataTable[[#This Row],[Order Date]])/3,0)</f>
        <v>Q2</v>
      </c>
      <c r="E1233" s="3">
        <f>MONTH(SalesDataTable[[#This Row],[Order Date]])</f>
        <v>6</v>
      </c>
      <c r="F1233" s="3" t="str">
        <f>TEXT(SalesDataTable[[#This Row],[Order Date]],"MMM")</f>
        <v>Jun</v>
      </c>
      <c r="G1233" s="3" t="s">
        <v>0</v>
      </c>
      <c r="H1233" s="3" t="s">
        <v>1</v>
      </c>
      <c r="I1233" s="3" t="s">
        <v>8</v>
      </c>
      <c r="J1233" s="3" t="s">
        <v>16</v>
      </c>
      <c r="K1233" s="3" t="s">
        <v>14</v>
      </c>
      <c r="L1233" s="3" t="s">
        <v>48</v>
      </c>
      <c r="M1233" s="8">
        <v>5</v>
      </c>
      <c r="N1233" s="5">
        <v>162.29</v>
      </c>
      <c r="O1233" s="6">
        <v>0.15</v>
      </c>
      <c r="P1233" s="5">
        <v>86.66</v>
      </c>
      <c r="Q1233" s="5">
        <f t="shared" si="76"/>
        <v>689.73249999999996</v>
      </c>
      <c r="R1233" s="5">
        <f t="shared" si="77"/>
        <v>433.29999999999995</v>
      </c>
      <c r="S1233" s="5">
        <f t="shared" si="78"/>
        <v>256.4325</v>
      </c>
      <c r="T1233" s="7">
        <f t="shared" si="79"/>
        <v>0.37178543855770174</v>
      </c>
      <c r="U1233" s="4">
        <f>YEAR(SalesDataTable[[#This Row],[Order Date]])</f>
        <v>2026</v>
      </c>
      <c r="V1233" s="7" t="str">
        <f>"Q"&amp;ROUNDUP(MONTH(SalesDataTable[[#This Row],[Order Date]])/3,0)</f>
        <v>Q2</v>
      </c>
      <c r="W1233" s="8">
        <f>MONTH(SalesDataTable[[#This Row],[Order Date]])</f>
        <v>6</v>
      </c>
      <c r="X1233" s="7" t="str">
        <f>TEXT(SalesDataTable[[#This Row],[Order Date]],"mmm")</f>
        <v>Jun</v>
      </c>
    </row>
    <row r="1234" spans="1:24" ht="15.75">
      <c r="A1234" s="1">
        <v>1897</v>
      </c>
      <c r="B1234" s="2">
        <v>46202</v>
      </c>
      <c r="C1234" s="3">
        <f>YEAR(SalesDataTable[[#This Row],[Order Date]])</f>
        <v>2026</v>
      </c>
      <c r="D1234" s="10" t="str">
        <f>"Q"&amp;ROUNDUP(MONTH(SalesDataTable[[#This Row],[Order Date]])/3,0)</f>
        <v>Q2</v>
      </c>
      <c r="E1234" s="3">
        <f>MONTH(SalesDataTable[[#This Row],[Order Date]])</f>
        <v>6</v>
      </c>
      <c r="F1234" s="3" t="str">
        <f>TEXT(SalesDataTable[[#This Row],[Order Date]],"MMM")</f>
        <v>Jun</v>
      </c>
      <c r="G1234" s="3" t="s">
        <v>6</v>
      </c>
      <c r="H1234" s="3" t="s">
        <v>41</v>
      </c>
      <c r="I1234" s="3" t="s">
        <v>2</v>
      </c>
      <c r="J1234" s="3" t="s">
        <v>16</v>
      </c>
      <c r="K1234" s="3" t="s">
        <v>4</v>
      </c>
      <c r="L1234" s="3" t="s">
        <v>22</v>
      </c>
      <c r="M1234" s="8">
        <v>2</v>
      </c>
      <c r="N1234" s="5">
        <v>51.03</v>
      </c>
      <c r="O1234" s="6">
        <v>0</v>
      </c>
      <c r="P1234" s="5">
        <v>22.59</v>
      </c>
      <c r="Q1234" s="5">
        <f t="shared" si="76"/>
        <v>102.06</v>
      </c>
      <c r="R1234" s="5">
        <f t="shared" si="77"/>
        <v>45.18</v>
      </c>
      <c r="S1234" s="5">
        <f t="shared" si="78"/>
        <v>56.88</v>
      </c>
      <c r="T1234" s="7">
        <f t="shared" si="79"/>
        <v>0.55731922398589062</v>
      </c>
      <c r="U1234" s="4">
        <f>YEAR(SalesDataTable[[#This Row],[Order Date]])</f>
        <v>2026</v>
      </c>
      <c r="V1234" s="7" t="str">
        <f>"Q"&amp;ROUNDUP(MONTH(SalesDataTable[[#This Row],[Order Date]])/3,0)</f>
        <v>Q2</v>
      </c>
      <c r="W1234" s="8">
        <f>MONTH(SalesDataTable[[#This Row],[Order Date]])</f>
        <v>6</v>
      </c>
      <c r="X1234" s="7" t="str">
        <f>TEXT(SalesDataTable[[#This Row],[Order Date]],"mmm")</f>
        <v>Jun</v>
      </c>
    </row>
    <row r="1235" spans="1:24" ht="15.75">
      <c r="A1235" s="1">
        <v>2417</v>
      </c>
      <c r="B1235" s="2">
        <v>46202</v>
      </c>
      <c r="C1235" s="3">
        <f>YEAR(SalesDataTable[[#This Row],[Order Date]])</f>
        <v>2026</v>
      </c>
      <c r="D1235" s="10" t="str">
        <f>"Q"&amp;ROUNDUP(MONTH(SalesDataTable[[#This Row],[Order Date]])/3,0)</f>
        <v>Q2</v>
      </c>
      <c r="E1235" s="3">
        <f>MONTH(SalesDataTable[[#This Row],[Order Date]])</f>
        <v>6</v>
      </c>
      <c r="F1235" s="3" t="str">
        <f>TEXT(SalesDataTable[[#This Row],[Order Date]],"MMM")</f>
        <v>Jun</v>
      </c>
      <c r="G1235" s="3" t="s">
        <v>6</v>
      </c>
      <c r="H1235" s="3" t="s">
        <v>43</v>
      </c>
      <c r="I1235" s="3" t="s">
        <v>2</v>
      </c>
      <c r="J1235" s="3" t="s">
        <v>16</v>
      </c>
      <c r="K1235" s="3" t="s">
        <v>34</v>
      </c>
      <c r="L1235" s="3" t="s">
        <v>45</v>
      </c>
      <c r="M1235" s="8">
        <v>1</v>
      </c>
      <c r="N1235" s="5">
        <v>50.67</v>
      </c>
      <c r="O1235" s="6">
        <v>0</v>
      </c>
      <c r="P1235" s="5">
        <v>22.18</v>
      </c>
      <c r="Q1235" s="5">
        <f t="shared" si="76"/>
        <v>50.67</v>
      </c>
      <c r="R1235" s="5">
        <f t="shared" si="77"/>
        <v>22.18</v>
      </c>
      <c r="S1235" s="5">
        <f t="shared" si="78"/>
        <v>28.490000000000002</v>
      </c>
      <c r="T1235" s="7">
        <f t="shared" si="79"/>
        <v>0.56226564041839355</v>
      </c>
      <c r="U1235" s="4">
        <f>YEAR(SalesDataTable[[#This Row],[Order Date]])</f>
        <v>2026</v>
      </c>
      <c r="V1235" s="7" t="str">
        <f>"Q"&amp;ROUNDUP(MONTH(SalesDataTable[[#This Row],[Order Date]])/3,0)</f>
        <v>Q2</v>
      </c>
      <c r="W1235" s="8">
        <f>MONTH(SalesDataTable[[#This Row],[Order Date]])</f>
        <v>6</v>
      </c>
      <c r="X1235" s="7" t="str">
        <f>TEXT(SalesDataTable[[#This Row],[Order Date]],"mmm")</f>
        <v>Jun</v>
      </c>
    </row>
    <row r="1236" spans="1:24" ht="15.75">
      <c r="A1236" s="1">
        <v>3474</v>
      </c>
      <c r="B1236" s="2">
        <v>46202</v>
      </c>
      <c r="C1236" s="3">
        <f>YEAR(SalesDataTable[[#This Row],[Order Date]])</f>
        <v>2026</v>
      </c>
      <c r="D1236" s="10" t="str">
        <f>"Q"&amp;ROUNDUP(MONTH(SalesDataTable[[#This Row],[Order Date]])/3,0)</f>
        <v>Q2</v>
      </c>
      <c r="E1236" s="3">
        <f>MONTH(SalesDataTable[[#This Row],[Order Date]])</f>
        <v>6</v>
      </c>
      <c r="F1236" s="3" t="str">
        <f>TEXT(SalesDataTable[[#This Row],[Order Date]],"MMM")</f>
        <v>Jun</v>
      </c>
      <c r="G1236" s="3" t="s">
        <v>20</v>
      </c>
      <c r="H1236" s="3" t="s">
        <v>33</v>
      </c>
      <c r="I1236" s="3" t="s">
        <v>8</v>
      </c>
      <c r="J1236" s="3" t="s">
        <v>3</v>
      </c>
      <c r="K1236" s="3" t="s">
        <v>14</v>
      </c>
      <c r="L1236" s="3" t="s">
        <v>44</v>
      </c>
      <c r="M1236" s="8">
        <v>10</v>
      </c>
      <c r="N1236" s="5">
        <v>130.62</v>
      </c>
      <c r="O1236" s="6">
        <v>0.05</v>
      </c>
      <c r="P1236" s="5">
        <v>67.05</v>
      </c>
      <c r="Q1236" s="5">
        <f t="shared" si="76"/>
        <v>1240.8899999999999</v>
      </c>
      <c r="R1236" s="5">
        <f t="shared" si="77"/>
        <v>670.5</v>
      </c>
      <c r="S1236" s="5">
        <f t="shared" si="78"/>
        <v>570.38999999999987</v>
      </c>
      <c r="T1236" s="7">
        <f t="shared" si="79"/>
        <v>0.45966201677828006</v>
      </c>
      <c r="U1236" s="4">
        <f>YEAR(SalesDataTable[[#This Row],[Order Date]])</f>
        <v>2026</v>
      </c>
      <c r="V1236" s="7" t="str">
        <f>"Q"&amp;ROUNDUP(MONTH(SalesDataTable[[#This Row],[Order Date]])/3,0)</f>
        <v>Q2</v>
      </c>
      <c r="W1236" s="8">
        <f>MONTH(SalesDataTable[[#This Row],[Order Date]])</f>
        <v>6</v>
      </c>
      <c r="X1236" s="7" t="str">
        <f>TEXT(SalesDataTable[[#This Row],[Order Date]],"mmm")</f>
        <v>Jun</v>
      </c>
    </row>
    <row r="1237" spans="1:24" ht="15.75">
      <c r="A1237" s="1">
        <v>4079</v>
      </c>
      <c r="B1237" s="2">
        <v>46202</v>
      </c>
      <c r="C1237" s="3">
        <f>YEAR(SalesDataTable[[#This Row],[Order Date]])</f>
        <v>2026</v>
      </c>
      <c r="D1237" s="10" t="str">
        <f>"Q"&amp;ROUNDUP(MONTH(SalesDataTable[[#This Row],[Order Date]])/3,0)</f>
        <v>Q2</v>
      </c>
      <c r="E1237" s="3">
        <f>MONTH(SalesDataTable[[#This Row],[Order Date]])</f>
        <v>6</v>
      </c>
      <c r="F1237" s="3" t="str">
        <f>TEXT(SalesDataTable[[#This Row],[Order Date]],"MMM")</f>
        <v>Jun</v>
      </c>
      <c r="G1237" s="3" t="s">
        <v>11</v>
      </c>
      <c r="H1237" s="3" t="s">
        <v>25</v>
      </c>
      <c r="I1237" s="3" t="s">
        <v>2</v>
      </c>
      <c r="J1237" s="3" t="s">
        <v>13</v>
      </c>
      <c r="K1237" s="3" t="s">
        <v>23</v>
      </c>
      <c r="L1237" s="3" t="s">
        <v>29</v>
      </c>
      <c r="M1237" s="8">
        <v>4</v>
      </c>
      <c r="N1237" s="5">
        <v>194.6</v>
      </c>
      <c r="O1237" s="6">
        <v>0</v>
      </c>
      <c r="P1237" s="5">
        <v>104.64</v>
      </c>
      <c r="Q1237" s="5">
        <f t="shared" si="76"/>
        <v>778.4</v>
      </c>
      <c r="R1237" s="5">
        <f t="shared" si="77"/>
        <v>418.56</v>
      </c>
      <c r="S1237" s="5">
        <f t="shared" si="78"/>
        <v>359.84</v>
      </c>
      <c r="T1237" s="7">
        <f t="shared" si="79"/>
        <v>0.46228160328879753</v>
      </c>
      <c r="U1237" s="4">
        <f>YEAR(SalesDataTable[[#This Row],[Order Date]])</f>
        <v>2026</v>
      </c>
      <c r="V1237" s="7" t="str">
        <f>"Q"&amp;ROUNDUP(MONTH(SalesDataTable[[#This Row],[Order Date]])/3,0)</f>
        <v>Q2</v>
      </c>
      <c r="W1237" s="8">
        <f>MONTH(SalesDataTable[[#This Row],[Order Date]])</f>
        <v>6</v>
      </c>
      <c r="X1237" s="7" t="str">
        <f>TEXT(SalesDataTable[[#This Row],[Order Date]],"mmm")</f>
        <v>Jun</v>
      </c>
    </row>
    <row r="1238" spans="1:24" ht="15.75">
      <c r="A1238" s="1">
        <v>45</v>
      </c>
      <c r="B1238" s="2">
        <v>46203</v>
      </c>
      <c r="C1238" s="3">
        <f>YEAR(SalesDataTable[[#This Row],[Order Date]])</f>
        <v>2026</v>
      </c>
      <c r="D1238" s="10" t="str">
        <f>"Q"&amp;ROUNDUP(MONTH(SalesDataTable[[#This Row],[Order Date]])/3,0)</f>
        <v>Q2</v>
      </c>
      <c r="E1238" s="3">
        <f>MONTH(SalesDataTable[[#This Row],[Order Date]])</f>
        <v>6</v>
      </c>
      <c r="F1238" s="3" t="str">
        <f>TEXT(SalesDataTable[[#This Row],[Order Date]],"MMM")</f>
        <v>Jun</v>
      </c>
      <c r="G1238" s="3" t="s">
        <v>11</v>
      </c>
      <c r="H1238" s="3" t="s">
        <v>12</v>
      </c>
      <c r="I1238" s="3" t="s">
        <v>19</v>
      </c>
      <c r="J1238" s="3" t="s">
        <v>13</v>
      </c>
      <c r="K1238" s="3" t="s">
        <v>9</v>
      </c>
      <c r="L1238" s="3" t="s">
        <v>10</v>
      </c>
      <c r="M1238" s="8">
        <v>1</v>
      </c>
      <c r="N1238" s="5">
        <v>94</v>
      </c>
      <c r="O1238" s="6">
        <v>0</v>
      </c>
      <c r="P1238" s="5">
        <v>45.62</v>
      </c>
      <c r="Q1238" s="5">
        <f t="shared" si="76"/>
        <v>94</v>
      </c>
      <c r="R1238" s="5">
        <f t="shared" si="77"/>
        <v>45.62</v>
      </c>
      <c r="S1238" s="5">
        <f t="shared" si="78"/>
        <v>48.38</v>
      </c>
      <c r="T1238" s="7">
        <f t="shared" si="79"/>
        <v>0.51468085106382977</v>
      </c>
      <c r="U1238" s="4">
        <f>YEAR(SalesDataTable[[#This Row],[Order Date]])</f>
        <v>2026</v>
      </c>
      <c r="V1238" s="7" t="str">
        <f>"Q"&amp;ROUNDUP(MONTH(SalesDataTable[[#This Row],[Order Date]])/3,0)</f>
        <v>Q2</v>
      </c>
      <c r="W1238" s="8">
        <f>MONTH(SalesDataTable[[#This Row],[Order Date]])</f>
        <v>6</v>
      </c>
      <c r="X1238" s="7" t="str">
        <f>TEXT(SalesDataTable[[#This Row],[Order Date]],"mmm")</f>
        <v>Jun</v>
      </c>
    </row>
    <row r="1239" spans="1:24" ht="15.75">
      <c r="A1239" s="1">
        <v>2895</v>
      </c>
      <c r="B1239" s="2">
        <v>46203</v>
      </c>
      <c r="C1239" s="3">
        <f>YEAR(SalesDataTable[[#This Row],[Order Date]])</f>
        <v>2026</v>
      </c>
      <c r="D1239" s="10" t="str">
        <f>"Q"&amp;ROUNDUP(MONTH(SalesDataTable[[#This Row],[Order Date]])/3,0)</f>
        <v>Q2</v>
      </c>
      <c r="E1239" s="3">
        <f>MONTH(SalesDataTable[[#This Row],[Order Date]])</f>
        <v>6</v>
      </c>
      <c r="F1239" s="3" t="str">
        <f>TEXT(SalesDataTable[[#This Row],[Order Date]],"MMM")</f>
        <v>Jun</v>
      </c>
      <c r="G1239" s="3" t="s">
        <v>20</v>
      </c>
      <c r="H1239" s="3" t="s">
        <v>33</v>
      </c>
      <c r="I1239" s="3" t="s">
        <v>2</v>
      </c>
      <c r="J1239" s="3" t="s">
        <v>3</v>
      </c>
      <c r="K1239" s="3" t="s">
        <v>34</v>
      </c>
      <c r="L1239" s="3" t="s">
        <v>35</v>
      </c>
      <c r="M1239" s="8">
        <v>2</v>
      </c>
      <c r="N1239" s="5">
        <v>40.46</v>
      </c>
      <c r="O1239" s="6">
        <v>0</v>
      </c>
      <c r="P1239" s="5">
        <v>15.15</v>
      </c>
      <c r="Q1239" s="5">
        <f t="shared" si="76"/>
        <v>80.92</v>
      </c>
      <c r="R1239" s="5">
        <f t="shared" si="77"/>
        <v>30.3</v>
      </c>
      <c r="S1239" s="5">
        <f t="shared" si="78"/>
        <v>50.620000000000005</v>
      </c>
      <c r="T1239" s="7">
        <f t="shared" si="79"/>
        <v>0.62555610479485912</v>
      </c>
      <c r="U1239" s="4">
        <f>YEAR(SalesDataTable[[#This Row],[Order Date]])</f>
        <v>2026</v>
      </c>
      <c r="V1239" s="7" t="str">
        <f>"Q"&amp;ROUNDUP(MONTH(SalesDataTable[[#This Row],[Order Date]])/3,0)</f>
        <v>Q2</v>
      </c>
      <c r="W1239" s="8">
        <f>MONTH(SalesDataTable[[#This Row],[Order Date]])</f>
        <v>6</v>
      </c>
      <c r="X1239" s="7" t="str">
        <f>TEXT(SalesDataTable[[#This Row],[Order Date]],"mmm")</f>
        <v>Jun</v>
      </c>
    </row>
    <row r="1240" spans="1:24" ht="15.75">
      <c r="A1240" s="1">
        <v>5158</v>
      </c>
      <c r="B1240" s="2">
        <v>46203</v>
      </c>
      <c r="C1240" s="3">
        <f>YEAR(SalesDataTable[[#This Row],[Order Date]])</f>
        <v>2026</v>
      </c>
      <c r="D1240" s="10" t="str">
        <f>"Q"&amp;ROUNDUP(MONTH(SalesDataTable[[#This Row],[Order Date]])/3,0)</f>
        <v>Q2</v>
      </c>
      <c r="E1240" s="3">
        <f>MONTH(SalesDataTable[[#This Row],[Order Date]])</f>
        <v>6</v>
      </c>
      <c r="F1240" s="3" t="str">
        <f>TEXT(SalesDataTable[[#This Row],[Order Date]],"MMM")</f>
        <v>Jun</v>
      </c>
      <c r="G1240" s="3" t="s">
        <v>6</v>
      </c>
      <c r="H1240" s="3" t="s">
        <v>27</v>
      </c>
      <c r="I1240" s="3" t="s">
        <v>19</v>
      </c>
      <c r="J1240" s="3" t="s">
        <v>13</v>
      </c>
      <c r="K1240" s="3" t="s">
        <v>9</v>
      </c>
      <c r="L1240" s="3" t="s">
        <v>37</v>
      </c>
      <c r="M1240" s="8">
        <v>1</v>
      </c>
      <c r="N1240" s="5">
        <v>156.11000000000001</v>
      </c>
      <c r="O1240" s="6">
        <v>0</v>
      </c>
      <c r="P1240" s="5">
        <v>79.52</v>
      </c>
      <c r="Q1240" s="5">
        <f t="shared" si="76"/>
        <v>156.11000000000001</v>
      </c>
      <c r="R1240" s="5">
        <f t="shared" si="77"/>
        <v>79.52</v>
      </c>
      <c r="S1240" s="5">
        <f t="shared" si="78"/>
        <v>76.590000000000018</v>
      </c>
      <c r="T1240" s="7">
        <f t="shared" si="79"/>
        <v>0.49061559157004681</v>
      </c>
      <c r="U1240" s="4">
        <f>YEAR(SalesDataTable[[#This Row],[Order Date]])</f>
        <v>2026</v>
      </c>
      <c r="V1240" s="7" t="str">
        <f>"Q"&amp;ROUNDUP(MONTH(SalesDataTable[[#This Row],[Order Date]])/3,0)</f>
        <v>Q2</v>
      </c>
      <c r="W1240" s="8">
        <f>MONTH(SalesDataTable[[#This Row],[Order Date]])</f>
        <v>6</v>
      </c>
      <c r="X1240" s="7" t="str">
        <f>TEXT(SalesDataTable[[#This Row],[Order Date]],"mmm")</f>
        <v>Jun</v>
      </c>
    </row>
    <row r="1241" spans="1:24" ht="15.75">
      <c r="A1241" s="1">
        <v>1217</v>
      </c>
      <c r="B1241" s="2">
        <v>46204</v>
      </c>
      <c r="C1241" s="3">
        <f>YEAR(SalesDataTable[[#This Row],[Order Date]])</f>
        <v>2026</v>
      </c>
      <c r="D1241" s="10" t="str">
        <f>"Q"&amp;ROUNDUP(MONTH(SalesDataTable[[#This Row],[Order Date]])/3,0)</f>
        <v>Q3</v>
      </c>
      <c r="E1241" s="3">
        <f>MONTH(SalesDataTable[[#This Row],[Order Date]])</f>
        <v>7</v>
      </c>
      <c r="F1241" s="3" t="str">
        <f>TEXT(SalesDataTable[[#This Row],[Order Date]],"MMM")</f>
        <v>Jul</v>
      </c>
      <c r="G1241" s="3" t="s">
        <v>11</v>
      </c>
      <c r="H1241" s="3" t="s">
        <v>18</v>
      </c>
      <c r="I1241" s="3" t="s">
        <v>2</v>
      </c>
      <c r="J1241" s="3" t="s">
        <v>3</v>
      </c>
      <c r="K1241" s="3" t="s">
        <v>23</v>
      </c>
      <c r="L1241" s="3" t="s">
        <v>51</v>
      </c>
      <c r="M1241" s="8">
        <v>2</v>
      </c>
      <c r="N1241" s="5">
        <v>121.78</v>
      </c>
      <c r="O1241" s="6">
        <v>0.1</v>
      </c>
      <c r="P1241" s="5">
        <v>59.62</v>
      </c>
      <c r="Q1241" s="5">
        <f t="shared" si="76"/>
        <v>219.20400000000001</v>
      </c>
      <c r="R1241" s="5">
        <f t="shared" si="77"/>
        <v>119.24</v>
      </c>
      <c r="S1241" s="5">
        <f t="shared" si="78"/>
        <v>99.964000000000013</v>
      </c>
      <c r="T1241" s="7">
        <f t="shared" si="79"/>
        <v>0.45603182423678407</v>
      </c>
      <c r="U1241" s="4">
        <f>YEAR(SalesDataTable[[#This Row],[Order Date]])</f>
        <v>2026</v>
      </c>
      <c r="V1241" s="7" t="str">
        <f>"Q"&amp;ROUNDUP(MONTH(SalesDataTable[[#This Row],[Order Date]])/3,0)</f>
        <v>Q3</v>
      </c>
      <c r="W1241" s="8">
        <f>MONTH(SalesDataTable[[#This Row],[Order Date]])</f>
        <v>7</v>
      </c>
      <c r="X1241" s="7" t="str">
        <f>TEXT(SalesDataTable[[#This Row],[Order Date]],"mmm")</f>
        <v>Jul</v>
      </c>
    </row>
    <row r="1242" spans="1:24" ht="15.75">
      <c r="A1242" s="1">
        <v>2249</v>
      </c>
      <c r="B1242" s="2">
        <v>46204</v>
      </c>
      <c r="C1242" s="3">
        <f>YEAR(SalesDataTable[[#This Row],[Order Date]])</f>
        <v>2026</v>
      </c>
      <c r="D1242" s="10" t="str">
        <f>"Q"&amp;ROUNDUP(MONTH(SalesDataTable[[#This Row],[Order Date]])/3,0)</f>
        <v>Q3</v>
      </c>
      <c r="E1242" s="3">
        <f>MONTH(SalesDataTable[[#This Row],[Order Date]])</f>
        <v>7</v>
      </c>
      <c r="F1242" s="3" t="str">
        <f>TEXT(SalesDataTable[[#This Row],[Order Date]],"MMM")</f>
        <v>Jul</v>
      </c>
      <c r="G1242" s="3" t="s">
        <v>0</v>
      </c>
      <c r="H1242" s="3" t="s">
        <v>50</v>
      </c>
      <c r="I1242" s="3" t="s">
        <v>28</v>
      </c>
      <c r="J1242" s="3" t="s">
        <v>13</v>
      </c>
      <c r="K1242" s="3" t="s">
        <v>34</v>
      </c>
      <c r="L1242" s="3" t="s">
        <v>42</v>
      </c>
      <c r="M1242" s="8">
        <v>3</v>
      </c>
      <c r="N1242" s="5">
        <v>36.22</v>
      </c>
      <c r="O1242" s="6">
        <v>0.1</v>
      </c>
      <c r="P1242" s="5">
        <v>13.83</v>
      </c>
      <c r="Q1242" s="5">
        <f t="shared" si="76"/>
        <v>97.793999999999997</v>
      </c>
      <c r="R1242" s="5">
        <f t="shared" si="77"/>
        <v>41.49</v>
      </c>
      <c r="S1242" s="5">
        <f t="shared" si="78"/>
        <v>56.303999999999995</v>
      </c>
      <c r="T1242" s="7">
        <f t="shared" si="79"/>
        <v>0.57574084299650286</v>
      </c>
      <c r="U1242" s="4">
        <f>YEAR(SalesDataTable[[#This Row],[Order Date]])</f>
        <v>2026</v>
      </c>
      <c r="V1242" s="7" t="str">
        <f>"Q"&amp;ROUNDUP(MONTH(SalesDataTable[[#This Row],[Order Date]])/3,0)</f>
        <v>Q3</v>
      </c>
      <c r="W1242" s="8">
        <f>MONTH(SalesDataTable[[#This Row],[Order Date]])</f>
        <v>7</v>
      </c>
      <c r="X1242" s="7" t="str">
        <f>TEXT(SalesDataTable[[#This Row],[Order Date]],"mmm")</f>
        <v>Jul</v>
      </c>
    </row>
    <row r="1243" spans="1:24" ht="15.75">
      <c r="A1243" s="1">
        <v>2650</v>
      </c>
      <c r="B1243" s="2">
        <v>46204</v>
      </c>
      <c r="C1243" s="3">
        <f>YEAR(SalesDataTable[[#This Row],[Order Date]])</f>
        <v>2026</v>
      </c>
      <c r="D1243" s="10" t="str">
        <f>"Q"&amp;ROUNDUP(MONTH(SalesDataTable[[#This Row],[Order Date]])/3,0)</f>
        <v>Q3</v>
      </c>
      <c r="E1243" s="3">
        <f>MONTH(SalesDataTable[[#This Row],[Order Date]])</f>
        <v>7</v>
      </c>
      <c r="F1243" s="3" t="str">
        <f>TEXT(SalesDataTable[[#This Row],[Order Date]],"MMM")</f>
        <v>Jul</v>
      </c>
      <c r="G1243" s="3" t="s">
        <v>20</v>
      </c>
      <c r="H1243" s="3" t="s">
        <v>31</v>
      </c>
      <c r="I1243" s="3" t="s">
        <v>8</v>
      </c>
      <c r="J1243" s="3" t="s">
        <v>16</v>
      </c>
      <c r="K1243" s="3" t="s">
        <v>14</v>
      </c>
      <c r="L1243" s="3" t="s">
        <v>48</v>
      </c>
      <c r="M1243" s="8">
        <v>10</v>
      </c>
      <c r="N1243" s="5">
        <v>161.78</v>
      </c>
      <c r="O1243" s="6">
        <v>0.1</v>
      </c>
      <c r="P1243" s="5">
        <v>85.11</v>
      </c>
      <c r="Q1243" s="5">
        <f t="shared" si="76"/>
        <v>1456.02</v>
      </c>
      <c r="R1243" s="5">
        <f t="shared" si="77"/>
        <v>851.1</v>
      </c>
      <c r="S1243" s="5">
        <f t="shared" si="78"/>
        <v>604.91999999999996</v>
      </c>
      <c r="T1243" s="7">
        <f t="shared" si="79"/>
        <v>0.4154613260806857</v>
      </c>
      <c r="U1243" s="4">
        <f>YEAR(SalesDataTable[[#This Row],[Order Date]])</f>
        <v>2026</v>
      </c>
      <c r="V1243" s="7" t="str">
        <f>"Q"&amp;ROUNDUP(MONTH(SalesDataTable[[#This Row],[Order Date]])/3,0)</f>
        <v>Q3</v>
      </c>
      <c r="W1243" s="8">
        <f>MONTH(SalesDataTable[[#This Row],[Order Date]])</f>
        <v>7</v>
      </c>
      <c r="X1243" s="7" t="str">
        <f>TEXT(SalesDataTable[[#This Row],[Order Date]],"mmm")</f>
        <v>Jul</v>
      </c>
    </row>
    <row r="1244" spans="1:24" ht="15.75">
      <c r="A1244" s="1">
        <v>3937</v>
      </c>
      <c r="B1244" s="2">
        <v>46204</v>
      </c>
      <c r="C1244" s="3">
        <f>YEAR(SalesDataTable[[#This Row],[Order Date]])</f>
        <v>2026</v>
      </c>
      <c r="D1244" s="10" t="str">
        <f>"Q"&amp;ROUNDUP(MONTH(SalesDataTable[[#This Row],[Order Date]])/3,0)</f>
        <v>Q3</v>
      </c>
      <c r="E1244" s="3">
        <f>MONTH(SalesDataTable[[#This Row],[Order Date]])</f>
        <v>7</v>
      </c>
      <c r="F1244" s="3" t="str">
        <f>TEXT(SalesDataTable[[#This Row],[Order Date]],"MMM")</f>
        <v>Jul</v>
      </c>
      <c r="G1244" s="3" t="s">
        <v>20</v>
      </c>
      <c r="H1244" s="3" t="s">
        <v>31</v>
      </c>
      <c r="I1244" s="3" t="s">
        <v>2</v>
      </c>
      <c r="J1244" s="3" t="s">
        <v>16</v>
      </c>
      <c r="K1244" s="3" t="s">
        <v>23</v>
      </c>
      <c r="L1244" s="3" t="s">
        <v>51</v>
      </c>
      <c r="M1244" s="8">
        <v>3</v>
      </c>
      <c r="N1244" s="5">
        <v>126.23</v>
      </c>
      <c r="O1244" s="6">
        <v>0.05</v>
      </c>
      <c r="P1244" s="5">
        <v>61.81</v>
      </c>
      <c r="Q1244" s="5">
        <f t="shared" si="76"/>
        <v>359.75549999999998</v>
      </c>
      <c r="R1244" s="5">
        <f t="shared" si="77"/>
        <v>185.43</v>
      </c>
      <c r="S1244" s="5">
        <f t="shared" si="78"/>
        <v>174.32549999999998</v>
      </c>
      <c r="T1244" s="7">
        <f t="shared" si="79"/>
        <v>0.4845666014835075</v>
      </c>
      <c r="U1244" s="4">
        <f>YEAR(SalesDataTable[[#This Row],[Order Date]])</f>
        <v>2026</v>
      </c>
      <c r="V1244" s="7" t="str">
        <f>"Q"&amp;ROUNDUP(MONTH(SalesDataTable[[#This Row],[Order Date]])/3,0)</f>
        <v>Q3</v>
      </c>
      <c r="W1244" s="8">
        <f>MONTH(SalesDataTable[[#This Row],[Order Date]])</f>
        <v>7</v>
      </c>
      <c r="X1244" s="7" t="str">
        <f>TEXT(SalesDataTable[[#This Row],[Order Date]],"mmm")</f>
        <v>Jul</v>
      </c>
    </row>
    <row r="1245" spans="1:24" ht="15.75">
      <c r="A1245" s="1">
        <v>4122</v>
      </c>
      <c r="B1245" s="2">
        <v>46204</v>
      </c>
      <c r="C1245" s="3">
        <f>YEAR(SalesDataTable[[#This Row],[Order Date]])</f>
        <v>2026</v>
      </c>
      <c r="D1245" s="10" t="str">
        <f>"Q"&amp;ROUNDUP(MONTH(SalesDataTable[[#This Row],[Order Date]])/3,0)</f>
        <v>Q3</v>
      </c>
      <c r="E1245" s="3">
        <f>MONTH(SalesDataTable[[#This Row],[Order Date]])</f>
        <v>7</v>
      </c>
      <c r="F1245" s="3" t="str">
        <f>TEXT(SalesDataTable[[#This Row],[Order Date]],"MMM")</f>
        <v>Jul</v>
      </c>
      <c r="G1245" s="3" t="s">
        <v>20</v>
      </c>
      <c r="H1245" s="3" t="s">
        <v>33</v>
      </c>
      <c r="I1245" s="3" t="s">
        <v>2</v>
      </c>
      <c r="J1245" s="3" t="s">
        <v>3</v>
      </c>
      <c r="K1245" s="3" t="s">
        <v>4</v>
      </c>
      <c r="L1245" s="3" t="s">
        <v>5</v>
      </c>
      <c r="M1245" s="8">
        <v>4</v>
      </c>
      <c r="N1245" s="5">
        <v>79.97</v>
      </c>
      <c r="O1245" s="6">
        <v>0.1</v>
      </c>
      <c r="P1245" s="5">
        <v>43.36</v>
      </c>
      <c r="Q1245" s="5">
        <f t="shared" si="76"/>
        <v>287.892</v>
      </c>
      <c r="R1245" s="5">
        <f t="shared" si="77"/>
        <v>173.44</v>
      </c>
      <c r="S1245" s="5">
        <f t="shared" si="78"/>
        <v>114.452</v>
      </c>
      <c r="T1245" s="7">
        <f t="shared" si="79"/>
        <v>0.39755185972517471</v>
      </c>
      <c r="U1245" s="4">
        <f>YEAR(SalesDataTable[[#This Row],[Order Date]])</f>
        <v>2026</v>
      </c>
      <c r="V1245" s="7" t="str">
        <f>"Q"&amp;ROUNDUP(MONTH(SalesDataTable[[#This Row],[Order Date]])/3,0)</f>
        <v>Q3</v>
      </c>
      <c r="W1245" s="8">
        <f>MONTH(SalesDataTable[[#This Row],[Order Date]])</f>
        <v>7</v>
      </c>
      <c r="X1245" s="7" t="str">
        <f>TEXT(SalesDataTable[[#This Row],[Order Date]],"mmm")</f>
        <v>Jul</v>
      </c>
    </row>
    <row r="1246" spans="1:24" ht="15.75">
      <c r="A1246" s="1">
        <v>4589</v>
      </c>
      <c r="B1246" s="2">
        <v>46204</v>
      </c>
      <c r="C1246" s="3">
        <f>YEAR(SalesDataTable[[#This Row],[Order Date]])</f>
        <v>2026</v>
      </c>
      <c r="D1246" s="10" t="str">
        <f>"Q"&amp;ROUNDUP(MONTH(SalesDataTable[[#This Row],[Order Date]])/3,0)</f>
        <v>Q3</v>
      </c>
      <c r="E1246" s="3">
        <f>MONTH(SalesDataTable[[#This Row],[Order Date]])</f>
        <v>7</v>
      </c>
      <c r="F1246" s="3" t="str">
        <f>TEXT(SalesDataTable[[#This Row],[Order Date]],"MMM")</f>
        <v>Jul</v>
      </c>
      <c r="G1246" s="3" t="s">
        <v>20</v>
      </c>
      <c r="H1246" s="3" t="s">
        <v>33</v>
      </c>
      <c r="I1246" s="3" t="s">
        <v>19</v>
      </c>
      <c r="J1246" s="3" t="s">
        <v>13</v>
      </c>
      <c r="K1246" s="3" t="s">
        <v>4</v>
      </c>
      <c r="L1246" s="3" t="s">
        <v>30</v>
      </c>
      <c r="M1246" s="8">
        <v>2</v>
      </c>
      <c r="N1246" s="5">
        <v>102.37</v>
      </c>
      <c r="O1246" s="6">
        <v>0</v>
      </c>
      <c r="P1246" s="5">
        <v>50.25</v>
      </c>
      <c r="Q1246" s="5">
        <f t="shared" si="76"/>
        <v>204.74</v>
      </c>
      <c r="R1246" s="5">
        <f t="shared" si="77"/>
        <v>100.5</v>
      </c>
      <c r="S1246" s="5">
        <f t="shared" si="78"/>
        <v>104.24000000000001</v>
      </c>
      <c r="T1246" s="7">
        <f t="shared" si="79"/>
        <v>0.50913353521539517</v>
      </c>
      <c r="U1246" s="4">
        <f>YEAR(SalesDataTable[[#This Row],[Order Date]])</f>
        <v>2026</v>
      </c>
      <c r="V1246" s="7" t="str">
        <f>"Q"&amp;ROUNDUP(MONTH(SalesDataTable[[#This Row],[Order Date]])/3,0)</f>
        <v>Q3</v>
      </c>
      <c r="W1246" s="8">
        <f>MONTH(SalesDataTable[[#This Row],[Order Date]])</f>
        <v>7</v>
      </c>
      <c r="X1246" s="7" t="str">
        <f>TEXT(SalesDataTable[[#This Row],[Order Date]],"mmm")</f>
        <v>Jul</v>
      </c>
    </row>
    <row r="1247" spans="1:24" ht="15.75">
      <c r="A1247" s="1">
        <v>4873</v>
      </c>
      <c r="B1247" s="2">
        <v>46204</v>
      </c>
      <c r="C1247" s="3">
        <f>YEAR(SalesDataTable[[#This Row],[Order Date]])</f>
        <v>2026</v>
      </c>
      <c r="D1247" s="10" t="str">
        <f>"Q"&amp;ROUNDUP(MONTH(SalesDataTable[[#This Row],[Order Date]])/3,0)</f>
        <v>Q3</v>
      </c>
      <c r="E1247" s="3">
        <f>MONTH(SalesDataTable[[#This Row],[Order Date]])</f>
        <v>7</v>
      </c>
      <c r="F1247" s="3" t="str">
        <f>TEXT(SalesDataTable[[#This Row],[Order Date]],"MMM")</f>
        <v>Jul</v>
      </c>
      <c r="G1247" s="3" t="s">
        <v>20</v>
      </c>
      <c r="H1247" s="3" t="s">
        <v>47</v>
      </c>
      <c r="I1247" s="3" t="s">
        <v>2</v>
      </c>
      <c r="J1247" s="3" t="s">
        <v>13</v>
      </c>
      <c r="K1247" s="3" t="s">
        <v>4</v>
      </c>
      <c r="L1247" s="3" t="s">
        <v>30</v>
      </c>
      <c r="M1247" s="8">
        <v>1</v>
      </c>
      <c r="N1247" s="5">
        <v>102.13</v>
      </c>
      <c r="O1247" s="6">
        <v>0</v>
      </c>
      <c r="P1247" s="5">
        <v>49.17</v>
      </c>
      <c r="Q1247" s="5">
        <f t="shared" si="76"/>
        <v>102.13</v>
      </c>
      <c r="R1247" s="5">
        <f t="shared" si="77"/>
        <v>49.17</v>
      </c>
      <c r="S1247" s="5">
        <f t="shared" si="78"/>
        <v>52.959999999999994</v>
      </c>
      <c r="T1247" s="7">
        <f t="shared" si="79"/>
        <v>0.5185547831195535</v>
      </c>
      <c r="U1247" s="4">
        <f>YEAR(SalesDataTable[[#This Row],[Order Date]])</f>
        <v>2026</v>
      </c>
      <c r="V1247" s="7" t="str">
        <f>"Q"&amp;ROUNDUP(MONTH(SalesDataTable[[#This Row],[Order Date]])/3,0)</f>
        <v>Q3</v>
      </c>
      <c r="W1247" s="8">
        <f>MONTH(SalesDataTable[[#This Row],[Order Date]])</f>
        <v>7</v>
      </c>
      <c r="X1247" s="7" t="str">
        <f>TEXT(SalesDataTable[[#This Row],[Order Date]],"mmm")</f>
        <v>Jul</v>
      </c>
    </row>
    <row r="1248" spans="1:24" ht="15.75">
      <c r="A1248" s="1">
        <v>729</v>
      </c>
      <c r="B1248" s="2">
        <v>46205</v>
      </c>
      <c r="C1248" s="3">
        <f>YEAR(SalesDataTable[[#This Row],[Order Date]])</f>
        <v>2026</v>
      </c>
      <c r="D1248" s="10" t="str">
        <f>"Q"&amp;ROUNDUP(MONTH(SalesDataTable[[#This Row],[Order Date]])/3,0)</f>
        <v>Q3</v>
      </c>
      <c r="E1248" s="3">
        <f>MONTH(SalesDataTable[[#This Row],[Order Date]])</f>
        <v>7</v>
      </c>
      <c r="F1248" s="3" t="str">
        <f>TEXT(SalesDataTable[[#This Row],[Order Date]],"MMM")</f>
        <v>Jul</v>
      </c>
      <c r="G1248" s="3" t="s">
        <v>11</v>
      </c>
      <c r="H1248" s="3" t="s">
        <v>12</v>
      </c>
      <c r="I1248" s="3" t="s">
        <v>2</v>
      </c>
      <c r="J1248" s="3" t="s">
        <v>3</v>
      </c>
      <c r="K1248" s="3" t="s">
        <v>14</v>
      </c>
      <c r="L1248" s="3" t="s">
        <v>48</v>
      </c>
      <c r="M1248" s="8">
        <v>1</v>
      </c>
      <c r="N1248" s="5">
        <v>161.82</v>
      </c>
      <c r="O1248" s="6">
        <v>0</v>
      </c>
      <c r="P1248" s="5">
        <v>87.15</v>
      </c>
      <c r="Q1248" s="5">
        <f t="shared" si="76"/>
        <v>161.82</v>
      </c>
      <c r="R1248" s="5">
        <f t="shared" si="77"/>
        <v>87.15</v>
      </c>
      <c r="S1248" s="5">
        <f t="shared" si="78"/>
        <v>74.669999999999987</v>
      </c>
      <c r="T1248" s="7">
        <f t="shared" si="79"/>
        <v>0.46143863552094916</v>
      </c>
      <c r="U1248" s="4">
        <f>YEAR(SalesDataTable[[#This Row],[Order Date]])</f>
        <v>2026</v>
      </c>
      <c r="V1248" s="7" t="str">
        <f>"Q"&amp;ROUNDUP(MONTH(SalesDataTable[[#This Row],[Order Date]])/3,0)</f>
        <v>Q3</v>
      </c>
      <c r="W1248" s="8">
        <f>MONTH(SalesDataTable[[#This Row],[Order Date]])</f>
        <v>7</v>
      </c>
      <c r="X1248" s="7" t="str">
        <f>TEXT(SalesDataTable[[#This Row],[Order Date]],"mmm")</f>
        <v>Jul</v>
      </c>
    </row>
    <row r="1249" spans="1:24" ht="15.75">
      <c r="A1249" s="1">
        <v>906</v>
      </c>
      <c r="B1249" s="2">
        <v>46205</v>
      </c>
      <c r="C1249" s="3">
        <f>YEAR(SalesDataTable[[#This Row],[Order Date]])</f>
        <v>2026</v>
      </c>
      <c r="D1249" s="10" t="str">
        <f>"Q"&amp;ROUNDUP(MONTH(SalesDataTable[[#This Row],[Order Date]])/3,0)</f>
        <v>Q3</v>
      </c>
      <c r="E1249" s="3">
        <f>MONTH(SalesDataTable[[#This Row],[Order Date]])</f>
        <v>7</v>
      </c>
      <c r="F1249" s="3" t="str">
        <f>TEXT(SalesDataTable[[#This Row],[Order Date]],"MMM")</f>
        <v>Jul</v>
      </c>
      <c r="G1249" s="3" t="s">
        <v>20</v>
      </c>
      <c r="H1249" s="3" t="s">
        <v>33</v>
      </c>
      <c r="I1249" s="3" t="s">
        <v>2</v>
      </c>
      <c r="J1249" s="3" t="s">
        <v>13</v>
      </c>
      <c r="K1249" s="3" t="s">
        <v>4</v>
      </c>
      <c r="L1249" s="3" t="s">
        <v>5</v>
      </c>
      <c r="M1249" s="8">
        <v>2</v>
      </c>
      <c r="N1249" s="5">
        <v>83.29</v>
      </c>
      <c r="O1249" s="6">
        <v>0</v>
      </c>
      <c r="P1249" s="5">
        <v>42.45</v>
      </c>
      <c r="Q1249" s="5">
        <f t="shared" si="76"/>
        <v>166.58</v>
      </c>
      <c r="R1249" s="5">
        <f t="shared" si="77"/>
        <v>84.9</v>
      </c>
      <c r="S1249" s="5">
        <f t="shared" si="78"/>
        <v>81.680000000000007</v>
      </c>
      <c r="T1249" s="7">
        <f t="shared" si="79"/>
        <v>0.49033497418657701</v>
      </c>
      <c r="U1249" s="4">
        <f>YEAR(SalesDataTable[[#This Row],[Order Date]])</f>
        <v>2026</v>
      </c>
      <c r="V1249" s="7" t="str">
        <f>"Q"&amp;ROUNDUP(MONTH(SalesDataTable[[#This Row],[Order Date]])/3,0)</f>
        <v>Q3</v>
      </c>
      <c r="W1249" s="8">
        <f>MONTH(SalesDataTable[[#This Row],[Order Date]])</f>
        <v>7</v>
      </c>
      <c r="X1249" s="7" t="str">
        <f>TEXT(SalesDataTable[[#This Row],[Order Date]],"mmm")</f>
        <v>Jul</v>
      </c>
    </row>
    <row r="1250" spans="1:24" ht="15.75">
      <c r="A1250" s="1">
        <v>1531</v>
      </c>
      <c r="B1250" s="2">
        <v>46205</v>
      </c>
      <c r="C1250" s="3">
        <f>YEAR(SalesDataTable[[#This Row],[Order Date]])</f>
        <v>2026</v>
      </c>
      <c r="D1250" s="10" t="str">
        <f>"Q"&amp;ROUNDUP(MONTH(SalesDataTable[[#This Row],[Order Date]])/3,0)</f>
        <v>Q3</v>
      </c>
      <c r="E1250" s="3">
        <f>MONTH(SalesDataTable[[#This Row],[Order Date]])</f>
        <v>7</v>
      </c>
      <c r="F1250" s="3" t="str">
        <f>TEXT(SalesDataTable[[#This Row],[Order Date]],"MMM")</f>
        <v>Jul</v>
      </c>
      <c r="G1250" s="3" t="s">
        <v>11</v>
      </c>
      <c r="H1250" s="3" t="s">
        <v>52</v>
      </c>
      <c r="I1250" s="3" t="s">
        <v>2</v>
      </c>
      <c r="J1250" s="3" t="s">
        <v>13</v>
      </c>
      <c r="K1250" s="3" t="s">
        <v>14</v>
      </c>
      <c r="L1250" s="3" t="s">
        <v>44</v>
      </c>
      <c r="M1250" s="8">
        <v>2</v>
      </c>
      <c r="N1250" s="5">
        <v>136.72999999999999</v>
      </c>
      <c r="O1250" s="6">
        <v>0</v>
      </c>
      <c r="P1250" s="5">
        <v>66.03</v>
      </c>
      <c r="Q1250" s="5">
        <f t="shared" si="76"/>
        <v>273.45999999999998</v>
      </c>
      <c r="R1250" s="5">
        <f t="shared" si="77"/>
        <v>132.06</v>
      </c>
      <c r="S1250" s="5">
        <f t="shared" si="78"/>
        <v>141.39999999999998</v>
      </c>
      <c r="T1250" s="7">
        <f t="shared" si="79"/>
        <v>0.5170774519125283</v>
      </c>
      <c r="U1250" s="4">
        <f>YEAR(SalesDataTable[[#This Row],[Order Date]])</f>
        <v>2026</v>
      </c>
      <c r="V1250" s="7" t="str">
        <f>"Q"&amp;ROUNDUP(MONTH(SalesDataTable[[#This Row],[Order Date]])/3,0)</f>
        <v>Q3</v>
      </c>
      <c r="W1250" s="8">
        <f>MONTH(SalesDataTable[[#This Row],[Order Date]])</f>
        <v>7</v>
      </c>
      <c r="X1250" s="7" t="str">
        <f>TEXT(SalesDataTable[[#This Row],[Order Date]],"mmm")</f>
        <v>Jul</v>
      </c>
    </row>
    <row r="1251" spans="1:24" ht="15.75">
      <c r="A1251" s="1">
        <v>1683</v>
      </c>
      <c r="B1251" s="2">
        <v>46205</v>
      </c>
      <c r="C1251" s="3">
        <f>YEAR(SalesDataTable[[#This Row],[Order Date]])</f>
        <v>2026</v>
      </c>
      <c r="D1251" s="10" t="str">
        <f>"Q"&amp;ROUNDUP(MONTH(SalesDataTable[[#This Row],[Order Date]])/3,0)</f>
        <v>Q3</v>
      </c>
      <c r="E1251" s="3">
        <f>MONTH(SalesDataTable[[#This Row],[Order Date]])</f>
        <v>7</v>
      </c>
      <c r="F1251" s="3" t="str">
        <f>TEXT(SalesDataTable[[#This Row],[Order Date]],"MMM")</f>
        <v>Jul</v>
      </c>
      <c r="G1251" s="3" t="s">
        <v>11</v>
      </c>
      <c r="H1251" s="3" t="s">
        <v>12</v>
      </c>
      <c r="I1251" s="3" t="s">
        <v>28</v>
      </c>
      <c r="J1251" s="3" t="s">
        <v>3</v>
      </c>
      <c r="K1251" s="3" t="s">
        <v>9</v>
      </c>
      <c r="L1251" s="3" t="s">
        <v>37</v>
      </c>
      <c r="M1251" s="8">
        <v>2</v>
      </c>
      <c r="N1251" s="5">
        <v>152.44</v>
      </c>
      <c r="O1251" s="6">
        <v>0</v>
      </c>
      <c r="P1251" s="5">
        <v>81.23</v>
      </c>
      <c r="Q1251" s="5">
        <f t="shared" si="76"/>
        <v>304.88</v>
      </c>
      <c r="R1251" s="5">
        <f t="shared" si="77"/>
        <v>162.46</v>
      </c>
      <c r="S1251" s="5">
        <f t="shared" si="78"/>
        <v>142.41999999999999</v>
      </c>
      <c r="T1251" s="7">
        <f t="shared" si="79"/>
        <v>0.46713461033849379</v>
      </c>
      <c r="U1251" s="4">
        <f>YEAR(SalesDataTable[[#This Row],[Order Date]])</f>
        <v>2026</v>
      </c>
      <c r="V1251" s="7" t="str">
        <f>"Q"&amp;ROUNDUP(MONTH(SalesDataTable[[#This Row],[Order Date]])/3,0)</f>
        <v>Q3</v>
      </c>
      <c r="W1251" s="8">
        <f>MONTH(SalesDataTable[[#This Row],[Order Date]])</f>
        <v>7</v>
      </c>
      <c r="X1251" s="7" t="str">
        <f>TEXT(SalesDataTable[[#This Row],[Order Date]],"mmm")</f>
        <v>Jul</v>
      </c>
    </row>
    <row r="1252" spans="1:24" ht="15.75">
      <c r="A1252" s="1">
        <v>2363</v>
      </c>
      <c r="B1252" s="2">
        <v>46205</v>
      </c>
      <c r="C1252" s="3">
        <f>YEAR(SalesDataTable[[#This Row],[Order Date]])</f>
        <v>2026</v>
      </c>
      <c r="D1252" s="10" t="str">
        <f>"Q"&amp;ROUNDUP(MONTH(SalesDataTable[[#This Row],[Order Date]])/3,0)</f>
        <v>Q3</v>
      </c>
      <c r="E1252" s="3">
        <f>MONTH(SalesDataTable[[#This Row],[Order Date]])</f>
        <v>7</v>
      </c>
      <c r="F1252" s="3" t="str">
        <f>TEXT(SalesDataTable[[#This Row],[Order Date]],"MMM")</f>
        <v>Jul</v>
      </c>
      <c r="G1252" s="3" t="s">
        <v>20</v>
      </c>
      <c r="H1252" s="3" t="s">
        <v>31</v>
      </c>
      <c r="I1252" s="3" t="s">
        <v>2</v>
      </c>
      <c r="J1252" s="3" t="s">
        <v>13</v>
      </c>
      <c r="K1252" s="3" t="s">
        <v>9</v>
      </c>
      <c r="L1252" s="3" t="s">
        <v>46</v>
      </c>
      <c r="M1252" s="8">
        <v>2</v>
      </c>
      <c r="N1252" s="5">
        <v>71.28</v>
      </c>
      <c r="O1252" s="6">
        <v>0.1</v>
      </c>
      <c r="P1252" s="5">
        <v>32.67</v>
      </c>
      <c r="Q1252" s="5">
        <f t="shared" si="76"/>
        <v>128.304</v>
      </c>
      <c r="R1252" s="5">
        <f t="shared" si="77"/>
        <v>65.34</v>
      </c>
      <c r="S1252" s="5">
        <f t="shared" si="78"/>
        <v>62.963999999999999</v>
      </c>
      <c r="T1252" s="7">
        <f t="shared" si="79"/>
        <v>0.4907407407407407</v>
      </c>
      <c r="U1252" s="4">
        <f>YEAR(SalesDataTable[[#This Row],[Order Date]])</f>
        <v>2026</v>
      </c>
      <c r="V1252" s="7" t="str">
        <f>"Q"&amp;ROUNDUP(MONTH(SalesDataTable[[#This Row],[Order Date]])/3,0)</f>
        <v>Q3</v>
      </c>
      <c r="W1252" s="8">
        <f>MONTH(SalesDataTable[[#This Row],[Order Date]])</f>
        <v>7</v>
      </c>
      <c r="X1252" s="7" t="str">
        <f>TEXT(SalesDataTable[[#This Row],[Order Date]],"mmm")</f>
        <v>Jul</v>
      </c>
    </row>
    <row r="1253" spans="1:24" ht="15.75">
      <c r="A1253" s="1">
        <v>3858</v>
      </c>
      <c r="B1253" s="2">
        <v>46205</v>
      </c>
      <c r="C1253" s="3">
        <f>YEAR(SalesDataTable[[#This Row],[Order Date]])</f>
        <v>2026</v>
      </c>
      <c r="D1253" s="10" t="str">
        <f>"Q"&amp;ROUNDUP(MONTH(SalesDataTable[[#This Row],[Order Date]])/3,0)</f>
        <v>Q3</v>
      </c>
      <c r="E1253" s="3">
        <f>MONTH(SalesDataTable[[#This Row],[Order Date]])</f>
        <v>7</v>
      </c>
      <c r="F1253" s="3" t="str">
        <f>TEXT(SalesDataTable[[#This Row],[Order Date]],"MMM")</f>
        <v>Jul</v>
      </c>
      <c r="G1253" s="3" t="s">
        <v>11</v>
      </c>
      <c r="H1253" s="3" t="s">
        <v>18</v>
      </c>
      <c r="I1253" s="3" t="s">
        <v>28</v>
      </c>
      <c r="J1253" s="3" t="s">
        <v>3</v>
      </c>
      <c r="K1253" s="3" t="s">
        <v>4</v>
      </c>
      <c r="L1253" s="3" t="s">
        <v>5</v>
      </c>
      <c r="M1253" s="8">
        <v>1</v>
      </c>
      <c r="N1253" s="5">
        <v>80.290000000000006</v>
      </c>
      <c r="O1253" s="6">
        <v>0.1</v>
      </c>
      <c r="P1253" s="5">
        <v>43.47</v>
      </c>
      <c r="Q1253" s="5">
        <f t="shared" si="76"/>
        <v>72.26100000000001</v>
      </c>
      <c r="R1253" s="5">
        <f t="shared" si="77"/>
        <v>43.47</v>
      </c>
      <c r="S1253" s="5">
        <f t="shared" si="78"/>
        <v>28.791000000000011</v>
      </c>
      <c r="T1253" s="7">
        <f t="shared" si="79"/>
        <v>0.39843068875326948</v>
      </c>
      <c r="U1253" s="4">
        <f>YEAR(SalesDataTable[[#This Row],[Order Date]])</f>
        <v>2026</v>
      </c>
      <c r="V1253" s="7" t="str">
        <f>"Q"&amp;ROUNDUP(MONTH(SalesDataTable[[#This Row],[Order Date]])/3,0)</f>
        <v>Q3</v>
      </c>
      <c r="W1253" s="8">
        <f>MONTH(SalesDataTable[[#This Row],[Order Date]])</f>
        <v>7</v>
      </c>
      <c r="X1253" s="7" t="str">
        <f>TEXT(SalesDataTable[[#This Row],[Order Date]],"mmm")</f>
        <v>Jul</v>
      </c>
    </row>
    <row r="1254" spans="1:24" ht="15.75">
      <c r="A1254" s="1">
        <v>4233</v>
      </c>
      <c r="B1254" s="2">
        <v>46205</v>
      </c>
      <c r="C1254" s="3">
        <f>YEAR(SalesDataTable[[#This Row],[Order Date]])</f>
        <v>2026</v>
      </c>
      <c r="D1254" s="10" t="str">
        <f>"Q"&amp;ROUNDUP(MONTH(SalesDataTable[[#This Row],[Order Date]])/3,0)</f>
        <v>Q3</v>
      </c>
      <c r="E1254" s="3">
        <f>MONTH(SalesDataTable[[#This Row],[Order Date]])</f>
        <v>7</v>
      </c>
      <c r="F1254" s="3" t="str">
        <f>TEXT(SalesDataTable[[#This Row],[Order Date]],"MMM")</f>
        <v>Jul</v>
      </c>
      <c r="G1254" s="3" t="s">
        <v>6</v>
      </c>
      <c r="H1254" s="3" t="s">
        <v>27</v>
      </c>
      <c r="I1254" s="3" t="s">
        <v>28</v>
      </c>
      <c r="J1254" s="3" t="s">
        <v>13</v>
      </c>
      <c r="K1254" s="3" t="s">
        <v>9</v>
      </c>
      <c r="L1254" s="3" t="s">
        <v>17</v>
      </c>
      <c r="M1254" s="8">
        <v>1</v>
      </c>
      <c r="N1254" s="5">
        <v>142.38</v>
      </c>
      <c r="O1254" s="6">
        <v>0.05</v>
      </c>
      <c r="P1254" s="5">
        <v>77.17</v>
      </c>
      <c r="Q1254" s="5">
        <f t="shared" si="76"/>
        <v>135.261</v>
      </c>
      <c r="R1254" s="5">
        <f t="shared" si="77"/>
        <v>77.17</v>
      </c>
      <c r="S1254" s="5">
        <f t="shared" si="78"/>
        <v>58.090999999999994</v>
      </c>
      <c r="T1254" s="7">
        <f t="shared" si="79"/>
        <v>0.42947338848596417</v>
      </c>
      <c r="U1254" s="4">
        <f>YEAR(SalesDataTable[[#This Row],[Order Date]])</f>
        <v>2026</v>
      </c>
      <c r="V1254" s="7" t="str">
        <f>"Q"&amp;ROUNDUP(MONTH(SalesDataTable[[#This Row],[Order Date]])/3,0)</f>
        <v>Q3</v>
      </c>
      <c r="W1254" s="8">
        <f>MONTH(SalesDataTable[[#This Row],[Order Date]])</f>
        <v>7</v>
      </c>
      <c r="X1254" s="7" t="str">
        <f>TEXT(SalesDataTable[[#This Row],[Order Date]],"mmm")</f>
        <v>Jul</v>
      </c>
    </row>
    <row r="1255" spans="1:24" ht="15.75">
      <c r="A1255" s="1">
        <v>5071</v>
      </c>
      <c r="B1255" s="2">
        <v>46205</v>
      </c>
      <c r="C1255" s="3">
        <f>YEAR(SalesDataTable[[#This Row],[Order Date]])</f>
        <v>2026</v>
      </c>
      <c r="D1255" s="10" t="str">
        <f>"Q"&amp;ROUNDUP(MONTH(SalesDataTable[[#This Row],[Order Date]])/3,0)</f>
        <v>Q3</v>
      </c>
      <c r="E1255" s="3">
        <f>MONTH(SalesDataTable[[#This Row],[Order Date]])</f>
        <v>7</v>
      </c>
      <c r="F1255" s="3" t="str">
        <f>TEXT(SalesDataTable[[#This Row],[Order Date]],"MMM")</f>
        <v>Jul</v>
      </c>
      <c r="G1255" s="3" t="s">
        <v>20</v>
      </c>
      <c r="H1255" s="3" t="s">
        <v>31</v>
      </c>
      <c r="I1255" s="3" t="s">
        <v>2</v>
      </c>
      <c r="J1255" s="3" t="s">
        <v>13</v>
      </c>
      <c r="K1255" s="3" t="s">
        <v>9</v>
      </c>
      <c r="L1255" s="3" t="s">
        <v>10</v>
      </c>
      <c r="M1255" s="8">
        <v>3</v>
      </c>
      <c r="N1255" s="5">
        <v>91.47</v>
      </c>
      <c r="O1255" s="6">
        <v>0.05</v>
      </c>
      <c r="P1255" s="5">
        <v>45.6</v>
      </c>
      <c r="Q1255" s="5">
        <f t="shared" si="76"/>
        <v>260.68949999999995</v>
      </c>
      <c r="R1255" s="5">
        <f t="shared" si="77"/>
        <v>136.80000000000001</v>
      </c>
      <c r="S1255" s="5">
        <f t="shared" si="78"/>
        <v>123.88949999999994</v>
      </c>
      <c r="T1255" s="7">
        <f t="shared" si="79"/>
        <v>0.47523778287963253</v>
      </c>
      <c r="U1255" s="4">
        <f>YEAR(SalesDataTable[[#This Row],[Order Date]])</f>
        <v>2026</v>
      </c>
      <c r="V1255" s="7" t="str">
        <f>"Q"&amp;ROUNDUP(MONTH(SalesDataTable[[#This Row],[Order Date]])/3,0)</f>
        <v>Q3</v>
      </c>
      <c r="W1255" s="8">
        <f>MONTH(SalesDataTable[[#This Row],[Order Date]])</f>
        <v>7</v>
      </c>
      <c r="X1255" s="7" t="str">
        <f>TEXT(SalesDataTable[[#This Row],[Order Date]],"mmm")</f>
        <v>Jul</v>
      </c>
    </row>
    <row r="1256" spans="1:24" ht="15.75">
      <c r="A1256" s="1">
        <v>5174</v>
      </c>
      <c r="B1256" s="2">
        <v>46205</v>
      </c>
      <c r="C1256" s="3">
        <f>YEAR(SalesDataTable[[#This Row],[Order Date]])</f>
        <v>2026</v>
      </c>
      <c r="D1256" s="10" t="str">
        <f>"Q"&amp;ROUNDUP(MONTH(SalesDataTable[[#This Row],[Order Date]])/3,0)</f>
        <v>Q3</v>
      </c>
      <c r="E1256" s="3">
        <f>MONTH(SalesDataTable[[#This Row],[Order Date]])</f>
        <v>7</v>
      </c>
      <c r="F1256" s="3" t="str">
        <f>TEXT(SalesDataTable[[#This Row],[Order Date]],"MMM")</f>
        <v>Jul</v>
      </c>
      <c r="G1256" s="3" t="s">
        <v>6</v>
      </c>
      <c r="H1256" s="3" t="s">
        <v>41</v>
      </c>
      <c r="I1256" s="3" t="s">
        <v>19</v>
      </c>
      <c r="J1256" s="3" t="s">
        <v>13</v>
      </c>
      <c r="K1256" s="3" t="s">
        <v>14</v>
      </c>
      <c r="L1256" s="3" t="s">
        <v>32</v>
      </c>
      <c r="M1256" s="8">
        <v>1</v>
      </c>
      <c r="N1256" s="5">
        <v>45.92</v>
      </c>
      <c r="O1256" s="6">
        <v>0.05</v>
      </c>
      <c r="P1256" s="5">
        <v>17.91</v>
      </c>
      <c r="Q1256" s="5">
        <f t="shared" si="76"/>
        <v>43.624000000000002</v>
      </c>
      <c r="R1256" s="5">
        <f t="shared" si="77"/>
        <v>17.91</v>
      </c>
      <c r="S1256" s="5">
        <f t="shared" si="78"/>
        <v>25.714000000000002</v>
      </c>
      <c r="T1256" s="7">
        <f t="shared" si="79"/>
        <v>0.58944617641665142</v>
      </c>
      <c r="U1256" s="4">
        <f>YEAR(SalesDataTable[[#This Row],[Order Date]])</f>
        <v>2026</v>
      </c>
      <c r="V1256" s="7" t="str">
        <f>"Q"&amp;ROUNDUP(MONTH(SalesDataTable[[#This Row],[Order Date]])/3,0)</f>
        <v>Q3</v>
      </c>
      <c r="W1256" s="8">
        <f>MONTH(SalesDataTable[[#This Row],[Order Date]])</f>
        <v>7</v>
      </c>
      <c r="X1256" s="7" t="str">
        <f>TEXT(SalesDataTable[[#This Row],[Order Date]],"mmm")</f>
        <v>Jul</v>
      </c>
    </row>
    <row r="1257" spans="1:24" ht="15.75">
      <c r="A1257" s="1">
        <v>727</v>
      </c>
      <c r="B1257" s="2">
        <v>46206</v>
      </c>
      <c r="C1257" s="3">
        <f>YEAR(SalesDataTable[[#This Row],[Order Date]])</f>
        <v>2026</v>
      </c>
      <c r="D1257" s="10" t="str">
        <f>"Q"&amp;ROUNDUP(MONTH(SalesDataTable[[#This Row],[Order Date]])/3,0)</f>
        <v>Q3</v>
      </c>
      <c r="E1257" s="3">
        <f>MONTH(SalesDataTable[[#This Row],[Order Date]])</f>
        <v>7</v>
      </c>
      <c r="F1257" s="3" t="str">
        <f>TEXT(SalesDataTable[[#This Row],[Order Date]],"MMM")</f>
        <v>Jul</v>
      </c>
      <c r="G1257" s="3" t="s">
        <v>20</v>
      </c>
      <c r="H1257" s="3" t="s">
        <v>21</v>
      </c>
      <c r="I1257" s="3" t="s">
        <v>19</v>
      </c>
      <c r="J1257" s="3" t="s">
        <v>13</v>
      </c>
      <c r="K1257" s="3" t="s">
        <v>34</v>
      </c>
      <c r="L1257" s="3" t="s">
        <v>42</v>
      </c>
      <c r="M1257" s="8">
        <v>1</v>
      </c>
      <c r="N1257" s="5">
        <v>36.01</v>
      </c>
      <c r="O1257" s="6">
        <v>0</v>
      </c>
      <c r="P1257" s="5">
        <v>14.11</v>
      </c>
      <c r="Q1257" s="5">
        <f t="shared" si="76"/>
        <v>36.01</v>
      </c>
      <c r="R1257" s="5">
        <f t="shared" si="77"/>
        <v>14.11</v>
      </c>
      <c r="S1257" s="5">
        <f t="shared" si="78"/>
        <v>21.9</v>
      </c>
      <c r="T1257" s="7">
        <f t="shared" si="79"/>
        <v>0.60816439877811723</v>
      </c>
      <c r="U1257" s="4">
        <f>YEAR(SalesDataTable[[#This Row],[Order Date]])</f>
        <v>2026</v>
      </c>
      <c r="V1257" s="7" t="str">
        <f>"Q"&amp;ROUNDUP(MONTH(SalesDataTable[[#This Row],[Order Date]])/3,0)</f>
        <v>Q3</v>
      </c>
      <c r="W1257" s="8">
        <f>MONTH(SalesDataTable[[#This Row],[Order Date]])</f>
        <v>7</v>
      </c>
      <c r="X1257" s="7" t="str">
        <f>TEXT(SalesDataTable[[#This Row],[Order Date]],"mmm")</f>
        <v>Jul</v>
      </c>
    </row>
    <row r="1258" spans="1:24" ht="15.75">
      <c r="A1258" s="1">
        <v>1546</v>
      </c>
      <c r="B1258" s="2">
        <v>46206</v>
      </c>
      <c r="C1258" s="3">
        <f>YEAR(SalesDataTable[[#This Row],[Order Date]])</f>
        <v>2026</v>
      </c>
      <c r="D1258" s="10" t="str">
        <f>"Q"&amp;ROUNDUP(MONTH(SalesDataTable[[#This Row],[Order Date]])/3,0)</f>
        <v>Q3</v>
      </c>
      <c r="E1258" s="3">
        <f>MONTH(SalesDataTable[[#This Row],[Order Date]])</f>
        <v>7</v>
      </c>
      <c r="F1258" s="3" t="str">
        <f>TEXT(SalesDataTable[[#This Row],[Order Date]],"MMM")</f>
        <v>Jul</v>
      </c>
      <c r="G1258" s="3" t="s">
        <v>20</v>
      </c>
      <c r="H1258" s="3" t="s">
        <v>47</v>
      </c>
      <c r="I1258" s="3" t="s">
        <v>2</v>
      </c>
      <c r="J1258" s="3" t="s">
        <v>16</v>
      </c>
      <c r="K1258" s="3" t="s">
        <v>14</v>
      </c>
      <c r="L1258" s="3" t="s">
        <v>48</v>
      </c>
      <c r="M1258" s="8">
        <v>1</v>
      </c>
      <c r="N1258" s="5">
        <v>165.8</v>
      </c>
      <c r="O1258" s="6">
        <v>0.1</v>
      </c>
      <c r="P1258" s="5">
        <v>88.32</v>
      </c>
      <c r="Q1258" s="5">
        <f t="shared" si="76"/>
        <v>149.22000000000003</v>
      </c>
      <c r="R1258" s="5">
        <f t="shared" si="77"/>
        <v>88.32</v>
      </c>
      <c r="S1258" s="5">
        <f t="shared" si="78"/>
        <v>60.900000000000034</v>
      </c>
      <c r="T1258" s="7">
        <f t="shared" si="79"/>
        <v>0.40812223562525146</v>
      </c>
      <c r="U1258" s="4">
        <f>YEAR(SalesDataTable[[#This Row],[Order Date]])</f>
        <v>2026</v>
      </c>
      <c r="V1258" s="7" t="str">
        <f>"Q"&amp;ROUNDUP(MONTH(SalesDataTable[[#This Row],[Order Date]])/3,0)</f>
        <v>Q3</v>
      </c>
      <c r="W1258" s="8">
        <f>MONTH(SalesDataTable[[#This Row],[Order Date]])</f>
        <v>7</v>
      </c>
      <c r="X1258" s="7" t="str">
        <f>TEXT(SalesDataTable[[#This Row],[Order Date]],"mmm")</f>
        <v>Jul</v>
      </c>
    </row>
    <row r="1259" spans="1:24" ht="15.75">
      <c r="A1259" s="1">
        <v>3610</v>
      </c>
      <c r="B1259" s="2">
        <v>46206</v>
      </c>
      <c r="C1259" s="3">
        <f>YEAR(SalesDataTable[[#This Row],[Order Date]])</f>
        <v>2026</v>
      </c>
      <c r="D1259" s="10" t="str">
        <f>"Q"&amp;ROUNDUP(MONTH(SalesDataTable[[#This Row],[Order Date]])/3,0)</f>
        <v>Q3</v>
      </c>
      <c r="E1259" s="3">
        <f>MONTH(SalesDataTable[[#This Row],[Order Date]])</f>
        <v>7</v>
      </c>
      <c r="F1259" s="3" t="str">
        <f>TEXT(SalesDataTable[[#This Row],[Order Date]],"MMM")</f>
        <v>Jul</v>
      </c>
      <c r="G1259" s="3" t="s">
        <v>11</v>
      </c>
      <c r="H1259" s="3" t="s">
        <v>12</v>
      </c>
      <c r="I1259" s="3" t="s">
        <v>8</v>
      </c>
      <c r="J1259" s="3" t="s">
        <v>16</v>
      </c>
      <c r="K1259" s="3" t="s">
        <v>34</v>
      </c>
      <c r="L1259" s="3" t="s">
        <v>35</v>
      </c>
      <c r="M1259" s="8">
        <v>5</v>
      </c>
      <c r="N1259" s="5">
        <v>40.36</v>
      </c>
      <c r="O1259" s="6">
        <v>0.15</v>
      </c>
      <c r="P1259" s="5">
        <v>14.57</v>
      </c>
      <c r="Q1259" s="5">
        <f t="shared" si="76"/>
        <v>171.53</v>
      </c>
      <c r="R1259" s="5">
        <f t="shared" si="77"/>
        <v>72.849999999999994</v>
      </c>
      <c r="S1259" s="5">
        <f t="shared" si="78"/>
        <v>98.68</v>
      </c>
      <c r="T1259" s="7">
        <f t="shared" si="79"/>
        <v>0.57529295167026184</v>
      </c>
      <c r="U1259" s="4">
        <f>YEAR(SalesDataTable[[#This Row],[Order Date]])</f>
        <v>2026</v>
      </c>
      <c r="V1259" s="7" t="str">
        <f>"Q"&amp;ROUNDUP(MONTH(SalesDataTable[[#This Row],[Order Date]])/3,0)</f>
        <v>Q3</v>
      </c>
      <c r="W1259" s="8">
        <f>MONTH(SalesDataTable[[#This Row],[Order Date]])</f>
        <v>7</v>
      </c>
      <c r="X1259" s="7" t="str">
        <f>TEXT(SalesDataTable[[#This Row],[Order Date]],"mmm")</f>
        <v>Jul</v>
      </c>
    </row>
    <row r="1260" spans="1:24" ht="15.75">
      <c r="A1260" s="1">
        <v>3931</v>
      </c>
      <c r="B1260" s="2">
        <v>46206</v>
      </c>
      <c r="C1260" s="3">
        <f>YEAR(SalesDataTable[[#This Row],[Order Date]])</f>
        <v>2026</v>
      </c>
      <c r="D1260" s="10" t="str">
        <f>"Q"&amp;ROUNDUP(MONTH(SalesDataTable[[#This Row],[Order Date]])/3,0)</f>
        <v>Q3</v>
      </c>
      <c r="E1260" s="3">
        <f>MONTH(SalesDataTable[[#This Row],[Order Date]])</f>
        <v>7</v>
      </c>
      <c r="F1260" s="3" t="str">
        <f>TEXT(SalesDataTable[[#This Row],[Order Date]],"MMM")</f>
        <v>Jul</v>
      </c>
      <c r="G1260" s="3" t="s">
        <v>11</v>
      </c>
      <c r="H1260" s="3" t="s">
        <v>52</v>
      </c>
      <c r="I1260" s="3" t="s">
        <v>8</v>
      </c>
      <c r="J1260" s="3" t="s">
        <v>16</v>
      </c>
      <c r="K1260" s="3" t="s">
        <v>9</v>
      </c>
      <c r="L1260" s="3" t="s">
        <v>17</v>
      </c>
      <c r="M1260" s="8">
        <v>12</v>
      </c>
      <c r="N1260" s="5">
        <v>143.77000000000001</v>
      </c>
      <c r="O1260" s="6">
        <v>0.1</v>
      </c>
      <c r="P1260" s="5">
        <v>81.680000000000007</v>
      </c>
      <c r="Q1260" s="5">
        <f t="shared" si="76"/>
        <v>1552.7160000000003</v>
      </c>
      <c r="R1260" s="5">
        <f t="shared" si="77"/>
        <v>980.16000000000008</v>
      </c>
      <c r="S1260" s="5">
        <f t="shared" si="78"/>
        <v>572.55600000000027</v>
      </c>
      <c r="T1260" s="7">
        <f t="shared" si="79"/>
        <v>0.3687448316369511</v>
      </c>
      <c r="U1260" s="4">
        <f>YEAR(SalesDataTable[[#This Row],[Order Date]])</f>
        <v>2026</v>
      </c>
      <c r="V1260" s="7" t="str">
        <f>"Q"&amp;ROUNDUP(MONTH(SalesDataTable[[#This Row],[Order Date]])/3,0)</f>
        <v>Q3</v>
      </c>
      <c r="W1260" s="8">
        <f>MONTH(SalesDataTable[[#This Row],[Order Date]])</f>
        <v>7</v>
      </c>
      <c r="X1260" s="7" t="str">
        <f>TEXT(SalesDataTable[[#This Row],[Order Date]],"mmm")</f>
        <v>Jul</v>
      </c>
    </row>
    <row r="1261" spans="1:24" ht="15.75">
      <c r="A1261" s="1">
        <v>3942</v>
      </c>
      <c r="B1261" s="2">
        <v>46206</v>
      </c>
      <c r="C1261" s="3">
        <f>YEAR(SalesDataTable[[#This Row],[Order Date]])</f>
        <v>2026</v>
      </c>
      <c r="D1261" s="10" t="str">
        <f>"Q"&amp;ROUNDUP(MONTH(SalesDataTable[[#This Row],[Order Date]])/3,0)</f>
        <v>Q3</v>
      </c>
      <c r="E1261" s="3">
        <f>MONTH(SalesDataTable[[#This Row],[Order Date]])</f>
        <v>7</v>
      </c>
      <c r="F1261" s="3" t="str">
        <f>TEXT(SalesDataTable[[#This Row],[Order Date]],"MMM")</f>
        <v>Jul</v>
      </c>
      <c r="G1261" s="3" t="s">
        <v>6</v>
      </c>
      <c r="H1261" s="3" t="s">
        <v>43</v>
      </c>
      <c r="I1261" s="3" t="s">
        <v>2</v>
      </c>
      <c r="J1261" s="3" t="s">
        <v>13</v>
      </c>
      <c r="K1261" s="3" t="s">
        <v>9</v>
      </c>
      <c r="L1261" s="3" t="s">
        <v>46</v>
      </c>
      <c r="M1261" s="8">
        <v>2</v>
      </c>
      <c r="N1261" s="5">
        <v>70.5</v>
      </c>
      <c r="O1261" s="6">
        <v>0</v>
      </c>
      <c r="P1261" s="5">
        <v>32.51</v>
      </c>
      <c r="Q1261" s="5">
        <f t="shared" si="76"/>
        <v>141</v>
      </c>
      <c r="R1261" s="5">
        <f t="shared" si="77"/>
        <v>65.02</v>
      </c>
      <c r="S1261" s="5">
        <f t="shared" si="78"/>
        <v>75.98</v>
      </c>
      <c r="T1261" s="7">
        <f t="shared" si="79"/>
        <v>0.53886524822695037</v>
      </c>
      <c r="U1261" s="4">
        <f>YEAR(SalesDataTable[[#This Row],[Order Date]])</f>
        <v>2026</v>
      </c>
      <c r="V1261" s="7" t="str">
        <f>"Q"&amp;ROUNDUP(MONTH(SalesDataTable[[#This Row],[Order Date]])/3,0)</f>
        <v>Q3</v>
      </c>
      <c r="W1261" s="8">
        <f>MONTH(SalesDataTable[[#This Row],[Order Date]])</f>
        <v>7</v>
      </c>
      <c r="X1261" s="7" t="str">
        <f>TEXT(SalesDataTable[[#This Row],[Order Date]],"mmm")</f>
        <v>Jul</v>
      </c>
    </row>
    <row r="1262" spans="1:24" ht="15.75">
      <c r="A1262" s="1">
        <v>4165</v>
      </c>
      <c r="B1262" s="2">
        <v>46206</v>
      </c>
      <c r="C1262" s="3">
        <f>YEAR(SalesDataTable[[#This Row],[Order Date]])</f>
        <v>2026</v>
      </c>
      <c r="D1262" s="10" t="str">
        <f>"Q"&amp;ROUNDUP(MONTH(SalesDataTable[[#This Row],[Order Date]])/3,0)</f>
        <v>Q3</v>
      </c>
      <c r="E1262" s="3">
        <f>MONTH(SalesDataTable[[#This Row],[Order Date]])</f>
        <v>7</v>
      </c>
      <c r="F1262" s="3" t="str">
        <f>TEXT(SalesDataTable[[#This Row],[Order Date]],"MMM")</f>
        <v>Jul</v>
      </c>
      <c r="G1262" s="3" t="s">
        <v>6</v>
      </c>
      <c r="H1262" s="3" t="s">
        <v>49</v>
      </c>
      <c r="I1262" s="3" t="s">
        <v>2</v>
      </c>
      <c r="J1262" s="3" t="s">
        <v>13</v>
      </c>
      <c r="K1262" s="3" t="s">
        <v>9</v>
      </c>
      <c r="L1262" s="3" t="s">
        <v>37</v>
      </c>
      <c r="M1262" s="8">
        <v>2</v>
      </c>
      <c r="N1262" s="5">
        <v>152.88999999999999</v>
      </c>
      <c r="O1262" s="6">
        <v>0</v>
      </c>
      <c r="P1262" s="5">
        <v>81.34</v>
      </c>
      <c r="Q1262" s="5">
        <f t="shared" si="76"/>
        <v>305.77999999999997</v>
      </c>
      <c r="R1262" s="5">
        <f t="shared" si="77"/>
        <v>162.68</v>
      </c>
      <c r="S1262" s="5">
        <f t="shared" si="78"/>
        <v>143.09999999999997</v>
      </c>
      <c r="T1262" s="7">
        <f t="shared" si="79"/>
        <v>0.46798351756164558</v>
      </c>
      <c r="U1262" s="4">
        <f>YEAR(SalesDataTable[[#This Row],[Order Date]])</f>
        <v>2026</v>
      </c>
      <c r="V1262" s="7" t="str">
        <f>"Q"&amp;ROUNDUP(MONTH(SalesDataTable[[#This Row],[Order Date]])/3,0)</f>
        <v>Q3</v>
      </c>
      <c r="W1262" s="8">
        <f>MONTH(SalesDataTable[[#This Row],[Order Date]])</f>
        <v>7</v>
      </c>
      <c r="X1262" s="7" t="str">
        <f>TEXT(SalesDataTable[[#This Row],[Order Date]],"mmm")</f>
        <v>Jul</v>
      </c>
    </row>
    <row r="1263" spans="1:24" ht="15.75">
      <c r="A1263" s="1">
        <v>1149</v>
      </c>
      <c r="B1263" s="2">
        <v>46207</v>
      </c>
      <c r="C1263" s="3">
        <f>YEAR(SalesDataTable[[#This Row],[Order Date]])</f>
        <v>2026</v>
      </c>
      <c r="D1263" s="10" t="str">
        <f>"Q"&amp;ROUNDUP(MONTH(SalesDataTable[[#This Row],[Order Date]])/3,0)</f>
        <v>Q3</v>
      </c>
      <c r="E1263" s="3">
        <f>MONTH(SalesDataTable[[#This Row],[Order Date]])</f>
        <v>7</v>
      </c>
      <c r="F1263" s="3" t="str">
        <f>TEXT(SalesDataTable[[#This Row],[Order Date]],"MMM")</f>
        <v>Jul</v>
      </c>
      <c r="G1263" s="3" t="s">
        <v>0</v>
      </c>
      <c r="H1263" s="3" t="s">
        <v>50</v>
      </c>
      <c r="I1263" s="3" t="s">
        <v>2</v>
      </c>
      <c r="J1263" s="3" t="s">
        <v>13</v>
      </c>
      <c r="K1263" s="3" t="s">
        <v>4</v>
      </c>
      <c r="L1263" s="3" t="s">
        <v>5</v>
      </c>
      <c r="M1263" s="8">
        <v>2</v>
      </c>
      <c r="N1263" s="5">
        <v>81.900000000000006</v>
      </c>
      <c r="O1263" s="6">
        <v>0</v>
      </c>
      <c r="P1263" s="5">
        <v>42.61</v>
      </c>
      <c r="Q1263" s="5">
        <f t="shared" si="76"/>
        <v>163.80000000000001</v>
      </c>
      <c r="R1263" s="5">
        <f t="shared" si="77"/>
        <v>85.22</v>
      </c>
      <c r="S1263" s="5">
        <f t="shared" si="78"/>
        <v>78.580000000000013</v>
      </c>
      <c r="T1263" s="7">
        <f t="shared" si="79"/>
        <v>0.47973137973137975</v>
      </c>
      <c r="U1263" s="4">
        <f>YEAR(SalesDataTable[[#This Row],[Order Date]])</f>
        <v>2026</v>
      </c>
      <c r="V1263" s="7" t="str">
        <f>"Q"&amp;ROUNDUP(MONTH(SalesDataTable[[#This Row],[Order Date]])/3,0)</f>
        <v>Q3</v>
      </c>
      <c r="W1263" s="8">
        <f>MONTH(SalesDataTable[[#This Row],[Order Date]])</f>
        <v>7</v>
      </c>
      <c r="X1263" s="7" t="str">
        <f>TEXT(SalesDataTable[[#This Row],[Order Date]],"mmm")</f>
        <v>Jul</v>
      </c>
    </row>
    <row r="1264" spans="1:24" ht="15.75">
      <c r="A1264" s="1">
        <v>1310</v>
      </c>
      <c r="B1264" s="2">
        <v>46207</v>
      </c>
      <c r="C1264" s="3">
        <f>YEAR(SalesDataTable[[#This Row],[Order Date]])</f>
        <v>2026</v>
      </c>
      <c r="D1264" s="10" t="str">
        <f>"Q"&amp;ROUNDUP(MONTH(SalesDataTable[[#This Row],[Order Date]])/3,0)</f>
        <v>Q3</v>
      </c>
      <c r="E1264" s="3">
        <f>MONTH(SalesDataTable[[#This Row],[Order Date]])</f>
        <v>7</v>
      </c>
      <c r="F1264" s="3" t="str">
        <f>TEXT(SalesDataTable[[#This Row],[Order Date]],"MMM")</f>
        <v>Jul</v>
      </c>
      <c r="G1264" s="3" t="s">
        <v>11</v>
      </c>
      <c r="H1264" s="3" t="s">
        <v>39</v>
      </c>
      <c r="I1264" s="3" t="s">
        <v>19</v>
      </c>
      <c r="J1264" s="3" t="s">
        <v>13</v>
      </c>
      <c r="K1264" s="3" t="s">
        <v>4</v>
      </c>
      <c r="L1264" s="3" t="s">
        <v>30</v>
      </c>
      <c r="M1264" s="8">
        <v>1</v>
      </c>
      <c r="N1264" s="5">
        <v>103.58</v>
      </c>
      <c r="O1264" s="6">
        <v>0</v>
      </c>
      <c r="P1264" s="5">
        <v>51.94</v>
      </c>
      <c r="Q1264" s="5">
        <f t="shared" si="76"/>
        <v>103.58</v>
      </c>
      <c r="R1264" s="5">
        <f t="shared" si="77"/>
        <v>51.94</v>
      </c>
      <c r="S1264" s="5">
        <f t="shared" si="78"/>
        <v>51.64</v>
      </c>
      <c r="T1264" s="7">
        <f t="shared" si="79"/>
        <v>0.49855184398532537</v>
      </c>
      <c r="U1264" s="4">
        <f>YEAR(SalesDataTable[[#This Row],[Order Date]])</f>
        <v>2026</v>
      </c>
      <c r="V1264" s="7" t="str">
        <f>"Q"&amp;ROUNDUP(MONTH(SalesDataTable[[#This Row],[Order Date]])/3,0)</f>
        <v>Q3</v>
      </c>
      <c r="W1264" s="8">
        <f>MONTH(SalesDataTable[[#This Row],[Order Date]])</f>
        <v>7</v>
      </c>
      <c r="X1264" s="7" t="str">
        <f>TEXT(SalesDataTable[[#This Row],[Order Date]],"mmm")</f>
        <v>Jul</v>
      </c>
    </row>
    <row r="1265" spans="1:24" ht="15.75">
      <c r="A1265" s="1">
        <v>2352</v>
      </c>
      <c r="B1265" s="2">
        <v>46207</v>
      </c>
      <c r="C1265" s="3">
        <f>YEAR(SalesDataTable[[#This Row],[Order Date]])</f>
        <v>2026</v>
      </c>
      <c r="D1265" s="10" t="str">
        <f>"Q"&amp;ROUNDUP(MONTH(SalesDataTable[[#This Row],[Order Date]])/3,0)</f>
        <v>Q3</v>
      </c>
      <c r="E1265" s="3">
        <f>MONTH(SalesDataTable[[#This Row],[Order Date]])</f>
        <v>7</v>
      </c>
      <c r="F1265" s="3" t="str">
        <f>TEXT(SalesDataTable[[#This Row],[Order Date]],"MMM")</f>
        <v>Jul</v>
      </c>
      <c r="G1265" s="3" t="s">
        <v>11</v>
      </c>
      <c r="H1265" s="3" t="s">
        <v>18</v>
      </c>
      <c r="I1265" s="3" t="s">
        <v>8</v>
      </c>
      <c r="J1265" s="3" t="s">
        <v>3</v>
      </c>
      <c r="K1265" s="3" t="s">
        <v>9</v>
      </c>
      <c r="L1265" s="3" t="s">
        <v>46</v>
      </c>
      <c r="M1265" s="8">
        <v>4</v>
      </c>
      <c r="N1265" s="5">
        <v>69.7</v>
      </c>
      <c r="O1265" s="6">
        <v>0.1</v>
      </c>
      <c r="P1265" s="5">
        <v>32.799999999999997</v>
      </c>
      <c r="Q1265" s="5">
        <f t="shared" si="76"/>
        <v>250.92000000000002</v>
      </c>
      <c r="R1265" s="5">
        <f t="shared" si="77"/>
        <v>131.19999999999999</v>
      </c>
      <c r="S1265" s="5">
        <f t="shared" si="78"/>
        <v>119.72000000000003</v>
      </c>
      <c r="T1265" s="7">
        <f t="shared" si="79"/>
        <v>0.47712418300653603</v>
      </c>
      <c r="U1265" s="4">
        <f>YEAR(SalesDataTable[[#This Row],[Order Date]])</f>
        <v>2026</v>
      </c>
      <c r="V1265" s="7" t="str">
        <f>"Q"&amp;ROUNDUP(MONTH(SalesDataTable[[#This Row],[Order Date]])/3,0)</f>
        <v>Q3</v>
      </c>
      <c r="W1265" s="8">
        <f>MONTH(SalesDataTable[[#This Row],[Order Date]])</f>
        <v>7</v>
      </c>
      <c r="X1265" s="7" t="str">
        <f>TEXT(SalesDataTable[[#This Row],[Order Date]],"mmm")</f>
        <v>Jul</v>
      </c>
    </row>
    <row r="1266" spans="1:24" ht="15.75">
      <c r="A1266" s="1">
        <v>2547</v>
      </c>
      <c r="B1266" s="2">
        <v>46207</v>
      </c>
      <c r="C1266" s="3">
        <f>YEAR(SalesDataTable[[#This Row],[Order Date]])</f>
        <v>2026</v>
      </c>
      <c r="D1266" s="10" t="str">
        <f>"Q"&amp;ROUNDUP(MONTH(SalesDataTable[[#This Row],[Order Date]])/3,0)</f>
        <v>Q3</v>
      </c>
      <c r="E1266" s="3">
        <f>MONTH(SalesDataTable[[#This Row],[Order Date]])</f>
        <v>7</v>
      </c>
      <c r="F1266" s="3" t="str">
        <f>TEXT(SalesDataTable[[#This Row],[Order Date]],"MMM")</f>
        <v>Jul</v>
      </c>
      <c r="G1266" s="3" t="s">
        <v>6</v>
      </c>
      <c r="H1266" s="3" t="s">
        <v>43</v>
      </c>
      <c r="I1266" s="3" t="s">
        <v>2</v>
      </c>
      <c r="J1266" s="3" t="s">
        <v>16</v>
      </c>
      <c r="K1266" s="3" t="s">
        <v>34</v>
      </c>
      <c r="L1266" s="3" t="s">
        <v>35</v>
      </c>
      <c r="M1266" s="8">
        <v>1</v>
      </c>
      <c r="N1266" s="5">
        <v>40.549999999999997</v>
      </c>
      <c r="O1266" s="6">
        <v>0.05</v>
      </c>
      <c r="P1266" s="5">
        <v>14.44</v>
      </c>
      <c r="Q1266" s="5">
        <f t="shared" si="76"/>
        <v>38.522499999999994</v>
      </c>
      <c r="R1266" s="5">
        <f t="shared" si="77"/>
        <v>14.44</v>
      </c>
      <c r="S1266" s="5">
        <f t="shared" si="78"/>
        <v>24.082499999999996</v>
      </c>
      <c r="T1266" s="7">
        <f t="shared" si="79"/>
        <v>0.62515413070283599</v>
      </c>
      <c r="U1266" s="4">
        <f>YEAR(SalesDataTable[[#This Row],[Order Date]])</f>
        <v>2026</v>
      </c>
      <c r="V1266" s="7" t="str">
        <f>"Q"&amp;ROUNDUP(MONTH(SalesDataTable[[#This Row],[Order Date]])/3,0)</f>
        <v>Q3</v>
      </c>
      <c r="W1266" s="8">
        <f>MONTH(SalesDataTable[[#This Row],[Order Date]])</f>
        <v>7</v>
      </c>
      <c r="X1266" s="7" t="str">
        <f>TEXT(SalesDataTable[[#This Row],[Order Date]],"mmm")</f>
        <v>Jul</v>
      </c>
    </row>
    <row r="1267" spans="1:24" ht="15.75">
      <c r="A1267" s="1">
        <v>2720</v>
      </c>
      <c r="B1267" s="2">
        <v>46207</v>
      </c>
      <c r="C1267" s="3">
        <f>YEAR(SalesDataTable[[#This Row],[Order Date]])</f>
        <v>2026</v>
      </c>
      <c r="D1267" s="10" t="str">
        <f>"Q"&amp;ROUNDUP(MONTH(SalesDataTable[[#This Row],[Order Date]])/3,0)</f>
        <v>Q3</v>
      </c>
      <c r="E1267" s="3">
        <f>MONTH(SalesDataTable[[#This Row],[Order Date]])</f>
        <v>7</v>
      </c>
      <c r="F1267" s="3" t="str">
        <f>TEXT(SalesDataTable[[#This Row],[Order Date]],"MMM")</f>
        <v>Jul</v>
      </c>
      <c r="G1267" s="3" t="s">
        <v>20</v>
      </c>
      <c r="H1267" s="3" t="s">
        <v>33</v>
      </c>
      <c r="I1267" s="3" t="s">
        <v>2</v>
      </c>
      <c r="J1267" s="3" t="s">
        <v>13</v>
      </c>
      <c r="K1267" s="3" t="s">
        <v>9</v>
      </c>
      <c r="L1267" s="3" t="s">
        <v>17</v>
      </c>
      <c r="M1267" s="8">
        <v>2</v>
      </c>
      <c r="N1267" s="5">
        <v>145.88999999999999</v>
      </c>
      <c r="O1267" s="6">
        <v>0</v>
      </c>
      <c r="P1267" s="5">
        <v>80.709999999999994</v>
      </c>
      <c r="Q1267" s="5">
        <f t="shared" si="76"/>
        <v>291.77999999999997</v>
      </c>
      <c r="R1267" s="5">
        <f t="shared" si="77"/>
        <v>161.41999999999999</v>
      </c>
      <c r="S1267" s="5">
        <f t="shared" si="78"/>
        <v>130.35999999999999</v>
      </c>
      <c r="T1267" s="7">
        <f t="shared" si="79"/>
        <v>0.4467749674412228</v>
      </c>
      <c r="U1267" s="4">
        <f>YEAR(SalesDataTable[[#This Row],[Order Date]])</f>
        <v>2026</v>
      </c>
      <c r="V1267" s="7" t="str">
        <f>"Q"&amp;ROUNDUP(MONTH(SalesDataTable[[#This Row],[Order Date]])/3,0)</f>
        <v>Q3</v>
      </c>
      <c r="W1267" s="8">
        <f>MONTH(SalesDataTable[[#This Row],[Order Date]])</f>
        <v>7</v>
      </c>
      <c r="X1267" s="7" t="str">
        <f>TEXT(SalesDataTable[[#This Row],[Order Date]],"mmm")</f>
        <v>Jul</v>
      </c>
    </row>
    <row r="1268" spans="1:24" ht="15.75">
      <c r="A1268" s="1">
        <v>3591</v>
      </c>
      <c r="B1268" s="2">
        <v>46207</v>
      </c>
      <c r="C1268" s="3">
        <f>YEAR(SalesDataTable[[#This Row],[Order Date]])</f>
        <v>2026</v>
      </c>
      <c r="D1268" s="10" t="str">
        <f>"Q"&amp;ROUNDUP(MONTH(SalesDataTable[[#This Row],[Order Date]])/3,0)</f>
        <v>Q3</v>
      </c>
      <c r="E1268" s="3">
        <f>MONTH(SalesDataTable[[#This Row],[Order Date]])</f>
        <v>7</v>
      </c>
      <c r="F1268" s="3" t="str">
        <f>TEXT(SalesDataTable[[#This Row],[Order Date]],"MMM")</f>
        <v>Jul</v>
      </c>
      <c r="G1268" s="3" t="s">
        <v>20</v>
      </c>
      <c r="H1268" s="3" t="s">
        <v>47</v>
      </c>
      <c r="I1268" s="3" t="s">
        <v>2</v>
      </c>
      <c r="J1268" s="3" t="s">
        <v>3</v>
      </c>
      <c r="K1268" s="3" t="s">
        <v>14</v>
      </c>
      <c r="L1268" s="3" t="s">
        <v>48</v>
      </c>
      <c r="M1268" s="8">
        <v>1</v>
      </c>
      <c r="N1268" s="5">
        <v>163.25</v>
      </c>
      <c r="O1268" s="6">
        <v>0</v>
      </c>
      <c r="P1268" s="5">
        <v>89.71</v>
      </c>
      <c r="Q1268" s="5">
        <f t="shared" si="76"/>
        <v>163.25</v>
      </c>
      <c r="R1268" s="5">
        <f t="shared" si="77"/>
        <v>89.71</v>
      </c>
      <c r="S1268" s="5">
        <f t="shared" si="78"/>
        <v>73.540000000000006</v>
      </c>
      <c r="T1268" s="7">
        <f t="shared" si="79"/>
        <v>0.45047473200612559</v>
      </c>
      <c r="U1268" s="4">
        <f>YEAR(SalesDataTable[[#This Row],[Order Date]])</f>
        <v>2026</v>
      </c>
      <c r="V1268" s="7" t="str">
        <f>"Q"&amp;ROUNDUP(MONTH(SalesDataTable[[#This Row],[Order Date]])/3,0)</f>
        <v>Q3</v>
      </c>
      <c r="W1268" s="8">
        <f>MONTH(SalesDataTable[[#This Row],[Order Date]])</f>
        <v>7</v>
      </c>
      <c r="X1268" s="7" t="str">
        <f>TEXT(SalesDataTable[[#This Row],[Order Date]],"mmm")</f>
        <v>Jul</v>
      </c>
    </row>
    <row r="1269" spans="1:24" ht="15.75">
      <c r="A1269" s="1">
        <v>3819</v>
      </c>
      <c r="B1269" s="2">
        <v>46207</v>
      </c>
      <c r="C1269" s="3">
        <f>YEAR(SalesDataTable[[#This Row],[Order Date]])</f>
        <v>2026</v>
      </c>
      <c r="D1269" s="10" t="str">
        <f>"Q"&amp;ROUNDUP(MONTH(SalesDataTable[[#This Row],[Order Date]])/3,0)</f>
        <v>Q3</v>
      </c>
      <c r="E1269" s="3">
        <f>MONTH(SalesDataTable[[#This Row],[Order Date]])</f>
        <v>7</v>
      </c>
      <c r="F1269" s="3" t="str">
        <f>TEXT(SalesDataTable[[#This Row],[Order Date]],"MMM")</f>
        <v>Jul</v>
      </c>
      <c r="G1269" s="3" t="s">
        <v>6</v>
      </c>
      <c r="H1269" s="3" t="s">
        <v>7</v>
      </c>
      <c r="I1269" s="3" t="s">
        <v>2</v>
      </c>
      <c r="J1269" s="3" t="s">
        <v>3</v>
      </c>
      <c r="K1269" s="3" t="s">
        <v>34</v>
      </c>
      <c r="L1269" s="3" t="s">
        <v>35</v>
      </c>
      <c r="M1269" s="8">
        <v>1</v>
      </c>
      <c r="N1269" s="5">
        <v>40.39</v>
      </c>
      <c r="O1269" s="6">
        <v>0.1</v>
      </c>
      <c r="P1269" s="5">
        <v>14.38</v>
      </c>
      <c r="Q1269" s="5">
        <f t="shared" si="76"/>
        <v>36.350999999999999</v>
      </c>
      <c r="R1269" s="5">
        <f t="shared" si="77"/>
        <v>14.38</v>
      </c>
      <c r="S1269" s="5">
        <f t="shared" si="78"/>
        <v>21.970999999999997</v>
      </c>
      <c r="T1269" s="7">
        <f t="shared" si="79"/>
        <v>0.60441253335534095</v>
      </c>
      <c r="U1269" s="4">
        <f>YEAR(SalesDataTable[[#This Row],[Order Date]])</f>
        <v>2026</v>
      </c>
      <c r="V1269" s="7" t="str">
        <f>"Q"&amp;ROUNDUP(MONTH(SalesDataTable[[#This Row],[Order Date]])/3,0)</f>
        <v>Q3</v>
      </c>
      <c r="W1269" s="8">
        <f>MONTH(SalesDataTable[[#This Row],[Order Date]])</f>
        <v>7</v>
      </c>
      <c r="X1269" s="7" t="str">
        <f>TEXT(SalesDataTable[[#This Row],[Order Date]],"mmm")</f>
        <v>Jul</v>
      </c>
    </row>
    <row r="1270" spans="1:24" ht="15.75">
      <c r="A1270" s="1">
        <v>4869</v>
      </c>
      <c r="B1270" s="2">
        <v>46207</v>
      </c>
      <c r="C1270" s="3">
        <f>YEAR(SalesDataTable[[#This Row],[Order Date]])</f>
        <v>2026</v>
      </c>
      <c r="D1270" s="10" t="str">
        <f>"Q"&amp;ROUNDUP(MONTH(SalesDataTable[[#This Row],[Order Date]])/3,0)</f>
        <v>Q3</v>
      </c>
      <c r="E1270" s="3">
        <f>MONTH(SalesDataTable[[#This Row],[Order Date]])</f>
        <v>7</v>
      </c>
      <c r="F1270" s="3" t="str">
        <f>TEXT(SalesDataTable[[#This Row],[Order Date]],"MMM")</f>
        <v>Jul</v>
      </c>
      <c r="G1270" s="3" t="s">
        <v>0</v>
      </c>
      <c r="H1270" s="3" t="s">
        <v>50</v>
      </c>
      <c r="I1270" s="3" t="s">
        <v>19</v>
      </c>
      <c r="J1270" s="3" t="s">
        <v>3</v>
      </c>
      <c r="K1270" s="3" t="s">
        <v>23</v>
      </c>
      <c r="L1270" s="3" t="s">
        <v>29</v>
      </c>
      <c r="M1270" s="8">
        <v>1</v>
      </c>
      <c r="N1270" s="5">
        <v>200.22</v>
      </c>
      <c r="O1270" s="6">
        <v>0</v>
      </c>
      <c r="P1270" s="5">
        <v>104.38</v>
      </c>
      <c r="Q1270" s="5">
        <f t="shared" si="76"/>
        <v>200.22</v>
      </c>
      <c r="R1270" s="5">
        <f t="shared" si="77"/>
        <v>104.38</v>
      </c>
      <c r="S1270" s="5">
        <f t="shared" si="78"/>
        <v>95.84</v>
      </c>
      <c r="T1270" s="7">
        <f t="shared" si="79"/>
        <v>0.47867345919488563</v>
      </c>
      <c r="U1270" s="4">
        <f>YEAR(SalesDataTable[[#This Row],[Order Date]])</f>
        <v>2026</v>
      </c>
      <c r="V1270" s="7" t="str">
        <f>"Q"&amp;ROUNDUP(MONTH(SalesDataTable[[#This Row],[Order Date]])/3,0)</f>
        <v>Q3</v>
      </c>
      <c r="W1270" s="8">
        <f>MONTH(SalesDataTable[[#This Row],[Order Date]])</f>
        <v>7</v>
      </c>
      <c r="X1270" s="7" t="str">
        <f>TEXT(SalesDataTable[[#This Row],[Order Date]],"mmm")</f>
        <v>Jul</v>
      </c>
    </row>
    <row r="1271" spans="1:24" ht="15.75">
      <c r="A1271" s="1">
        <v>4940</v>
      </c>
      <c r="B1271" s="2">
        <v>46207</v>
      </c>
      <c r="C1271" s="3">
        <f>YEAR(SalesDataTable[[#This Row],[Order Date]])</f>
        <v>2026</v>
      </c>
      <c r="D1271" s="10" t="str">
        <f>"Q"&amp;ROUNDUP(MONTH(SalesDataTable[[#This Row],[Order Date]])/3,0)</f>
        <v>Q3</v>
      </c>
      <c r="E1271" s="3">
        <f>MONTH(SalesDataTable[[#This Row],[Order Date]])</f>
        <v>7</v>
      </c>
      <c r="F1271" s="3" t="str">
        <f>TEXT(SalesDataTable[[#This Row],[Order Date]],"MMM")</f>
        <v>Jul</v>
      </c>
      <c r="G1271" s="3" t="s">
        <v>6</v>
      </c>
      <c r="H1271" s="3" t="s">
        <v>27</v>
      </c>
      <c r="I1271" s="3" t="s">
        <v>2</v>
      </c>
      <c r="J1271" s="3" t="s">
        <v>3</v>
      </c>
      <c r="K1271" s="3" t="s">
        <v>14</v>
      </c>
      <c r="L1271" s="3" t="s">
        <v>48</v>
      </c>
      <c r="M1271" s="8">
        <v>1</v>
      </c>
      <c r="N1271" s="5">
        <v>164.78</v>
      </c>
      <c r="O1271" s="6">
        <v>0.1</v>
      </c>
      <c r="P1271" s="5">
        <v>88.72</v>
      </c>
      <c r="Q1271" s="5">
        <f t="shared" si="76"/>
        <v>148.30199999999999</v>
      </c>
      <c r="R1271" s="5">
        <f t="shared" si="77"/>
        <v>88.72</v>
      </c>
      <c r="S1271" s="5">
        <f t="shared" si="78"/>
        <v>59.581999999999994</v>
      </c>
      <c r="T1271" s="7">
        <f t="shared" si="79"/>
        <v>0.4017612709201494</v>
      </c>
      <c r="U1271" s="4">
        <f>YEAR(SalesDataTable[[#This Row],[Order Date]])</f>
        <v>2026</v>
      </c>
      <c r="V1271" s="7" t="str">
        <f>"Q"&amp;ROUNDUP(MONTH(SalesDataTable[[#This Row],[Order Date]])/3,0)</f>
        <v>Q3</v>
      </c>
      <c r="W1271" s="8">
        <f>MONTH(SalesDataTable[[#This Row],[Order Date]])</f>
        <v>7</v>
      </c>
      <c r="X1271" s="7" t="str">
        <f>TEXT(SalesDataTable[[#This Row],[Order Date]],"mmm")</f>
        <v>Jul</v>
      </c>
    </row>
    <row r="1272" spans="1:24" ht="15.75">
      <c r="A1272" s="1">
        <v>5164</v>
      </c>
      <c r="B1272" s="2">
        <v>46207</v>
      </c>
      <c r="C1272" s="3">
        <f>YEAR(SalesDataTable[[#This Row],[Order Date]])</f>
        <v>2026</v>
      </c>
      <c r="D1272" s="10" t="str">
        <f>"Q"&amp;ROUNDUP(MONTH(SalesDataTable[[#This Row],[Order Date]])/3,0)</f>
        <v>Q3</v>
      </c>
      <c r="E1272" s="3">
        <f>MONTH(SalesDataTable[[#This Row],[Order Date]])</f>
        <v>7</v>
      </c>
      <c r="F1272" s="3" t="str">
        <f>TEXT(SalesDataTable[[#This Row],[Order Date]],"MMM")</f>
        <v>Jul</v>
      </c>
      <c r="G1272" s="3" t="s">
        <v>6</v>
      </c>
      <c r="H1272" s="3" t="s">
        <v>49</v>
      </c>
      <c r="I1272" s="3" t="s">
        <v>2</v>
      </c>
      <c r="J1272" s="3" t="s">
        <v>3</v>
      </c>
      <c r="K1272" s="3" t="s">
        <v>9</v>
      </c>
      <c r="L1272" s="3" t="s">
        <v>17</v>
      </c>
      <c r="M1272" s="8">
        <v>4</v>
      </c>
      <c r="N1272" s="5">
        <v>142.86000000000001</v>
      </c>
      <c r="O1272" s="6">
        <v>0</v>
      </c>
      <c r="P1272" s="5">
        <v>81.62</v>
      </c>
      <c r="Q1272" s="5">
        <f t="shared" si="76"/>
        <v>571.44000000000005</v>
      </c>
      <c r="R1272" s="5">
        <f t="shared" si="77"/>
        <v>326.48</v>
      </c>
      <c r="S1272" s="5">
        <f t="shared" si="78"/>
        <v>244.96000000000004</v>
      </c>
      <c r="T1272" s="7">
        <f t="shared" si="79"/>
        <v>0.42867142657146862</v>
      </c>
      <c r="U1272" s="4">
        <f>YEAR(SalesDataTable[[#This Row],[Order Date]])</f>
        <v>2026</v>
      </c>
      <c r="V1272" s="7" t="str">
        <f>"Q"&amp;ROUNDUP(MONTH(SalesDataTable[[#This Row],[Order Date]])/3,0)</f>
        <v>Q3</v>
      </c>
      <c r="W1272" s="8">
        <f>MONTH(SalesDataTable[[#This Row],[Order Date]])</f>
        <v>7</v>
      </c>
      <c r="X1272" s="7" t="str">
        <f>TEXT(SalesDataTable[[#This Row],[Order Date]],"mmm")</f>
        <v>Jul</v>
      </c>
    </row>
    <row r="1273" spans="1:24" ht="15.75">
      <c r="A1273" s="1">
        <v>659</v>
      </c>
      <c r="B1273" s="2">
        <v>46208</v>
      </c>
      <c r="C1273" s="3">
        <f>YEAR(SalesDataTable[[#This Row],[Order Date]])</f>
        <v>2026</v>
      </c>
      <c r="D1273" s="10" t="str">
        <f>"Q"&amp;ROUNDUP(MONTH(SalesDataTable[[#This Row],[Order Date]])/3,0)</f>
        <v>Q3</v>
      </c>
      <c r="E1273" s="3">
        <f>MONTH(SalesDataTable[[#This Row],[Order Date]])</f>
        <v>7</v>
      </c>
      <c r="F1273" s="3" t="str">
        <f>TEXT(SalesDataTable[[#This Row],[Order Date]],"MMM")</f>
        <v>Jul</v>
      </c>
      <c r="G1273" s="3" t="s">
        <v>20</v>
      </c>
      <c r="H1273" s="3" t="s">
        <v>47</v>
      </c>
      <c r="I1273" s="3" t="s">
        <v>28</v>
      </c>
      <c r="J1273" s="3" t="s">
        <v>16</v>
      </c>
      <c r="K1273" s="3" t="s">
        <v>4</v>
      </c>
      <c r="L1273" s="3" t="s">
        <v>26</v>
      </c>
      <c r="M1273" s="8">
        <v>1</v>
      </c>
      <c r="N1273" s="5">
        <v>41.18</v>
      </c>
      <c r="O1273" s="6">
        <v>0</v>
      </c>
      <c r="P1273" s="5">
        <v>16.25</v>
      </c>
      <c r="Q1273" s="5">
        <f t="shared" si="76"/>
        <v>41.18</v>
      </c>
      <c r="R1273" s="5">
        <f t="shared" si="77"/>
        <v>16.25</v>
      </c>
      <c r="S1273" s="5">
        <f t="shared" si="78"/>
        <v>24.93</v>
      </c>
      <c r="T1273" s="7">
        <f t="shared" si="79"/>
        <v>0.6053909664885867</v>
      </c>
      <c r="U1273" s="4">
        <f>YEAR(SalesDataTable[[#This Row],[Order Date]])</f>
        <v>2026</v>
      </c>
      <c r="V1273" s="7" t="str">
        <f>"Q"&amp;ROUNDUP(MONTH(SalesDataTable[[#This Row],[Order Date]])/3,0)</f>
        <v>Q3</v>
      </c>
      <c r="W1273" s="8">
        <f>MONTH(SalesDataTable[[#This Row],[Order Date]])</f>
        <v>7</v>
      </c>
      <c r="X1273" s="7" t="str">
        <f>TEXT(SalesDataTable[[#This Row],[Order Date]],"mmm")</f>
        <v>Jul</v>
      </c>
    </row>
    <row r="1274" spans="1:24" ht="15.75">
      <c r="A1274" s="1">
        <v>969</v>
      </c>
      <c r="B1274" s="2">
        <v>46208</v>
      </c>
      <c r="C1274" s="3">
        <f>YEAR(SalesDataTable[[#This Row],[Order Date]])</f>
        <v>2026</v>
      </c>
      <c r="D1274" s="10" t="str">
        <f>"Q"&amp;ROUNDUP(MONTH(SalesDataTable[[#This Row],[Order Date]])/3,0)</f>
        <v>Q3</v>
      </c>
      <c r="E1274" s="3">
        <f>MONTH(SalesDataTable[[#This Row],[Order Date]])</f>
        <v>7</v>
      </c>
      <c r="F1274" s="3" t="str">
        <f>TEXT(SalesDataTable[[#This Row],[Order Date]],"MMM")</f>
        <v>Jul</v>
      </c>
      <c r="G1274" s="3" t="s">
        <v>6</v>
      </c>
      <c r="H1274" s="3" t="s">
        <v>41</v>
      </c>
      <c r="I1274" s="3" t="s">
        <v>8</v>
      </c>
      <c r="J1274" s="3" t="s">
        <v>16</v>
      </c>
      <c r="K1274" s="3" t="s">
        <v>34</v>
      </c>
      <c r="L1274" s="3" t="s">
        <v>42</v>
      </c>
      <c r="M1274" s="8">
        <v>12</v>
      </c>
      <c r="N1274" s="5">
        <v>35.81</v>
      </c>
      <c r="O1274" s="6">
        <v>0.15</v>
      </c>
      <c r="P1274" s="5">
        <v>14.29</v>
      </c>
      <c r="Q1274" s="5">
        <f t="shared" si="76"/>
        <v>365.262</v>
      </c>
      <c r="R1274" s="5">
        <f t="shared" si="77"/>
        <v>171.48</v>
      </c>
      <c r="S1274" s="5">
        <f t="shared" si="78"/>
        <v>193.78200000000001</v>
      </c>
      <c r="T1274" s="7">
        <f t="shared" si="79"/>
        <v>0.53052877112866936</v>
      </c>
      <c r="U1274" s="4">
        <f>YEAR(SalesDataTable[[#This Row],[Order Date]])</f>
        <v>2026</v>
      </c>
      <c r="V1274" s="7" t="str">
        <f>"Q"&amp;ROUNDUP(MONTH(SalesDataTable[[#This Row],[Order Date]])/3,0)</f>
        <v>Q3</v>
      </c>
      <c r="W1274" s="8">
        <f>MONTH(SalesDataTable[[#This Row],[Order Date]])</f>
        <v>7</v>
      </c>
      <c r="X1274" s="7" t="str">
        <f>TEXT(SalesDataTable[[#This Row],[Order Date]],"mmm")</f>
        <v>Jul</v>
      </c>
    </row>
    <row r="1275" spans="1:24" ht="15.75">
      <c r="A1275" s="1">
        <v>1096</v>
      </c>
      <c r="B1275" s="2">
        <v>46208</v>
      </c>
      <c r="C1275" s="3">
        <f>YEAR(SalesDataTable[[#This Row],[Order Date]])</f>
        <v>2026</v>
      </c>
      <c r="D1275" s="10" t="str">
        <f>"Q"&amp;ROUNDUP(MONTH(SalesDataTable[[#This Row],[Order Date]])/3,0)</f>
        <v>Q3</v>
      </c>
      <c r="E1275" s="3">
        <f>MONTH(SalesDataTable[[#This Row],[Order Date]])</f>
        <v>7</v>
      </c>
      <c r="F1275" s="3" t="str">
        <f>TEXT(SalesDataTable[[#This Row],[Order Date]],"MMM")</f>
        <v>Jul</v>
      </c>
      <c r="G1275" s="3" t="s">
        <v>6</v>
      </c>
      <c r="H1275" s="3" t="s">
        <v>49</v>
      </c>
      <c r="I1275" s="3" t="s">
        <v>19</v>
      </c>
      <c r="J1275" s="3" t="s">
        <v>13</v>
      </c>
      <c r="K1275" s="3" t="s">
        <v>23</v>
      </c>
      <c r="L1275" s="3" t="s">
        <v>24</v>
      </c>
      <c r="M1275" s="8">
        <v>3</v>
      </c>
      <c r="N1275" s="5">
        <v>345.42</v>
      </c>
      <c r="O1275" s="6">
        <v>0</v>
      </c>
      <c r="P1275" s="5">
        <v>198.69</v>
      </c>
      <c r="Q1275" s="5">
        <f t="shared" si="76"/>
        <v>1036.26</v>
      </c>
      <c r="R1275" s="5">
        <f t="shared" si="77"/>
        <v>596.06999999999994</v>
      </c>
      <c r="S1275" s="5">
        <f t="shared" si="78"/>
        <v>440.19000000000005</v>
      </c>
      <c r="T1275" s="7">
        <f t="shared" si="79"/>
        <v>0.42478721556366167</v>
      </c>
      <c r="U1275" s="4">
        <f>YEAR(SalesDataTable[[#This Row],[Order Date]])</f>
        <v>2026</v>
      </c>
      <c r="V1275" s="7" t="str">
        <f>"Q"&amp;ROUNDUP(MONTH(SalesDataTable[[#This Row],[Order Date]])/3,0)</f>
        <v>Q3</v>
      </c>
      <c r="W1275" s="8">
        <f>MONTH(SalesDataTable[[#This Row],[Order Date]])</f>
        <v>7</v>
      </c>
      <c r="X1275" s="7" t="str">
        <f>TEXT(SalesDataTable[[#This Row],[Order Date]],"mmm")</f>
        <v>Jul</v>
      </c>
    </row>
    <row r="1276" spans="1:24" ht="15.75">
      <c r="A1276" s="1">
        <v>1440</v>
      </c>
      <c r="B1276" s="2">
        <v>46208</v>
      </c>
      <c r="C1276" s="3">
        <f>YEAR(SalesDataTable[[#This Row],[Order Date]])</f>
        <v>2026</v>
      </c>
      <c r="D1276" s="10" t="str">
        <f>"Q"&amp;ROUNDUP(MONTH(SalesDataTable[[#This Row],[Order Date]])/3,0)</f>
        <v>Q3</v>
      </c>
      <c r="E1276" s="3">
        <f>MONTH(SalesDataTable[[#This Row],[Order Date]])</f>
        <v>7</v>
      </c>
      <c r="F1276" s="3" t="str">
        <f>TEXT(SalesDataTable[[#This Row],[Order Date]],"MMM")</f>
        <v>Jul</v>
      </c>
      <c r="G1276" s="3" t="s">
        <v>20</v>
      </c>
      <c r="H1276" s="3" t="s">
        <v>33</v>
      </c>
      <c r="I1276" s="3" t="s">
        <v>2</v>
      </c>
      <c r="J1276" s="3" t="s">
        <v>3</v>
      </c>
      <c r="K1276" s="3" t="s">
        <v>4</v>
      </c>
      <c r="L1276" s="3" t="s">
        <v>30</v>
      </c>
      <c r="M1276" s="8">
        <v>4</v>
      </c>
      <c r="N1276" s="5">
        <v>101.66</v>
      </c>
      <c r="O1276" s="6">
        <v>0.1</v>
      </c>
      <c r="P1276" s="5">
        <v>51.55</v>
      </c>
      <c r="Q1276" s="5">
        <f t="shared" si="76"/>
        <v>365.976</v>
      </c>
      <c r="R1276" s="5">
        <f t="shared" si="77"/>
        <v>206.2</v>
      </c>
      <c r="S1276" s="5">
        <f t="shared" si="78"/>
        <v>159.77600000000001</v>
      </c>
      <c r="T1276" s="7">
        <f t="shared" si="79"/>
        <v>0.43657507596126527</v>
      </c>
      <c r="U1276" s="4">
        <f>YEAR(SalesDataTable[[#This Row],[Order Date]])</f>
        <v>2026</v>
      </c>
      <c r="V1276" s="7" t="str">
        <f>"Q"&amp;ROUNDUP(MONTH(SalesDataTable[[#This Row],[Order Date]])/3,0)</f>
        <v>Q3</v>
      </c>
      <c r="W1276" s="8">
        <f>MONTH(SalesDataTable[[#This Row],[Order Date]])</f>
        <v>7</v>
      </c>
      <c r="X1276" s="7" t="str">
        <f>TEXT(SalesDataTable[[#This Row],[Order Date]],"mmm")</f>
        <v>Jul</v>
      </c>
    </row>
    <row r="1277" spans="1:24" ht="15.75">
      <c r="A1277" s="1">
        <v>2052</v>
      </c>
      <c r="B1277" s="2">
        <v>46208</v>
      </c>
      <c r="C1277" s="3">
        <f>YEAR(SalesDataTable[[#This Row],[Order Date]])</f>
        <v>2026</v>
      </c>
      <c r="D1277" s="10" t="str">
        <f>"Q"&amp;ROUNDUP(MONTH(SalesDataTable[[#This Row],[Order Date]])/3,0)</f>
        <v>Q3</v>
      </c>
      <c r="E1277" s="3">
        <f>MONTH(SalesDataTable[[#This Row],[Order Date]])</f>
        <v>7</v>
      </c>
      <c r="F1277" s="3" t="str">
        <f>TEXT(SalesDataTable[[#This Row],[Order Date]],"MMM")</f>
        <v>Jul</v>
      </c>
      <c r="G1277" s="3" t="s">
        <v>20</v>
      </c>
      <c r="H1277" s="3" t="s">
        <v>47</v>
      </c>
      <c r="I1277" s="3" t="s">
        <v>2</v>
      </c>
      <c r="J1277" s="3" t="s">
        <v>16</v>
      </c>
      <c r="K1277" s="3" t="s">
        <v>9</v>
      </c>
      <c r="L1277" s="3" t="s">
        <v>17</v>
      </c>
      <c r="M1277" s="8">
        <v>3</v>
      </c>
      <c r="N1277" s="5">
        <v>146.88999999999999</v>
      </c>
      <c r="O1277" s="6">
        <v>0</v>
      </c>
      <c r="P1277" s="5">
        <v>77.650000000000006</v>
      </c>
      <c r="Q1277" s="5">
        <f t="shared" si="76"/>
        <v>440.66999999999996</v>
      </c>
      <c r="R1277" s="5">
        <f t="shared" si="77"/>
        <v>232.95000000000002</v>
      </c>
      <c r="S1277" s="5">
        <f t="shared" si="78"/>
        <v>207.71999999999994</v>
      </c>
      <c r="T1277" s="7">
        <f t="shared" si="79"/>
        <v>0.47137313636054179</v>
      </c>
      <c r="U1277" s="4">
        <f>YEAR(SalesDataTable[[#This Row],[Order Date]])</f>
        <v>2026</v>
      </c>
      <c r="V1277" s="7" t="str">
        <f>"Q"&amp;ROUNDUP(MONTH(SalesDataTable[[#This Row],[Order Date]])/3,0)</f>
        <v>Q3</v>
      </c>
      <c r="W1277" s="8">
        <f>MONTH(SalesDataTable[[#This Row],[Order Date]])</f>
        <v>7</v>
      </c>
      <c r="X1277" s="7" t="str">
        <f>TEXT(SalesDataTable[[#This Row],[Order Date]],"mmm")</f>
        <v>Jul</v>
      </c>
    </row>
    <row r="1278" spans="1:24" ht="15.75">
      <c r="A1278" s="1">
        <v>2096</v>
      </c>
      <c r="B1278" s="2">
        <v>46208</v>
      </c>
      <c r="C1278" s="3">
        <f>YEAR(SalesDataTable[[#This Row],[Order Date]])</f>
        <v>2026</v>
      </c>
      <c r="D1278" s="10" t="str">
        <f>"Q"&amp;ROUNDUP(MONTH(SalesDataTable[[#This Row],[Order Date]])/3,0)</f>
        <v>Q3</v>
      </c>
      <c r="E1278" s="3">
        <f>MONTH(SalesDataTable[[#This Row],[Order Date]])</f>
        <v>7</v>
      </c>
      <c r="F1278" s="3" t="str">
        <f>TEXT(SalesDataTable[[#This Row],[Order Date]],"MMM")</f>
        <v>Jul</v>
      </c>
      <c r="G1278" s="3" t="s">
        <v>20</v>
      </c>
      <c r="H1278" s="3" t="s">
        <v>47</v>
      </c>
      <c r="I1278" s="3" t="s">
        <v>28</v>
      </c>
      <c r="J1278" s="3" t="s">
        <v>3</v>
      </c>
      <c r="K1278" s="3" t="s">
        <v>14</v>
      </c>
      <c r="L1278" s="3" t="s">
        <v>48</v>
      </c>
      <c r="M1278" s="8">
        <v>2</v>
      </c>
      <c r="N1278" s="5">
        <v>161.21</v>
      </c>
      <c r="O1278" s="6">
        <v>0</v>
      </c>
      <c r="P1278" s="5">
        <v>85.2</v>
      </c>
      <c r="Q1278" s="5">
        <f t="shared" si="76"/>
        <v>322.42</v>
      </c>
      <c r="R1278" s="5">
        <f t="shared" si="77"/>
        <v>170.4</v>
      </c>
      <c r="S1278" s="5">
        <f t="shared" si="78"/>
        <v>152.02000000000001</v>
      </c>
      <c r="T1278" s="7">
        <f t="shared" si="79"/>
        <v>0.47149680540909372</v>
      </c>
      <c r="U1278" s="4">
        <f>YEAR(SalesDataTable[[#This Row],[Order Date]])</f>
        <v>2026</v>
      </c>
      <c r="V1278" s="7" t="str">
        <f>"Q"&amp;ROUNDUP(MONTH(SalesDataTable[[#This Row],[Order Date]])/3,0)</f>
        <v>Q3</v>
      </c>
      <c r="W1278" s="8">
        <f>MONTH(SalesDataTable[[#This Row],[Order Date]])</f>
        <v>7</v>
      </c>
      <c r="X1278" s="7" t="str">
        <f>TEXT(SalesDataTable[[#This Row],[Order Date]],"mmm")</f>
        <v>Jul</v>
      </c>
    </row>
    <row r="1279" spans="1:24" ht="15.75">
      <c r="A1279" s="1">
        <v>2488</v>
      </c>
      <c r="B1279" s="2">
        <v>46208</v>
      </c>
      <c r="C1279" s="3">
        <f>YEAR(SalesDataTable[[#This Row],[Order Date]])</f>
        <v>2026</v>
      </c>
      <c r="D1279" s="10" t="str">
        <f>"Q"&amp;ROUNDUP(MONTH(SalesDataTable[[#This Row],[Order Date]])/3,0)</f>
        <v>Q3</v>
      </c>
      <c r="E1279" s="3">
        <f>MONTH(SalesDataTable[[#This Row],[Order Date]])</f>
        <v>7</v>
      </c>
      <c r="F1279" s="3" t="str">
        <f>TEXT(SalesDataTable[[#This Row],[Order Date]],"MMM")</f>
        <v>Jul</v>
      </c>
      <c r="G1279" s="3" t="s">
        <v>20</v>
      </c>
      <c r="H1279" s="3" t="s">
        <v>33</v>
      </c>
      <c r="I1279" s="3" t="s">
        <v>19</v>
      </c>
      <c r="J1279" s="3" t="s">
        <v>13</v>
      </c>
      <c r="K1279" s="3" t="s">
        <v>9</v>
      </c>
      <c r="L1279" s="3" t="s">
        <v>46</v>
      </c>
      <c r="M1279" s="8">
        <v>2</v>
      </c>
      <c r="N1279" s="5">
        <v>71.27</v>
      </c>
      <c r="O1279" s="6">
        <v>0.05</v>
      </c>
      <c r="P1279" s="5">
        <v>32.85</v>
      </c>
      <c r="Q1279" s="5">
        <f t="shared" si="76"/>
        <v>135.41299999999998</v>
      </c>
      <c r="R1279" s="5">
        <f t="shared" si="77"/>
        <v>65.7</v>
      </c>
      <c r="S1279" s="5">
        <f t="shared" si="78"/>
        <v>69.71299999999998</v>
      </c>
      <c r="T1279" s="7">
        <f t="shared" si="79"/>
        <v>0.5148176319851121</v>
      </c>
      <c r="U1279" s="4">
        <f>YEAR(SalesDataTable[[#This Row],[Order Date]])</f>
        <v>2026</v>
      </c>
      <c r="V1279" s="7" t="str">
        <f>"Q"&amp;ROUNDUP(MONTH(SalesDataTable[[#This Row],[Order Date]])/3,0)</f>
        <v>Q3</v>
      </c>
      <c r="W1279" s="8">
        <f>MONTH(SalesDataTable[[#This Row],[Order Date]])</f>
        <v>7</v>
      </c>
      <c r="X1279" s="7" t="str">
        <f>TEXT(SalesDataTable[[#This Row],[Order Date]],"mmm")</f>
        <v>Jul</v>
      </c>
    </row>
    <row r="1280" spans="1:24" ht="15.75">
      <c r="A1280" s="1">
        <v>3220</v>
      </c>
      <c r="B1280" s="2">
        <v>46208</v>
      </c>
      <c r="C1280" s="3">
        <f>YEAR(SalesDataTable[[#This Row],[Order Date]])</f>
        <v>2026</v>
      </c>
      <c r="D1280" s="10" t="str">
        <f>"Q"&amp;ROUNDUP(MONTH(SalesDataTable[[#This Row],[Order Date]])/3,0)</f>
        <v>Q3</v>
      </c>
      <c r="E1280" s="3">
        <f>MONTH(SalesDataTable[[#This Row],[Order Date]])</f>
        <v>7</v>
      </c>
      <c r="F1280" s="3" t="str">
        <f>TEXT(SalesDataTable[[#This Row],[Order Date]],"MMM")</f>
        <v>Jul</v>
      </c>
      <c r="G1280" s="3" t="s">
        <v>0</v>
      </c>
      <c r="H1280" s="3" t="s">
        <v>36</v>
      </c>
      <c r="I1280" s="3" t="s">
        <v>19</v>
      </c>
      <c r="J1280" s="3" t="s">
        <v>3</v>
      </c>
      <c r="K1280" s="3" t="s">
        <v>34</v>
      </c>
      <c r="L1280" s="3" t="s">
        <v>45</v>
      </c>
      <c r="M1280" s="8">
        <v>3</v>
      </c>
      <c r="N1280" s="5">
        <v>50.16</v>
      </c>
      <c r="O1280" s="6">
        <v>0.05</v>
      </c>
      <c r="P1280" s="5">
        <v>22.24</v>
      </c>
      <c r="Q1280" s="5">
        <f t="shared" si="76"/>
        <v>142.95599999999999</v>
      </c>
      <c r="R1280" s="5">
        <f t="shared" si="77"/>
        <v>66.72</v>
      </c>
      <c r="S1280" s="5">
        <f t="shared" si="78"/>
        <v>76.23599999999999</v>
      </c>
      <c r="T1280" s="7">
        <f t="shared" si="79"/>
        <v>0.53328296818601528</v>
      </c>
      <c r="U1280" s="4">
        <f>YEAR(SalesDataTable[[#This Row],[Order Date]])</f>
        <v>2026</v>
      </c>
      <c r="V1280" s="7" t="str">
        <f>"Q"&amp;ROUNDUP(MONTH(SalesDataTable[[#This Row],[Order Date]])/3,0)</f>
        <v>Q3</v>
      </c>
      <c r="W1280" s="8">
        <f>MONTH(SalesDataTable[[#This Row],[Order Date]])</f>
        <v>7</v>
      </c>
      <c r="X1280" s="7" t="str">
        <f>TEXT(SalesDataTable[[#This Row],[Order Date]],"mmm")</f>
        <v>Jul</v>
      </c>
    </row>
    <row r="1281" spans="1:24" ht="15.75">
      <c r="A1281" s="1">
        <v>3711</v>
      </c>
      <c r="B1281" s="2">
        <v>46208</v>
      </c>
      <c r="C1281" s="3">
        <f>YEAR(SalesDataTable[[#This Row],[Order Date]])</f>
        <v>2026</v>
      </c>
      <c r="D1281" s="10" t="str">
        <f>"Q"&amp;ROUNDUP(MONTH(SalesDataTable[[#This Row],[Order Date]])/3,0)</f>
        <v>Q3</v>
      </c>
      <c r="E1281" s="3">
        <f>MONTH(SalesDataTable[[#This Row],[Order Date]])</f>
        <v>7</v>
      </c>
      <c r="F1281" s="3" t="str">
        <f>TEXT(SalesDataTable[[#This Row],[Order Date]],"MMM")</f>
        <v>Jul</v>
      </c>
      <c r="G1281" s="3" t="s">
        <v>20</v>
      </c>
      <c r="H1281" s="3" t="s">
        <v>21</v>
      </c>
      <c r="I1281" s="3" t="s">
        <v>28</v>
      </c>
      <c r="J1281" s="3" t="s">
        <v>13</v>
      </c>
      <c r="K1281" s="3" t="s">
        <v>9</v>
      </c>
      <c r="L1281" s="3" t="s">
        <v>17</v>
      </c>
      <c r="M1281" s="8">
        <v>1</v>
      </c>
      <c r="N1281" s="5">
        <v>145.37</v>
      </c>
      <c r="O1281" s="6">
        <v>0.05</v>
      </c>
      <c r="P1281" s="5">
        <v>81.02</v>
      </c>
      <c r="Q1281" s="5">
        <f t="shared" si="76"/>
        <v>138.10149999999999</v>
      </c>
      <c r="R1281" s="5">
        <f t="shared" si="77"/>
        <v>81.02</v>
      </c>
      <c r="S1281" s="5">
        <f t="shared" si="78"/>
        <v>57.081499999999991</v>
      </c>
      <c r="T1281" s="7">
        <f t="shared" si="79"/>
        <v>0.41333005072356199</v>
      </c>
      <c r="U1281" s="4">
        <f>YEAR(SalesDataTable[[#This Row],[Order Date]])</f>
        <v>2026</v>
      </c>
      <c r="V1281" s="7" t="str">
        <f>"Q"&amp;ROUNDUP(MONTH(SalesDataTable[[#This Row],[Order Date]])/3,0)</f>
        <v>Q3</v>
      </c>
      <c r="W1281" s="8">
        <f>MONTH(SalesDataTable[[#This Row],[Order Date]])</f>
        <v>7</v>
      </c>
      <c r="X1281" s="7" t="str">
        <f>TEXT(SalesDataTable[[#This Row],[Order Date]],"mmm")</f>
        <v>Jul</v>
      </c>
    </row>
    <row r="1282" spans="1:24" ht="15.75">
      <c r="A1282" s="1">
        <v>3823</v>
      </c>
      <c r="B1282" s="2">
        <v>46208</v>
      </c>
      <c r="C1282" s="3">
        <f>YEAR(SalesDataTable[[#This Row],[Order Date]])</f>
        <v>2026</v>
      </c>
      <c r="D1282" s="10" t="str">
        <f>"Q"&amp;ROUNDUP(MONTH(SalesDataTable[[#This Row],[Order Date]])/3,0)</f>
        <v>Q3</v>
      </c>
      <c r="E1282" s="3">
        <f>MONTH(SalesDataTable[[#This Row],[Order Date]])</f>
        <v>7</v>
      </c>
      <c r="F1282" s="3" t="str">
        <f>TEXT(SalesDataTable[[#This Row],[Order Date]],"MMM")</f>
        <v>Jul</v>
      </c>
      <c r="G1282" s="3" t="s">
        <v>20</v>
      </c>
      <c r="H1282" s="3" t="s">
        <v>31</v>
      </c>
      <c r="I1282" s="3" t="s">
        <v>19</v>
      </c>
      <c r="J1282" s="3" t="s">
        <v>13</v>
      </c>
      <c r="K1282" s="3" t="s">
        <v>14</v>
      </c>
      <c r="L1282" s="3" t="s">
        <v>32</v>
      </c>
      <c r="M1282" s="8">
        <v>2</v>
      </c>
      <c r="N1282" s="5">
        <v>47.1</v>
      </c>
      <c r="O1282" s="6">
        <v>0</v>
      </c>
      <c r="P1282" s="5">
        <v>17.920000000000002</v>
      </c>
      <c r="Q1282" s="5">
        <f t="shared" ref="Q1282:Q1345" si="80">M1282*N1282*(1-O1282)</f>
        <v>94.2</v>
      </c>
      <c r="R1282" s="5">
        <f t="shared" ref="R1282:R1345" si="81">M1282*P1282</f>
        <v>35.840000000000003</v>
      </c>
      <c r="S1282" s="5">
        <f t="shared" ref="S1282:S1345" si="82">Q1282-R1282</f>
        <v>58.36</v>
      </c>
      <c r="T1282" s="7">
        <f t="shared" ref="T1282:T1345" si="83">IFERROR(S1282/Q1282,0)</f>
        <v>0.6195329087048832</v>
      </c>
      <c r="U1282" s="4">
        <f>YEAR(SalesDataTable[[#This Row],[Order Date]])</f>
        <v>2026</v>
      </c>
      <c r="V1282" s="7" t="str">
        <f>"Q"&amp;ROUNDUP(MONTH(SalesDataTable[[#This Row],[Order Date]])/3,0)</f>
        <v>Q3</v>
      </c>
      <c r="W1282" s="8">
        <f>MONTH(SalesDataTable[[#This Row],[Order Date]])</f>
        <v>7</v>
      </c>
      <c r="X1282" s="7" t="str">
        <f>TEXT(SalesDataTable[[#This Row],[Order Date]],"mmm")</f>
        <v>Jul</v>
      </c>
    </row>
    <row r="1283" spans="1:24" ht="15.75">
      <c r="A1283" s="1">
        <v>4058</v>
      </c>
      <c r="B1283" s="2">
        <v>46208</v>
      </c>
      <c r="C1283" s="3">
        <f>YEAR(SalesDataTable[[#This Row],[Order Date]])</f>
        <v>2026</v>
      </c>
      <c r="D1283" s="10" t="str">
        <f>"Q"&amp;ROUNDUP(MONTH(SalesDataTable[[#This Row],[Order Date]])/3,0)</f>
        <v>Q3</v>
      </c>
      <c r="E1283" s="3">
        <f>MONTH(SalesDataTable[[#This Row],[Order Date]])</f>
        <v>7</v>
      </c>
      <c r="F1283" s="3" t="str">
        <f>TEXT(SalesDataTable[[#This Row],[Order Date]],"MMM")</f>
        <v>Jul</v>
      </c>
      <c r="G1283" s="3" t="s">
        <v>20</v>
      </c>
      <c r="H1283" s="3" t="s">
        <v>47</v>
      </c>
      <c r="I1283" s="3" t="s">
        <v>8</v>
      </c>
      <c r="J1283" s="3" t="s">
        <v>16</v>
      </c>
      <c r="K1283" s="3" t="s">
        <v>9</v>
      </c>
      <c r="L1283" s="3" t="s">
        <v>37</v>
      </c>
      <c r="M1283" s="8">
        <v>5</v>
      </c>
      <c r="N1283" s="5">
        <v>155.09</v>
      </c>
      <c r="O1283" s="6">
        <v>0.1</v>
      </c>
      <c r="P1283" s="5">
        <v>78.52</v>
      </c>
      <c r="Q1283" s="5">
        <f t="shared" si="80"/>
        <v>697.90500000000009</v>
      </c>
      <c r="R1283" s="5">
        <f t="shared" si="81"/>
        <v>392.59999999999997</v>
      </c>
      <c r="S1283" s="5">
        <f t="shared" si="82"/>
        <v>305.30500000000012</v>
      </c>
      <c r="T1283" s="7">
        <f t="shared" si="83"/>
        <v>0.43745925305020034</v>
      </c>
      <c r="U1283" s="4">
        <f>YEAR(SalesDataTable[[#This Row],[Order Date]])</f>
        <v>2026</v>
      </c>
      <c r="V1283" s="7" t="str">
        <f>"Q"&amp;ROUNDUP(MONTH(SalesDataTable[[#This Row],[Order Date]])/3,0)</f>
        <v>Q3</v>
      </c>
      <c r="W1283" s="8">
        <f>MONTH(SalesDataTable[[#This Row],[Order Date]])</f>
        <v>7</v>
      </c>
      <c r="X1283" s="7" t="str">
        <f>TEXT(SalesDataTable[[#This Row],[Order Date]],"mmm")</f>
        <v>Jul</v>
      </c>
    </row>
    <row r="1284" spans="1:24" ht="15.75">
      <c r="A1284" s="1">
        <v>4126</v>
      </c>
      <c r="B1284" s="2">
        <v>46208</v>
      </c>
      <c r="C1284" s="3">
        <f>YEAR(SalesDataTable[[#This Row],[Order Date]])</f>
        <v>2026</v>
      </c>
      <c r="D1284" s="10" t="str">
        <f>"Q"&amp;ROUNDUP(MONTH(SalesDataTable[[#This Row],[Order Date]])/3,0)</f>
        <v>Q3</v>
      </c>
      <c r="E1284" s="3">
        <f>MONTH(SalesDataTable[[#This Row],[Order Date]])</f>
        <v>7</v>
      </c>
      <c r="F1284" s="3" t="str">
        <f>TEXT(SalesDataTable[[#This Row],[Order Date]],"MMM")</f>
        <v>Jul</v>
      </c>
      <c r="G1284" s="3" t="s">
        <v>20</v>
      </c>
      <c r="H1284" s="3" t="s">
        <v>47</v>
      </c>
      <c r="I1284" s="3" t="s">
        <v>2</v>
      </c>
      <c r="J1284" s="3" t="s">
        <v>13</v>
      </c>
      <c r="K1284" s="3" t="s">
        <v>4</v>
      </c>
      <c r="L1284" s="3" t="s">
        <v>5</v>
      </c>
      <c r="M1284" s="8">
        <v>3</v>
      </c>
      <c r="N1284" s="5">
        <v>82.89</v>
      </c>
      <c r="O1284" s="6">
        <v>0</v>
      </c>
      <c r="P1284" s="5">
        <v>42.31</v>
      </c>
      <c r="Q1284" s="5">
        <f t="shared" si="80"/>
        <v>248.67000000000002</v>
      </c>
      <c r="R1284" s="5">
        <f t="shared" si="81"/>
        <v>126.93</v>
      </c>
      <c r="S1284" s="5">
        <f t="shared" si="82"/>
        <v>121.74000000000001</v>
      </c>
      <c r="T1284" s="7">
        <f t="shared" si="83"/>
        <v>0.48956448304982508</v>
      </c>
      <c r="U1284" s="4">
        <f>YEAR(SalesDataTable[[#This Row],[Order Date]])</f>
        <v>2026</v>
      </c>
      <c r="V1284" s="7" t="str">
        <f>"Q"&amp;ROUNDUP(MONTH(SalesDataTable[[#This Row],[Order Date]])/3,0)</f>
        <v>Q3</v>
      </c>
      <c r="W1284" s="8">
        <f>MONTH(SalesDataTable[[#This Row],[Order Date]])</f>
        <v>7</v>
      </c>
      <c r="X1284" s="7" t="str">
        <f>TEXT(SalesDataTable[[#This Row],[Order Date]],"mmm")</f>
        <v>Jul</v>
      </c>
    </row>
    <row r="1285" spans="1:24" ht="15.75">
      <c r="A1285" s="1">
        <v>5080</v>
      </c>
      <c r="B1285" s="2">
        <v>46208</v>
      </c>
      <c r="C1285" s="3">
        <f>YEAR(SalesDataTable[[#This Row],[Order Date]])</f>
        <v>2026</v>
      </c>
      <c r="D1285" s="10" t="str">
        <f>"Q"&amp;ROUNDUP(MONTH(SalesDataTable[[#This Row],[Order Date]])/3,0)</f>
        <v>Q3</v>
      </c>
      <c r="E1285" s="3">
        <f>MONTH(SalesDataTable[[#This Row],[Order Date]])</f>
        <v>7</v>
      </c>
      <c r="F1285" s="3" t="str">
        <f>TEXT(SalesDataTable[[#This Row],[Order Date]],"MMM")</f>
        <v>Jul</v>
      </c>
      <c r="G1285" s="3" t="s">
        <v>11</v>
      </c>
      <c r="H1285" s="3" t="s">
        <v>18</v>
      </c>
      <c r="I1285" s="3" t="s">
        <v>19</v>
      </c>
      <c r="J1285" s="3" t="s">
        <v>13</v>
      </c>
      <c r="K1285" s="3" t="s">
        <v>4</v>
      </c>
      <c r="L1285" s="3" t="s">
        <v>5</v>
      </c>
      <c r="M1285" s="8">
        <v>2</v>
      </c>
      <c r="N1285" s="5">
        <v>80.8</v>
      </c>
      <c r="O1285" s="6">
        <v>0</v>
      </c>
      <c r="P1285" s="5">
        <v>42.21</v>
      </c>
      <c r="Q1285" s="5">
        <f t="shared" si="80"/>
        <v>161.6</v>
      </c>
      <c r="R1285" s="5">
        <f t="shared" si="81"/>
        <v>84.42</v>
      </c>
      <c r="S1285" s="5">
        <f t="shared" si="82"/>
        <v>77.179999999999993</v>
      </c>
      <c r="T1285" s="7">
        <f t="shared" si="83"/>
        <v>0.47759900990099008</v>
      </c>
      <c r="U1285" s="4">
        <f>YEAR(SalesDataTable[[#This Row],[Order Date]])</f>
        <v>2026</v>
      </c>
      <c r="V1285" s="7" t="str">
        <f>"Q"&amp;ROUNDUP(MONTH(SalesDataTable[[#This Row],[Order Date]])/3,0)</f>
        <v>Q3</v>
      </c>
      <c r="W1285" s="8">
        <f>MONTH(SalesDataTable[[#This Row],[Order Date]])</f>
        <v>7</v>
      </c>
      <c r="X1285" s="7" t="str">
        <f>TEXT(SalesDataTable[[#This Row],[Order Date]],"mmm")</f>
        <v>Jul</v>
      </c>
    </row>
    <row r="1286" spans="1:24" ht="15.75">
      <c r="A1286" s="1">
        <v>923</v>
      </c>
      <c r="B1286" s="2">
        <v>46209</v>
      </c>
      <c r="C1286" s="3">
        <f>YEAR(SalesDataTable[[#This Row],[Order Date]])</f>
        <v>2026</v>
      </c>
      <c r="D1286" s="10" t="str">
        <f>"Q"&amp;ROUNDUP(MONTH(SalesDataTable[[#This Row],[Order Date]])/3,0)</f>
        <v>Q3</v>
      </c>
      <c r="E1286" s="3">
        <f>MONTH(SalesDataTable[[#This Row],[Order Date]])</f>
        <v>7</v>
      </c>
      <c r="F1286" s="3" t="str">
        <f>TEXT(SalesDataTable[[#This Row],[Order Date]],"MMM")</f>
        <v>Jul</v>
      </c>
      <c r="G1286" s="3" t="s">
        <v>11</v>
      </c>
      <c r="H1286" s="3" t="s">
        <v>25</v>
      </c>
      <c r="I1286" s="3" t="s">
        <v>2</v>
      </c>
      <c r="J1286" s="3" t="s">
        <v>13</v>
      </c>
      <c r="K1286" s="3" t="s">
        <v>34</v>
      </c>
      <c r="L1286" s="3" t="s">
        <v>35</v>
      </c>
      <c r="M1286" s="8">
        <v>2</v>
      </c>
      <c r="N1286" s="5">
        <v>39.54</v>
      </c>
      <c r="O1286" s="6">
        <v>0.05</v>
      </c>
      <c r="P1286" s="5">
        <v>14.68</v>
      </c>
      <c r="Q1286" s="5">
        <f t="shared" si="80"/>
        <v>75.125999999999991</v>
      </c>
      <c r="R1286" s="5">
        <f t="shared" si="81"/>
        <v>29.36</v>
      </c>
      <c r="S1286" s="5">
        <f t="shared" si="82"/>
        <v>45.765999999999991</v>
      </c>
      <c r="T1286" s="7">
        <f t="shared" si="83"/>
        <v>0.60918989431089099</v>
      </c>
      <c r="U1286" s="4">
        <f>YEAR(SalesDataTable[[#This Row],[Order Date]])</f>
        <v>2026</v>
      </c>
      <c r="V1286" s="7" t="str">
        <f>"Q"&amp;ROUNDUP(MONTH(SalesDataTable[[#This Row],[Order Date]])/3,0)</f>
        <v>Q3</v>
      </c>
      <c r="W1286" s="8">
        <f>MONTH(SalesDataTable[[#This Row],[Order Date]])</f>
        <v>7</v>
      </c>
      <c r="X1286" s="7" t="str">
        <f>TEXT(SalesDataTable[[#This Row],[Order Date]],"mmm")</f>
        <v>Jul</v>
      </c>
    </row>
    <row r="1287" spans="1:24" ht="15.75">
      <c r="A1287" s="1">
        <v>1549</v>
      </c>
      <c r="B1287" s="2">
        <v>46209</v>
      </c>
      <c r="C1287" s="3">
        <f>YEAR(SalesDataTable[[#This Row],[Order Date]])</f>
        <v>2026</v>
      </c>
      <c r="D1287" s="10" t="str">
        <f>"Q"&amp;ROUNDUP(MONTH(SalesDataTable[[#This Row],[Order Date]])/3,0)</f>
        <v>Q3</v>
      </c>
      <c r="E1287" s="3">
        <f>MONTH(SalesDataTable[[#This Row],[Order Date]])</f>
        <v>7</v>
      </c>
      <c r="F1287" s="3" t="str">
        <f>TEXT(SalesDataTable[[#This Row],[Order Date]],"MMM")</f>
        <v>Jul</v>
      </c>
      <c r="G1287" s="3" t="s">
        <v>11</v>
      </c>
      <c r="H1287" s="3" t="s">
        <v>12</v>
      </c>
      <c r="I1287" s="3" t="s">
        <v>2</v>
      </c>
      <c r="J1287" s="3" t="s">
        <v>13</v>
      </c>
      <c r="K1287" s="3" t="s">
        <v>34</v>
      </c>
      <c r="L1287" s="3" t="s">
        <v>38</v>
      </c>
      <c r="M1287" s="8">
        <v>2</v>
      </c>
      <c r="N1287" s="5">
        <v>121.35</v>
      </c>
      <c r="O1287" s="6">
        <v>0</v>
      </c>
      <c r="P1287" s="5">
        <v>71.06</v>
      </c>
      <c r="Q1287" s="5">
        <f t="shared" si="80"/>
        <v>242.7</v>
      </c>
      <c r="R1287" s="5">
        <f t="shared" si="81"/>
        <v>142.12</v>
      </c>
      <c r="S1287" s="5">
        <f t="shared" si="82"/>
        <v>100.57999999999998</v>
      </c>
      <c r="T1287" s="7">
        <f t="shared" si="83"/>
        <v>0.41442109600329619</v>
      </c>
      <c r="U1287" s="4">
        <f>YEAR(SalesDataTable[[#This Row],[Order Date]])</f>
        <v>2026</v>
      </c>
      <c r="V1287" s="7" t="str">
        <f>"Q"&amp;ROUNDUP(MONTH(SalesDataTable[[#This Row],[Order Date]])/3,0)</f>
        <v>Q3</v>
      </c>
      <c r="W1287" s="8">
        <f>MONTH(SalesDataTable[[#This Row],[Order Date]])</f>
        <v>7</v>
      </c>
      <c r="X1287" s="7" t="str">
        <f>TEXT(SalesDataTable[[#This Row],[Order Date]],"mmm")</f>
        <v>Jul</v>
      </c>
    </row>
    <row r="1288" spans="1:24" ht="15.75">
      <c r="A1288" s="1">
        <v>1839</v>
      </c>
      <c r="B1288" s="2">
        <v>46209</v>
      </c>
      <c r="C1288" s="3">
        <f>YEAR(SalesDataTable[[#This Row],[Order Date]])</f>
        <v>2026</v>
      </c>
      <c r="D1288" s="10" t="str">
        <f>"Q"&amp;ROUNDUP(MONTH(SalesDataTable[[#This Row],[Order Date]])/3,0)</f>
        <v>Q3</v>
      </c>
      <c r="E1288" s="3">
        <f>MONTH(SalesDataTable[[#This Row],[Order Date]])</f>
        <v>7</v>
      </c>
      <c r="F1288" s="3" t="str">
        <f>TEXT(SalesDataTable[[#This Row],[Order Date]],"MMM")</f>
        <v>Jul</v>
      </c>
      <c r="G1288" s="3" t="s">
        <v>20</v>
      </c>
      <c r="H1288" s="3" t="s">
        <v>33</v>
      </c>
      <c r="I1288" s="3" t="s">
        <v>19</v>
      </c>
      <c r="J1288" s="3" t="s">
        <v>3</v>
      </c>
      <c r="K1288" s="3" t="s">
        <v>34</v>
      </c>
      <c r="L1288" s="3" t="s">
        <v>35</v>
      </c>
      <c r="M1288" s="8">
        <v>1</v>
      </c>
      <c r="N1288" s="5">
        <v>41.37</v>
      </c>
      <c r="O1288" s="6">
        <v>0</v>
      </c>
      <c r="P1288" s="5">
        <v>15.12</v>
      </c>
      <c r="Q1288" s="5">
        <f t="shared" si="80"/>
        <v>41.37</v>
      </c>
      <c r="R1288" s="5">
        <f t="shared" si="81"/>
        <v>15.12</v>
      </c>
      <c r="S1288" s="5">
        <f t="shared" si="82"/>
        <v>26.25</v>
      </c>
      <c r="T1288" s="7">
        <f t="shared" si="83"/>
        <v>0.63451776649746194</v>
      </c>
      <c r="U1288" s="4">
        <f>YEAR(SalesDataTable[[#This Row],[Order Date]])</f>
        <v>2026</v>
      </c>
      <c r="V1288" s="7" t="str">
        <f>"Q"&amp;ROUNDUP(MONTH(SalesDataTable[[#This Row],[Order Date]])/3,0)</f>
        <v>Q3</v>
      </c>
      <c r="W1288" s="8">
        <f>MONTH(SalesDataTable[[#This Row],[Order Date]])</f>
        <v>7</v>
      </c>
      <c r="X1288" s="7" t="str">
        <f>TEXT(SalesDataTable[[#This Row],[Order Date]],"mmm")</f>
        <v>Jul</v>
      </c>
    </row>
    <row r="1289" spans="1:24" ht="15.75">
      <c r="A1289" s="1">
        <v>2053</v>
      </c>
      <c r="B1289" s="2">
        <v>46209</v>
      </c>
      <c r="C1289" s="3">
        <f>YEAR(SalesDataTable[[#This Row],[Order Date]])</f>
        <v>2026</v>
      </c>
      <c r="D1289" s="10" t="str">
        <f>"Q"&amp;ROUNDUP(MONTH(SalesDataTable[[#This Row],[Order Date]])/3,0)</f>
        <v>Q3</v>
      </c>
      <c r="E1289" s="3">
        <f>MONTH(SalesDataTable[[#This Row],[Order Date]])</f>
        <v>7</v>
      </c>
      <c r="F1289" s="3" t="str">
        <f>TEXT(SalesDataTable[[#This Row],[Order Date]],"MMM")</f>
        <v>Jul</v>
      </c>
      <c r="G1289" s="3" t="s">
        <v>6</v>
      </c>
      <c r="H1289" s="3" t="s">
        <v>43</v>
      </c>
      <c r="I1289" s="3" t="s">
        <v>2</v>
      </c>
      <c r="J1289" s="3" t="s">
        <v>13</v>
      </c>
      <c r="K1289" s="3" t="s">
        <v>4</v>
      </c>
      <c r="L1289" s="3" t="s">
        <v>5</v>
      </c>
      <c r="M1289" s="8">
        <v>5</v>
      </c>
      <c r="N1289" s="5">
        <v>81.63</v>
      </c>
      <c r="O1289" s="6">
        <v>0.05</v>
      </c>
      <c r="P1289" s="5">
        <v>42.36</v>
      </c>
      <c r="Q1289" s="5">
        <f t="shared" si="80"/>
        <v>387.74249999999995</v>
      </c>
      <c r="R1289" s="5">
        <f t="shared" si="81"/>
        <v>211.8</v>
      </c>
      <c r="S1289" s="5">
        <f t="shared" si="82"/>
        <v>175.94249999999994</v>
      </c>
      <c r="T1289" s="7">
        <f t="shared" si="83"/>
        <v>0.45376119460724568</v>
      </c>
      <c r="U1289" s="4">
        <f>YEAR(SalesDataTable[[#This Row],[Order Date]])</f>
        <v>2026</v>
      </c>
      <c r="V1289" s="7" t="str">
        <f>"Q"&amp;ROUNDUP(MONTH(SalesDataTable[[#This Row],[Order Date]])/3,0)</f>
        <v>Q3</v>
      </c>
      <c r="W1289" s="8">
        <f>MONTH(SalesDataTable[[#This Row],[Order Date]])</f>
        <v>7</v>
      </c>
      <c r="X1289" s="7" t="str">
        <f>TEXT(SalesDataTable[[#This Row],[Order Date]],"mmm")</f>
        <v>Jul</v>
      </c>
    </row>
    <row r="1290" spans="1:24" ht="15.75">
      <c r="A1290" s="1">
        <v>2342</v>
      </c>
      <c r="B1290" s="2">
        <v>46209</v>
      </c>
      <c r="C1290" s="3">
        <f>YEAR(SalesDataTable[[#This Row],[Order Date]])</f>
        <v>2026</v>
      </c>
      <c r="D1290" s="10" t="str">
        <f>"Q"&amp;ROUNDUP(MONTH(SalesDataTable[[#This Row],[Order Date]])/3,0)</f>
        <v>Q3</v>
      </c>
      <c r="E1290" s="3">
        <f>MONTH(SalesDataTable[[#This Row],[Order Date]])</f>
        <v>7</v>
      </c>
      <c r="F1290" s="3" t="str">
        <f>TEXT(SalesDataTable[[#This Row],[Order Date]],"MMM")</f>
        <v>Jul</v>
      </c>
      <c r="G1290" s="3" t="s">
        <v>6</v>
      </c>
      <c r="H1290" s="3" t="s">
        <v>7</v>
      </c>
      <c r="I1290" s="3" t="s">
        <v>2</v>
      </c>
      <c r="J1290" s="3" t="s">
        <v>3</v>
      </c>
      <c r="K1290" s="3" t="s">
        <v>34</v>
      </c>
      <c r="L1290" s="3" t="s">
        <v>42</v>
      </c>
      <c r="M1290" s="8">
        <v>1</v>
      </c>
      <c r="N1290" s="5">
        <v>36.19</v>
      </c>
      <c r="O1290" s="6">
        <v>0</v>
      </c>
      <c r="P1290" s="5">
        <v>13.91</v>
      </c>
      <c r="Q1290" s="5">
        <f t="shared" si="80"/>
        <v>36.19</v>
      </c>
      <c r="R1290" s="5">
        <f t="shared" si="81"/>
        <v>13.91</v>
      </c>
      <c r="S1290" s="5">
        <f t="shared" si="82"/>
        <v>22.279999999999998</v>
      </c>
      <c r="T1290" s="7">
        <f t="shared" si="83"/>
        <v>0.61563967946946663</v>
      </c>
      <c r="U1290" s="4">
        <f>YEAR(SalesDataTable[[#This Row],[Order Date]])</f>
        <v>2026</v>
      </c>
      <c r="V1290" s="7" t="str">
        <f>"Q"&amp;ROUNDUP(MONTH(SalesDataTable[[#This Row],[Order Date]])/3,0)</f>
        <v>Q3</v>
      </c>
      <c r="W1290" s="8">
        <f>MONTH(SalesDataTable[[#This Row],[Order Date]])</f>
        <v>7</v>
      </c>
      <c r="X1290" s="7" t="str">
        <f>TEXT(SalesDataTable[[#This Row],[Order Date]],"mmm")</f>
        <v>Jul</v>
      </c>
    </row>
    <row r="1291" spans="1:24" ht="15.75">
      <c r="A1291" s="1">
        <v>2465</v>
      </c>
      <c r="B1291" s="2">
        <v>46209</v>
      </c>
      <c r="C1291" s="3">
        <f>YEAR(SalesDataTable[[#This Row],[Order Date]])</f>
        <v>2026</v>
      </c>
      <c r="D1291" s="10" t="str">
        <f>"Q"&amp;ROUNDUP(MONTH(SalesDataTable[[#This Row],[Order Date]])/3,0)</f>
        <v>Q3</v>
      </c>
      <c r="E1291" s="3">
        <f>MONTH(SalesDataTable[[#This Row],[Order Date]])</f>
        <v>7</v>
      </c>
      <c r="F1291" s="3" t="str">
        <f>TEXT(SalesDataTable[[#This Row],[Order Date]],"MMM")</f>
        <v>Jul</v>
      </c>
      <c r="G1291" s="3" t="s">
        <v>6</v>
      </c>
      <c r="H1291" s="3" t="s">
        <v>7</v>
      </c>
      <c r="I1291" s="3" t="s">
        <v>28</v>
      </c>
      <c r="J1291" s="3" t="s">
        <v>13</v>
      </c>
      <c r="K1291" s="3" t="s">
        <v>9</v>
      </c>
      <c r="L1291" s="3" t="s">
        <v>17</v>
      </c>
      <c r="M1291" s="8">
        <v>1</v>
      </c>
      <c r="N1291" s="5">
        <v>142.04</v>
      </c>
      <c r="O1291" s="6">
        <v>0</v>
      </c>
      <c r="P1291" s="5">
        <v>81.67</v>
      </c>
      <c r="Q1291" s="5">
        <f t="shared" si="80"/>
        <v>142.04</v>
      </c>
      <c r="R1291" s="5">
        <f t="shared" si="81"/>
        <v>81.67</v>
      </c>
      <c r="S1291" s="5">
        <f t="shared" si="82"/>
        <v>60.36999999999999</v>
      </c>
      <c r="T1291" s="7">
        <f t="shared" si="83"/>
        <v>0.4250211208110391</v>
      </c>
      <c r="U1291" s="4">
        <f>YEAR(SalesDataTable[[#This Row],[Order Date]])</f>
        <v>2026</v>
      </c>
      <c r="V1291" s="7" t="str">
        <f>"Q"&amp;ROUNDUP(MONTH(SalesDataTable[[#This Row],[Order Date]])/3,0)</f>
        <v>Q3</v>
      </c>
      <c r="W1291" s="8">
        <f>MONTH(SalesDataTable[[#This Row],[Order Date]])</f>
        <v>7</v>
      </c>
      <c r="X1291" s="7" t="str">
        <f>TEXT(SalesDataTable[[#This Row],[Order Date]],"mmm")</f>
        <v>Jul</v>
      </c>
    </row>
    <row r="1292" spans="1:24" ht="15.75">
      <c r="A1292" s="1">
        <v>3990</v>
      </c>
      <c r="B1292" s="2">
        <v>46209</v>
      </c>
      <c r="C1292" s="3">
        <f>YEAR(SalesDataTable[[#This Row],[Order Date]])</f>
        <v>2026</v>
      </c>
      <c r="D1292" s="10" t="str">
        <f>"Q"&amp;ROUNDUP(MONTH(SalesDataTable[[#This Row],[Order Date]])/3,0)</f>
        <v>Q3</v>
      </c>
      <c r="E1292" s="3">
        <f>MONTH(SalesDataTable[[#This Row],[Order Date]])</f>
        <v>7</v>
      </c>
      <c r="F1292" s="3" t="str">
        <f>TEXT(SalesDataTable[[#This Row],[Order Date]],"MMM")</f>
        <v>Jul</v>
      </c>
      <c r="G1292" s="3" t="s">
        <v>11</v>
      </c>
      <c r="H1292" s="3" t="s">
        <v>25</v>
      </c>
      <c r="I1292" s="3" t="s">
        <v>2</v>
      </c>
      <c r="J1292" s="3" t="s">
        <v>16</v>
      </c>
      <c r="K1292" s="3" t="s">
        <v>14</v>
      </c>
      <c r="L1292" s="3" t="s">
        <v>44</v>
      </c>
      <c r="M1292" s="8">
        <v>1</v>
      </c>
      <c r="N1292" s="5">
        <v>133.66999999999999</v>
      </c>
      <c r="O1292" s="6">
        <v>0</v>
      </c>
      <c r="P1292" s="5">
        <v>68.25</v>
      </c>
      <c r="Q1292" s="5">
        <f t="shared" si="80"/>
        <v>133.66999999999999</v>
      </c>
      <c r="R1292" s="5">
        <f t="shared" si="81"/>
        <v>68.25</v>
      </c>
      <c r="S1292" s="5">
        <f t="shared" si="82"/>
        <v>65.419999999999987</v>
      </c>
      <c r="T1292" s="7">
        <f t="shared" si="83"/>
        <v>0.48941422907159415</v>
      </c>
      <c r="U1292" s="4">
        <f>YEAR(SalesDataTable[[#This Row],[Order Date]])</f>
        <v>2026</v>
      </c>
      <c r="V1292" s="7" t="str">
        <f>"Q"&amp;ROUNDUP(MONTH(SalesDataTable[[#This Row],[Order Date]])/3,0)</f>
        <v>Q3</v>
      </c>
      <c r="W1292" s="8">
        <f>MONTH(SalesDataTable[[#This Row],[Order Date]])</f>
        <v>7</v>
      </c>
      <c r="X1292" s="7" t="str">
        <f>TEXT(SalesDataTable[[#This Row],[Order Date]],"mmm")</f>
        <v>Jul</v>
      </c>
    </row>
    <row r="1293" spans="1:24" ht="15.75">
      <c r="A1293" s="1">
        <v>4370</v>
      </c>
      <c r="B1293" s="2">
        <v>46209</v>
      </c>
      <c r="C1293" s="3">
        <f>YEAR(SalesDataTable[[#This Row],[Order Date]])</f>
        <v>2026</v>
      </c>
      <c r="D1293" s="10" t="str">
        <f>"Q"&amp;ROUNDUP(MONTH(SalesDataTable[[#This Row],[Order Date]])/3,0)</f>
        <v>Q3</v>
      </c>
      <c r="E1293" s="3">
        <f>MONTH(SalesDataTable[[#This Row],[Order Date]])</f>
        <v>7</v>
      </c>
      <c r="F1293" s="3" t="str">
        <f>TEXT(SalesDataTable[[#This Row],[Order Date]],"MMM")</f>
        <v>Jul</v>
      </c>
      <c r="G1293" s="3" t="s">
        <v>11</v>
      </c>
      <c r="H1293" s="3" t="s">
        <v>39</v>
      </c>
      <c r="I1293" s="3" t="s">
        <v>2</v>
      </c>
      <c r="J1293" s="3" t="s">
        <v>13</v>
      </c>
      <c r="K1293" s="3" t="s">
        <v>14</v>
      </c>
      <c r="L1293" s="3" t="s">
        <v>48</v>
      </c>
      <c r="M1293" s="8">
        <v>6</v>
      </c>
      <c r="N1293" s="5">
        <v>166.6</v>
      </c>
      <c r="O1293" s="6">
        <v>0</v>
      </c>
      <c r="P1293" s="5">
        <v>88.14</v>
      </c>
      <c r="Q1293" s="5">
        <f t="shared" si="80"/>
        <v>999.59999999999991</v>
      </c>
      <c r="R1293" s="5">
        <f t="shared" si="81"/>
        <v>528.84</v>
      </c>
      <c r="S1293" s="5">
        <f t="shared" si="82"/>
        <v>470.75999999999988</v>
      </c>
      <c r="T1293" s="7">
        <f t="shared" si="83"/>
        <v>0.47094837935174061</v>
      </c>
      <c r="U1293" s="4">
        <f>YEAR(SalesDataTable[[#This Row],[Order Date]])</f>
        <v>2026</v>
      </c>
      <c r="V1293" s="7" t="str">
        <f>"Q"&amp;ROUNDUP(MONTH(SalesDataTable[[#This Row],[Order Date]])/3,0)</f>
        <v>Q3</v>
      </c>
      <c r="W1293" s="8">
        <f>MONTH(SalesDataTable[[#This Row],[Order Date]])</f>
        <v>7</v>
      </c>
      <c r="X1293" s="7" t="str">
        <f>TEXT(SalesDataTable[[#This Row],[Order Date]],"mmm")</f>
        <v>Jul</v>
      </c>
    </row>
    <row r="1294" spans="1:24" ht="15.75">
      <c r="A1294" s="1">
        <v>4856</v>
      </c>
      <c r="B1294" s="2">
        <v>46209</v>
      </c>
      <c r="C1294" s="3">
        <f>YEAR(SalesDataTable[[#This Row],[Order Date]])</f>
        <v>2026</v>
      </c>
      <c r="D1294" s="10" t="str">
        <f>"Q"&amp;ROUNDUP(MONTH(SalesDataTable[[#This Row],[Order Date]])/3,0)</f>
        <v>Q3</v>
      </c>
      <c r="E1294" s="3">
        <f>MONTH(SalesDataTable[[#This Row],[Order Date]])</f>
        <v>7</v>
      </c>
      <c r="F1294" s="3" t="str">
        <f>TEXT(SalesDataTable[[#This Row],[Order Date]],"MMM")</f>
        <v>Jul</v>
      </c>
      <c r="G1294" s="3" t="s">
        <v>6</v>
      </c>
      <c r="H1294" s="3" t="s">
        <v>43</v>
      </c>
      <c r="I1294" s="3" t="s">
        <v>2</v>
      </c>
      <c r="J1294" s="3" t="s">
        <v>3</v>
      </c>
      <c r="K1294" s="3" t="s">
        <v>4</v>
      </c>
      <c r="L1294" s="3" t="s">
        <v>30</v>
      </c>
      <c r="M1294" s="8">
        <v>2</v>
      </c>
      <c r="N1294" s="5">
        <v>99.93</v>
      </c>
      <c r="O1294" s="6">
        <v>0.1</v>
      </c>
      <c r="P1294" s="5">
        <v>51.96</v>
      </c>
      <c r="Q1294" s="5">
        <f t="shared" si="80"/>
        <v>179.87400000000002</v>
      </c>
      <c r="R1294" s="5">
        <f t="shared" si="81"/>
        <v>103.92</v>
      </c>
      <c r="S1294" s="5">
        <f t="shared" si="82"/>
        <v>75.954000000000022</v>
      </c>
      <c r="T1294" s="7">
        <f t="shared" si="83"/>
        <v>0.422262250241836</v>
      </c>
      <c r="U1294" s="4">
        <f>YEAR(SalesDataTable[[#This Row],[Order Date]])</f>
        <v>2026</v>
      </c>
      <c r="V1294" s="7" t="str">
        <f>"Q"&amp;ROUNDUP(MONTH(SalesDataTable[[#This Row],[Order Date]])/3,0)</f>
        <v>Q3</v>
      </c>
      <c r="W1294" s="8">
        <f>MONTH(SalesDataTable[[#This Row],[Order Date]])</f>
        <v>7</v>
      </c>
      <c r="X1294" s="7" t="str">
        <f>TEXT(SalesDataTable[[#This Row],[Order Date]],"mmm")</f>
        <v>Jul</v>
      </c>
    </row>
    <row r="1295" spans="1:24" ht="15.75">
      <c r="A1295" s="1">
        <v>337</v>
      </c>
      <c r="B1295" s="2">
        <v>46210</v>
      </c>
      <c r="C1295" s="3">
        <f>YEAR(SalesDataTable[[#This Row],[Order Date]])</f>
        <v>2026</v>
      </c>
      <c r="D1295" s="10" t="str">
        <f>"Q"&amp;ROUNDUP(MONTH(SalesDataTable[[#This Row],[Order Date]])/3,0)</f>
        <v>Q3</v>
      </c>
      <c r="E1295" s="3">
        <f>MONTH(SalesDataTable[[#This Row],[Order Date]])</f>
        <v>7</v>
      </c>
      <c r="F1295" s="3" t="str">
        <f>TEXT(SalesDataTable[[#This Row],[Order Date]],"MMM")</f>
        <v>Jul</v>
      </c>
      <c r="G1295" s="3" t="s">
        <v>0</v>
      </c>
      <c r="H1295" s="3" t="s">
        <v>50</v>
      </c>
      <c r="I1295" s="3" t="s">
        <v>19</v>
      </c>
      <c r="J1295" s="3" t="s">
        <v>3</v>
      </c>
      <c r="K1295" s="3" t="s">
        <v>4</v>
      </c>
      <c r="L1295" s="3" t="s">
        <v>30</v>
      </c>
      <c r="M1295" s="8">
        <v>6</v>
      </c>
      <c r="N1295" s="5">
        <v>100.56</v>
      </c>
      <c r="O1295" s="6">
        <v>0</v>
      </c>
      <c r="P1295" s="5">
        <v>49.47</v>
      </c>
      <c r="Q1295" s="5">
        <f t="shared" si="80"/>
        <v>603.36</v>
      </c>
      <c r="R1295" s="5">
        <f t="shared" si="81"/>
        <v>296.82</v>
      </c>
      <c r="S1295" s="5">
        <f t="shared" si="82"/>
        <v>306.54000000000002</v>
      </c>
      <c r="T1295" s="7">
        <f t="shared" si="83"/>
        <v>0.508054892601432</v>
      </c>
      <c r="U1295" s="4">
        <f>YEAR(SalesDataTable[[#This Row],[Order Date]])</f>
        <v>2026</v>
      </c>
      <c r="V1295" s="7" t="str">
        <f>"Q"&amp;ROUNDUP(MONTH(SalesDataTable[[#This Row],[Order Date]])/3,0)</f>
        <v>Q3</v>
      </c>
      <c r="W1295" s="8">
        <f>MONTH(SalesDataTable[[#This Row],[Order Date]])</f>
        <v>7</v>
      </c>
      <c r="X1295" s="7" t="str">
        <f>TEXT(SalesDataTable[[#This Row],[Order Date]],"mmm")</f>
        <v>Jul</v>
      </c>
    </row>
    <row r="1296" spans="1:24" ht="15.75">
      <c r="A1296" s="1">
        <v>1001</v>
      </c>
      <c r="B1296" s="2">
        <v>46210</v>
      </c>
      <c r="C1296" s="3">
        <f>YEAR(SalesDataTable[[#This Row],[Order Date]])</f>
        <v>2026</v>
      </c>
      <c r="D1296" s="10" t="str">
        <f>"Q"&amp;ROUNDUP(MONTH(SalesDataTable[[#This Row],[Order Date]])/3,0)</f>
        <v>Q3</v>
      </c>
      <c r="E1296" s="3">
        <f>MONTH(SalesDataTable[[#This Row],[Order Date]])</f>
        <v>7</v>
      </c>
      <c r="F1296" s="3" t="str">
        <f>TEXT(SalesDataTable[[#This Row],[Order Date]],"MMM")</f>
        <v>Jul</v>
      </c>
      <c r="G1296" s="3" t="s">
        <v>0</v>
      </c>
      <c r="H1296" s="3" t="s">
        <v>36</v>
      </c>
      <c r="I1296" s="3" t="s">
        <v>2</v>
      </c>
      <c r="J1296" s="3" t="s">
        <v>3</v>
      </c>
      <c r="K1296" s="3" t="s">
        <v>23</v>
      </c>
      <c r="L1296" s="3" t="s">
        <v>29</v>
      </c>
      <c r="M1296" s="8">
        <v>1</v>
      </c>
      <c r="N1296" s="5">
        <v>200.48</v>
      </c>
      <c r="O1296" s="6">
        <v>0.05</v>
      </c>
      <c r="P1296" s="5">
        <v>104.11</v>
      </c>
      <c r="Q1296" s="5">
        <f t="shared" si="80"/>
        <v>190.45599999999999</v>
      </c>
      <c r="R1296" s="5">
        <f t="shared" si="81"/>
        <v>104.11</v>
      </c>
      <c r="S1296" s="5">
        <f t="shared" si="82"/>
        <v>86.345999999999989</v>
      </c>
      <c r="T1296" s="7">
        <f t="shared" si="83"/>
        <v>0.45336455664300412</v>
      </c>
      <c r="U1296" s="4">
        <f>YEAR(SalesDataTable[[#This Row],[Order Date]])</f>
        <v>2026</v>
      </c>
      <c r="V1296" s="7" t="str">
        <f>"Q"&amp;ROUNDUP(MONTH(SalesDataTable[[#This Row],[Order Date]])/3,0)</f>
        <v>Q3</v>
      </c>
      <c r="W1296" s="8">
        <f>MONTH(SalesDataTable[[#This Row],[Order Date]])</f>
        <v>7</v>
      </c>
      <c r="X1296" s="7" t="str">
        <f>TEXT(SalesDataTable[[#This Row],[Order Date]],"mmm")</f>
        <v>Jul</v>
      </c>
    </row>
    <row r="1297" spans="1:24" ht="15.75">
      <c r="A1297" s="1">
        <v>2424</v>
      </c>
      <c r="B1297" s="2">
        <v>46210</v>
      </c>
      <c r="C1297" s="3">
        <f>YEAR(SalesDataTable[[#This Row],[Order Date]])</f>
        <v>2026</v>
      </c>
      <c r="D1297" s="10" t="str">
        <f>"Q"&amp;ROUNDUP(MONTH(SalesDataTable[[#This Row],[Order Date]])/3,0)</f>
        <v>Q3</v>
      </c>
      <c r="E1297" s="3">
        <f>MONTH(SalesDataTable[[#This Row],[Order Date]])</f>
        <v>7</v>
      </c>
      <c r="F1297" s="3" t="str">
        <f>TEXT(SalesDataTable[[#This Row],[Order Date]],"MMM")</f>
        <v>Jul</v>
      </c>
      <c r="G1297" s="3" t="s">
        <v>20</v>
      </c>
      <c r="H1297" s="3" t="s">
        <v>33</v>
      </c>
      <c r="I1297" s="3" t="s">
        <v>2</v>
      </c>
      <c r="J1297" s="3" t="s">
        <v>13</v>
      </c>
      <c r="K1297" s="3" t="s">
        <v>4</v>
      </c>
      <c r="L1297" s="3" t="s">
        <v>22</v>
      </c>
      <c r="M1297" s="8">
        <v>1</v>
      </c>
      <c r="N1297" s="5">
        <v>51.06</v>
      </c>
      <c r="O1297" s="6">
        <v>0.15</v>
      </c>
      <c r="P1297" s="5">
        <v>22.56</v>
      </c>
      <c r="Q1297" s="5">
        <f t="shared" si="80"/>
        <v>43.401000000000003</v>
      </c>
      <c r="R1297" s="5">
        <f t="shared" si="81"/>
        <v>22.56</v>
      </c>
      <c r="S1297" s="5">
        <f t="shared" si="82"/>
        <v>20.841000000000005</v>
      </c>
      <c r="T1297" s="7">
        <f t="shared" si="83"/>
        <v>0.48019630884081022</v>
      </c>
      <c r="U1297" s="4">
        <f>YEAR(SalesDataTable[[#This Row],[Order Date]])</f>
        <v>2026</v>
      </c>
      <c r="V1297" s="7" t="str">
        <f>"Q"&amp;ROUNDUP(MONTH(SalesDataTable[[#This Row],[Order Date]])/3,0)</f>
        <v>Q3</v>
      </c>
      <c r="W1297" s="8">
        <f>MONTH(SalesDataTable[[#This Row],[Order Date]])</f>
        <v>7</v>
      </c>
      <c r="X1297" s="7" t="str">
        <f>TEXT(SalesDataTable[[#This Row],[Order Date]],"mmm")</f>
        <v>Jul</v>
      </c>
    </row>
    <row r="1298" spans="1:24" ht="15.75">
      <c r="A1298" s="1">
        <v>2751</v>
      </c>
      <c r="B1298" s="2">
        <v>46210</v>
      </c>
      <c r="C1298" s="3">
        <f>YEAR(SalesDataTable[[#This Row],[Order Date]])</f>
        <v>2026</v>
      </c>
      <c r="D1298" s="10" t="str">
        <f>"Q"&amp;ROUNDUP(MONTH(SalesDataTable[[#This Row],[Order Date]])/3,0)</f>
        <v>Q3</v>
      </c>
      <c r="E1298" s="3">
        <f>MONTH(SalesDataTable[[#This Row],[Order Date]])</f>
        <v>7</v>
      </c>
      <c r="F1298" s="3" t="str">
        <f>TEXT(SalesDataTable[[#This Row],[Order Date]],"MMM")</f>
        <v>Jul</v>
      </c>
      <c r="G1298" s="3" t="s">
        <v>0</v>
      </c>
      <c r="H1298" s="3" t="s">
        <v>50</v>
      </c>
      <c r="I1298" s="3" t="s">
        <v>19</v>
      </c>
      <c r="J1298" s="3" t="s">
        <v>13</v>
      </c>
      <c r="K1298" s="3" t="s">
        <v>34</v>
      </c>
      <c r="L1298" s="3" t="s">
        <v>38</v>
      </c>
      <c r="M1298" s="8">
        <v>2</v>
      </c>
      <c r="N1298" s="5">
        <v>125.9</v>
      </c>
      <c r="O1298" s="6">
        <v>0.15</v>
      </c>
      <c r="P1298" s="5">
        <v>70.27</v>
      </c>
      <c r="Q1298" s="5">
        <f t="shared" si="80"/>
        <v>214.03</v>
      </c>
      <c r="R1298" s="5">
        <f t="shared" si="81"/>
        <v>140.54</v>
      </c>
      <c r="S1298" s="5">
        <f t="shared" si="82"/>
        <v>73.490000000000009</v>
      </c>
      <c r="T1298" s="7">
        <f t="shared" si="83"/>
        <v>0.34336307994206422</v>
      </c>
      <c r="U1298" s="4">
        <f>YEAR(SalesDataTable[[#This Row],[Order Date]])</f>
        <v>2026</v>
      </c>
      <c r="V1298" s="7" t="str">
        <f>"Q"&amp;ROUNDUP(MONTH(SalesDataTable[[#This Row],[Order Date]])/3,0)</f>
        <v>Q3</v>
      </c>
      <c r="W1298" s="8">
        <f>MONTH(SalesDataTable[[#This Row],[Order Date]])</f>
        <v>7</v>
      </c>
      <c r="X1298" s="7" t="str">
        <f>TEXT(SalesDataTable[[#This Row],[Order Date]],"mmm")</f>
        <v>Jul</v>
      </c>
    </row>
    <row r="1299" spans="1:24" ht="15.75">
      <c r="A1299" s="1">
        <v>375</v>
      </c>
      <c r="B1299" s="2">
        <v>46211</v>
      </c>
      <c r="C1299" s="3">
        <f>YEAR(SalesDataTable[[#This Row],[Order Date]])</f>
        <v>2026</v>
      </c>
      <c r="D1299" s="10" t="str">
        <f>"Q"&amp;ROUNDUP(MONTH(SalesDataTable[[#This Row],[Order Date]])/3,0)</f>
        <v>Q3</v>
      </c>
      <c r="E1299" s="3">
        <f>MONTH(SalesDataTable[[#This Row],[Order Date]])</f>
        <v>7</v>
      </c>
      <c r="F1299" s="3" t="str">
        <f>TEXT(SalesDataTable[[#This Row],[Order Date]],"MMM")</f>
        <v>Jul</v>
      </c>
      <c r="G1299" s="3" t="s">
        <v>6</v>
      </c>
      <c r="H1299" s="3" t="s">
        <v>43</v>
      </c>
      <c r="I1299" s="3" t="s">
        <v>19</v>
      </c>
      <c r="J1299" s="3" t="s">
        <v>3</v>
      </c>
      <c r="K1299" s="3" t="s">
        <v>23</v>
      </c>
      <c r="L1299" s="3" t="s">
        <v>29</v>
      </c>
      <c r="M1299" s="8">
        <v>2</v>
      </c>
      <c r="N1299" s="5">
        <v>192.24</v>
      </c>
      <c r="O1299" s="6">
        <v>0.05</v>
      </c>
      <c r="P1299" s="5">
        <v>103.65</v>
      </c>
      <c r="Q1299" s="5">
        <f t="shared" si="80"/>
        <v>365.25599999999997</v>
      </c>
      <c r="R1299" s="5">
        <f t="shared" si="81"/>
        <v>207.3</v>
      </c>
      <c r="S1299" s="5">
        <f t="shared" si="82"/>
        <v>157.95599999999996</v>
      </c>
      <c r="T1299" s="7">
        <f t="shared" si="83"/>
        <v>0.43245285498390162</v>
      </c>
      <c r="U1299" s="4">
        <f>YEAR(SalesDataTable[[#This Row],[Order Date]])</f>
        <v>2026</v>
      </c>
      <c r="V1299" s="7" t="str">
        <f>"Q"&amp;ROUNDUP(MONTH(SalesDataTable[[#This Row],[Order Date]])/3,0)</f>
        <v>Q3</v>
      </c>
      <c r="W1299" s="8">
        <f>MONTH(SalesDataTable[[#This Row],[Order Date]])</f>
        <v>7</v>
      </c>
      <c r="X1299" s="7" t="str">
        <f>TEXT(SalesDataTable[[#This Row],[Order Date]],"mmm")</f>
        <v>Jul</v>
      </c>
    </row>
    <row r="1300" spans="1:24" ht="15.75">
      <c r="A1300" s="1">
        <v>650</v>
      </c>
      <c r="B1300" s="2">
        <v>46211</v>
      </c>
      <c r="C1300" s="3">
        <f>YEAR(SalesDataTable[[#This Row],[Order Date]])</f>
        <v>2026</v>
      </c>
      <c r="D1300" s="10" t="str">
        <f>"Q"&amp;ROUNDUP(MONTH(SalesDataTable[[#This Row],[Order Date]])/3,0)</f>
        <v>Q3</v>
      </c>
      <c r="E1300" s="3">
        <f>MONTH(SalesDataTable[[#This Row],[Order Date]])</f>
        <v>7</v>
      </c>
      <c r="F1300" s="3" t="str">
        <f>TEXT(SalesDataTable[[#This Row],[Order Date]],"MMM")</f>
        <v>Jul</v>
      </c>
      <c r="G1300" s="3" t="s">
        <v>0</v>
      </c>
      <c r="H1300" s="3" t="s">
        <v>1</v>
      </c>
      <c r="I1300" s="3" t="s">
        <v>2</v>
      </c>
      <c r="J1300" s="3" t="s">
        <v>16</v>
      </c>
      <c r="K1300" s="3" t="s">
        <v>34</v>
      </c>
      <c r="L1300" s="3" t="s">
        <v>35</v>
      </c>
      <c r="M1300" s="8">
        <v>2</v>
      </c>
      <c r="N1300" s="5">
        <v>40.79</v>
      </c>
      <c r="O1300" s="6">
        <v>0</v>
      </c>
      <c r="P1300" s="5">
        <v>14.61</v>
      </c>
      <c r="Q1300" s="5">
        <f t="shared" si="80"/>
        <v>81.58</v>
      </c>
      <c r="R1300" s="5">
        <f t="shared" si="81"/>
        <v>29.22</v>
      </c>
      <c r="S1300" s="5">
        <f t="shared" si="82"/>
        <v>52.36</v>
      </c>
      <c r="T1300" s="7">
        <f t="shared" si="83"/>
        <v>0.64182397646481981</v>
      </c>
      <c r="U1300" s="4">
        <f>YEAR(SalesDataTable[[#This Row],[Order Date]])</f>
        <v>2026</v>
      </c>
      <c r="V1300" s="7" t="str">
        <f>"Q"&amp;ROUNDUP(MONTH(SalesDataTable[[#This Row],[Order Date]])/3,0)</f>
        <v>Q3</v>
      </c>
      <c r="W1300" s="8">
        <f>MONTH(SalesDataTable[[#This Row],[Order Date]])</f>
        <v>7</v>
      </c>
      <c r="X1300" s="7" t="str">
        <f>TEXT(SalesDataTable[[#This Row],[Order Date]],"mmm")</f>
        <v>Jul</v>
      </c>
    </row>
    <row r="1301" spans="1:24" ht="15.75">
      <c r="A1301" s="1">
        <v>941</v>
      </c>
      <c r="B1301" s="2">
        <v>46211</v>
      </c>
      <c r="C1301" s="3">
        <f>YEAR(SalesDataTable[[#This Row],[Order Date]])</f>
        <v>2026</v>
      </c>
      <c r="D1301" s="10" t="str">
        <f>"Q"&amp;ROUNDUP(MONTH(SalesDataTable[[#This Row],[Order Date]])/3,0)</f>
        <v>Q3</v>
      </c>
      <c r="E1301" s="3">
        <f>MONTH(SalesDataTable[[#This Row],[Order Date]])</f>
        <v>7</v>
      </c>
      <c r="F1301" s="3" t="str">
        <f>TEXT(SalesDataTable[[#This Row],[Order Date]],"MMM")</f>
        <v>Jul</v>
      </c>
      <c r="G1301" s="3" t="s">
        <v>0</v>
      </c>
      <c r="H1301" s="3" t="s">
        <v>36</v>
      </c>
      <c r="I1301" s="3" t="s">
        <v>19</v>
      </c>
      <c r="J1301" s="3" t="s">
        <v>13</v>
      </c>
      <c r="K1301" s="3" t="s">
        <v>23</v>
      </c>
      <c r="L1301" s="3" t="s">
        <v>51</v>
      </c>
      <c r="M1301" s="8">
        <v>2</v>
      </c>
      <c r="N1301" s="5">
        <v>125.73</v>
      </c>
      <c r="O1301" s="6">
        <v>0.15</v>
      </c>
      <c r="P1301" s="5">
        <v>61.75</v>
      </c>
      <c r="Q1301" s="5">
        <f t="shared" si="80"/>
        <v>213.74100000000001</v>
      </c>
      <c r="R1301" s="5">
        <f t="shared" si="81"/>
        <v>123.5</v>
      </c>
      <c r="S1301" s="5">
        <f t="shared" si="82"/>
        <v>90.241000000000014</v>
      </c>
      <c r="T1301" s="7">
        <f t="shared" si="83"/>
        <v>0.42219789371248384</v>
      </c>
      <c r="U1301" s="4">
        <f>YEAR(SalesDataTable[[#This Row],[Order Date]])</f>
        <v>2026</v>
      </c>
      <c r="V1301" s="7" t="str">
        <f>"Q"&amp;ROUNDUP(MONTH(SalesDataTable[[#This Row],[Order Date]])/3,0)</f>
        <v>Q3</v>
      </c>
      <c r="W1301" s="8">
        <f>MONTH(SalesDataTable[[#This Row],[Order Date]])</f>
        <v>7</v>
      </c>
      <c r="X1301" s="7" t="str">
        <f>TEXT(SalesDataTable[[#This Row],[Order Date]],"mmm")</f>
        <v>Jul</v>
      </c>
    </row>
    <row r="1302" spans="1:24" ht="15.75">
      <c r="A1302" s="1">
        <v>2719</v>
      </c>
      <c r="B1302" s="2">
        <v>46211</v>
      </c>
      <c r="C1302" s="3">
        <f>YEAR(SalesDataTable[[#This Row],[Order Date]])</f>
        <v>2026</v>
      </c>
      <c r="D1302" s="10" t="str">
        <f>"Q"&amp;ROUNDUP(MONTH(SalesDataTable[[#This Row],[Order Date]])/3,0)</f>
        <v>Q3</v>
      </c>
      <c r="E1302" s="3">
        <f>MONTH(SalesDataTable[[#This Row],[Order Date]])</f>
        <v>7</v>
      </c>
      <c r="F1302" s="3" t="str">
        <f>TEXT(SalesDataTable[[#This Row],[Order Date]],"MMM")</f>
        <v>Jul</v>
      </c>
      <c r="G1302" s="3" t="s">
        <v>0</v>
      </c>
      <c r="H1302" s="3" t="s">
        <v>50</v>
      </c>
      <c r="I1302" s="3" t="s">
        <v>2</v>
      </c>
      <c r="J1302" s="3" t="s">
        <v>16</v>
      </c>
      <c r="K1302" s="3" t="s">
        <v>14</v>
      </c>
      <c r="L1302" s="3" t="s">
        <v>48</v>
      </c>
      <c r="M1302" s="8">
        <v>1</v>
      </c>
      <c r="N1302" s="5">
        <v>164.92</v>
      </c>
      <c r="O1302" s="6">
        <v>0</v>
      </c>
      <c r="P1302" s="5">
        <v>89.47</v>
      </c>
      <c r="Q1302" s="5">
        <f t="shared" si="80"/>
        <v>164.92</v>
      </c>
      <c r="R1302" s="5">
        <f t="shared" si="81"/>
        <v>89.47</v>
      </c>
      <c r="S1302" s="5">
        <f t="shared" si="82"/>
        <v>75.449999999999989</v>
      </c>
      <c r="T1302" s="7">
        <f t="shared" si="83"/>
        <v>0.45749454280863444</v>
      </c>
      <c r="U1302" s="4">
        <f>YEAR(SalesDataTable[[#This Row],[Order Date]])</f>
        <v>2026</v>
      </c>
      <c r="V1302" s="7" t="str">
        <f>"Q"&amp;ROUNDUP(MONTH(SalesDataTable[[#This Row],[Order Date]])/3,0)</f>
        <v>Q3</v>
      </c>
      <c r="W1302" s="8">
        <f>MONTH(SalesDataTable[[#This Row],[Order Date]])</f>
        <v>7</v>
      </c>
      <c r="X1302" s="7" t="str">
        <f>TEXT(SalesDataTable[[#This Row],[Order Date]],"mmm")</f>
        <v>Jul</v>
      </c>
    </row>
    <row r="1303" spans="1:24" ht="15.75">
      <c r="A1303" s="1">
        <v>3833</v>
      </c>
      <c r="B1303" s="2">
        <v>46211</v>
      </c>
      <c r="C1303" s="3">
        <f>YEAR(SalesDataTable[[#This Row],[Order Date]])</f>
        <v>2026</v>
      </c>
      <c r="D1303" s="10" t="str">
        <f>"Q"&amp;ROUNDUP(MONTH(SalesDataTable[[#This Row],[Order Date]])/3,0)</f>
        <v>Q3</v>
      </c>
      <c r="E1303" s="3">
        <f>MONTH(SalesDataTable[[#This Row],[Order Date]])</f>
        <v>7</v>
      </c>
      <c r="F1303" s="3" t="str">
        <f>TEXT(SalesDataTable[[#This Row],[Order Date]],"MMM")</f>
        <v>Jul</v>
      </c>
      <c r="G1303" s="3" t="s">
        <v>6</v>
      </c>
      <c r="H1303" s="3" t="s">
        <v>27</v>
      </c>
      <c r="I1303" s="3" t="s">
        <v>19</v>
      </c>
      <c r="J1303" s="3" t="s">
        <v>13</v>
      </c>
      <c r="K1303" s="3" t="s">
        <v>4</v>
      </c>
      <c r="L1303" s="3" t="s">
        <v>30</v>
      </c>
      <c r="M1303" s="8">
        <v>5</v>
      </c>
      <c r="N1303" s="5">
        <v>103.91</v>
      </c>
      <c r="O1303" s="6">
        <v>0</v>
      </c>
      <c r="P1303" s="5">
        <v>51.19</v>
      </c>
      <c r="Q1303" s="5">
        <f t="shared" si="80"/>
        <v>519.54999999999995</v>
      </c>
      <c r="R1303" s="5">
        <f t="shared" si="81"/>
        <v>255.95</v>
      </c>
      <c r="S1303" s="5">
        <f t="shared" si="82"/>
        <v>263.59999999999997</v>
      </c>
      <c r="T1303" s="7">
        <f t="shared" si="83"/>
        <v>0.50736214031373306</v>
      </c>
      <c r="U1303" s="4">
        <f>YEAR(SalesDataTable[[#This Row],[Order Date]])</f>
        <v>2026</v>
      </c>
      <c r="V1303" s="7" t="str">
        <f>"Q"&amp;ROUNDUP(MONTH(SalesDataTable[[#This Row],[Order Date]])/3,0)</f>
        <v>Q3</v>
      </c>
      <c r="W1303" s="8">
        <f>MONTH(SalesDataTable[[#This Row],[Order Date]])</f>
        <v>7</v>
      </c>
      <c r="X1303" s="7" t="str">
        <f>TEXT(SalesDataTable[[#This Row],[Order Date]],"mmm")</f>
        <v>Jul</v>
      </c>
    </row>
    <row r="1304" spans="1:24" ht="15.75">
      <c r="A1304" s="1">
        <v>211</v>
      </c>
      <c r="B1304" s="2">
        <v>46212</v>
      </c>
      <c r="C1304" s="3">
        <f>YEAR(SalesDataTable[[#This Row],[Order Date]])</f>
        <v>2026</v>
      </c>
      <c r="D1304" s="10" t="str">
        <f>"Q"&amp;ROUNDUP(MONTH(SalesDataTable[[#This Row],[Order Date]])/3,0)</f>
        <v>Q3</v>
      </c>
      <c r="E1304" s="3">
        <f>MONTH(SalesDataTable[[#This Row],[Order Date]])</f>
        <v>7</v>
      </c>
      <c r="F1304" s="3" t="str">
        <f>TEXT(SalesDataTable[[#This Row],[Order Date]],"MMM")</f>
        <v>Jul</v>
      </c>
      <c r="G1304" s="3" t="s">
        <v>11</v>
      </c>
      <c r="H1304" s="3" t="s">
        <v>52</v>
      </c>
      <c r="I1304" s="3" t="s">
        <v>8</v>
      </c>
      <c r="J1304" s="3" t="s">
        <v>16</v>
      </c>
      <c r="K1304" s="3" t="s">
        <v>4</v>
      </c>
      <c r="L1304" s="3" t="s">
        <v>22</v>
      </c>
      <c r="M1304" s="8">
        <v>10</v>
      </c>
      <c r="N1304" s="5">
        <v>49.69</v>
      </c>
      <c r="O1304" s="6">
        <v>0.1</v>
      </c>
      <c r="P1304" s="5">
        <v>21.82</v>
      </c>
      <c r="Q1304" s="5">
        <f t="shared" si="80"/>
        <v>447.21</v>
      </c>
      <c r="R1304" s="5">
        <f t="shared" si="81"/>
        <v>218.2</v>
      </c>
      <c r="S1304" s="5">
        <f t="shared" si="82"/>
        <v>229.01</v>
      </c>
      <c r="T1304" s="7">
        <f t="shared" si="83"/>
        <v>0.51208604458755391</v>
      </c>
      <c r="U1304" s="4">
        <f>YEAR(SalesDataTable[[#This Row],[Order Date]])</f>
        <v>2026</v>
      </c>
      <c r="V1304" s="7" t="str">
        <f>"Q"&amp;ROUNDUP(MONTH(SalesDataTable[[#This Row],[Order Date]])/3,0)</f>
        <v>Q3</v>
      </c>
      <c r="W1304" s="8">
        <f>MONTH(SalesDataTable[[#This Row],[Order Date]])</f>
        <v>7</v>
      </c>
      <c r="X1304" s="7" t="str">
        <f>TEXT(SalesDataTable[[#This Row],[Order Date]],"mmm")</f>
        <v>Jul</v>
      </c>
    </row>
    <row r="1305" spans="1:24" ht="15.75">
      <c r="A1305" s="1">
        <v>392</v>
      </c>
      <c r="B1305" s="2">
        <v>46212</v>
      </c>
      <c r="C1305" s="3">
        <f>YEAR(SalesDataTable[[#This Row],[Order Date]])</f>
        <v>2026</v>
      </c>
      <c r="D1305" s="10" t="str">
        <f>"Q"&amp;ROUNDUP(MONTH(SalesDataTable[[#This Row],[Order Date]])/3,0)</f>
        <v>Q3</v>
      </c>
      <c r="E1305" s="3">
        <f>MONTH(SalesDataTable[[#This Row],[Order Date]])</f>
        <v>7</v>
      </c>
      <c r="F1305" s="3" t="str">
        <f>TEXT(SalesDataTable[[#This Row],[Order Date]],"MMM")</f>
        <v>Jul</v>
      </c>
      <c r="G1305" s="3" t="s">
        <v>20</v>
      </c>
      <c r="H1305" s="3" t="s">
        <v>31</v>
      </c>
      <c r="I1305" s="3" t="s">
        <v>19</v>
      </c>
      <c r="J1305" s="3" t="s">
        <v>3</v>
      </c>
      <c r="K1305" s="3" t="s">
        <v>9</v>
      </c>
      <c r="L1305" s="3" t="s">
        <v>10</v>
      </c>
      <c r="M1305" s="8">
        <v>3</v>
      </c>
      <c r="N1305" s="5">
        <v>94.19</v>
      </c>
      <c r="O1305" s="6">
        <v>0</v>
      </c>
      <c r="P1305" s="5">
        <v>44.1</v>
      </c>
      <c r="Q1305" s="5">
        <f t="shared" si="80"/>
        <v>282.57</v>
      </c>
      <c r="R1305" s="5">
        <f t="shared" si="81"/>
        <v>132.30000000000001</v>
      </c>
      <c r="S1305" s="5">
        <f t="shared" si="82"/>
        <v>150.26999999999998</v>
      </c>
      <c r="T1305" s="7">
        <f t="shared" si="83"/>
        <v>0.53179743072512997</v>
      </c>
      <c r="U1305" s="4">
        <f>YEAR(SalesDataTable[[#This Row],[Order Date]])</f>
        <v>2026</v>
      </c>
      <c r="V1305" s="7" t="str">
        <f>"Q"&amp;ROUNDUP(MONTH(SalesDataTable[[#This Row],[Order Date]])/3,0)</f>
        <v>Q3</v>
      </c>
      <c r="W1305" s="8">
        <f>MONTH(SalesDataTable[[#This Row],[Order Date]])</f>
        <v>7</v>
      </c>
      <c r="X1305" s="7" t="str">
        <f>TEXT(SalesDataTable[[#This Row],[Order Date]],"mmm")</f>
        <v>Jul</v>
      </c>
    </row>
    <row r="1306" spans="1:24" ht="15.75">
      <c r="A1306" s="1">
        <v>1302</v>
      </c>
      <c r="B1306" s="2">
        <v>46212</v>
      </c>
      <c r="C1306" s="3">
        <f>YEAR(SalesDataTable[[#This Row],[Order Date]])</f>
        <v>2026</v>
      </c>
      <c r="D1306" s="10" t="str">
        <f>"Q"&amp;ROUNDUP(MONTH(SalesDataTable[[#This Row],[Order Date]])/3,0)</f>
        <v>Q3</v>
      </c>
      <c r="E1306" s="3">
        <f>MONTH(SalesDataTable[[#This Row],[Order Date]])</f>
        <v>7</v>
      </c>
      <c r="F1306" s="3" t="str">
        <f>TEXT(SalesDataTable[[#This Row],[Order Date]],"MMM")</f>
        <v>Jul</v>
      </c>
      <c r="G1306" s="3" t="s">
        <v>6</v>
      </c>
      <c r="H1306" s="3" t="s">
        <v>49</v>
      </c>
      <c r="I1306" s="3" t="s">
        <v>19</v>
      </c>
      <c r="J1306" s="3" t="s">
        <v>3</v>
      </c>
      <c r="K1306" s="3" t="s">
        <v>14</v>
      </c>
      <c r="L1306" s="3" t="s">
        <v>32</v>
      </c>
      <c r="M1306" s="8">
        <v>1</v>
      </c>
      <c r="N1306" s="5">
        <v>46.87</v>
      </c>
      <c r="O1306" s="6">
        <v>0</v>
      </c>
      <c r="P1306" s="5">
        <v>18.649999999999999</v>
      </c>
      <c r="Q1306" s="5">
        <f t="shared" si="80"/>
        <v>46.87</v>
      </c>
      <c r="R1306" s="5">
        <f t="shared" si="81"/>
        <v>18.649999999999999</v>
      </c>
      <c r="S1306" s="5">
        <f t="shared" si="82"/>
        <v>28.22</v>
      </c>
      <c r="T1306" s="7">
        <f t="shared" si="83"/>
        <v>0.60209088969490077</v>
      </c>
      <c r="U1306" s="4">
        <f>YEAR(SalesDataTable[[#This Row],[Order Date]])</f>
        <v>2026</v>
      </c>
      <c r="V1306" s="7" t="str">
        <f>"Q"&amp;ROUNDUP(MONTH(SalesDataTable[[#This Row],[Order Date]])/3,0)</f>
        <v>Q3</v>
      </c>
      <c r="W1306" s="8">
        <f>MONTH(SalesDataTable[[#This Row],[Order Date]])</f>
        <v>7</v>
      </c>
      <c r="X1306" s="7" t="str">
        <f>TEXT(SalesDataTable[[#This Row],[Order Date]],"mmm")</f>
        <v>Jul</v>
      </c>
    </row>
    <row r="1307" spans="1:24" ht="15.75">
      <c r="A1307" s="1">
        <v>1366</v>
      </c>
      <c r="B1307" s="2">
        <v>46212</v>
      </c>
      <c r="C1307" s="3">
        <f>YEAR(SalesDataTable[[#This Row],[Order Date]])</f>
        <v>2026</v>
      </c>
      <c r="D1307" s="10" t="str">
        <f>"Q"&amp;ROUNDUP(MONTH(SalesDataTable[[#This Row],[Order Date]])/3,0)</f>
        <v>Q3</v>
      </c>
      <c r="E1307" s="3">
        <f>MONTH(SalesDataTable[[#This Row],[Order Date]])</f>
        <v>7</v>
      </c>
      <c r="F1307" s="3" t="str">
        <f>TEXT(SalesDataTable[[#This Row],[Order Date]],"MMM")</f>
        <v>Jul</v>
      </c>
      <c r="G1307" s="3" t="s">
        <v>11</v>
      </c>
      <c r="H1307" s="3" t="s">
        <v>52</v>
      </c>
      <c r="I1307" s="3" t="s">
        <v>2</v>
      </c>
      <c r="J1307" s="3" t="s">
        <v>3</v>
      </c>
      <c r="K1307" s="3" t="s">
        <v>14</v>
      </c>
      <c r="L1307" s="3" t="s">
        <v>15</v>
      </c>
      <c r="M1307" s="8">
        <v>1</v>
      </c>
      <c r="N1307" s="5">
        <v>36.99</v>
      </c>
      <c r="O1307" s="6">
        <v>0.1</v>
      </c>
      <c r="P1307" s="5">
        <v>13.2</v>
      </c>
      <c r="Q1307" s="5">
        <f t="shared" si="80"/>
        <v>33.291000000000004</v>
      </c>
      <c r="R1307" s="5">
        <f t="shared" si="81"/>
        <v>13.2</v>
      </c>
      <c r="S1307" s="5">
        <f t="shared" si="82"/>
        <v>20.091000000000005</v>
      </c>
      <c r="T1307" s="7">
        <f t="shared" si="83"/>
        <v>0.60349644047940887</v>
      </c>
      <c r="U1307" s="4">
        <f>YEAR(SalesDataTable[[#This Row],[Order Date]])</f>
        <v>2026</v>
      </c>
      <c r="V1307" s="7" t="str">
        <f>"Q"&amp;ROUNDUP(MONTH(SalesDataTable[[#This Row],[Order Date]])/3,0)</f>
        <v>Q3</v>
      </c>
      <c r="W1307" s="8">
        <f>MONTH(SalesDataTable[[#This Row],[Order Date]])</f>
        <v>7</v>
      </c>
      <c r="X1307" s="7" t="str">
        <f>TEXT(SalesDataTable[[#This Row],[Order Date]],"mmm")</f>
        <v>Jul</v>
      </c>
    </row>
    <row r="1308" spans="1:24" ht="15.75">
      <c r="A1308" s="1">
        <v>1974</v>
      </c>
      <c r="B1308" s="2">
        <v>46212</v>
      </c>
      <c r="C1308" s="3">
        <f>YEAR(SalesDataTable[[#This Row],[Order Date]])</f>
        <v>2026</v>
      </c>
      <c r="D1308" s="10" t="str">
        <f>"Q"&amp;ROUNDUP(MONTH(SalesDataTable[[#This Row],[Order Date]])/3,0)</f>
        <v>Q3</v>
      </c>
      <c r="E1308" s="3">
        <f>MONTH(SalesDataTable[[#This Row],[Order Date]])</f>
        <v>7</v>
      </c>
      <c r="F1308" s="3" t="str">
        <f>TEXT(SalesDataTable[[#This Row],[Order Date]],"MMM")</f>
        <v>Jul</v>
      </c>
      <c r="G1308" s="3" t="s">
        <v>0</v>
      </c>
      <c r="H1308" s="3" t="s">
        <v>50</v>
      </c>
      <c r="I1308" s="3" t="s">
        <v>2</v>
      </c>
      <c r="J1308" s="3" t="s">
        <v>3</v>
      </c>
      <c r="K1308" s="3" t="s">
        <v>14</v>
      </c>
      <c r="L1308" s="3" t="s">
        <v>44</v>
      </c>
      <c r="M1308" s="8">
        <v>1</v>
      </c>
      <c r="N1308" s="5">
        <v>135.44</v>
      </c>
      <c r="O1308" s="6">
        <v>0</v>
      </c>
      <c r="P1308" s="5">
        <v>65.48</v>
      </c>
      <c r="Q1308" s="5">
        <f t="shared" si="80"/>
        <v>135.44</v>
      </c>
      <c r="R1308" s="5">
        <f t="shared" si="81"/>
        <v>65.48</v>
      </c>
      <c r="S1308" s="5">
        <f t="shared" si="82"/>
        <v>69.959999999999994</v>
      </c>
      <c r="T1308" s="7">
        <f t="shared" si="83"/>
        <v>0.51653868871825159</v>
      </c>
      <c r="U1308" s="4">
        <f>YEAR(SalesDataTable[[#This Row],[Order Date]])</f>
        <v>2026</v>
      </c>
      <c r="V1308" s="7" t="str">
        <f>"Q"&amp;ROUNDUP(MONTH(SalesDataTable[[#This Row],[Order Date]])/3,0)</f>
        <v>Q3</v>
      </c>
      <c r="W1308" s="8">
        <f>MONTH(SalesDataTable[[#This Row],[Order Date]])</f>
        <v>7</v>
      </c>
      <c r="X1308" s="7" t="str">
        <f>TEXT(SalesDataTable[[#This Row],[Order Date]],"mmm")</f>
        <v>Jul</v>
      </c>
    </row>
    <row r="1309" spans="1:24" ht="15.75">
      <c r="A1309" s="1">
        <v>2716</v>
      </c>
      <c r="B1309" s="2">
        <v>46212</v>
      </c>
      <c r="C1309" s="3">
        <f>YEAR(SalesDataTable[[#This Row],[Order Date]])</f>
        <v>2026</v>
      </c>
      <c r="D1309" s="10" t="str">
        <f>"Q"&amp;ROUNDUP(MONTH(SalesDataTable[[#This Row],[Order Date]])/3,0)</f>
        <v>Q3</v>
      </c>
      <c r="E1309" s="3">
        <f>MONTH(SalesDataTable[[#This Row],[Order Date]])</f>
        <v>7</v>
      </c>
      <c r="F1309" s="3" t="str">
        <f>TEXT(SalesDataTable[[#This Row],[Order Date]],"MMM")</f>
        <v>Jul</v>
      </c>
      <c r="G1309" s="3" t="s">
        <v>6</v>
      </c>
      <c r="H1309" s="3" t="s">
        <v>7</v>
      </c>
      <c r="I1309" s="3" t="s">
        <v>2</v>
      </c>
      <c r="J1309" s="3" t="s">
        <v>13</v>
      </c>
      <c r="K1309" s="3" t="s">
        <v>9</v>
      </c>
      <c r="L1309" s="3" t="s">
        <v>10</v>
      </c>
      <c r="M1309" s="8">
        <v>3</v>
      </c>
      <c r="N1309" s="5">
        <v>92.25</v>
      </c>
      <c r="O1309" s="6">
        <v>0</v>
      </c>
      <c r="P1309" s="5">
        <v>46.27</v>
      </c>
      <c r="Q1309" s="5">
        <f t="shared" si="80"/>
        <v>276.75</v>
      </c>
      <c r="R1309" s="5">
        <f t="shared" si="81"/>
        <v>138.81</v>
      </c>
      <c r="S1309" s="5">
        <f t="shared" si="82"/>
        <v>137.94</v>
      </c>
      <c r="T1309" s="7">
        <f t="shared" si="83"/>
        <v>0.49842818428184282</v>
      </c>
      <c r="U1309" s="4">
        <f>YEAR(SalesDataTable[[#This Row],[Order Date]])</f>
        <v>2026</v>
      </c>
      <c r="V1309" s="7" t="str">
        <f>"Q"&amp;ROUNDUP(MONTH(SalesDataTable[[#This Row],[Order Date]])/3,0)</f>
        <v>Q3</v>
      </c>
      <c r="W1309" s="8">
        <f>MONTH(SalesDataTable[[#This Row],[Order Date]])</f>
        <v>7</v>
      </c>
      <c r="X1309" s="7" t="str">
        <f>TEXT(SalesDataTable[[#This Row],[Order Date]],"mmm")</f>
        <v>Jul</v>
      </c>
    </row>
    <row r="1310" spans="1:24" ht="15.75">
      <c r="A1310" s="1">
        <v>3161</v>
      </c>
      <c r="B1310" s="2">
        <v>46212</v>
      </c>
      <c r="C1310" s="3">
        <f>YEAR(SalesDataTable[[#This Row],[Order Date]])</f>
        <v>2026</v>
      </c>
      <c r="D1310" s="10" t="str">
        <f>"Q"&amp;ROUNDUP(MONTH(SalesDataTable[[#This Row],[Order Date]])/3,0)</f>
        <v>Q3</v>
      </c>
      <c r="E1310" s="3">
        <f>MONTH(SalesDataTable[[#This Row],[Order Date]])</f>
        <v>7</v>
      </c>
      <c r="F1310" s="3" t="str">
        <f>TEXT(SalesDataTable[[#This Row],[Order Date]],"MMM")</f>
        <v>Jul</v>
      </c>
      <c r="G1310" s="3" t="s">
        <v>11</v>
      </c>
      <c r="H1310" s="3" t="s">
        <v>25</v>
      </c>
      <c r="I1310" s="3" t="s">
        <v>2</v>
      </c>
      <c r="J1310" s="3" t="s">
        <v>13</v>
      </c>
      <c r="K1310" s="3" t="s">
        <v>23</v>
      </c>
      <c r="L1310" s="3" t="s">
        <v>29</v>
      </c>
      <c r="M1310" s="8">
        <v>2</v>
      </c>
      <c r="N1310" s="5">
        <v>192.6</v>
      </c>
      <c r="O1310" s="6">
        <v>0</v>
      </c>
      <c r="P1310" s="5">
        <v>104.89</v>
      </c>
      <c r="Q1310" s="5">
        <f t="shared" si="80"/>
        <v>385.2</v>
      </c>
      <c r="R1310" s="5">
        <f t="shared" si="81"/>
        <v>209.78</v>
      </c>
      <c r="S1310" s="5">
        <f t="shared" si="82"/>
        <v>175.42</v>
      </c>
      <c r="T1310" s="7">
        <f t="shared" si="83"/>
        <v>0.45539979231568017</v>
      </c>
      <c r="U1310" s="4">
        <f>YEAR(SalesDataTable[[#This Row],[Order Date]])</f>
        <v>2026</v>
      </c>
      <c r="V1310" s="7" t="str">
        <f>"Q"&amp;ROUNDUP(MONTH(SalesDataTable[[#This Row],[Order Date]])/3,0)</f>
        <v>Q3</v>
      </c>
      <c r="W1310" s="8">
        <f>MONTH(SalesDataTable[[#This Row],[Order Date]])</f>
        <v>7</v>
      </c>
      <c r="X1310" s="7" t="str">
        <f>TEXT(SalesDataTable[[#This Row],[Order Date]],"mmm")</f>
        <v>Jul</v>
      </c>
    </row>
    <row r="1311" spans="1:24" ht="15.75">
      <c r="A1311" s="1">
        <v>3240</v>
      </c>
      <c r="B1311" s="2">
        <v>46212</v>
      </c>
      <c r="C1311" s="3">
        <f>YEAR(SalesDataTable[[#This Row],[Order Date]])</f>
        <v>2026</v>
      </c>
      <c r="D1311" s="10" t="str">
        <f>"Q"&amp;ROUNDUP(MONTH(SalesDataTable[[#This Row],[Order Date]])/3,0)</f>
        <v>Q3</v>
      </c>
      <c r="E1311" s="3">
        <f>MONTH(SalesDataTable[[#This Row],[Order Date]])</f>
        <v>7</v>
      </c>
      <c r="F1311" s="3" t="str">
        <f>TEXT(SalesDataTable[[#This Row],[Order Date]],"MMM")</f>
        <v>Jul</v>
      </c>
      <c r="G1311" s="3" t="s">
        <v>20</v>
      </c>
      <c r="H1311" s="3" t="s">
        <v>33</v>
      </c>
      <c r="I1311" s="3" t="s">
        <v>2</v>
      </c>
      <c r="J1311" s="3" t="s">
        <v>3</v>
      </c>
      <c r="K1311" s="3" t="s">
        <v>4</v>
      </c>
      <c r="L1311" s="3" t="s">
        <v>26</v>
      </c>
      <c r="M1311" s="8">
        <v>1</v>
      </c>
      <c r="N1311" s="5">
        <v>39.94</v>
      </c>
      <c r="O1311" s="6">
        <v>0</v>
      </c>
      <c r="P1311" s="5">
        <v>16.89</v>
      </c>
      <c r="Q1311" s="5">
        <f t="shared" si="80"/>
        <v>39.94</v>
      </c>
      <c r="R1311" s="5">
        <f t="shared" si="81"/>
        <v>16.89</v>
      </c>
      <c r="S1311" s="5">
        <f t="shared" si="82"/>
        <v>23.049999999999997</v>
      </c>
      <c r="T1311" s="7">
        <f t="shared" si="83"/>
        <v>0.57711567351026538</v>
      </c>
      <c r="U1311" s="4">
        <f>YEAR(SalesDataTable[[#This Row],[Order Date]])</f>
        <v>2026</v>
      </c>
      <c r="V1311" s="7" t="str">
        <f>"Q"&amp;ROUNDUP(MONTH(SalesDataTable[[#This Row],[Order Date]])/3,0)</f>
        <v>Q3</v>
      </c>
      <c r="W1311" s="8">
        <f>MONTH(SalesDataTable[[#This Row],[Order Date]])</f>
        <v>7</v>
      </c>
      <c r="X1311" s="7" t="str">
        <f>TEXT(SalesDataTable[[#This Row],[Order Date]],"mmm")</f>
        <v>Jul</v>
      </c>
    </row>
    <row r="1312" spans="1:24" ht="15.75">
      <c r="A1312" s="1">
        <v>3682</v>
      </c>
      <c r="B1312" s="2">
        <v>46212</v>
      </c>
      <c r="C1312" s="3">
        <f>YEAR(SalesDataTable[[#This Row],[Order Date]])</f>
        <v>2026</v>
      </c>
      <c r="D1312" s="10" t="str">
        <f>"Q"&amp;ROUNDUP(MONTH(SalesDataTable[[#This Row],[Order Date]])/3,0)</f>
        <v>Q3</v>
      </c>
      <c r="E1312" s="3">
        <f>MONTH(SalesDataTable[[#This Row],[Order Date]])</f>
        <v>7</v>
      </c>
      <c r="F1312" s="3" t="str">
        <f>TEXT(SalesDataTable[[#This Row],[Order Date]],"MMM")</f>
        <v>Jul</v>
      </c>
      <c r="G1312" s="3" t="s">
        <v>11</v>
      </c>
      <c r="H1312" s="3" t="s">
        <v>12</v>
      </c>
      <c r="I1312" s="3" t="s">
        <v>2</v>
      </c>
      <c r="J1312" s="3" t="s">
        <v>3</v>
      </c>
      <c r="K1312" s="3" t="s">
        <v>9</v>
      </c>
      <c r="L1312" s="3" t="s">
        <v>37</v>
      </c>
      <c r="M1312" s="8">
        <v>3</v>
      </c>
      <c r="N1312" s="5">
        <v>150.61000000000001</v>
      </c>
      <c r="O1312" s="6">
        <v>0</v>
      </c>
      <c r="P1312" s="5">
        <v>79.900000000000006</v>
      </c>
      <c r="Q1312" s="5">
        <f t="shared" si="80"/>
        <v>451.83000000000004</v>
      </c>
      <c r="R1312" s="5">
        <f t="shared" si="81"/>
        <v>239.70000000000002</v>
      </c>
      <c r="S1312" s="5">
        <f t="shared" si="82"/>
        <v>212.13000000000002</v>
      </c>
      <c r="T1312" s="7">
        <f t="shared" si="83"/>
        <v>0.46949073766682159</v>
      </c>
      <c r="U1312" s="4">
        <f>YEAR(SalesDataTable[[#This Row],[Order Date]])</f>
        <v>2026</v>
      </c>
      <c r="V1312" s="7" t="str">
        <f>"Q"&amp;ROUNDUP(MONTH(SalesDataTable[[#This Row],[Order Date]])/3,0)</f>
        <v>Q3</v>
      </c>
      <c r="W1312" s="8">
        <f>MONTH(SalesDataTable[[#This Row],[Order Date]])</f>
        <v>7</v>
      </c>
      <c r="X1312" s="7" t="str">
        <f>TEXT(SalesDataTable[[#This Row],[Order Date]],"mmm")</f>
        <v>Jul</v>
      </c>
    </row>
    <row r="1313" spans="1:24" ht="15.75">
      <c r="A1313" s="1">
        <v>4725</v>
      </c>
      <c r="B1313" s="2">
        <v>46212</v>
      </c>
      <c r="C1313" s="3">
        <f>YEAR(SalesDataTable[[#This Row],[Order Date]])</f>
        <v>2026</v>
      </c>
      <c r="D1313" s="10" t="str">
        <f>"Q"&amp;ROUNDUP(MONTH(SalesDataTable[[#This Row],[Order Date]])/3,0)</f>
        <v>Q3</v>
      </c>
      <c r="E1313" s="3">
        <f>MONTH(SalesDataTable[[#This Row],[Order Date]])</f>
        <v>7</v>
      </c>
      <c r="F1313" s="3" t="str">
        <f>TEXT(SalesDataTable[[#This Row],[Order Date]],"MMM")</f>
        <v>Jul</v>
      </c>
      <c r="G1313" s="3" t="s">
        <v>20</v>
      </c>
      <c r="H1313" s="3" t="s">
        <v>47</v>
      </c>
      <c r="I1313" s="3" t="s">
        <v>2</v>
      </c>
      <c r="J1313" s="3" t="s">
        <v>3</v>
      </c>
      <c r="K1313" s="3" t="s">
        <v>9</v>
      </c>
      <c r="L1313" s="3" t="s">
        <v>46</v>
      </c>
      <c r="M1313" s="8">
        <v>2</v>
      </c>
      <c r="N1313" s="5">
        <v>71.069999999999993</v>
      </c>
      <c r="O1313" s="6">
        <v>0</v>
      </c>
      <c r="P1313" s="5">
        <v>31.57</v>
      </c>
      <c r="Q1313" s="5">
        <f t="shared" si="80"/>
        <v>142.13999999999999</v>
      </c>
      <c r="R1313" s="5">
        <f t="shared" si="81"/>
        <v>63.14</v>
      </c>
      <c r="S1313" s="5">
        <f t="shared" si="82"/>
        <v>78.999999999999986</v>
      </c>
      <c r="T1313" s="7">
        <f t="shared" si="83"/>
        <v>0.55579006613198245</v>
      </c>
      <c r="U1313" s="4">
        <f>YEAR(SalesDataTable[[#This Row],[Order Date]])</f>
        <v>2026</v>
      </c>
      <c r="V1313" s="7" t="str">
        <f>"Q"&amp;ROUNDUP(MONTH(SalesDataTable[[#This Row],[Order Date]])/3,0)</f>
        <v>Q3</v>
      </c>
      <c r="W1313" s="8">
        <f>MONTH(SalesDataTable[[#This Row],[Order Date]])</f>
        <v>7</v>
      </c>
      <c r="X1313" s="7" t="str">
        <f>TEXT(SalesDataTable[[#This Row],[Order Date]],"mmm")</f>
        <v>Jul</v>
      </c>
    </row>
    <row r="1314" spans="1:24" ht="15.75">
      <c r="A1314" s="1">
        <v>758</v>
      </c>
      <c r="B1314" s="2">
        <v>46213</v>
      </c>
      <c r="C1314" s="3">
        <f>YEAR(SalesDataTable[[#This Row],[Order Date]])</f>
        <v>2026</v>
      </c>
      <c r="D1314" s="10" t="str">
        <f>"Q"&amp;ROUNDUP(MONTH(SalesDataTable[[#This Row],[Order Date]])/3,0)</f>
        <v>Q3</v>
      </c>
      <c r="E1314" s="3">
        <f>MONTH(SalesDataTable[[#This Row],[Order Date]])</f>
        <v>7</v>
      </c>
      <c r="F1314" s="3" t="str">
        <f>TEXT(SalesDataTable[[#This Row],[Order Date]],"MMM")</f>
        <v>Jul</v>
      </c>
      <c r="G1314" s="3" t="s">
        <v>0</v>
      </c>
      <c r="H1314" s="3" t="s">
        <v>1</v>
      </c>
      <c r="I1314" s="3" t="s">
        <v>19</v>
      </c>
      <c r="J1314" s="3" t="s">
        <v>13</v>
      </c>
      <c r="K1314" s="3" t="s">
        <v>4</v>
      </c>
      <c r="L1314" s="3" t="s">
        <v>22</v>
      </c>
      <c r="M1314" s="8">
        <v>1</v>
      </c>
      <c r="N1314" s="5">
        <v>50.78</v>
      </c>
      <c r="O1314" s="6">
        <v>0</v>
      </c>
      <c r="P1314" s="5">
        <v>22.29</v>
      </c>
      <c r="Q1314" s="5">
        <f t="shared" si="80"/>
        <v>50.78</v>
      </c>
      <c r="R1314" s="5">
        <f t="shared" si="81"/>
        <v>22.29</v>
      </c>
      <c r="S1314" s="5">
        <f t="shared" si="82"/>
        <v>28.490000000000002</v>
      </c>
      <c r="T1314" s="7">
        <f t="shared" si="83"/>
        <v>0.56104765655769995</v>
      </c>
      <c r="U1314" s="4">
        <f>YEAR(SalesDataTable[[#This Row],[Order Date]])</f>
        <v>2026</v>
      </c>
      <c r="V1314" s="7" t="str">
        <f>"Q"&amp;ROUNDUP(MONTH(SalesDataTable[[#This Row],[Order Date]])/3,0)</f>
        <v>Q3</v>
      </c>
      <c r="W1314" s="8">
        <f>MONTH(SalesDataTable[[#This Row],[Order Date]])</f>
        <v>7</v>
      </c>
      <c r="X1314" s="7" t="str">
        <f>TEXT(SalesDataTable[[#This Row],[Order Date]],"mmm")</f>
        <v>Jul</v>
      </c>
    </row>
    <row r="1315" spans="1:24" ht="15.75">
      <c r="A1315" s="1">
        <v>1910</v>
      </c>
      <c r="B1315" s="2">
        <v>46213</v>
      </c>
      <c r="C1315" s="3">
        <f>YEAR(SalesDataTable[[#This Row],[Order Date]])</f>
        <v>2026</v>
      </c>
      <c r="D1315" s="10" t="str">
        <f>"Q"&amp;ROUNDUP(MONTH(SalesDataTable[[#This Row],[Order Date]])/3,0)</f>
        <v>Q3</v>
      </c>
      <c r="E1315" s="3">
        <f>MONTH(SalesDataTable[[#This Row],[Order Date]])</f>
        <v>7</v>
      </c>
      <c r="F1315" s="3" t="str">
        <f>TEXT(SalesDataTable[[#This Row],[Order Date]],"MMM")</f>
        <v>Jul</v>
      </c>
      <c r="G1315" s="3" t="s">
        <v>0</v>
      </c>
      <c r="H1315" s="3" t="s">
        <v>50</v>
      </c>
      <c r="I1315" s="3" t="s">
        <v>2</v>
      </c>
      <c r="J1315" s="3" t="s">
        <v>3</v>
      </c>
      <c r="K1315" s="3" t="s">
        <v>9</v>
      </c>
      <c r="L1315" s="3" t="s">
        <v>17</v>
      </c>
      <c r="M1315" s="8">
        <v>2</v>
      </c>
      <c r="N1315" s="5">
        <v>141.51</v>
      </c>
      <c r="O1315" s="6">
        <v>0.05</v>
      </c>
      <c r="P1315" s="5">
        <v>77.040000000000006</v>
      </c>
      <c r="Q1315" s="5">
        <f t="shared" si="80"/>
        <v>268.86899999999997</v>
      </c>
      <c r="R1315" s="5">
        <f t="shared" si="81"/>
        <v>154.08000000000001</v>
      </c>
      <c r="S1315" s="5">
        <f t="shared" si="82"/>
        <v>114.78899999999996</v>
      </c>
      <c r="T1315" s="7">
        <f t="shared" si="83"/>
        <v>0.42693281858451504</v>
      </c>
      <c r="U1315" s="4">
        <f>YEAR(SalesDataTable[[#This Row],[Order Date]])</f>
        <v>2026</v>
      </c>
      <c r="V1315" s="7" t="str">
        <f>"Q"&amp;ROUNDUP(MONTH(SalesDataTable[[#This Row],[Order Date]])/3,0)</f>
        <v>Q3</v>
      </c>
      <c r="W1315" s="8">
        <f>MONTH(SalesDataTable[[#This Row],[Order Date]])</f>
        <v>7</v>
      </c>
      <c r="X1315" s="7" t="str">
        <f>TEXT(SalesDataTable[[#This Row],[Order Date]],"mmm")</f>
        <v>Jul</v>
      </c>
    </row>
    <row r="1316" spans="1:24" ht="15.75">
      <c r="A1316" s="1">
        <v>1941</v>
      </c>
      <c r="B1316" s="2">
        <v>46213</v>
      </c>
      <c r="C1316" s="3">
        <f>YEAR(SalesDataTable[[#This Row],[Order Date]])</f>
        <v>2026</v>
      </c>
      <c r="D1316" s="10" t="str">
        <f>"Q"&amp;ROUNDUP(MONTH(SalesDataTable[[#This Row],[Order Date]])/3,0)</f>
        <v>Q3</v>
      </c>
      <c r="E1316" s="3">
        <f>MONTH(SalesDataTable[[#This Row],[Order Date]])</f>
        <v>7</v>
      </c>
      <c r="F1316" s="3" t="str">
        <f>TEXT(SalesDataTable[[#This Row],[Order Date]],"MMM")</f>
        <v>Jul</v>
      </c>
      <c r="G1316" s="3" t="s">
        <v>6</v>
      </c>
      <c r="H1316" s="3" t="s">
        <v>43</v>
      </c>
      <c r="I1316" s="3" t="s">
        <v>28</v>
      </c>
      <c r="J1316" s="3" t="s">
        <v>3</v>
      </c>
      <c r="K1316" s="3" t="s">
        <v>9</v>
      </c>
      <c r="L1316" s="3" t="s">
        <v>37</v>
      </c>
      <c r="M1316" s="8">
        <v>1</v>
      </c>
      <c r="N1316" s="5">
        <v>156.44</v>
      </c>
      <c r="O1316" s="6">
        <v>0.1</v>
      </c>
      <c r="P1316" s="5">
        <v>80.72</v>
      </c>
      <c r="Q1316" s="5">
        <f t="shared" si="80"/>
        <v>140.79599999999999</v>
      </c>
      <c r="R1316" s="5">
        <f t="shared" si="81"/>
        <v>80.72</v>
      </c>
      <c r="S1316" s="5">
        <f t="shared" si="82"/>
        <v>60.075999999999993</v>
      </c>
      <c r="T1316" s="7">
        <f t="shared" si="83"/>
        <v>0.42668825818915307</v>
      </c>
      <c r="U1316" s="4">
        <f>YEAR(SalesDataTable[[#This Row],[Order Date]])</f>
        <v>2026</v>
      </c>
      <c r="V1316" s="7" t="str">
        <f>"Q"&amp;ROUNDUP(MONTH(SalesDataTable[[#This Row],[Order Date]])/3,0)</f>
        <v>Q3</v>
      </c>
      <c r="W1316" s="8">
        <f>MONTH(SalesDataTable[[#This Row],[Order Date]])</f>
        <v>7</v>
      </c>
      <c r="X1316" s="7" t="str">
        <f>TEXT(SalesDataTable[[#This Row],[Order Date]],"mmm")</f>
        <v>Jul</v>
      </c>
    </row>
    <row r="1317" spans="1:24" ht="15.75">
      <c r="A1317" s="1">
        <v>2324</v>
      </c>
      <c r="B1317" s="2">
        <v>46213</v>
      </c>
      <c r="C1317" s="3">
        <f>YEAR(SalesDataTable[[#This Row],[Order Date]])</f>
        <v>2026</v>
      </c>
      <c r="D1317" s="10" t="str">
        <f>"Q"&amp;ROUNDUP(MONTH(SalesDataTable[[#This Row],[Order Date]])/3,0)</f>
        <v>Q3</v>
      </c>
      <c r="E1317" s="3">
        <f>MONTH(SalesDataTable[[#This Row],[Order Date]])</f>
        <v>7</v>
      </c>
      <c r="F1317" s="3" t="str">
        <f>TEXT(SalesDataTable[[#This Row],[Order Date]],"MMM")</f>
        <v>Jul</v>
      </c>
      <c r="G1317" s="3" t="s">
        <v>6</v>
      </c>
      <c r="H1317" s="3" t="s">
        <v>43</v>
      </c>
      <c r="I1317" s="3" t="s">
        <v>2</v>
      </c>
      <c r="J1317" s="3" t="s">
        <v>13</v>
      </c>
      <c r="K1317" s="3" t="s">
        <v>34</v>
      </c>
      <c r="L1317" s="3" t="s">
        <v>45</v>
      </c>
      <c r="M1317" s="8">
        <v>2</v>
      </c>
      <c r="N1317" s="5">
        <v>51.75</v>
      </c>
      <c r="O1317" s="6">
        <v>0</v>
      </c>
      <c r="P1317" s="5">
        <v>21.4</v>
      </c>
      <c r="Q1317" s="5">
        <f t="shared" si="80"/>
        <v>103.5</v>
      </c>
      <c r="R1317" s="5">
        <f t="shared" si="81"/>
        <v>42.8</v>
      </c>
      <c r="S1317" s="5">
        <f t="shared" si="82"/>
        <v>60.7</v>
      </c>
      <c r="T1317" s="7">
        <f t="shared" si="83"/>
        <v>0.58647342995169083</v>
      </c>
      <c r="U1317" s="4">
        <f>YEAR(SalesDataTable[[#This Row],[Order Date]])</f>
        <v>2026</v>
      </c>
      <c r="V1317" s="7" t="str">
        <f>"Q"&amp;ROUNDUP(MONTH(SalesDataTable[[#This Row],[Order Date]])/3,0)</f>
        <v>Q3</v>
      </c>
      <c r="W1317" s="8">
        <f>MONTH(SalesDataTable[[#This Row],[Order Date]])</f>
        <v>7</v>
      </c>
      <c r="X1317" s="7" t="str">
        <f>TEXT(SalesDataTable[[#This Row],[Order Date]],"mmm")</f>
        <v>Jul</v>
      </c>
    </row>
    <row r="1318" spans="1:24" ht="15.75">
      <c r="A1318" s="1">
        <v>2869</v>
      </c>
      <c r="B1318" s="2">
        <v>46213</v>
      </c>
      <c r="C1318" s="3">
        <f>YEAR(SalesDataTable[[#This Row],[Order Date]])</f>
        <v>2026</v>
      </c>
      <c r="D1318" s="10" t="str">
        <f>"Q"&amp;ROUNDUP(MONTH(SalesDataTable[[#This Row],[Order Date]])/3,0)</f>
        <v>Q3</v>
      </c>
      <c r="E1318" s="3">
        <f>MONTH(SalesDataTable[[#This Row],[Order Date]])</f>
        <v>7</v>
      </c>
      <c r="F1318" s="3" t="str">
        <f>TEXT(SalesDataTable[[#This Row],[Order Date]],"MMM")</f>
        <v>Jul</v>
      </c>
      <c r="G1318" s="3" t="s">
        <v>11</v>
      </c>
      <c r="H1318" s="3" t="s">
        <v>25</v>
      </c>
      <c r="I1318" s="3" t="s">
        <v>28</v>
      </c>
      <c r="J1318" s="3" t="s">
        <v>13</v>
      </c>
      <c r="K1318" s="3" t="s">
        <v>23</v>
      </c>
      <c r="L1318" s="3" t="s">
        <v>40</v>
      </c>
      <c r="M1318" s="8">
        <v>1</v>
      </c>
      <c r="N1318" s="5">
        <v>82.23</v>
      </c>
      <c r="O1318" s="6">
        <v>0.1</v>
      </c>
      <c r="P1318" s="5">
        <v>38.340000000000003</v>
      </c>
      <c r="Q1318" s="5">
        <f t="shared" si="80"/>
        <v>74.007000000000005</v>
      </c>
      <c r="R1318" s="5">
        <f t="shared" si="81"/>
        <v>38.340000000000003</v>
      </c>
      <c r="S1318" s="5">
        <f t="shared" si="82"/>
        <v>35.667000000000002</v>
      </c>
      <c r="T1318" s="7">
        <f t="shared" si="83"/>
        <v>0.48194089748267055</v>
      </c>
      <c r="U1318" s="4">
        <f>YEAR(SalesDataTable[[#This Row],[Order Date]])</f>
        <v>2026</v>
      </c>
      <c r="V1318" s="7" t="str">
        <f>"Q"&amp;ROUNDUP(MONTH(SalesDataTable[[#This Row],[Order Date]])/3,0)</f>
        <v>Q3</v>
      </c>
      <c r="W1318" s="8">
        <f>MONTH(SalesDataTable[[#This Row],[Order Date]])</f>
        <v>7</v>
      </c>
      <c r="X1318" s="7" t="str">
        <f>TEXT(SalesDataTable[[#This Row],[Order Date]],"mmm")</f>
        <v>Jul</v>
      </c>
    </row>
    <row r="1319" spans="1:24" ht="15.75">
      <c r="A1319" s="1">
        <v>3236</v>
      </c>
      <c r="B1319" s="2">
        <v>46213</v>
      </c>
      <c r="C1319" s="3">
        <f>YEAR(SalesDataTable[[#This Row],[Order Date]])</f>
        <v>2026</v>
      </c>
      <c r="D1319" s="10" t="str">
        <f>"Q"&amp;ROUNDUP(MONTH(SalesDataTable[[#This Row],[Order Date]])/3,0)</f>
        <v>Q3</v>
      </c>
      <c r="E1319" s="3">
        <f>MONTH(SalesDataTable[[#This Row],[Order Date]])</f>
        <v>7</v>
      </c>
      <c r="F1319" s="3" t="str">
        <f>TEXT(SalesDataTable[[#This Row],[Order Date]],"MMM")</f>
        <v>Jul</v>
      </c>
      <c r="G1319" s="3" t="s">
        <v>6</v>
      </c>
      <c r="H1319" s="3" t="s">
        <v>27</v>
      </c>
      <c r="I1319" s="3" t="s">
        <v>2</v>
      </c>
      <c r="J1319" s="3" t="s">
        <v>13</v>
      </c>
      <c r="K1319" s="3" t="s">
        <v>9</v>
      </c>
      <c r="L1319" s="3" t="s">
        <v>17</v>
      </c>
      <c r="M1319" s="8">
        <v>1</v>
      </c>
      <c r="N1319" s="5">
        <v>144.16999999999999</v>
      </c>
      <c r="O1319" s="6">
        <v>0.1</v>
      </c>
      <c r="P1319" s="5">
        <v>78.13</v>
      </c>
      <c r="Q1319" s="5">
        <f t="shared" si="80"/>
        <v>129.75299999999999</v>
      </c>
      <c r="R1319" s="5">
        <f t="shared" si="81"/>
        <v>78.13</v>
      </c>
      <c r="S1319" s="5">
        <f t="shared" si="82"/>
        <v>51.62299999999999</v>
      </c>
      <c r="T1319" s="7">
        <f t="shared" si="83"/>
        <v>0.39785592625989374</v>
      </c>
      <c r="U1319" s="4">
        <f>YEAR(SalesDataTable[[#This Row],[Order Date]])</f>
        <v>2026</v>
      </c>
      <c r="V1319" s="7" t="str">
        <f>"Q"&amp;ROUNDUP(MONTH(SalesDataTable[[#This Row],[Order Date]])/3,0)</f>
        <v>Q3</v>
      </c>
      <c r="W1319" s="8">
        <f>MONTH(SalesDataTable[[#This Row],[Order Date]])</f>
        <v>7</v>
      </c>
      <c r="X1319" s="7" t="str">
        <f>TEXT(SalesDataTable[[#This Row],[Order Date]],"mmm")</f>
        <v>Jul</v>
      </c>
    </row>
    <row r="1320" spans="1:24" ht="15.75">
      <c r="A1320" s="1">
        <v>3582</v>
      </c>
      <c r="B1320" s="2">
        <v>46213</v>
      </c>
      <c r="C1320" s="3">
        <f>YEAR(SalesDataTable[[#This Row],[Order Date]])</f>
        <v>2026</v>
      </c>
      <c r="D1320" s="10" t="str">
        <f>"Q"&amp;ROUNDUP(MONTH(SalesDataTable[[#This Row],[Order Date]])/3,0)</f>
        <v>Q3</v>
      </c>
      <c r="E1320" s="3">
        <f>MONTH(SalesDataTable[[#This Row],[Order Date]])</f>
        <v>7</v>
      </c>
      <c r="F1320" s="3" t="str">
        <f>TEXT(SalesDataTable[[#This Row],[Order Date]],"MMM")</f>
        <v>Jul</v>
      </c>
      <c r="G1320" s="3" t="s">
        <v>6</v>
      </c>
      <c r="H1320" s="3" t="s">
        <v>43</v>
      </c>
      <c r="I1320" s="3" t="s">
        <v>2</v>
      </c>
      <c r="J1320" s="3" t="s">
        <v>3</v>
      </c>
      <c r="K1320" s="3" t="s">
        <v>23</v>
      </c>
      <c r="L1320" s="3" t="s">
        <v>40</v>
      </c>
      <c r="M1320" s="8">
        <v>4</v>
      </c>
      <c r="N1320" s="5">
        <v>82.47</v>
      </c>
      <c r="O1320" s="6">
        <v>0</v>
      </c>
      <c r="P1320" s="5">
        <v>40.22</v>
      </c>
      <c r="Q1320" s="5">
        <f t="shared" si="80"/>
        <v>329.88</v>
      </c>
      <c r="R1320" s="5">
        <f t="shared" si="81"/>
        <v>160.88</v>
      </c>
      <c r="S1320" s="5">
        <f t="shared" si="82"/>
        <v>169</v>
      </c>
      <c r="T1320" s="7">
        <f t="shared" si="83"/>
        <v>0.51230750575967021</v>
      </c>
      <c r="U1320" s="4">
        <f>YEAR(SalesDataTable[[#This Row],[Order Date]])</f>
        <v>2026</v>
      </c>
      <c r="V1320" s="7" t="str">
        <f>"Q"&amp;ROUNDUP(MONTH(SalesDataTable[[#This Row],[Order Date]])/3,0)</f>
        <v>Q3</v>
      </c>
      <c r="W1320" s="8">
        <f>MONTH(SalesDataTable[[#This Row],[Order Date]])</f>
        <v>7</v>
      </c>
      <c r="X1320" s="7" t="str">
        <f>TEXT(SalesDataTable[[#This Row],[Order Date]],"mmm")</f>
        <v>Jul</v>
      </c>
    </row>
    <row r="1321" spans="1:24" ht="15.75">
      <c r="A1321" s="1">
        <v>3715</v>
      </c>
      <c r="B1321" s="2">
        <v>46213</v>
      </c>
      <c r="C1321" s="3">
        <f>YEAR(SalesDataTable[[#This Row],[Order Date]])</f>
        <v>2026</v>
      </c>
      <c r="D1321" s="10" t="str">
        <f>"Q"&amp;ROUNDUP(MONTH(SalesDataTable[[#This Row],[Order Date]])/3,0)</f>
        <v>Q3</v>
      </c>
      <c r="E1321" s="3">
        <f>MONTH(SalesDataTable[[#This Row],[Order Date]])</f>
        <v>7</v>
      </c>
      <c r="F1321" s="3" t="str">
        <f>TEXT(SalesDataTable[[#This Row],[Order Date]],"MMM")</f>
        <v>Jul</v>
      </c>
      <c r="G1321" s="3" t="s">
        <v>20</v>
      </c>
      <c r="H1321" s="3" t="s">
        <v>33</v>
      </c>
      <c r="I1321" s="3" t="s">
        <v>2</v>
      </c>
      <c r="J1321" s="3" t="s">
        <v>13</v>
      </c>
      <c r="K1321" s="3" t="s">
        <v>23</v>
      </c>
      <c r="L1321" s="3" t="s">
        <v>51</v>
      </c>
      <c r="M1321" s="8">
        <v>1</v>
      </c>
      <c r="N1321" s="5">
        <v>122.14</v>
      </c>
      <c r="O1321" s="6">
        <v>0.15</v>
      </c>
      <c r="P1321" s="5">
        <v>59.87</v>
      </c>
      <c r="Q1321" s="5">
        <f t="shared" si="80"/>
        <v>103.819</v>
      </c>
      <c r="R1321" s="5">
        <f t="shared" si="81"/>
        <v>59.87</v>
      </c>
      <c r="S1321" s="5">
        <f t="shared" si="82"/>
        <v>43.949000000000005</v>
      </c>
      <c r="T1321" s="7">
        <f t="shared" si="83"/>
        <v>0.42332328379198414</v>
      </c>
      <c r="U1321" s="4">
        <f>YEAR(SalesDataTable[[#This Row],[Order Date]])</f>
        <v>2026</v>
      </c>
      <c r="V1321" s="7" t="str">
        <f>"Q"&amp;ROUNDUP(MONTH(SalesDataTable[[#This Row],[Order Date]])/3,0)</f>
        <v>Q3</v>
      </c>
      <c r="W1321" s="8">
        <f>MONTH(SalesDataTable[[#This Row],[Order Date]])</f>
        <v>7</v>
      </c>
      <c r="X1321" s="7" t="str">
        <f>TEXT(SalesDataTable[[#This Row],[Order Date]],"mmm")</f>
        <v>Jul</v>
      </c>
    </row>
    <row r="1322" spans="1:24" ht="15.75">
      <c r="A1322" s="1">
        <v>3940</v>
      </c>
      <c r="B1322" s="2">
        <v>46213</v>
      </c>
      <c r="C1322" s="3">
        <f>YEAR(SalesDataTable[[#This Row],[Order Date]])</f>
        <v>2026</v>
      </c>
      <c r="D1322" s="10" t="str">
        <f>"Q"&amp;ROUNDUP(MONTH(SalesDataTable[[#This Row],[Order Date]])/3,0)</f>
        <v>Q3</v>
      </c>
      <c r="E1322" s="3">
        <f>MONTH(SalesDataTable[[#This Row],[Order Date]])</f>
        <v>7</v>
      </c>
      <c r="F1322" s="3" t="str">
        <f>TEXT(SalesDataTable[[#This Row],[Order Date]],"MMM")</f>
        <v>Jul</v>
      </c>
      <c r="G1322" s="3" t="s">
        <v>11</v>
      </c>
      <c r="H1322" s="3" t="s">
        <v>52</v>
      </c>
      <c r="I1322" s="3" t="s">
        <v>19</v>
      </c>
      <c r="J1322" s="3" t="s">
        <v>3</v>
      </c>
      <c r="K1322" s="3" t="s">
        <v>9</v>
      </c>
      <c r="L1322" s="3" t="s">
        <v>17</v>
      </c>
      <c r="M1322" s="8">
        <v>3</v>
      </c>
      <c r="N1322" s="5">
        <v>143.59</v>
      </c>
      <c r="O1322" s="6">
        <v>0</v>
      </c>
      <c r="P1322" s="5">
        <v>78.91</v>
      </c>
      <c r="Q1322" s="5">
        <f t="shared" si="80"/>
        <v>430.77</v>
      </c>
      <c r="R1322" s="5">
        <f t="shared" si="81"/>
        <v>236.73</v>
      </c>
      <c r="S1322" s="5">
        <f t="shared" si="82"/>
        <v>194.04</v>
      </c>
      <c r="T1322" s="7">
        <f t="shared" si="83"/>
        <v>0.45044919562643637</v>
      </c>
      <c r="U1322" s="4">
        <f>YEAR(SalesDataTable[[#This Row],[Order Date]])</f>
        <v>2026</v>
      </c>
      <c r="V1322" s="7" t="str">
        <f>"Q"&amp;ROUNDUP(MONTH(SalesDataTable[[#This Row],[Order Date]])/3,0)</f>
        <v>Q3</v>
      </c>
      <c r="W1322" s="8">
        <f>MONTH(SalesDataTable[[#This Row],[Order Date]])</f>
        <v>7</v>
      </c>
      <c r="X1322" s="7" t="str">
        <f>TEXT(SalesDataTable[[#This Row],[Order Date]],"mmm")</f>
        <v>Jul</v>
      </c>
    </row>
    <row r="1323" spans="1:24" ht="15.75">
      <c r="A1323" s="1">
        <v>4760</v>
      </c>
      <c r="B1323" s="2">
        <v>46213</v>
      </c>
      <c r="C1323" s="3">
        <f>YEAR(SalesDataTable[[#This Row],[Order Date]])</f>
        <v>2026</v>
      </c>
      <c r="D1323" s="10" t="str">
        <f>"Q"&amp;ROUNDUP(MONTH(SalesDataTable[[#This Row],[Order Date]])/3,0)</f>
        <v>Q3</v>
      </c>
      <c r="E1323" s="3">
        <f>MONTH(SalesDataTable[[#This Row],[Order Date]])</f>
        <v>7</v>
      </c>
      <c r="F1323" s="3" t="str">
        <f>TEXT(SalesDataTable[[#This Row],[Order Date]],"MMM")</f>
        <v>Jul</v>
      </c>
      <c r="G1323" s="3" t="s">
        <v>20</v>
      </c>
      <c r="H1323" s="3" t="s">
        <v>47</v>
      </c>
      <c r="I1323" s="3" t="s">
        <v>2</v>
      </c>
      <c r="J1323" s="3" t="s">
        <v>16</v>
      </c>
      <c r="K1323" s="3" t="s">
        <v>9</v>
      </c>
      <c r="L1323" s="3" t="s">
        <v>37</v>
      </c>
      <c r="M1323" s="8">
        <v>2</v>
      </c>
      <c r="N1323" s="5">
        <v>157.66</v>
      </c>
      <c r="O1323" s="6">
        <v>0</v>
      </c>
      <c r="P1323" s="5">
        <v>78.760000000000005</v>
      </c>
      <c r="Q1323" s="5">
        <f t="shared" si="80"/>
        <v>315.32</v>
      </c>
      <c r="R1323" s="5">
        <f t="shared" si="81"/>
        <v>157.52000000000001</v>
      </c>
      <c r="S1323" s="5">
        <f t="shared" si="82"/>
        <v>157.79999999999998</v>
      </c>
      <c r="T1323" s="7">
        <f t="shared" si="83"/>
        <v>0.50044399340352652</v>
      </c>
      <c r="U1323" s="4">
        <f>YEAR(SalesDataTable[[#This Row],[Order Date]])</f>
        <v>2026</v>
      </c>
      <c r="V1323" s="7" t="str">
        <f>"Q"&amp;ROUNDUP(MONTH(SalesDataTable[[#This Row],[Order Date]])/3,0)</f>
        <v>Q3</v>
      </c>
      <c r="W1323" s="8">
        <f>MONTH(SalesDataTable[[#This Row],[Order Date]])</f>
        <v>7</v>
      </c>
      <c r="X1323" s="7" t="str">
        <f>TEXT(SalesDataTable[[#This Row],[Order Date]],"mmm")</f>
        <v>Jul</v>
      </c>
    </row>
    <row r="1324" spans="1:24" ht="15.75">
      <c r="A1324" s="1">
        <v>4768</v>
      </c>
      <c r="B1324" s="2">
        <v>46213</v>
      </c>
      <c r="C1324" s="3">
        <f>YEAR(SalesDataTable[[#This Row],[Order Date]])</f>
        <v>2026</v>
      </c>
      <c r="D1324" s="10" t="str">
        <f>"Q"&amp;ROUNDUP(MONTH(SalesDataTable[[#This Row],[Order Date]])/3,0)</f>
        <v>Q3</v>
      </c>
      <c r="E1324" s="3">
        <f>MONTH(SalesDataTable[[#This Row],[Order Date]])</f>
        <v>7</v>
      </c>
      <c r="F1324" s="3" t="str">
        <f>TEXT(SalesDataTable[[#This Row],[Order Date]],"MMM")</f>
        <v>Jul</v>
      </c>
      <c r="G1324" s="3" t="s">
        <v>6</v>
      </c>
      <c r="H1324" s="3" t="s">
        <v>7</v>
      </c>
      <c r="I1324" s="3" t="s">
        <v>2</v>
      </c>
      <c r="J1324" s="3" t="s">
        <v>16</v>
      </c>
      <c r="K1324" s="3" t="s">
        <v>4</v>
      </c>
      <c r="L1324" s="3" t="s">
        <v>30</v>
      </c>
      <c r="M1324" s="8">
        <v>1</v>
      </c>
      <c r="N1324" s="5">
        <v>101.58</v>
      </c>
      <c r="O1324" s="6">
        <v>0</v>
      </c>
      <c r="P1324" s="5">
        <v>49.83</v>
      </c>
      <c r="Q1324" s="5">
        <f t="shared" si="80"/>
        <v>101.58</v>
      </c>
      <c r="R1324" s="5">
        <f t="shared" si="81"/>
        <v>49.83</v>
      </c>
      <c r="S1324" s="5">
        <f t="shared" si="82"/>
        <v>51.75</v>
      </c>
      <c r="T1324" s="7">
        <f t="shared" si="83"/>
        <v>0.50945067926757237</v>
      </c>
      <c r="U1324" s="4">
        <f>YEAR(SalesDataTable[[#This Row],[Order Date]])</f>
        <v>2026</v>
      </c>
      <c r="V1324" s="7" t="str">
        <f>"Q"&amp;ROUNDUP(MONTH(SalesDataTable[[#This Row],[Order Date]])/3,0)</f>
        <v>Q3</v>
      </c>
      <c r="W1324" s="8">
        <f>MONTH(SalesDataTable[[#This Row],[Order Date]])</f>
        <v>7</v>
      </c>
      <c r="X1324" s="7" t="str">
        <f>TEXT(SalesDataTable[[#This Row],[Order Date]],"mmm")</f>
        <v>Jul</v>
      </c>
    </row>
    <row r="1325" spans="1:24" ht="15.75">
      <c r="A1325" s="1">
        <v>5025</v>
      </c>
      <c r="B1325" s="2">
        <v>46213</v>
      </c>
      <c r="C1325" s="3">
        <f>YEAR(SalesDataTable[[#This Row],[Order Date]])</f>
        <v>2026</v>
      </c>
      <c r="D1325" s="10" t="str">
        <f>"Q"&amp;ROUNDUP(MONTH(SalesDataTable[[#This Row],[Order Date]])/3,0)</f>
        <v>Q3</v>
      </c>
      <c r="E1325" s="3">
        <f>MONTH(SalesDataTable[[#This Row],[Order Date]])</f>
        <v>7</v>
      </c>
      <c r="F1325" s="3" t="str">
        <f>TEXT(SalesDataTable[[#This Row],[Order Date]],"MMM")</f>
        <v>Jul</v>
      </c>
      <c r="G1325" s="3" t="s">
        <v>11</v>
      </c>
      <c r="H1325" s="3" t="s">
        <v>18</v>
      </c>
      <c r="I1325" s="3" t="s">
        <v>2</v>
      </c>
      <c r="J1325" s="3" t="s">
        <v>3</v>
      </c>
      <c r="K1325" s="3" t="s">
        <v>14</v>
      </c>
      <c r="L1325" s="3" t="s">
        <v>48</v>
      </c>
      <c r="M1325" s="8">
        <v>4</v>
      </c>
      <c r="N1325" s="5">
        <v>166.71</v>
      </c>
      <c r="O1325" s="6">
        <v>0</v>
      </c>
      <c r="P1325" s="5">
        <v>86.55</v>
      </c>
      <c r="Q1325" s="5">
        <f t="shared" si="80"/>
        <v>666.84</v>
      </c>
      <c r="R1325" s="5">
        <f t="shared" si="81"/>
        <v>346.2</v>
      </c>
      <c r="S1325" s="5">
        <f t="shared" si="82"/>
        <v>320.64000000000004</v>
      </c>
      <c r="T1325" s="7">
        <f t="shared" si="83"/>
        <v>0.48083498290444487</v>
      </c>
      <c r="U1325" s="4">
        <f>YEAR(SalesDataTable[[#This Row],[Order Date]])</f>
        <v>2026</v>
      </c>
      <c r="V1325" s="7" t="str">
        <f>"Q"&amp;ROUNDUP(MONTH(SalesDataTable[[#This Row],[Order Date]])/3,0)</f>
        <v>Q3</v>
      </c>
      <c r="W1325" s="8">
        <f>MONTH(SalesDataTable[[#This Row],[Order Date]])</f>
        <v>7</v>
      </c>
      <c r="X1325" s="7" t="str">
        <f>TEXT(SalesDataTable[[#This Row],[Order Date]],"mmm")</f>
        <v>Jul</v>
      </c>
    </row>
    <row r="1326" spans="1:24" ht="15.75">
      <c r="A1326" s="1">
        <v>165</v>
      </c>
      <c r="B1326" s="2">
        <v>46214</v>
      </c>
      <c r="C1326" s="3">
        <f>YEAR(SalesDataTable[[#This Row],[Order Date]])</f>
        <v>2026</v>
      </c>
      <c r="D1326" s="10" t="str">
        <f>"Q"&amp;ROUNDUP(MONTH(SalesDataTable[[#This Row],[Order Date]])/3,0)</f>
        <v>Q3</v>
      </c>
      <c r="E1326" s="3">
        <f>MONTH(SalesDataTable[[#This Row],[Order Date]])</f>
        <v>7</v>
      </c>
      <c r="F1326" s="3" t="str">
        <f>TEXT(SalesDataTable[[#This Row],[Order Date]],"MMM")</f>
        <v>Jul</v>
      </c>
      <c r="G1326" s="3" t="s">
        <v>6</v>
      </c>
      <c r="H1326" s="3" t="s">
        <v>43</v>
      </c>
      <c r="I1326" s="3" t="s">
        <v>19</v>
      </c>
      <c r="J1326" s="3" t="s">
        <v>13</v>
      </c>
      <c r="K1326" s="3" t="s">
        <v>4</v>
      </c>
      <c r="L1326" s="3" t="s">
        <v>5</v>
      </c>
      <c r="M1326" s="8">
        <v>2</v>
      </c>
      <c r="N1326" s="5">
        <v>83.33</v>
      </c>
      <c r="O1326" s="6">
        <v>0</v>
      </c>
      <c r="P1326" s="5">
        <v>42.11</v>
      </c>
      <c r="Q1326" s="5">
        <f t="shared" si="80"/>
        <v>166.66</v>
      </c>
      <c r="R1326" s="5">
        <f t="shared" si="81"/>
        <v>84.22</v>
      </c>
      <c r="S1326" s="5">
        <f t="shared" si="82"/>
        <v>82.44</v>
      </c>
      <c r="T1326" s="7">
        <f t="shared" si="83"/>
        <v>0.49465978639145564</v>
      </c>
      <c r="U1326" s="4">
        <f>YEAR(SalesDataTable[[#This Row],[Order Date]])</f>
        <v>2026</v>
      </c>
      <c r="V1326" s="7" t="str">
        <f>"Q"&amp;ROUNDUP(MONTH(SalesDataTable[[#This Row],[Order Date]])/3,0)</f>
        <v>Q3</v>
      </c>
      <c r="W1326" s="8">
        <f>MONTH(SalesDataTable[[#This Row],[Order Date]])</f>
        <v>7</v>
      </c>
      <c r="X1326" s="7" t="str">
        <f>TEXT(SalesDataTable[[#This Row],[Order Date]],"mmm")</f>
        <v>Jul</v>
      </c>
    </row>
    <row r="1327" spans="1:24" ht="15.75">
      <c r="A1327" s="1">
        <v>198</v>
      </c>
      <c r="B1327" s="2">
        <v>46214</v>
      </c>
      <c r="C1327" s="3">
        <f>YEAR(SalesDataTable[[#This Row],[Order Date]])</f>
        <v>2026</v>
      </c>
      <c r="D1327" s="10" t="str">
        <f>"Q"&amp;ROUNDUP(MONTH(SalesDataTable[[#This Row],[Order Date]])/3,0)</f>
        <v>Q3</v>
      </c>
      <c r="E1327" s="3">
        <f>MONTH(SalesDataTable[[#This Row],[Order Date]])</f>
        <v>7</v>
      </c>
      <c r="F1327" s="3" t="str">
        <f>TEXT(SalesDataTable[[#This Row],[Order Date]],"MMM")</f>
        <v>Jul</v>
      </c>
      <c r="G1327" s="3" t="s">
        <v>0</v>
      </c>
      <c r="H1327" s="3" t="s">
        <v>50</v>
      </c>
      <c r="I1327" s="3" t="s">
        <v>2</v>
      </c>
      <c r="J1327" s="3" t="s">
        <v>13</v>
      </c>
      <c r="K1327" s="3" t="s">
        <v>9</v>
      </c>
      <c r="L1327" s="3" t="s">
        <v>46</v>
      </c>
      <c r="M1327" s="8">
        <v>2</v>
      </c>
      <c r="N1327" s="5">
        <v>71.77</v>
      </c>
      <c r="O1327" s="6">
        <v>0.05</v>
      </c>
      <c r="P1327" s="5">
        <v>32.9</v>
      </c>
      <c r="Q1327" s="5">
        <f t="shared" si="80"/>
        <v>136.363</v>
      </c>
      <c r="R1327" s="5">
        <f t="shared" si="81"/>
        <v>65.8</v>
      </c>
      <c r="S1327" s="5">
        <f t="shared" si="82"/>
        <v>70.563000000000002</v>
      </c>
      <c r="T1327" s="7">
        <f t="shared" si="83"/>
        <v>0.5174644148339359</v>
      </c>
      <c r="U1327" s="4">
        <f>YEAR(SalesDataTable[[#This Row],[Order Date]])</f>
        <v>2026</v>
      </c>
      <c r="V1327" s="7" t="str">
        <f>"Q"&amp;ROUNDUP(MONTH(SalesDataTable[[#This Row],[Order Date]])/3,0)</f>
        <v>Q3</v>
      </c>
      <c r="W1327" s="8">
        <f>MONTH(SalesDataTable[[#This Row],[Order Date]])</f>
        <v>7</v>
      </c>
      <c r="X1327" s="7" t="str">
        <f>TEXT(SalesDataTable[[#This Row],[Order Date]],"mmm")</f>
        <v>Jul</v>
      </c>
    </row>
    <row r="1328" spans="1:24" ht="15.75">
      <c r="A1328" s="1">
        <v>1480</v>
      </c>
      <c r="B1328" s="2">
        <v>46214</v>
      </c>
      <c r="C1328" s="3">
        <f>YEAR(SalesDataTable[[#This Row],[Order Date]])</f>
        <v>2026</v>
      </c>
      <c r="D1328" s="10" t="str">
        <f>"Q"&amp;ROUNDUP(MONTH(SalesDataTable[[#This Row],[Order Date]])/3,0)</f>
        <v>Q3</v>
      </c>
      <c r="E1328" s="3">
        <f>MONTH(SalesDataTable[[#This Row],[Order Date]])</f>
        <v>7</v>
      </c>
      <c r="F1328" s="3" t="str">
        <f>TEXT(SalesDataTable[[#This Row],[Order Date]],"MMM")</f>
        <v>Jul</v>
      </c>
      <c r="G1328" s="3" t="s">
        <v>0</v>
      </c>
      <c r="H1328" s="3" t="s">
        <v>50</v>
      </c>
      <c r="I1328" s="3" t="s">
        <v>2</v>
      </c>
      <c r="J1328" s="3" t="s">
        <v>13</v>
      </c>
      <c r="K1328" s="3" t="s">
        <v>14</v>
      </c>
      <c r="L1328" s="3" t="s">
        <v>48</v>
      </c>
      <c r="M1328" s="8">
        <v>3</v>
      </c>
      <c r="N1328" s="5">
        <v>164.5</v>
      </c>
      <c r="O1328" s="6">
        <v>0</v>
      </c>
      <c r="P1328" s="5">
        <v>87.06</v>
      </c>
      <c r="Q1328" s="5">
        <f t="shared" si="80"/>
        <v>493.5</v>
      </c>
      <c r="R1328" s="5">
        <f t="shared" si="81"/>
        <v>261.18</v>
      </c>
      <c r="S1328" s="5">
        <f t="shared" si="82"/>
        <v>232.32</v>
      </c>
      <c r="T1328" s="7">
        <f t="shared" si="83"/>
        <v>0.47075987841945288</v>
      </c>
      <c r="U1328" s="4">
        <f>YEAR(SalesDataTable[[#This Row],[Order Date]])</f>
        <v>2026</v>
      </c>
      <c r="V1328" s="7" t="str">
        <f>"Q"&amp;ROUNDUP(MONTH(SalesDataTable[[#This Row],[Order Date]])/3,0)</f>
        <v>Q3</v>
      </c>
      <c r="W1328" s="8">
        <f>MONTH(SalesDataTable[[#This Row],[Order Date]])</f>
        <v>7</v>
      </c>
      <c r="X1328" s="7" t="str">
        <f>TEXT(SalesDataTable[[#This Row],[Order Date]],"mmm")</f>
        <v>Jul</v>
      </c>
    </row>
    <row r="1329" spans="1:24" ht="15.75">
      <c r="A1329" s="1">
        <v>1990</v>
      </c>
      <c r="B1329" s="2">
        <v>46214</v>
      </c>
      <c r="C1329" s="3">
        <f>YEAR(SalesDataTable[[#This Row],[Order Date]])</f>
        <v>2026</v>
      </c>
      <c r="D1329" s="10" t="str">
        <f>"Q"&amp;ROUNDUP(MONTH(SalesDataTable[[#This Row],[Order Date]])/3,0)</f>
        <v>Q3</v>
      </c>
      <c r="E1329" s="3">
        <f>MONTH(SalesDataTable[[#This Row],[Order Date]])</f>
        <v>7</v>
      </c>
      <c r="F1329" s="3" t="str">
        <f>TEXT(SalesDataTable[[#This Row],[Order Date]],"MMM")</f>
        <v>Jul</v>
      </c>
      <c r="G1329" s="3" t="s">
        <v>0</v>
      </c>
      <c r="H1329" s="3" t="s">
        <v>50</v>
      </c>
      <c r="I1329" s="3" t="s">
        <v>2</v>
      </c>
      <c r="J1329" s="3" t="s">
        <v>3</v>
      </c>
      <c r="K1329" s="3" t="s">
        <v>23</v>
      </c>
      <c r="L1329" s="3" t="s">
        <v>40</v>
      </c>
      <c r="M1329" s="8">
        <v>3</v>
      </c>
      <c r="N1329" s="5">
        <v>82.28</v>
      </c>
      <c r="O1329" s="6">
        <v>0.1</v>
      </c>
      <c r="P1329" s="5">
        <v>39.51</v>
      </c>
      <c r="Q1329" s="5">
        <f t="shared" si="80"/>
        <v>222.15600000000001</v>
      </c>
      <c r="R1329" s="5">
        <f t="shared" si="81"/>
        <v>118.53</v>
      </c>
      <c r="S1329" s="5">
        <f t="shared" si="82"/>
        <v>103.626</v>
      </c>
      <c r="T1329" s="7">
        <f t="shared" si="83"/>
        <v>0.46645600388915898</v>
      </c>
      <c r="U1329" s="4">
        <f>YEAR(SalesDataTable[[#This Row],[Order Date]])</f>
        <v>2026</v>
      </c>
      <c r="V1329" s="7" t="str">
        <f>"Q"&amp;ROUNDUP(MONTH(SalesDataTable[[#This Row],[Order Date]])/3,0)</f>
        <v>Q3</v>
      </c>
      <c r="W1329" s="8">
        <f>MONTH(SalesDataTable[[#This Row],[Order Date]])</f>
        <v>7</v>
      </c>
      <c r="X1329" s="7" t="str">
        <f>TEXT(SalesDataTable[[#This Row],[Order Date]],"mmm")</f>
        <v>Jul</v>
      </c>
    </row>
    <row r="1330" spans="1:24" ht="15.75">
      <c r="A1330" s="1">
        <v>2298</v>
      </c>
      <c r="B1330" s="2">
        <v>46214</v>
      </c>
      <c r="C1330" s="3">
        <f>YEAR(SalesDataTable[[#This Row],[Order Date]])</f>
        <v>2026</v>
      </c>
      <c r="D1330" s="10" t="str">
        <f>"Q"&amp;ROUNDUP(MONTH(SalesDataTable[[#This Row],[Order Date]])/3,0)</f>
        <v>Q3</v>
      </c>
      <c r="E1330" s="3">
        <f>MONTH(SalesDataTable[[#This Row],[Order Date]])</f>
        <v>7</v>
      </c>
      <c r="F1330" s="3" t="str">
        <f>TEXT(SalesDataTable[[#This Row],[Order Date]],"MMM")</f>
        <v>Jul</v>
      </c>
      <c r="G1330" s="3" t="s">
        <v>11</v>
      </c>
      <c r="H1330" s="3" t="s">
        <v>12</v>
      </c>
      <c r="I1330" s="3" t="s">
        <v>19</v>
      </c>
      <c r="J1330" s="3" t="s">
        <v>13</v>
      </c>
      <c r="K1330" s="3" t="s">
        <v>4</v>
      </c>
      <c r="L1330" s="3" t="s">
        <v>30</v>
      </c>
      <c r="M1330" s="8">
        <v>2</v>
      </c>
      <c r="N1330" s="5">
        <v>103.17</v>
      </c>
      <c r="O1330" s="6">
        <v>0</v>
      </c>
      <c r="P1330" s="5">
        <v>50.49</v>
      </c>
      <c r="Q1330" s="5">
        <f t="shared" si="80"/>
        <v>206.34</v>
      </c>
      <c r="R1330" s="5">
        <f t="shared" si="81"/>
        <v>100.98</v>
      </c>
      <c r="S1330" s="5">
        <f t="shared" si="82"/>
        <v>105.36</v>
      </c>
      <c r="T1330" s="7">
        <f t="shared" si="83"/>
        <v>0.51061355045071244</v>
      </c>
      <c r="U1330" s="4">
        <f>YEAR(SalesDataTable[[#This Row],[Order Date]])</f>
        <v>2026</v>
      </c>
      <c r="V1330" s="7" t="str">
        <f>"Q"&amp;ROUNDUP(MONTH(SalesDataTable[[#This Row],[Order Date]])/3,0)</f>
        <v>Q3</v>
      </c>
      <c r="W1330" s="8">
        <f>MONTH(SalesDataTable[[#This Row],[Order Date]])</f>
        <v>7</v>
      </c>
      <c r="X1330" s="7" t="str">
        <f>TEXT(SalesDataTable[[#This Row],[Order Date]],"mmm")</f>
        <v>Jul</v>
      </c>
    </row>
    <row r="1331" spans="1:24" ht="15.75">
      <c r="A1331" s="1">
        <v>2886</v>
      </c>
      <c r="B1331" s="2">
        <v>46214</v>
      </c>
      <c r="C1331" s="3">
        <f>YEAR(SalesDataTable[[#This Row],[Order Date]])</f>
        <v>2026</v>
      </c>
      <c r="D1331" s="10" t="str">
        <f>"Q"&amp;ROUNDUP(MONTH(SalesDataTable[[#This Row],[Order Date]])/3,0)</f>
        <v>Q3</v>
      </c>
      <c r="E1331" s="3">
        <f>MONTH(SalesDataTable[[#This Row],[Order Date]])</f>
        <v>7</v>
      </c>
      <c r="F1331" s="3" t="str">
        <f>TEXT(SalesDataTable[[#This Row],[Order Date]],"MMM")</f>
        <v>Jul</v>
      </c>
      <c r="G1331" s="3" t="s">
        <v>0</v>
      </c>
      <c r="H1331" s="3" t="s">
        <v>50</v>
      </c>
      <c r="I1331" s="3" t="s">
        <v>2</v>
      </c>
      <c r="J1331" s="3" t="s">
        <v>13</v>
      </c>
      <c r="K1331" s="3" t="s">
        <v>4</v>
      </c>
      <c r="L1331" s="3" t="s">
        <v>22</v>
      </c>
      <c r="M1331" s="8">
        <v>1</v>
      </c>
      <c r="N1331" s="5">
        <v>50.33</v>
      </c>
      <c r="O1331" s="6">
        <v>0.05</v>
      </c>
      <c r="P1331" s="5">
        <v>22.06</v>
      </c>
      <c r="Q1331" s="5">
        <f t="shared" si="80"/>
        <v>47.813499999999998</v>
      </c>
      <c r="R1331" s="5">
        <f t="shared" si="81"/>
        <v>22.06</v>
      </c>
      <c r="S1331" s="5">
        <f t="shared" si="82"/>
        <v>25.753499999999999</v>
      </c>
      <c r="T1331" s="7">
        <f t="shared" si="83"/>
        <v>0.53862402877848303</v>
      </c>
      <c r="U1331" s="4">
        <f>YEAR(SalesDataTable[[#This Row],[Order Date]])</f>
        <v>2026</v>
      </c>
      <c r="V1331" s="7" t="str">
        <f>"Q"&amp;ROUNDUP(MONTH(SalesDataTable[[#This Row],[Order Date]])/3,0)</f>
        <v>Q3</v>
      </c>
      <c r="W1331" s="8">
        <f>MONTH(SalesDataTable[[#This Row],[Order Date]])</f>
        <v>7</v>
      </c>
      <c r="X1331" s="7" t="str">
        <f>TEXT(SalesDataTable[[#This Row],[Order Date]],"mmm")</f>
        <v>Jul</v>
      </c>
    </row>
    <row r="1332" spans="1:24" ht="15.75">
      <c r="A1332" s="1">
        <v>2893</v>
      </c>
      <c r="B1332" s="2">
        <v>46214</v>
      </c>
      <c r="C1332" s="3">
        <f>YEAR(SalesDataTable[[#This Row],[Order Date]])</f>
        <v>2026</v>
      </c>
      <c r="D1332" s="10" t="str">
        <f>"Q"&amp;ROUNDUP(MONTH(SalesDataTable[[#This Row],[Order Date]])/3,0)</f>
        <v>Q3</v>
      </c>
      <c r="E1332" s="3">
        <f>MONTH(SalesDataTable[[#This Row],[Order Date]])</f>
        <v>7</v>
      </c>
      <c r="F1332" s="3" t="str">
        <f>TEXT(SalesDataTable[[#This Row],[Order Date]],"MMM")</f>
        <v>Jul</v>
      </c>
      <c r="G1332" s="3" t="s">
        <v>6</v>
      </c>
      <c r="H1332" s="3" t="s">
        <v>41</v>
      </c>
      <c r="I1332" s="3" t="s">
        <v>8</v>
      </c>
      <c r="J1332" s="3" t="s">
        <v>16</v>
      </c>
      <c r="K1332" s="3" t="s">
        <v>9</v>
      </c>
      <c r="L1332" s="3" t="s">
        <v>17</v>
      </c>
      <c r="M1332" s="8">
        <v>6</v>
      </c>
      <c r="N1332" s="5">
        <v>142.78</v>
      </c>
      <c r="O1332" s="6">
        <v>0.15</v>
      </c>
      <c r="P1332" s="5">
        <v>80.38</v>
      </c>
      <c r="Q1332" s="5">
        <f t="shared" si="80"/>
        <v>728.178</v>
      </c>
      <c r="R1332" s="5">
        <f t="shared" si="81"/>
        <v>482.28</v>
      </c>
      <c r="S1332" s="5">
        <f t="shared" si="82"/>
        <v>245.89800000000002</v>
      </c>
      <c r="T1332" s="7">
        <f t="shared" si="83"/>
        <v>0.33768941110552642</v>
      </c>
      <c r="U1332" s="4">
        <f>YEAR(SalesDataTable[[#This Row],[Order Date]])</f>
        <v>2026</v>
      </c>
      <c r="V1332" s="7" t="str">
        <f>"Q"&amp;ROUNDUP(MONTH(SalesDataTable[[#This Row],[Order Date]])/3,0)</f>
        <v>Q3</v>
      </c>
      <c r="W1332" s="8">
        <f>MONTH(SalesDataTable[[#This Row],[Order Date]])</f>
        <v>7</v>
      </c>
      <c r="X1332" s="7" t="str">
        <f>TEXT(SalesDataTable[[#This Row],[Order Date]],"mmm")</f>
        <v>Jul</v>
      </c>
    </row>
    <row r="1333" spans="1:24" ht="15.75">
      <c r="A1333" s="1">
        <v>2939</v>
      </c>
      <c r="B1333" s="2">
        <v>46214</v>
      </c>
      <c r="C1333" s="3">
        <f>YEAR(SalesDataTable[[#This Row],[Order Date]])</f>
        <v>2026</v>
      </c>
      <c r="D1333" s="10" t="str">
        <f>"Q"&amp;ROUNDUP(MONTH(SalesDataTable[[#This Row],[Order Date]])/3,0)</f>
        <v>Q3</v>
      </c>
      <c r="E1333" s="3">
        <f>MONTH(SalesDataTable[[#This Row],[Order Date]])</f>
        <v>7</v>
      </c>
      <c r="F1333" s="3" t="str">
        <f>TEXT(SalesDataTable[[#This Row],[Order Date]],"MMM")</f>
        <v>Jul</v>
      </c>
      <c r="G1333" s="3" t="s">
        <v>6</v>
      </c>
      <c r="H1333" s="3" t="s">
        <v>27</v>
      </c>
      <c r="I1333" s="3" t="s">
        <v>2</v>
      </c>
      <c r="J1333" s="3" t="s">
        <v>13</v>
      </c>
      <c r="K1333" s="3" t="s">
        <v>23</v>
      </c>
      <c r="L1333" s="3" t="s">
        <v>29</v>
      </c>
      <c r="M1333" s="8">
        <v>1</v>
      </c>
      <c r="N1333" s="5">
        <v>195.38</v>
      </c>
      <c r="O1333" s="6">
        <v>0.05</v>
      </c>
      <c r="P1333" s="5">
        <v>101.67</v>
      </c>
      <c r="Q1333" s="5">
        <f t="shared" si="80"/>
        <v>185.61099999999999</v>
      </c>
      <c r="R1333" s="5">
        <f t="shared" si="81"/>
        <v>101.67</v>
      </c>
      <c r="S1333" s="5">
        <f t="shared" si="82"/>
        <v>83.940999999999988</v>
      </c>
      <c r="T1333" s="7">
        <f t="shared" si="83"/>
        <v>0.45224151585843508</v>
      </c>
      <c r="U1333" s="4">
        <f>YEAR(SalesDataTable[[#This Row],[Order Date]])</f>
        <v>2026</v>
      </c>
      <c r="V1333" s="7" t="str">
        <f>"Q"&amp;ROUNDUP(MONTH(SalesDataTable[[#This Row],[Order Date]])/3,0)</f>
        <v>Q3</v>
      </c>
      <c r="W1333" s="8">
        <f>MONTH(SalesDataTable[[#This Row],[Order Date]])</f>
        <v>7</v>
      </c>
      <c r="X1333" s="7" t="str">
        <f>TEXT(SalesDataTable[[#This Row],[Order Date]],"mmm")</f>
        <v>Jul</v>
      </c>
    </row>
    <row r="1334" spans="1:24" ht="15.75">
      <c r="A1334" s="1">
        <v>3249</v>
      </c>
      <c r="B1334" s="2">
        <v>46214</v>
      </c>
      <c r="C1334" s="3">
        <f>YEAR(SalesDataTable[[#This Row],[Order Date]])</f>
        <v>2026</v>
      </c>
      <c r="D1334" s="10" t="str">
        <f>"Q"&amp;ROUNDUP(MONTH(SalesDataTable[[#This Row],[Order Date]])/3,0)</f>
        <v>Q3</v>
      </c>
      <c r="E1334" s="3">
        <f>MONTH(SalesDataTable[[#This Row],[Order Date]])</f>
        <v>7</v>
      </c>
      <c r="F1334" s="3" t="str">
        <f>TEXT(SalesDataTable[[#This Row],[Order Date]],"MMM")</f>
        <v>Jul</v>
      </c>
      <c r="G1334" s="3" t="s">
        <v>20</v>
      </c>
      <c r="H1334" s="3" t="s">
        <v>21</v>
      </c>
      <c r="I1334" s="3" t="s">
        <v>19</v>
      </c>
      <c r="J1334" s="3" t="s">
        <v>3</v>
      </c>
      <c r="K1334" s="3" t="s">
        <v>4</v>
      </c>
      <c r="L1334" s="3" t="s">
        <v>30</v>
      </c>
      <c r="M1334" s="8">
        <v>5</v>
      </c>
      <c r="N1334" s="5">
        <v>104.8</v>
      </c>
      <c r="O1334" s="6">
        <v>0</v>
      </c>
      <c r="P1334" s="5">
        <v>50.94</v>
      </c>
      <c r="Q1334" s="5">
        <f t="shared" si="80"/>
        <v>524</v>
      </c>
      <c r="R1334" s="5">
        <f t="shared" si="81"/>
        <v>254.7</v>
      </c>
      <c r="S1334" s="5">
        <f t="shared" si="82"/>
        <v>269.3</v>
      </c>
      <c r="T1334" s="7">
        <f t="shared" si="83"/>
        <v>0.51393129770992374</v>
      </c>
      <c r="U1334" s="4">
        <f>YEAR(SalesDataTable[[#This Row],[Order Date]])</f>
        <v>2026</v>
      </c>
      <c r="V1334" s="7" t="str">
        <f>"Q"&amp;ROUNDUP(MONTH(SalesDataTable[[#This Row],[Order Date]])/3,0)</f>
        <v>Q3</v>
      </c>
      <c r="W1334" s="8">
        <f>MONTH(SalesDataTable[[#This Row],[Order Date]])</f>
        <v>7</v>
      </c>
      <c r="X1334" s="7" t="str">
        <f>TEXT(SalesDataTable[[#This Row],[Order Date]],"mmm")</f>
        <v>Jul</v>
      </c>
    </row>
    <row r="1335" spans="1:24" ht="15.75">
      <c r="A1335" s="1">
        <v>3832</v>
      </c>
      <c r="B1335" s="2">
        <v>46214</v>
      </c>
      <c r="C1335" s="3">
        <f>YEAR(SalesDataTable[[#This Row],[Order Date]])</f>
        <v>2026</v>
      </c>
      <c r="D1335" s="10" t="str">
        <f>"Q"&amp;ROUNDUP(MONTH(SalesDataTable[[#This Row],[Order Date]])/3,0)</f>
        <v>Q3</v>
      </c>
      <c r="E1335" s="3">
        <f>MONTH(SalesDataTable[[#This Row],[Order Date]])</f>
        <v>7</v>
      </c>
      <c r="F1335" s="3" t="str">
        <f>TEXT(SalesDataTable[[#This Row],[Order Date]],"MMM")</f>
        <v>Jul</v>
      </c>
      <c r="G1335" s="3" t="s">
        <v>20</v>
      </c>
      <c r="H1335" s="3" t="s">
        <v>31</v>
      </c>
      <c r="I1335" s="3" t="s">
        <v>2</v>
      </c>
      <c r="J1335" s="3" t="s">
        <v>3</v>
      </c>
      <c r="K1335" s="3" t="s">
        <v>23</v>
      </c>
      <c r="L1335" s="3" t="s">
        <v>40</v>
      </c>
      <c r="M1335" s="8">
        <v>3</v>
      </c>
      <c r="N1335" s="5">
        <v>82.26</v>
      </c>
      <c r="O1335" s="6">
        <v>0</v>
      </c>
      <c r="P1335" s="5">
        <v>40.020000000000003</v>
      </c>
      <c r="Q1335" s="5">
        <f t="shared" si="80"/>
        <v>246.78000000000003</v>
      </c>
      <c r="R1335" s="5">
        <f t="shared" si="81"/>
        <v>120.06</v>
      </c>
      <c r="S1335" s="5">
        <f t="shared" si="82"/>
        <v>126.72000000000003</v>
      </c>
      <c r="T1335" s="7">
        <f t="shared" si="83"/>
        <v>0.51349380014587898</v>
      </c>
      <c r="U1335" s="4">
        <f>YEAR(SalesDataTable[[#This Row],[Order Date]])</f>
        <v>2026</v>
      </c>
      <c r="V1335" s="7" t="str">
        <f>"Q"&amp;ROUNDUP(MONTH(SalesDataTable[[#This Row],[Order Date]])/3,0)</f>
        <v>Q3</v>
      </c>
      <c r="W1335" s="8">
        <f>MONTH(SalesDataTable[[#This Row],[Order Date]])</f>
        <v>7</v>
      </c>
      <c r="X1335" s="7" t="str">
        <f>TEXT(SalesDataTable[[#This Row],[Order Date]],"mmm")</f>
        <v>Jul</v>
      </c>
    </row>
    <row r="1336" spans="1:24" ht="15.75">
      <c r="A1336" s="1">
        <v>3868</v>
      </c>
      <c r="B1336" s="2">
        <v>46214</v>
      </c>
      <c r="C1336" s="3">
        <f>YEAR(SalesDataTable[[#This Row],[Order Date]])</f>
        <v>2026</v>
      </c>
      <c r="D1336" s="10" t="str">
        <f>"Q"&amp;ROUNDUP(MONTH(SalesDataTable[[#This Row],[Order Date]])/3,0)</f>
        <v>Q3</v>
      </c>
      <c r="E1336" s="3">
        <f>MONTH(SalesDataTable[[#This Row],[Order Date]])</f>
        <v>7</v>
      </c>
      <c r="F1336" s="3" t="str">
        <f>TEXT(SalesDataTable[[#This Row],[Order Date]],"MMM")</f>
        <v>Jul</v>
      </c>
      <c r="G1336" s="3" t="s">
        <v>11</v>
      </c>
      <c r="H1336" s="3" t="s">
        <v>39</v>
      </c>
      <c r="I1336" s="3" t="s">
        <v>2</v>
      </c>
      <c r="J1336" s="3" t="s">
        <v>16</v>
      </c>
      <c r="K1336" s="3" t="s">
        <v>9</v>
      </c>
      <c r="L1336" s="3" t="s">
        <v>10</v>
      </c>
      <c r="M1336" s="8">
        <v>1</v>
      </c>
      <c r="N1336" s="5">
        <v>90.79</v>
      </c>
      <c r="O1336" s="6">
        <v>0</v>
      </c>
      <c r="P1336" s="5">
        <v>46.39</v>
      </c>
      <c r="Q1336" s="5">
        <f t="shared" si="80"/>
        <v>90.79</v>
      </c>
      <c r="R1336" s="5">
        <f t="shared" si="81"/>
        <v>46.39</v>
      </c>
      <c r="S1336" s="5">
        <f t="shared" si="82"/>
        <v>44.400000000000006</v>
      </c>
      <c r="T1336" s="7">
        <f t="shared" si="83"/>
        <v>0.4890406432426479</v>
      </c>
      <c r="U1336" s="4">
        <f>YEAR(SalesDataTable[[#This Row],[Order Date]])</f>
        <v>2026</v>
      </c>
      <c r="V1336" s="7" t="str">
        <f>"Q"&amp;ROUNDUP(MONTH(SalesDataTable[[#This Row],[Order Date]])/3,0)</f>
        <v>Q3</v>
      </c>
      <c r="W1336" s="8">
        <f>MONTH(SalesDataTable[[#This Row],[Order Date]])</f>
        <v>7</v>
      </c>
      <c r="X1336" s="7" t="str">
        <f>TEXT(SalesDataTable[[#This Row],[Order Date]],"mmm")</f>
        <v>Jul</v>
      </c>
    </row>
    <row r="1337" spans="1:24" ht="15.75">
      <c r="A1337" s="1">
        <v>4365</v>
      </c>
      <c r="B1337" s="2">
        <v>46214</v>
      </c>
      <c r="C1337" s="3">
        <f>YEAR(SalesDataTable[[#This Row],[Order Date]])</f>
        <v>2026</v>
      </c>
      <c r="D1337" s="10" t="str">
        <f>"Q"&amp;ROUNDUP(MONTH(SalesDataTable[[#This Row],[Order Date]])/3,0)</f>
        <v>Q3</v>
      </c>
      <c r="E1337" s="3">
        <f>MONTH(SalesDataTable[[#This Row],[Order Date]])</f>
        <v>7</v>
      </c>
      <c r="F1337" s="3" t="str">
        <f>TEXT(SalesDataTable[[#This Row],[Order Date]],"MMM")</f>
        <v>Jul</v>
      </c>
      <c r="G1337" s="3" t="s">
        <v>6</v>
      </c>
      <c r="H1337" s="3" t="s">
        <v>41</v>
      </c>
      <c r="I1337" s="3" t="s">
        <v>2</v>
      </c>
      <c r="J1337" s="3" t="s">
        <v>3</v>
      </c>
      <c r="K1337" s="3" t="s">
        <v>4</v>
      </c>
      <c r="L1337" s="3" t="s">
        <v>26</v>
      </c>
      <c r="M1337" s="8">
        <v>1</v>
      </c>
      <c r="N1337" s="5">
        <v>41.33</v>
      </c>
      <c r="O1337" s="6">
        <v>0</v>
      </c>
      <c r="P1337" s="5">
        <v>17.2</v>
      </c>
      <c r="Q1337" s="5">
        <f t="shared" si="80"/>
        <v>41.33</v>
      </c>
      <c r="R1337" s="5">
        <f t="shared" si="81"/>
        <v>17.2</v>
      </c>
      <c r="S1337" s="5">
        <f t="shared" si="82"/>
        <v>24.13</v>
      </c>
      <c r="T1337" s="7">
        <f t="shared" si="83"/>
        <v>0.58383740624243896</v>
      </c>
      <c r="U1337" s="4">
        <f>YEAR(SalesDataTable[[#This Row],[Order Date]])</f>
        <v>2026</v>
      </c>
      <c r="V1337" s="7" t="str">
        <f>"Q"&amp;ROUNDUP(MONTH(SalesDataTable[[#This Row],[Order Date]])/3,0)</f>
        <v>Q3</v>
      </c>
      <c r="W1337" s="8">
        <f>MONTH(SalesDataTable[[#This Row],[Order Date]])</f>
        <v>7</v>
      </c>
      <c r="X1337" s="7" t="str">
        <f>TEXT(SalesDataTable[[#This Row],[Order Date]],"mmm")</f>
        <v>Jul</v>
      </c>
    </row>
    <row r="1338" spans="1:24" ht="15.75">
      <c r="A1338" s="1">
        <v>314</v>
      </c>
      <c r="B1338" s="2">
        <v>46215</v>
      </c>
      <c r="C1338" s="3">
        <f>YEAR(SalesDataTable[[#This Row],[Order Date]])</f>
        <v>2026</v>
      </c>
      <c r="D1338" s="10" t="str">
        <f>"Q"&amp;ROUNDUP(MONTH(SalesDataTable[[#This Row],[Order Date]])/3,0)</f>
        <v>Q3</v>
      </c>
      <c r="E1338" s="3">
        <f>MONTH(SalesDataTable[[#This Row],[Order Date]])</f>
        <v>7</v>
      </c>
      <c r="F1338" s="3" t="str">
        <f>TEXT(SalesDataTable[[#This Row],[Order Date]],"MMM")</f>
        <v>Jul</v>
      </c>
      <c r="G1338" s="3" t="s">
        <v>11</v>
      </c>
      <c r="H1338" s="3" t="s">
        <v>12</v>
      </c>
      <c r="I1338" s="3" t="s">
        <v>2</v>
      </c>
      <c r="J1338" s="3" t="s">
        <v>3</v>
      </c>
      <c r="K1338" s="3" t="s">
        <v>34</v>
      </c>
      <c r="L1338" s="3" t="s">
        <v>35</v>
      </c>
      <c r="M1338" s="8">
        <v>2</v>
      </c>
      <c r="N1338" s="5">
        <v>41.09</v>
      </c>
      <c r="O1338" s="6">
        <v>0.05</v>
      </c>
      <c r="P1338" s="5">
        <v>14.54</v>
      </c>
      <c r="Q1338" s="5">
        <f t="shared" si="80"/>
        <v>78.070999999999998</v>
      </c>
      <c r="R1338" s="5">
        <f t="shared" si="81"/>
        <v>29.08</v>
      </c>
      <c r="S1338" s="5">
        <f t="shared" si="82"/>
        <v>48.991</v>
      </c>
      <c r="T1338" s="7">
        <f t="shared" si="83"/>
        <v>0.62751854081541159</v>
      </c>
      <c r="U1338" s="4">
        <f>YEAR(SalesDataTable[[#This Row],[Order Date]])</f>
        <v>2026</v>
      </c>
      <c r="V1338" s="7" t="str">
        <f>"Q"&amp;ROUNDUP(MONTH(SalesDataTable[[#This Row],[Order Date]])/3,0)</f>
        <v>Q3</v>
      </c>
      <c r="W1338" s="8">
        <f>MONTH(SalesDataTable[[#This Row],[Order Date]])</f>
        <v>7</v>
      </c>
      <c r="X1338" s="7" t="str">
        <f>TEXT(SalesDataTable[[#This Row],[Order Date]],"mmm")</f>
        <v>Jul</v>
      </c>
    </row>
    <row r="1339" spans="1:24" ht="15.75">
      <c r="A1339" s="1">
        <v>552</v>
      </c>
      <c r="B1339" s="2">
        <v>46215</v>
      </c>
      <c r="C1339" s="3">
        <f>YEAR(SalesDataTable[[#This Row],[Order Date]])</f>
        <v>2026</v>
      </c>
      <c r="D1339" s="10" t="str">
        <f>"Q"&amp;ROUNDUP(MONTH(SalesDataTable[[#This Row],[Order Date]])/3,0)</f>
        <v>Q3</v>
      </c>
      <c r="E1339" s="3">
        <f>MONTH(SalesDataTable[[#This Row],[Order Date]])</f>
        <v>7</v>
      </c>
      <c r="F1339" s="3" t="str">
        <f>TEXT(SalesDataTable[[#This Row],[Order Date]],"MMM")</f>
        <v>Jul</v>
      </c>
      <c r="G1339" s="3" t="s">
        <v>6</v>
      </c>
      <c r="H1339" s="3" t="s">
        <v>43</v>
      </c>
      <c r="I1339" s="3" t="s">
        <v>8</v>
      </c>
      <c r="J1339" s="3" t="s">
        <v>16</v>
      </c>
      <c r="K1339" s="3" t="s">
        <v>23</v>
      </c>
      <c r="L1339" s="3" t="s">
        <v>40</v>
      </c>
      <c r="M1339" s="8">
        <v>5</v>
      </c>
      <c r="N1339" s="5">
        <v>82.39</v>
      </c>
      <c r="O1339" s="6">
        <v>0.05</v>
      </c>
      <c r="P1339" s="5">
        <v>39.479999999999997</v>
      </c>
      <c r="Q1339" s="5">
        <f t="shared" si="80"/>
        <v>391.35249999999996</v>
      </c>
      <c r="R1339" s="5">
        <f t="shared" si="81"/>
        <v>197.39999999999998</v>
      </c>
      <c r="S1339" s="5">
        <f t="shared" si="82"/>
        <v>193.95249999999999</v>
      </c>
      <c r="T1339" s="7">
        <f t="shared" si="83"/>
        <v>0.49559540312122702</v>
      </c>
      <c r="U1339" s="4">
        <f>YEAR(SalesDataTable[[#This Row],[Order Date]])</f>
        <v>2026</v>
      </c>
      <c r="V1339" s="7" t="str">
        <f>"Q"&amp;ROUNDUP(MONTH(SalesDataTable[[#This Row],[Order Date]])/3,0)</f>
        <v>Q3</v>
      </c>
      <c r="W1339" s="8">
        <f>MONTH(SalesDataTable[[#This Row],[Order Date]])</f>
        <v>7</v>
      </c>
      <c r="X1339" s="7" t="str">
        <f>TEXT(SalesDataTable[[#This Row],[Order Date]],"mmm")</f>
        <v>Jul</v>
      </c>
    </row>
    <row r="1340" spans="1:24" ht="15.75">
      <c r="A1340" s="1">
        <v>1317</v>
      </c>
      <c r="B1340" s="2">
        <v>46215</v>
      </c>
      <c r="C1340" s="3">
        <f>YEAR(SalesDataTable[[#This Row],[Order Date]])</f>
        <v>2026</v>
      </c>
      <c r="D1340" s="10" t="str">
        <f>"Q"&amp;ROUNDUP(MONTH(SalesDataTable[[#This Row],[Order Date]])/3,0)</f>
        <v>Q3</v>
      </c>
      <c r="E1340" s="3">
        <f>MONTH(SalesDataTable[[#This Row],[Order Date]])</f>
        <v>7</v>
      </c>
      <c r="F1340" s="3" t="str">
        <f>TEXT(SalesDataTable[[#This Row],[Order Date]],"MMM")</f>
        <v>Jul</v>
      </c>
      <c r="G1340" s="3" t="s">
        <v>6</v>
      </c>
      <c r="H1340" s="3" t="s">
        <v>49</v>
      </c>
      <c r="I1340" s="3" t="s">
        <v>2</v>
      </c>
      <c r="J1340" s="3" t="s">
        <v>16</v>
      </c>
      <c r="K1340" s="3" t="s">
        <v>34</v>
      </c>
      <c r="L1340" s="3" t="s">
        <v>42</v>
      </c>
      <c r="M1340" s="8">
        <v>3</v>
      </c>
      <c r="N1340" s="5">
        <v>37</v>
      </c>
      <c r="O1340" s="6">
        <v>0</v>
      </c>
      <c r="P1340" s="5">
        <v>13.69</v>
      </c>
      <c r="Q1340" s="5">
        <f t="shared" si="80"/>
        <v>111</v>
      </c>
      <c r="R1340" s="5">
        <f t="shared" si="81"/>
        <v>41.07</v>
      </c>
      <c r="S1340" s="5">
        <f t="shared" si="82"/>
        <v>69.930000000000007</v>
      </c>
      <c r="T1340" s="7">
        <f t="shared" si="83"/>
        <v>0.63000000000000012</v>
      </c>
      <c r="U1340" s="4">
        <f>YEAR(SalesDataTable[[#This Row],[Order Date]])</f>
        <v>2026</v>
      </c>
      <c r="V1340" s="7" t="str">
        <f>"Q"&amp;ROUNDUP(MONTH(SalesDataTable[[#This Row],[Order Date]])/3,0)</f>
        <v>Q3</v>
      </c>
      <c r="W1340" s="8">
        <f>MONTH(SalesDataTable[[#This Row],[Order Date]])</f>
        <v>7</v>
      </c>
      <c r="X1340" s="7" t="str">
        <f>TEXT(SalesDataTable[[#This Row],[Order Date]],"mmm")</f>
        <v>Jul</v>
      </c>
    </row>
    <row r="1341" spans="1:24" ht="15.75">
      <c r="A1341" s="1">
        <v>1515</v>
      </c>
      <c r="B1341" s="2">
        <v>46215</v>
      </c>
      <c r="C1341" s="3">
        <f>YEAR(SalesDataTable[[#This Row],[Order Date]])</f>
        <v>2026</v>
      </c>
      <c r="D1341" s="10" t="str">
        <f>"Q"&amp;ROUNDUP(MONTH(SalesDataTable[[#This Row],[Order Date]])/3,0)</f>
        <v>Q3</v>
      </c>
      <c r="E1341" s="3">
        <f>MONTH(SalesDataTable[[#This Row],[Order Date]])</f>
        <v>7</v>
      </c>
      <c r="F1341" s="3" t="str">
        <f>TEXT(SalesDataTable[[#This Row],[Order Date]],"MMM")</f>
        <v>Jul</v>
      </c>
      <c r="G1341" s="3" t="s">
        <v>20</v>
      </c>
      <c r="H1341" s="3" t="s">
        <v>33</v>
      </c>
      <c r="I1341" s="3" t="s">
        <v>19</v>
      </c>
      <c r="J1341" s="3" t="s">
        <v>13</v>
      </c>
      <c r="K1341" s="3" t="s">
        <v>34</v>
      </c>
      <c r="L1341" s="3" t="s">
        <v>35</v>
      </c>
      <c r="M1341" s="8">
        <v>2</v>
      </c>
      <c r="N1341" s="5">
        <v>40.9</v>
      </c>
      <c r="O1341" s="6">
        <v>0</v>
      </c>
      <c r="P1341" s="5">
        <v>14.81</v>
      </c>
      <c r="Q1341" s="5">
        <f t="shared" si="80"/>
        <v>81.8</v>
      </c>
      <c r="R1341" s="5">
        <f t="shared" si="81"/>
        <v>29.62</v>
      </c>
      <c r="S1341" s="5">
        <f t="shared" si="82"/>
        <v>52.179999999999993</v>
      </c>
      <c r="T1341" s="7">
        <f t="shared" si="83"/>
        <v>0.63789731051344734</v>
      </c>
      <c r="U1341" s="4">
        <f>YEAR(SalesDataTable[[#This Row],[Order Date]])</f>
        <v>2026</v>
      </c>
      <c r="V1341" s="7" t="str">
        <f>"Q"&amp;ROUNDUP(MONTH(SalesDataTable[[#This Row],[Order Date]])/3,0)</f>
        <v>Q3</v>
      </c>
      <c r="W1341" s="8">
        <f>MONTH(SalesDataTable[[#This Row],[Order Date]])</f>
        <v>7</v>
      </c>
      <c r="X1341" s="7" t="str">
        <f>TEXT(SalesDataTable[[#This Row],[Order Date]],"mmm")</f>
        <v>Jul</v>
      </c>
    </row>
    <row r="1342" spans="1:24" ht="15.75">
      <c r="A1342" s="1">
        <v>1674</v>
      </c>
      <c r="B1342" s="2">
        <v>46215</v>
      </c>
      <c r="C1342" s="3">
        <f>YEAR(SalesDataTable[[#This Row],[Order Date]])</f>
        <v>2026</v>
      </c>
      <c r="D1342" s="10" t="str">
        <f>"Q"&amp;ROUNDUP(MONTH(SalesDataTable[[#This Row],[Order Date]])/3,0)</f>
        <v>Q3</v>
      </c>
      <c r="E1342" s="3">
        <f>MONTH(SalesDataTable[[#This Row],[Order Date]])</f>
        <v>7</v>
      </c>
      <c r="F1342" s="3" t="str">
        <f>TEXT(SalesDataTable[[#This Row],[Order Date]],"MMM")</f>
        <v>Jul</v>
      </c>
      <c r="G1342" s="3" t="s">
        <v>0</v>
      </c>
      <c r="H1342" s="3" t="s">
        <v>1</v>
      </c>
      <c r="I1342" s="3" t="s">
        <v>2</v>
      </c>
      <c r="J1342" s="3" t="s">
        <v>13</v>
      </c>
      <c r="K1342" s="3" t="s">
        <v>34</v>
      </c>
      <c r="L1342" s="3" t="s">
        <v>38</v>
      </c>
      <c r="M1342" s="8">
        <v>1</v>
      </c>
      <c r="N1342" s="5">
        <v>123.33</v>
      </c>
      <c r="O1342" s="6">
        <v>0.1</v>
      </c>
      <c r="P1342" s="5">
        <v>70.900000000000006</v>
      </c>
      <c r="Q1342" s="5">
        <f t="shared" si="80"/>
        <v>110.997</v>
      </c>
      <c r="R1342" s="5">
        <f t="shared" si="81"/>
        <v>70.900000000000006</v>
      </c>
      <c r="S1342" s="5">
        <f t="shared" si="82"/>
        <v>40.096999999999994</v>
      </c>
      <c r="T1342" s="7">
        <f t="shared" si="83"/>
        <v>0.36124399758552028</v>
      </c>
      <c r="U1342" s="4">
        <f>YEAR(SalesDataTable[[#This Row],[Order Date]])</f>
        <v>2026</v>
      </c>
      <c r="V1342" s="7" t="str">
        <f>"Q"&amp;ROUNDUP(MONTH(SalesDataTable[[#This Row],[Order Date]])/3,0)</f>
        <v>Q3</v>
      </c>
      <c r="W1342" s="8">
        <f>MONTH(SalesDataTable[[#This Row],[Order Date]])</f>
        <v>7</v>
      </c>
      <c r="X1342" s="7" t="str">
        <f>TEXT(SalesDataTable[[#This Row],[Order Date]],"mmm")</f>
        <v>Jul</v>
      </c>
    </row>
    <row r="1343" spans="1:24" ht="15.75">
      <c r="A1343" s="1">
        <v>2407</v>
      </c>
      <c r="B1343" s="2">
        <v>46215</v>
      </c>
      <c r="C1343" s="3">
        <f>YEAR(SalesDataTable[[#This Row],[Order Date]])</f>
        <v>2026</v>
      </c>
      <c r="D1343" s="10" t="str">
        <f>"Q"&amp;ROUNDUP(MONTH(SalesDataTable[[#This Row],[Order Date]])/3,0)</f>
        <v>Q3</v>
      </c>
      <c r="E1343" s="3">
        <f>MONTH(SalesDataTable[[#This Row],[Order Date]])</f>
        <v>7</v>
      </c>
      <c r="F1343" s="3" t="str">
        <f>TEXT(SalesDataTable[[#This Row],[Order Date]],"MMM")</f>
        <v>Jul</v>
      </c>
      <c r="G1343" s="3" t="s">
        <v>6</v>
      </c>
      <c r="H1343" s="3" t="s">
        <v>43</v>
      </c>
      <c r="I1343" s="3" t="s">
        <v>28</v>
      </c>
      <c r="J1343" s="3" t="s">
        <v>16</v>
      </c>
      <c r="K1343" s="3" t="s">
        <v>9</v>
      </c>
      <c r="L1343" s="3" t="s">
        <v>37</v>
      </c>
      <c r="M1343" s="8">
        <v>1</v>
      </c>
      <c r="N1343" s="5">
        <v>153.25</v>
      </c>
      <c r="O1343" s="6">
        <v>0.15</v>
      </c>
      <c r="P1343" s="5">
        <v>78.28</v>
      </c>
      <c r="Q1343" s="5">
        <f t="shared" si="80"/>
        <v>130.26249999999999</v>
      </c>
      <c r="R1343" s="5">
        <f t="shared" si="81"/>
        <v>78.28</v>
      </c>
      <c r="S1343" s="5">
        <f t="shared" si="82"/>
        <v>51.982499999999987</v>
      </c>
      <c r="T1343" s="7">
        <f t="shared" si="83"/>
        <v>0.39905959121005657</v>
      </c>
      <c r="U1343" s="4">
        <f>YEAR(SalesDataTable[[#This Row],[Order Date]])</f>
        <v>2026</v>
      </c>
      <c r="V1343" s="7" t="str">
        <f>"Q"&amp;ROUNDUP(MONTH(SalesDataTable[[#This Row],[Order Date]])/3,0)</f>
        <v>Q3</v>
      </c>
      <c r="W1343" s="8">
        <f>MONTH(SalesDataTable[[#This Row],[Order Date]])</f>
        <v>7</v>
      </c>
      <c r="X1343" s="7" t="str">
        <f>TEXT(SalesDataTable[[#This Row],[Order Date]],"mmm")</f>
        <v>Jul</v>
      </c>
    </row>
    <row r="1344" spans="1:24" ht="15.75">
      <c r="A1344" s="1">
        <v>2817</v>
      </c>
      <c r="B1344" s="2">
        <v>46215</v>
      </c>
      <c r="C1344" s="3">
        <f>YEAR(SalesDataTable[[#This Row],[Order Date]])</f>
        <v>2026</v>
      </c>
      <c r="D1344" s="10" t="str">
        <f>"Q"&amp;ROUNDUP(MONTH(SalesDataTable[[#This Row],[Order Date]])/3,0)</f>
        <v>Q3</v>
      </c>
      <c r="E1344" s="3">
        <f>MONTH(SalesDataTable[[#This Row],[Order Date]])</f>
        <v>7</v>
      </c>
      <c r="F1344" s="3" t="str">
        <f>TEXT(SalesDataTable[[#This Row],[Order Date]],"MMM")</f>
        <v>Jul</v>
      </c>
      <c r="G1344" s="3" t="s">
        <v>20</v>
      </c>
      <c r="H1344" s="3" t="s">
        <v>31</v>
      </c>
      <c r="I1344" s="3" t="s">
        <v>28</v>
      </c>
      <c r="J1344" s="3" t="s">
        <v>13</v>
      </c>
      <c r="K1344" s="3" t="s">
        <v>14</v>
      </c>
      <c r="L1344" s="3" t="s">
        <v>44</v>
      </c>
      <c r="M1344" s="8">
        <v>3</v>
      </c>
      <c r="N1344" s="5">
        <v>134.43</v>
      </c>
      <c r="O1344" s="6">
        <v>0.1</v>
      </c>
      <c r="P1344" s="5">
        <v>65.78</v>
      </c>
      <c r="Q1344" s="5">
        <f t="shared" si="80"/>
        <v>362.96100000000001</v>
      </c>
      <c r="R1344" s="5">
        <f t="shared" si="81"/>
        <v>197.34</v>
      </c>
      <c r="S1344" s="5">
        <f t="shared" si="82"/>
        <v>165.62100000000001</v>
      </c>
      <c r="T1344" s="7">
        <f t="shared" si="83"/>
        <v>0.45630522287518493</v>
      </c>
      <c r="U1344" s="4">
        <f>YEAR(SalesDataTable[[#This Row],[Order Date]])</f>
        <v>2026</v>
      </c>
      <c r="V1344" s="7" t="str">
        <f>"Q"&amp;ROUNDUP(MONTH(SalesDataTable[[#This Row],[Order Date]])/3,0)</f>
        <v>Q3</v>
      </c>
      <c r="W1344" s="8">
        <f>MONTH(SalesDataTable[[#This Row],[Order Date]])</f>
        <v>7</v>
      </c>
      <c r="X1344" s="7" t="str">
        <f>TEXT(SalesDataTable[[#This Row],[Order Date]],"mmm")</f>
        <v>Jul</v>
      </c>
    </row>
    <row r="1345" spans="1:24" ht="15.75">
      <c r="A1345" s="1">
        <v>3059</v>
      </c>
      <c r="B1345" s="2">
        <v>46215</v>
      </c>
      <c r="C1345" s="3">
        <f>YEAR(SalesDataTable[[#This Row],[Order Date]])</f>
        <v>2026</v>
      </c>
      <c r="D1345" s="10" t="str">
        <f>"Q"&amp;ROUNDUP(MONTH(SalesDataTable[[#This Row],[Order Date]])/3,0)</f>
        <v>Q3</v>
      </c>
      <c r="E1345" s="3">
        <f>MONTH(SalesDataTable[[#This Row],[Order Date]])</f>
        <v>7</v>
      </c>
      <c r="F1345" s="3" t="str">
        <f>TEXT(SalesDataTable[[#This Row],[Order Date]],"MMM")</f>
        <v>Jul</v>
      </c>
      <c r="G1345" s="3" t="s">
        <v>0</v>
      </c>
      <c r="H1345" s="3" t="s">
        <v>1</v>
      </c>
      <c r="I1345" s="3" t="s">
        <v>2</v>
      </c>
      <c r="J1345" s="3" t="s">
        <v>3</v>
      </c>
      <c r="K1345" s="3" t="s">
        <v>9</v>
      </c>
      <c r="L1345" s="3" t="s">
        <v>10</v>
      </c>
      <c r="M1345" s="8">
        <v>1</v>
      </c>
      <c r="N1345" s="5">
        <v>93.73</v>
      </c>
      <c r="O1345" s="6">
        <v>0.05</v>
      </c>
      <c r="P1345" s="5">
        <v>44.51</v>
      </c>
      <c r="Q1345" s="5">
        <f t="shared" si="80"/>
        <v>89.043499999999995</v>
      </c>
      <c r="R1345" s="5">
        <f t="shared" si="81"/>
        <v>44.51</v>
      </c>
      <c r="S1345" s="5">
        <f t="shared" si="82"/>
        <v>44.533499999999997</v>
      </c>
      <c r="T1345" s="7">
        <f t="shared" si="83"/>
        <v>0.50013195797559618</v>
      </c>
      <c r="U1345" s="4">
        <f>YEAR(SalesDataTable[[#This Row],[Order Date]])</f>
        <v>2026</v>
      </c>
      <c r="V1345" s="7" t="str">
        <f>"Q"&amp;ROUNDUP(MONTH(SalesDataTable[[#This Row],[Order Date]])/3,0)</f>
        <v>Q3</v>
      </c>
      <c r="W1345" s="8">
        <f>MONTH(SalesDataTable[[#This Row],[Order Date]])</f>
        <v>7</v>
      </c>
      <c r="X1345" s="7" t="str">
        <f>TEXT(SalesDataTable[[#This Row],[Order Date]],"mmm")</f>
        <v>Jul</v>
      </c>
    </row>
    <row r="1346" spans="1:24" ht="15.75">
      <c r="A1346" s="1">
        <v>3210</v>
      </c>
      <c r="B1346" s="2">
        <v>46215</v>
      </c>
      <c r="C1346" s="3">
        <f>YEAR(SalesDataTable[[#This Row],[Order Date]])</f>
        <v>2026</v>
      </c>
      <c r="D1346" s="10" t="str">
        <f>"Q"&amp;ROUNDUP(MONTH(SalesDataTable[[#This Row],[Order Date]])/3,0)</f>
        <v>Q3</v>
      </c>
      <c r="E1346" s="3">
        <f>MONTH(SalesDataTable[[#This Row],[Order Date]])</f>
        <v>7</v>
      </c>
      <c r="F1346" s="3" t="str">
        <f>TEXT(SalesDataTable[[#This Row],[Order Date]],"MMM")</f>
        <v>Jul</v>
      </c>
      <c r="G1346" s="3" t="s">
        <v>0</v>
      </c>
      <c r="H1346" s="3" t="s">
        <v>1</v>
      </c>
      <c r="I1346" s="3" t="s">
        <v>2</v>
      </c>
      <c r="J1346" s="3" t="s">
        <v>3</v>
      </c>
      <c r="K1346" s="3" t="s">
        <v>14</v>
      </c>
      <c r="L1346" s="3" t="s">
        <v>15</v>
      </c>
      <c r="M1346" s="8">
        <v>1</v>
      </c>
      <c r="N1346" s="5">
        <v>37.090000000000003</v>
      </c>
      <c r="O1346" s="6">
        <v>0</v>
      </c>
      <c r="P1346" s="5">
        <v>13.43</v>
      </c>
      <c r="Q1346" s="5">
        <f t="shared" ref="Q1346:Q1409" si="84">M1346*N1346*(1-O1346)</f>
        <v>37.090000000000003</v>
      </c>
      <c r="R1346" s="5">
        <f t="shared" ref="R1346:R1409" si="85">M1346*P1346</f>
        <v>13.43</v>
      </c>
      <c r="S1346" s="5">
        <f t="shared" ref="S1346:S1409" si="86">Q1346-R1346</f>
        <v>23.660000000000004</v>
      </c>
      <c r="T1346" s="7">
        <f t="shared" ref="T1346:T1409" si="87">IFERROR(S1346/Q1346,0)</f>
        <v>0.63790779185764357</v>
      </c>
      <c r="U1346" s="4">
        <f>YEAR(SalesDataTable[[#This Row],[Order Date]])</f>
        <v>2026</v>
      </c>
      <c r="V1346" s="7" t="str">
        <f>"Q"&amp;ROUNDUP(MONTH(SalesDataTable[[#This Row],[Order Date]])/3,0)</f>
        <v>Q3</v>
      </c>
      <c r="W1346" s="8">
        <f>MONTH(SalesDataTable[[#This Row],[Order Date]])</f>
        <v>7</v>
      </c>
      <c r="X1346" s="7" t="str">
        <f>TEXT(SalesDataTable[[#This Row],[Order Date]],"mmm")</f>
        <v>Jul</v>
      </c>
    </row>
    <row r="1347" spans="1:24" ht="15.75">
      <c r="A1347" s="1">
        <v>3670</v>
      </c>
      <c r="B1347" s="2">
        <v>46215</v>
      </c>
      <c r="C1347" s="3">
        <f>YEAR(SalesDataTable[[#This Row],[Order Date]])</f>
        <v>2026</v>
      </c>
      <c r="D1347" s="10" t="str">
        <f>"Q"&amp;ROUNDUP(MONTH(SalesDataTable[[#This Row],[Order Date]])/3,0)</f>
        <v>Q3</v>
      </c>
      <c r="E1347" s="3">
        <f>MONTH(SalesDataTable[[#This Row],[Order Date]])</f>
        <v>7</v>
      </c>
      <c r="F1347" s="3" t="str">
        <f>TEXT(SalesDataTable[[#This Row],[Order Date]],"MMM")</f>
        <v>Jul</v>
      </c>
      <c r="G1347" s="3" t="s">
        <v>0</v>
      </c>
      <c r="H1347" s="3" t="s">
        <v>1</v>
      </c>
      <c r="I1347" s="3" t="s">
        <v>19</v>
      </c>
      <c r="J1347" s="3" t="s">
        <v>13</v>
      </c>
      <c r="K1347" s="3" t="s">
        <v>14</v>
      </c>
      <c r="L1347" s="3" t="s">
        <v>32</v>
      </c>
      <c r="M1347" s="8">
        <v>1</v>
      </c>
      <c r="N1347" s="5">
        <v>45.43</v>
      </c>
      <c r="O1347" s="6">
        <v>0</v>
      </c>
      <c r="P1347" s="5">
        <v>18.66</v>
      </c>
      <c r="Q1347" s="5">
        <f t="shared" si="84"/>
        <v>45.43</v>
      </c>
      <c r="R1347" s="5">
        <f t="shared" si="85"/>
        <v>18.66</v>
      </c>
      <c r="S1347" s="5">
        <f t="shared" si="86"/>
        <v>26.77</v>
      </c>
      <c r="T1347" s="7">
        <f t="shared" si="87"/>
        <v>0.58925819942769098</v>
      </c>
      <c r="U1347" s="4">
        <f>YEAR(SalesDataTable[[#This Row],[Order Date]])</f>
        <v>2026</v>
      </c>
      <c r="V1347" s="7" t="str">
        <f>"Q"&amp;ROUNDUP(MONTH(SalesDataTable[[#This Row],[Order Date]])/3,0)</f>
        <v>Q3</v>
      </c>
      <c r="W1347" s="8">
        <f>MONTH(SalesDataTable[[#This Row],[Order Date]])</f>
        <v>7</v>
      </c>
      <c r="X1347" s="7" t="str">
        <f>TEXT(SalesDataTable[[#This Row],[Order Date]],"mmm")</f>
        <v>Jul</v>
      </c>
    </row>
    <row r="1348" spans="1:24" ht="15.75">
      <c r="A1348" s="1">
        <v>4017</v>
      </c>
      <c r="B1348" s="2">
        <v>46215</v>
      </c>
      <c r="C1348" s="3">
        <f>YEAR(SalesDataTable[[#This Row],[Order Date]])</f>
        <v>2026</v>
      </c>
      <c r="D1348" s="10" t="str">
        <f>"Q"&amp;ROUNDUP(MONTH(SalesDataTable[[#This Row],[Order Date]])/3,0)</f>
        <v>Q3</v>
      </c>
      <c r="E1348" s="3">
        <f>MONTH(SalesDataTable[[#This Row],[Order Date]])</f>
        <v>7</v>
      </c>
      <c r="F1348" s="3" t="str">
        <f>TEXT(SalesDataTable[[#This Row],[Order Date]],"MMM")</f>
        <v>Jul</v>
      </c>
      <c r="G1348" s="3" t="s">
        <v>20</v>
      </c>
      <c r="H1348" s="3" t="s">
        <v>33</v>
      </c>
      <c r="I1348" s="3" t="s">
        <v>28</v>
      </c>
      <c r="J1348" s="3" t="s">
        <v>13</v>
      </c>
      <c r="K1348" s="3" t="s">
        <v>34</v>
      </c>
      <c r="L1348" s="3" t="s">
        <v>35</v>
      </c>
      <c r="M1348" s="8">
        <v>1</v>
      </c>
      <c r="N1348" s="5">
        <v>39.5</v>
      </c>
      <c r="O1348" s="6">
        <v>0.1</v>
      </c>
      <c r="P1348" s="5">
        <v>14.86</v>
      </c>
      <c r="Q1348" s="5">
        <f t="shared" si="84"/>
        <v>35.550000000000004</v>
      </c>
      <c r="R1348" s="5">
        <f t="shared" si="85"/>
        <v>14.86</v>
      </c>
      <c r="S1348" s="5">
        <f t="shared" si="86"/>
        <v>20.690000000000005</v>
      </c>
      <c r="T1348" s="7">
        <f t="shared" si="87"/>
        <v>0.58199718706047832</v>
      </c>
      <c r="U1348" s="4">
        <f>YEAR(SalesDataTable[[#This Row],[Order Date]])</f>
        <v>2026</v>
      </c>
      <c r="V1348" s="7" t="str">
        <f>"Q"&amp;ROUNDUP(MONTH(SalesDataTable[[#This Row],[Order Date]])/3,0)</f>
        <v>Q3</v>
      </c>
      <c r="W1348" s="8">
        <f>MONTH(SalesDataTable[[#This Row],[Order Date]])</f>
        <v>7</v>
      </c>
      <c r="X1348" s="7" t="str">
        <f>TEXT(SalesDataTable[[#This Row],[Order Date]],"mmm")</f>
        <v>Jul</v>
      </c>
    </row>
    <row r="1349" spans="1:24" ht="15.75">
      <c r="A1349" s="1">
        <v>5012</v>
      </c>
      <c r="B1349" s="2">
        <v>46215</v>
      </c>
      <c r="C1349" s="3">
        <f>YEAR(SalesDataTable[[#This Row],[Order Date]])</f>
        <v>2026</v>
      </c>
      <c r="D1349" s="10" t="str">
        <f>"Q"&amp;ROUNDUP(MONTH(SalesDataTable[[#This Row],[Order Date]])/3,0)</f>
        <v>Q3</v>
      </c>
      <c r="E1349" s="3">
        <f>MONTH(SalesDataTable[[#This Row],[Order Date]])</f>
        <v>7</v>
      </c>
      <c r="F1349" s="3" t="str">
        <f>TEXT(SalesDataTable[[#This Row],[Order Date]],"MMM")</f>
        <v>Jul</v>
      </c>
      <c r="G1349" s="3" t="s">
        <v>11</v>
      </c>
      <c r="H1349" s="3" t="s">
        <v>52</v>
      </c>
      <c r="I1349" s="3" t="s">
        <v>19</v>
      </c>
      <c r="J1349" s="3" t="s">
        <v>3</v>
      </c>
      <c r="K1349" s="3" t="s">
        <v>34</v>
      </c>
      <c r="L1349" s="3" t="s">
        <v>38</v>
      </c>
      <c r="M1349" s="8">
        <v>2</v>
      </c>
      <c r="N1349" s="5">
        <v>123.58</v>
      </c>
      <c r="O1349" s="6">
        <v>0.1</v>
      </c>
      <c r="P1349" s="5">
        <v>68.739999999999995</v>
      </c>
      <c r="Q1349" s="5">
        <f t="shared" si="84"/>
        <v>222.44399999999999</v>
      </c>
      <c r="R1349" s="5">
        <f t="shared" si="85"/>
        <v>137.47999999999999</v>
      </c>
      <c r="S1349" s="5">
        <f t="shared" si="86"/>
        <v>84.963999999999999</v>
      </c>
      <c r="T1349" s="7">
        <f t="shared" si="87"/>
        <v>0.3819568071065077</v>
      </c>
      <c r="U1349" s="4">
        <f>YEAR(SalesDataTable[[#This Row],[Order Date]])</f>
        <v>2026</v>
      </c>
      <c r="V1349" s="7" t="str">
        <f>"Q"&amp;ROUNDUP(MONTH(SalesDataTable[[#This Row],[Order Date]])/3,0)</f>
        <v>Q3</v>
      </c>
      <c r="W1349" s="8">
        <f>MONTH(SalesDataTable[[#This Row],[Order Date]])</f>
        <v>7</v>
      </c>
      <c r="X1349" s="7" t="str">
        <f>TEXT(SalesDataTable[[#This Row],[Order Date]],"mmm")</f>
        <v>Jul</v>
      </c>
    </row>
    <row r="1350" spans="1:24" ht="15.75">
      <c r="A1350" s="1">
        <v>884</v>
      </c>
      <c r="B1350" s="2">
        <v>46216</v>
      </c>
      <c r="C1350" s="3">
        <f>YEAR(SalesDataTable[[#This Row],[Order Date]])</f>
        <v>2026</v>
      </c>
      <c r="D1350" s="10" t="str">
        <f>"Q"&amp;ROUNDUP(MONTH(SalesDataTable[[#This Row],[Order Date]])/3,0)</f>
        <v>Q3</v>
      </c>
      <c r="E1350" s="3">
        <f>MONTH(SalesDataTable[[#This Row],[Order Date]])</f>
        <v>7</v>
      </c>
      <c r="F1350" s="3" t="str">
        <f>TEXT(SalesDataTable[[#This Row],[Order Date]],"MMM")</f>
        <v>Jul</v>
      </c>
      <c r="G1350" s="3" t="s">
        <v>20</v>
      </c>
      <c r="H1350" s="3" t="s">
        <v>47</v>
      </c>
      <c r="I1350" s="3" t="s">
        <v>19</v>
      </c>
      <c r="J1350" s="3" t="s">
        <v>3</v>
      </c>
      <c r="K1350" s="3" t="s">
        <v>4</v>
      </c>
      <c r="L1350" s="3" t="s">
        <v>30</v>
      </c>
      <c r="M1350" s="8">
        <v>1</v>
      </c>
      <c r="N1350" s="5">
        <v>103.61</v>
      </c>
      <c r="O1350" s="6">
        <v>0</v>
      </c>
      <c r="P1350" s="5">
        <v>51.84</v>
      </c>
      <c r="Q1350" s="5">
        <f t="shared" si="84"/>
        <v>103.61</v>
      </c>
      <c r="R1350" s="5">
        <f t="shared" si="85"/>
        <v>51.84</v>
      </c>
      <c r="S1350" s="5">
        <f t="shared" si="86"/>
        <v>51.769999999999996</v>
      </c>
      <c r="T1350" s="7">
        <f t="shared" si="87"/>
        <v>0.49966219476884466</v>
      </c>
      <c r="U1350" s="4">
        <f>YEAR(SalesDataTable[[#This Row],[Order Date]])</f>
        <v>2026</v>
      </c>
      <c r="V1350" s="7" t="str">
        <f>"Q"&amp;ROUNDUP(MONTH(SalesDataTable[[#This Row],[Order Date]])/3,0)</f>
        <v>Q3</v>
      </c>
      <c r="W1350" s="8">
        <f>MONTH(SalesDataTable[[#This Row],[Order Date]])</f>
        <v>7</v>
      </c>
      <c r="X1350" s="7" t="str">
        <f>TEXT(SalesDataTable[[#This Row],[Order Date]],"mmm")</f>
        <v>Jul</v>
      </c>
    </row>
    <row r="1351" spans="1:24" ht="15.75">
      <c r="A1351" s="1">
        <v>1025</v>
      </c>
      <c r="B1351" s="2">
        <v>46216</v>
      </c>
      <c r="C1351" s="3">
        <f>YEAR(SalesDataTable[[#This Row],[Order Date]])</f>
        <v>2026</v>
      </c>
      <c r="D1351" s="10" t="str">
        <f>"Q"&amp;ROUNDUP(MONTH(SalesDataTable[[#This Row],[Order Date]])/3,0)</f>
        <v>Q3</v>
      </c>
      <c r="E1351" s="3">
        <f>MONTH(SalesDataTable[[#This Row],[Order Date]])</f>
        <v>7</v>
      </c>
      <c r="F1351" s="3" t="str">
        <f>TEXT(SalesDataTable[[#This Row],[Order Date]],"MMM")</f>
        <v>Jul</v>
      </c>
      <c r="G1351" s="3" t="s">
        <v>11</v>
      </c>
      <c r="H1351" s="3" t="s">
        <v>12</v>
      </c>
      <c r="I1351" s="3" t="s">
        <v>19</v>
      </c>
      <c r="J1351" s="3" t="s">
        <v>3</v>
      </c>
      <c r="K1351" s="3" t="s">
        <v>9</v>
      </c>
      <c r="L1351" s="3" t="s">
        <v>17</v>
      </c>
      <c r="M1351" s="8">
        <v>2</v>
      </c>
      <c r="N1351" s="5">
        <v>145.75</v>
      </c>
      <c r="O1351" s="6">
        <v>0.05</v>
      </c>
      <c r="P1351" s="5">
        <v>79.319999999999993</v>
      </c>
      <c r="Q1351" s="5">
        <f t="shared" si="84"/>
        <v>276.92500000000001</v>
      </c>
      <c r="R1351" s="5">
        <f t="shared" si="85"/>
        <v>158.63999999999999</v>
      </c>
      <c r="S1351" s="5">
        <f t="shared" si="86"/>
        <v>118.28500000000003</v>
      </c>
      <c r="T1351" s="7">
        <f t="shared" si="87"/>
        <v>0.42713731154644768</v>
      </c>
      <c r="U1351" s="4">
        <f>YEAR(SalesDataTable[[#This Row],[Order Date]])</f>
        <v>2026</v>
      </c>
      <c r="V1351" s="7" t="str">
        <f>"Q"&amp;ROUNDUP(MONTH(SalesDataTable[[#This Row],[Order Date]])/3,0)</f>
        <v>Q3</v>
      </c>
      <c r="W1351" s="8">
        <f>MONTH(SalesDataTable[[#This Row],[Order Date]])</f>
        <v>7</v>
      </c>
      <c r="X1351" s="7" t="str">
        <f>TEXT(SalesDataTable[[#This Row],[Order Date]],"mmm")</f>
        <v>Jul</v>
      </c>
    </row>
    <row r="1352" spans="1:24" ht="15.75">
      <c r="A1352" s="1">
        <v>1279</v>
      </c>
      <c r="B1352" s="2">
        <v>46216</v>
      </c>
      <c r="C1352" s="3">
        <f>YEAR(SalesDataTable[[#This Row],[Order Date]])</f>
        <v>2026</v>
      </c>
      <c r="D1352" s="10" t="str">
        <f>"Q"&amp;ROUNDUP(MONTH(SalesDataTable[[#This Row],[Order Date]])/3,0)</f>
        <v>Q3</v>
      </c>
      <c r="E1352" s="3">
        <f>MONTH(SalesDataTable[[#This Row],[Order Date]])</f>
        <v>7</v>
      </c>
      <c r="F1352" s="3" t="str">
        <f>TEXT(SalesDataTable[[#This Row],[Order Date]],"MMM")</f>
        <v>Jul</v>
      </c>
      <c r="G1352" s="3" t="s">
        <v>20</v>
      </c>
      <c r="H1352" s="3" t="s">
        <v>33</v>
      </c>
      <c r="I1352" s="3" t="s">
        <v>28</v>
      </c>
      <c r="J1352" s="3" t="s">
        <v>13</v>
      </c>
      <c r="K1352" s="3" t="s">
        <v>23</v>
      </c>
      <c r="L1352" s="3" t="s">
        <v>29</v>
      </c>
      <c r="M1352" s="8">
        <v>2</v>
      </c>
      <c r="N1352" s="5">
        <v>193.76</v>
      </c>
      <c r="O1352" s="6">
        <v>0.1</v>
      </c>
      <c r="P1352" s="5">
        <v>104.66</v>
      </c>
      <c r="Q1352" s="5">
        <f t="shared" si="84"/>
        <v>348.76799999999997</v>
      </c>
      <c r="R1352" s="5">
        <f t="shared" si="85"/>
        <v>209.32</v>
      </c>
      <c r="S1352" s="5">
        <f t="shared" si="86"/>
        <v>139.44799999999998</v>
      </c>
      <c r="T1352" s="7">
        <f t="shared" si="87"/>
        <v>0.39983025965684921</v>
      </c>
      <c r="U1352" s="4">
        <f>YEAR(SalesDataTable[[#This Row],[Order Date]])</f>
        <v>2026</v>
      </c>
      <c r="V1352" s="7" t="str">
        <f>"Q"&amp;ROUNDUP(MONTH(SalesDataTable[[#This Row],[Order Date]])/3,0)</f>
        <v>Q3</v>
      </c>
      <c r="W1352" s="8">
        <f>MONTH(SalesDataTable[[#This Row],[Order Date]])</f>
        <v>7</v>
      </c>
      <c r="X1352" s="7" t="str">
        <f>TEXT(SalesDataTable[[#This Row],[Order Date]],"mmm")</f>
        <v>Jul</v>
      </c>
    </row>
    <row r="1353" spans="1:24" ht="15.75">
      <c r="A1353" s="1">
        <v>1534</v>
      </c>
      <c r="B1353" s="2">
        <v>46216</v>
      </c>
      <c r="C1353" s="3">
        <f>YEAR(SalesDataTable[[#This Row],[Order Date]])</f>
        <v>2026</v>
      </c>
      <c r="D1353" s="10" t="str">
        <f>"Q"&amp;ROUNDUP(MONTH(SalesDataTable[[#This Row],[Order Date]])/3,0)</f>
        <v>Q3</v>
      </c>
      <c r="E1353" s="3">
        <f>MONTH(SalesDataTable[[#This Row],[Order Date]])</f>
        <v>7</v>
      </c>
      <c r="F1353" s="3" t="str">
        <f>TEXT(SalesDataTable[[#This Row],[Order Date]],"MMM")</f>
        <v>Jul</v>
      </c>
      <c r="G1353" s="3" t="s">
        <v>11</v>
      </c>
      <c r="H1353" s="3" t="s">
        <v>52</v>
      </c>
      <c r="I1353" s="3" t="s">
        <v>2</v>
      </c>
      <c r="J1353" s="3" t="s">
        <v>3</v>
      </c>
      <c r="K1353" s="3" t="s">
        <v>9</v>
      </c>
      <c r="L1353" s="3" t="s">
        <v>17</v>
      </c>
      <c r="M1353" s="8">
        <v>2</v>
      </c>
      <c r="N1353" s="5">
        <v>146.09</v>
      </c>
      <c r="O1353" s="6">
        <v>0.1</v>
      </c>
      <c r="P1353" s="5">
        <v>79.36</v>
      </c>
      <c r="Q1353" s="5">
        <f t="shared" si="84"/>
        <v>262.96199999999999</v>
      </c>
      <c r="R1353" s="5">
        <f t="shared" si="85"/>
        <v>158.72</v>
      </c>
      <c r="S1353" s="5">
        <f t="shared" si="86"/>
        <v>104.24199999999999</v>
      </c>
      <c r="T1353" s="7">
        <f t="shared" si="87"/>
        <v>0.39641469109605187</v>
      </c>
      <c r="U1353" s="4">
        <f>YEAR(SalesDataTable[[#This Row],[Order Date]])</f>
        <v>2026</v>
      </c>
      <c r="V1353" s="7" t="str">
        <f>"Q"&amp;ROUNDUP(MONTH(SalesDataTable[[#This Row],[Order Date]])/3,0)</f>
        <v>Q3</v>
      </c>
      <c r="W1353" s="8">
        <f>MONTH(SalesDataTable[[#This Row],[Order Date]])</f>
        <v>7</v>
      </c>
      <c r="X1353" s="7" t="str">
        <f>TEXT(SalesDataTable[[#This Row],[Order Date]],"mmm")</f>
        <v>Jul</v>
      </c>
    </row>
    <row r="1354" spans="1:24" ht="15.75">
      <c r="A1354" s="1">
        <v>2147</v>
      </c>
      <c r="B1354" s="2">
        <v>46216</v>
      </c>
      <c r="C1354" s="3">
        <f>YEAR(SalesDataTable[[#This Row],[Order Date]])</f>
        <v>2026</v>
      </c>
      <c r="D1354" s="10" t="str">
        <f>"Q"&amp;ROUNDUP(MONTH(SalesDataTable[[#This Row],[Order Date]])/3,0)</f>
        <v>Q3</v>
      </c>
      <c r="E1354" s="3">
        <f>MONTH(SalesDataTable[[#This Row],[Order Date]])</f>
        <v>7</v>
      </c>
      <c r="F1354" s="3" t="str">
        <f>TEXT(SalesDataTable[[#This Row],[Order Date]],"MMM")</f>
        <v>Jul</v>
      </c>
      <c r="G1354" s="3" t="s">
        <v>6</v>
      </c>
      <c r="H1354" s="3" t="s">
        <v>49</v>
      </c>
      <c r="I1354" s="3" t="s">
        <v>19</v>
      </c>
      <c r="J1354" s="3" t="s">
        <v>13</v>
      </c>
      <c r="K1354" s="3" t="s">
        <v>14</v>
      </c>
      <c r="L1354" s="3" t="s">
        <v>44</v>
      </c>
      <c r="M1354" s="8">
        <v>1</v>
      </c>
      <c r="N1354" s="5">
        <v>131.91999999999999</v>
      </c>
      <c r="O1354" s="6">
        <v>0</v>
      </c>
      <c r="P1354" s="5">
        <v>66.19</v>
      </c>
      <c r="Q1354" s="5">
        <f t="shared" si="84"/>
        <v>131.91999999999999</v>
      </c>
      <c r="R1354" s="5">
        <f t="shared" si="85"/>
        <v>66.19</v>
      </c>
      <c r="S1354" s="5">
        <f t="shared" si="86"/>
        <v>65.72999999999999</v>
      </c>
      <c r="T1354" s="7">
        <f t="shared" si="87"/>
        <v>0.49825651910248631</v>
      </c>
      <c r="U1354" s="4">
        <f>YEAR(SalesDataTable[[#This Row],[Order Date]])</f>
        <v>2026</v>
      </c>
      <c r="V1354" s="7" t="str">
        <f>"Q"&amp;ROUNDUP(MONTH(SalesDataTable[[#This Row],[Order Date]])/3,0)</f>
        <v>Q3</v>
      </c>
      <c r="W1354" s="8">
        <f>MONTH(SalesDataTable[[#This Row],[Order Date]])</f>
        <v>7</v>
      </c>
      <c r="X1354" s="7" t="str">
        <f>TEXT(SalesDataTable[[#This Row],[Order Date]],"mmm")</f>
        <v>Jul</v>
      </c>
    </row>
    <row r="1355" spans="1:24" ht="15.75">
      <c r="A1355" s="1">
        <v>2385</v>
      </c>
      <c r="B1355" s="2">
        <v>46216</v>
      </c>
      <c r="C1355" s="3">
        <f>YEAR(SalesDataTable[[#This Row],[Order Date]])</f>
        <v>2026</v>
      </c>
      <c r="D1355" s="10" t="str">
        <f>"Q"&amp;ROUNDUP(MONTH(SalesDataTable[[#This Row],[Order Date]])/3,0)</f>
        <v>Q3</v>
      </c>
      <c r="E1355" s="3">
        <f>MONTH(SalesDataTable[[#This Row],[Order Date]])</f>
        <v>7</v>
      </c>
      <c r="F1355" s="3" t="str">
        <f>TEXT(SalesDataTable[[#This Row],[Order Date]],"MMM")</f>
        <v>Jul</v>
      </c>
      <c r="G1355" s="3" t="s">
        <v>6</v>
      </c>
      <c r="H1355" s="3" t="s">
        <v>41</v>
      </c>
      <c r="I1355" s="3" t="s">
        <v>8</v>
      </c>
      <c r="J1355" s="3" t="s">
        <v>16</v>
      </c>
      <c r="K1355" s="3" t="s">
        <v>23</v>
      </c>
      <c r="L1355" s="3" t="s">
        <v>40</v>
      </c>
      <c r="M1355" s="8">
        <v>6</v>
      </c>
      <c r="N1355" s="5">
        <v>83.28</v>
      </c>
      <c r="O1355" s="6">
        <v>0.15</v>
      </c>
      <c r="P1355" s="5">
        <v>38.76</v>
      </c>
      <c r="Q1355" s="5">
        <f t="shared" si="84"/>
        <v>424.72800000000001</v>
      </c>
      <c r="R1355" s="5">
        <f t="shared" si="85"/>
        <v>232.56</v>
      </c>
      <c r="S1355" s="5">
        <f t="shared" si="86"/>
        <v>192.16800000000001</v>
      </c>
      <c r="T1355" s="7">
        <f t="shared" si="87"/>
        <v>0.45244956772334294</v>
      </c>
      <c r="U1355" s="4">
        <f>YEAR(SalesDataTable[[#This Row],[Order Date]])</f>
        <v>2026</v>
      </c>
      <c r="V1355" s="7" t="str">
        <f>"Q"&amp;ROUNDUP(MONTH(SalesDataTable[[#This Row],[Order Date]])/3,0)</f>
        <v>Q3</v>
      </c>
      <c r="W1355" s="8">
        <f>MONTH(SalesDataTable[[#This Row],[Order Date]])</f>
        <v>7</v>
      </c>
      <c r="X1355" s="7" t="str">
        <f>TEXT(SalesDataTable[[#This Row],[Order Date]],"mmm")</f>
        <v>Jul</v>
      </c>
    </row>
    <row r="1356" spans="1:24" ht="15.75">
      <c r="A1356" s="1">
        <v>2517</v>
      </c>
      <c r="B1356" s="2">
        <v>46216</v>
      </c>
      <c r="C1356" s="3">
        <f>YEAR(SalesDataTable[[#This Row],[Order Date]])</f>
        <v>2026</v>
      </c>
      <c r="D1356" s="10" t="str">
        <f>"Q"&amp;ROUNDUP(MONTH(SalesDataTable[[#This Row],[Order Date]])/3,0)</f>
        <v>Q3</v>
      </c>
      <c r="E1356" s="3">
        <f>MONTH(SalesDataTable[[#This Row],[Order Date]])</f>
        <v>7</v>
      </c>
      <c r="F1356" s="3" t="str">
        <f>TEXT(SalesDataTable[[#This Row],[Order Date]],"MMM")</f>
        <v>Jul</v>
      </c>
      <c r="G1356" s="3" t="s">
        <v>6</v>
      </c>
      <c r="H1356" s="3" t="s">
        <v>27</v>
      </c>
      <c r="I1356" s="3" t="s">
        <v>2</v>
      </c>
      <c r="J1356" s="3" t="s">
        <v>13</v>
      </c>
      <c r="K1356" s="3" t="s">
        <v>14</v>
      </c>
      <c r="L1356" s="3" t="s">
        <v>15</v>
      </c>
      <c r="M1356" s="8">
        <v>1</v>
      </c>
      <c r="N1356" s="5">
        <v>36.479999999999997</v>
      </c>
      <c r="O1356" s="6">
        <v>0.05</v>
      </c>
      <c r="P1356" s="5">
        <v>13.22</v>
      </c>
      <c r="Q1356" s="5">
        <f t="shared" si="84"/>
        <v>34.655999999999999</v>
      </c>
      <c r="R1356" s="5">
        <f t="shared" si="85"/>
        <v>13.22</v>
      </c>
      <c r="S1356" s="5">
        <f t="shared" si="86"/>
        <v>21.436</v>
      </c>
      <c r="T1356" s="7">
        <f t="shared" si="87"/>
        <v>0.61853647276084955</v>
      </c>
      <c r="U1356" s="4">
        <f>YEAR(SalesDataTable[[#This Row],[Order Date]])</f>
        <v>2026</v>
      </c>
      <c r="V1356" s="7" t="str">
        <f>"Q"&amp;ROUNDUP(MONTH(SalesDataTable[[#This Row],[Order Date]])/3,0)</f>
        <v>Q3</v>
      </c>
      <c r="W1356" s="8">
        <f>MONTH(SalesDataTable[[#This Row],[Order Date]])</f>
        <v>7</v>
      </c>
      <c r="X1356" s="7" t="str">
        <f>TEXT(SalesDataTable[[#This Row],[Order Date]],"mmm")</f>
        <v>Jul</v>
      </c>
    </row>
    <row r="1357" spans="1:24" ht="15.75">
      <c r="A1357" s="1">
        <v>2746</v>
      </c>
      <c r="B1357" s="2">
        <v>46216</v>
      </c>
      <c r="C1357" s="3">
        <f>YEAR(SalesDataTable[[#This Row],[Order Date]])</f>
        <v>2026</v>
      </c>
      <c r="D1357" s="10" t="str">
        <f>"Q"&amp;ROUNDUP(MONTH(SalesDataTable[[#This Row],[Order Date]])/3,0)</f>
        <v>Q3</v>
      </c>
      <c r="E1357" s="3">
        <f>MONTH(SalesDataTable[[#This Row],[Order Date]])</f>
        <v>7</v>
      </c>
      <c r="F1357" s="3" t="str">
        <f>TEXT(SalesDataTable[[#This Row],[Order Date]],"MMM")</f>
        <v>Jul</v>
      </c>
      <c r="G1357" s="3" t="s">
        <v>0</v>
      </c>
      <c r="H1357" s="3" t="s">
        <v>1</v>
      </c>
      <c r="I1357" s="3" t="s">
        <v>19</v>
      </c>
      <c r="J1357" s="3" t="s">
        <v>13</v>
      </c>
      <c r="K1357" s="3" t="s">
        <v>9</v>
      </c>
      <c r="L1357" s="3" t="s">
        <v>37</v>
      </c>
      <c r="M1357" s="8">
        <v>3</v>
      </c>
      <c r="N1357" s="5">
        <v>155.44</v>
      </c>
      <c r="O1357" s="6">
        <v>0.05</v>
      </c>
      <c r="P1357" s="5">
        <v>79.95</v>
      </c>
      <c r="Q1357" s="5">
        <f t="shared" si="84"/>
        <v>443.00399999999996</v>
      </c>
      <c r="R1357" s="5">
        <f t="shared" si="85"/>
        <v>239.85000000000002</v>
      </c>
      <c r="S1357" s="5">
        <f t="shared" si="86"/>
        <v>203.15399999999994</v>
      </c>
      <c r="T1357" s="7">
        <f t="shared" si="87"/>
        <v>0.45858276674702703</v>
      </c>
      <c r="U1357" s="4">
        <f>YEAR(SalesDataTable[[#This Row],[Order Date]])</f>
        <v>2026</v>
      </c>
      <c r="V1357" s="7" t="str">
        <f>"Q"&amp;ROUNDUP(MONTH(SalesDataTable[[#This Row],[Order Date]])/3,0)</f>
        <v>Q3</v>
      </c>
      <c r="W1357" s="8">
        <f>MONTH(SalesDataTable[[#This Row],[Order Date]])</f>
        <v>7</v>
      </c>
      <c r="X1357" s="7" t="str">
        <f>TEXT(SalesDataTable[[#This Row],[Order Date]],"mmm")</f>
        <v>Jul</v>
      </c>
    </row>
    <row r="1358" spans="1:24" ht="15.75">
      <c r="A1358" s="1">
        <v>3297</v>
      </c>
      <c r="B1358" s="2">
        <v>46216</v>
      </c>
      <c r="C1358" s="3">
        <f>YEAR(SalesDataTable[[#This Row],[Order Date]])</f>
        <v>2026</v>
      </c>
      <c r="D1358" s="10" t="str">
        <f>"Q"&amp;ROUNDUP(MONTH(SalesDataTable[[#This Row],[Order Date]])/3,0)</f>
        <v>Q3</v>
      </c>
      <c r="E1358" s="3">
        <f>MONTH(SalesDataTable[[#This Row],[Order Date]])</f>
        <v>7</v>
      </c>
      <c r="F1358" s="3" t="str">
        <f>TEXT(SalesDataTable[[#This Row],[Order Date]],"MMM")</f>
        <v>Jul</v>
      </c>
      <c r="G1358" s="3" t="s">
        <v>0</v>
      </c>
      <c r="H1358" s="3" t="s">
        <v>50</v>
      </c>
      <c r="I1358" s="3" t="s">
        <v>8</v>
      </c>
      <c r="J1358" s="3" t="s">
        <v>3</v>
      </c>
      <c r="K1358" s="3" t="s">
        <v>34</v>
      </c>
      <c r="L1358" s="3" t="s">
        <v>35</v>
      </c>
      <c r="M1358" s="8">
        <v>6</v>
      </c>
      <c r="N1358" s="5">
        <v>40.58</v>
      </c>
      <c r="O1358" s="6">
        <v>0.15</v>
      </c>
      <c r="P1358" s="5">
        <v>15.06</v>
      </c>
      <c r="Q1358" s="5">
        <f t="shared" si="84"/>
        <v>206.958</v>
      </c>
      <c r="R1358" s="5">
        <f t="shared" si="85"/>
        <v>90.36</v>
      </c>
      <c r="S1358" s="5">
        <f t="shared" si="86"/>
        <v>116.598</v>
      </c>
      <c r="T1358" s="7">
        <f t="shared" si="87"/>
        <v>0.5633896732670397</v>
      </c>
      <c r="U1358" s="4">
        <f>YEAR(SalesDataTable[[#This Row],[Order Date]])</f>
        <v>2026</v>
      </c>
      <c r="V1358" s="7" t="str">
        <f>"Q"&amp;ROUNDUP(MONTH(SalesDataTable[[#This Row],[Order Date]])/3,0)</f>
        <v>Q3</v>
      </c>
      <c r="W1358" s="8">
        <f>MONTH(SalesDataTable[[#This Row],[Order Date]])</f>
        <v>7</v>
      </c>
      <c r="X1358" s="7" t="str">
        <f>TEXT(SalesDataTable[[#This Row],[Order Date]],"mmm")</f>
        <v>Jul</v>
      </c>
    </row>
    <row r="1359" spans="1:24" ht="15.75">
      <c r="A1359" s="1">
        <v>772</v>
      </c>
      <c r="B1359" s="2">
        <v>46217</v>
      </c>
      <c r="C1359" s="3">
        <f>YEAR(SalesDataTable[[#This Row],[Order Date]])</f>
        <v>2026</v>
      </c>
      <c r="D1359" s="10" t="str">
        <f>"Q"&amp;ROUNDUP(MONTH(SalesDataTable[[#This Row],[Order Date]])/3,0)</f>
        <v>Q3</v>
      </c>
      <c r="E1359" s="3">
        <f>MONTH(SalesDataTable[[#This Row],[Order Date]])</f>
        <v>7</v>
      </c>
      <c r="F1359" s="3" t="str">
        <f>TEXT(SalesDataTable[[#This Row],[Order Date]],"MMM")</f>
        <v>Jul</v>
      </c>
      <c r="G1359" s="3" t="s">
        <v>20</v>
      </c>
      <c r="H1359" s="3" t="s">
        <v>47</v>
      </c>
      <c r="I1359" s="3" t="s">
        <v>2</v>
      </c>
      <c r="J1359" s="3" t="s">
        <v>3</v>
      </c>
      <c r="K1359" s="3" t="s">
        <v>4</v>
      </c>
      <c r="L1359" s="3" t="s">
        <v>30</v>
      </c>
      <c r="M1359" s="8">
        <v>2</v>
      </c>
      <c r="N1359" s="5">
        <v>101.03</v>
      </c>
      <c r="O1359" s="6">
        <v>0.1</v>
      </c>
      <c r="P1359" s="5">
        <v>50.98</v>
      </c>
      <c r="Q1359" s="5">
        <f t="shared" si="84"/>
        <v>181.85400000000001</v>
      </c>
      <c r="R1359" s="5">
        <f t="shared" si="85"/>
        <v>101.96</v>
      </c>
      <c r="S1359" s="5">
        <f t="shared" si="86"/>
        <v>79.89400000000002</v>
      </c>
      <c r="T1359" s="7">
        <f t="shared" si="87"/>
        <v>0.43933045190097558</v>
      </c>
      <c r="U1359" s="4">
        <f>YEAR(SalesDataTable[[#This Row],[Order Date]])</f>
        <v>2026</v>
      </c>
      <c r="V1359" s="7" t="str">
        <f>"Q"&amp;ROUNDUP(MONTH(SalesDataTable[[#This Row],[Order Date]])/3,0)</f>
        <v>Q3</v>
      </c>
      <c r="W1359" s="8">
        <f>MONTH(SalesDataTable[[#This Row],[Order Date]])</f>
        <v>7</v>
      </c>
      <c r="X1359" s="7" t="str">
        <f>TEXT(SalesDataTable[[#This Row],[Order Date]],"mmm")</f>
        <v>Jul</v>
      </c>
    </row>
    <row r="1360" spans="1:24" ht="15.75">
      <c r="A1360" s="1">
        <v>838</v>
      </c>
      <c r="B1360" s="2">
        <v>46217</v>
      </c>
      <c r="C1360" s="3">
        <f>YEAR(SalesDataTable[[#This Row],[Order Date]])</f>
        <v>2026</v>
      </c>
      <c r="D1360" s="10" t="str">
        <f>"Q"&amp;ROUNDUP(MONTH(SalesDataTable[[#This Row],[Order Date]])/3,0)</f>
        <v>Q3</v>
      </c>
      <c r="E1360" s="3">
        <f>MONTH(SalesDataTable[[#This Row],[Order Date]])</f>
        <v>7</v>
      </c>
      <c r="F1360" s="3" t="str">
        <f>TEXT(SalesDataTable[[#This Row],[Order Date]],"MMM")</f>
        <v>Jul</v>
      </c>
      <c r="G1360" s="3" t="s">
        <v>0</v>
      </c>
      <c r="H1360" s="3" t="s">
        <v>36</v>
      </c>
      <c r="I1360" s="3" t="s">
        <v>19</v>
      </c>
      <c r="J1360" s="3" t="s">
        <v>3</v>
      </c>
      <c r="K1360" s="3" t="s">
        <v>23</v>
      </c>
      <c r="L1360" s="3" t="s">
        <v>40</v>
      </c>
      <c r="M1360" s="8">
        <v>1</v>
      </c>
      <c r="N1360" s="5">
        <v>80.150000000000006</v>
      </c>
      <c r="O1360" s="6">
        <v>0.05</v>
      </c>
      <c r="P1360" s="5">
        <v>38.89</v>
      </c>
      <c r="Q1360" s="5">
        <f t="shared" si="84"/>
        <v>76.142499999999998</v>
      </c>
      <c r="R1360" s="5">
        <f t="shared" si="85"/>
        <v>38.89</v>
      </c>
      <c r="S1360" s="5">
        <f t="shared" si="86"/>
        <v>37.252499999999998</v>
      </c>
      <c r="T1360" s="7">
        <f t="shared" si="87"/>
        <v>0.48924713530551267</v>
      </c>
      <c r="U1360" s="4">
        <f>YEAR(SalesDataTable[[#This Row],[Order Date]])</f>
        <v>2026</v>
      </c>
      <c r="V1360" s="7" t="str">
        <f>"Q"&amp;ROUNDUP(MONTH(SalesDataTable[[#This Row],[Order Date]])/3,0)</f>
        <v>Q3</v>
      </c>
      <c r="W1360" s="8">
        <f>MONTH(SalesDataTable[[#This Row],[Order Date]])</f>
        <v>7</v>
      </c>
      <c r="X1360" s="7" t="str">
        <f>TEXT(SalesDataTable[[#This Row],[Order Date]],"mmm")</f>
        <v>Jul</v>
      </c>
    </row>
    <row r="1361" spans="1:24" ht="15.75">
      <c r="A1361" s="1">
        <v>1144</v>
      </c>
      <c r="B1361" s="2">
        <v>46217</v>
      </c>
      <c r="C1361" s="3">
        <f>YEAR(SalesDataTable[[#This Row],[Order Date]])</f>
        <v>2026</v>
      </c>
      <c r="D1361" s="10" t="str">
        <f>"Q"&amp;ROUNDUP(MONTH(SalesDataTable[[#This Row],[Order Date]])/3,0)</f>
        <v>Q3</v>
      </c>
      <c r="E1361" s="3">
        <f>MONTH(SalesDataTable[[#This Row],[Order Date]])</f>
        <v>7</v>
      </c>
      <c r="F1361" s="3" t="str">
        <f>TEXT(SalesDataTable[[#This Row],[Order Date]],"MMM")</f>
        <v>Jul</v>
      </c>
      <c r="G1361" s="3" t="s">
        <v>11</v>
      </c>
      <c r="H1361" s="3" t="s">
        <v>12</v>
      </c>
      <c r="I1361" s="3" t="s">
        <v>19</v>
      </c>
      <c r="J1361" s="3" t="s">
        <v>13</v>
      </c>
      <c r="K1361" s="3" t="s">
        <v>23</v>
      </c>
      <c r="L1361" s="3" t="s">
        <v>40</v>
      </c>
      <c r="M1361" s="8">
        <v>1</v>
      </c>
      <c r="N1361" s="5">
        <v>83.74</v>
      </c>
      <c r="O1361" s="6">
        <v>0</v>
      </c>
      <c r="P1361" s="5">
        <v>38.96</v>
      </c>
      <c r="Q1361" s="5">
        <f t="shared" si="84"/>
        <v>83.74</v>
      </c>
      <c r="R1361" s="5">
        <f t="shared" si="85"/>
        <v>38.96</v>
      </c>
      <c r="S1361" s="5">
        <f t="shared" si="86"/>
        <v>44.779999999999994</v>
      </c>
      <c r="T1361" s="7">
        <f t="shared" si="87"/>
        <v>0.53475041796035339</v>
      </c>
      <c r="U1361" s="4">
        <f>YEAR(SalesDataTable[[#This Row],[Order Date]])</f>
        <v>2026</v>
      </c>
      <c r="V1361" s="7" t="str">
        <f>"Q"&amp;ROUNDUP(MONTH(SalesDataTable[[#This Row],[Order Date]])/3,0)</f>
        <v>Q3</v>
      </c>
      <c r="W1361" s="8">
        <f>MONTH(SalesDataTable[[#This Row],[Order Date]])</f>
        <v>7</v>
      </c>
      <c r="X1361" s="7" t="str">
        <f>TEXT(SalesDataTable[[#This Row],[Order Date]],"mmm")</f>
        <v>Jul</v>
      </c>
    </row>
    <row r="1362" spans="1:24" ht="15.75">
      <c r="A1362" s="1">
        <v>1686</v>
      </c>
      <c r="B1362" s="2">
        <v>46217</v>
      </c>
      <c r="C1362" s="3">
        <f>YEAR(SalesDataTable[[#This Row],[Order Date]])</f>
        <v>2026</v>
      </c>
      <c r="D1362" s="10" t="str">
        <f>"Q"&amp;ROUNDUP(MONTH(SalesDataTable[[#This Row],[Order Date]])/3,0)</f>
        <v>Q3</v>
      </c>
      <c r="E1362" s="3">
        <f>MONTH(SalesDataTable[[#This Row],[Order Date]])</f>
        <v>7</v>
      </c>
      <c r="F1362" s="3" t="str">
        <f>TEXT(SalesDataTable[[#This Row],[Order Date]],"MMM")</f>
        <v>Jul</v>
      </c>
      <c r="G1362" s="3" t="s">
        <v>11</v>
      </c>
      <c r="H1362" s="3" t="s">
        <v>25</v>
      </c>
      <c r="I1362" s="3" t="s">
        <v>8</v>
      </c>
      <c r="J1362" s="3" t="s">
        <v>3</v>
      </c>
      <c r="K1362" s="3" t="s">
        <v>14</v>
      </c>
      <c r="L1362" s="3" t="s">
        <v>15</v>
      </c>
      <c r="M1362" s="8">
        <v>8</v>
      </c>
      <c r="N1362" s="5">
        <v>35.75</v>
      </c>
      <c r="O1362" s="6">
        <v>0.15</v>
      </c>
      <c r="P1362" s="5">
        <v>13.56</v>
      </c>
      <c r="Q1362" s="5">
        <f t="shared" si="84"/>
        <v>243.1</v>
      </c>
      <c r="R1362" s="5">
        <f t="shared" si="85"/>
        <v>108.48</v>
      </c>
      <c r="S1362" s="5">
        <f t="shared" si="86"/>
        <v>134.62</v>
      </c>
      <c r="T1362" s="7">
        <f t="shared" si="87"/>
        <v>0.55376388317564795</v>
      </c>
      <c r="U1362" s="4">
        <f>YEAR(SalesDataTable[[#This Row],[Order Date]])</f>
        <v>2026</v>
      </c>
      <c r="V1362" s="7" t="str">
        <f>"Q"&amp;ROUNDUP(MONTH(SalesDataTable[[#This Row],[Order Date]])/3,0)</f>
        <v>Q3</v>
      </c>
      <c r="W1362" s="8">
        <f>MONTH(SalesDataTable[[#This Row],[Order Date]])</f>
        <v>7</v>
      </c>
      <c r="X1362" s="7" t="str">
        <f>TEXT(SalesDataTable[[#This Row],[Order Date]],"mmm")</f>
        <v>Jul</v>
      </c>
    </row>
    <row r="1363" spans="1:24" ht="15.75">
      <c r="A1363" s="1">
        <v>2823</v>
      </c>
      <c r="B1363" s="2">
        <v>46217</v>
      </c>
      <c r="C1363" s="3">
        <f>YEAR(SalesDataTable[[#This Row],[Order Date]])</f>
        <v>2026</v>
      </c>
      <c r="D1363" s="10" t="str">
        <f>"Q"&amp;ROUNDUP(MONTH(SalesDataTable[[#This Row],[Order Date]])/3,0)</f>
        <v>Q3</v>
      </c>
      <c r="E1363" s="3">
        <f>MONTH(SalesDataTable[[#This Row],[Order Date]])</f>
        <v>7</v>
      </c>
      <c r="F1363" s="3" t="str">
        <f>TEXT(SalesDataTable[[#This Row],[Order Date]],"MMM")</f>
        <v>Jul</v>
      </c>
      <c r="G1363" s="3" t="s">
        <v>0</v>
      </c>
      <c r="H1363" s="3" t="s">
        <v>50</v>
      </c>
      <c r="I1363" s="3" t="s">
        <v>2</v>
      </c>
      <c r="J1363" s="3" t="s">
        <v>13</v>
      </c>
      <c r="K1363" s="3" t="s">
        <v>4</v>
      </c>
      <c r="L1363" s="3" t="s">
        <v>5</v>
      </c>
      <c r="M1363" s="8">
        <v>3</v>
      </c>
      <c r="N1363" s="5">
        <v>81.39</v>
      </c>
      <c r="O1363" s="6">
        <v>0</v>
      </c>
      <c r="P1363" s="5">
        <v>43.54</v>
      </c>
      <c r="Q1363" s="5">
        <f t="shared" si="84"/>
        <v>244.17000000000002</v>
      </c>
      <c r="R1363" s="5">
        <f t="shared" si="85"/>
        <v>130.62</v>
      </c>
      <c r="S1363" s="5">
        <f t="shared" si="86"/>
        <v>113.55000000000001</v>
      </c>
      <c r="T1363" s="7">
        <f t="shared" si="87"/>
        <v>0.46504484580415284</v>
      </c>
      <c r="U1363" s="4">
        <f>YEAR(SalesDataTable[[#This Row],[Order Date]])</f>
        <v>2026</v>
      </c>
      <c r="V1363" s="7" t="str">
        <f>"Q"&amp;ROUNDUP(MONTH(SalesDataTable[[#This Row],[Order Date]])/3,0)</f>
        <v>Q3</v>
      </c>
      <c r="W1363" s="8">
        <f>MONTH(SalesDataTable[[#This Row],[Order Date]])</f>
        <v>7</v>
      </c>
      <c r="X1363" s="7" t="str">
        <f>TEXT(SalesDataTable[[#This Row],[Order Date]],"mmm")</f>
        <v>Jul</v>
      </c>
    </row>
    <row r="1364" spans="1:24" ht="15.75">
      <c r="A1364" s="1">
        <v>2883</v>
      </c>
      <c r="B1364" s="2">
        <v>46217</v>
      </c>
      <c r="C1364" s="3">
        <f>YEAR(SalesDataTable[[#This Row],[Order Date]])</f>
        <v>2026</v>
      </c>
      <c r="D1364" s="10" t="str">
        <f>"Q"&amp;ROUNDUP(MONTH(SalesDataTable[[#This Row],[Order Date]])/3,0)</f>
        <v>Q3</v>
      </c>
      <c r="E1364" s="3">
        <f>MONTH(SalesDataTable[[#This Row],[Order Date]])</f>
        <v>7</v>
      </c>
      <c r="F1364" s="3" t="str">
        <f>TEXT(SalesDataTable[[#This Row],[Order Date]],"MMM")</f>
        <v>Jul</v>
      </c>
      <c r="G1364" s="3" t="s">
        <v>11</v>
      </c>
      <c r="H1364" s="3" t="s">
        <v>39</v>
      </c>
      <c r="I1364" s="3" t="s">
        <v>28</v>
      </c>
      <c r="J1364" s="3" t="s">
        <v>13</v>
      </c>
      <c r="K1364" s="3" t="s">
        <v>14</v>
      </c>
      <c r="L1364" s="3" t="s">
        <v>15</v>
      </c>
      <c r="M1364" s="8">
        <v>1</v>
      </c>
      <c r="N1364" s="5">
        <v>36.799999999999997</v>
      </c>
      <c r="O1364" s="6">
        <v>0</v>
      </c>
      <c r="P1364" s="5">
        <v>13.91</v>
      </c>
      <c r="Q1364" s="5">
        <f t="shared" si="84"/>
        <v>36.799999999999997</v>
      </c>
      <c r="R1364" s="5">
        <f t="shared" si="85"/>
        <v>13.91</v>
      </c>
      <c r="S1364" s="5">
        <f t="shared" si="86"/>
        <v>22.889999999999997</v>
      </c>
      <c r="T1364" s="7">
        <f t="shared" si="87"/>
        <v>0.62201086956521734</v>
      </c>
      <c r="U1364" s="4">
        <f>YEAR(SalesDataTable[[#This Row],[Order Date]])</f>
        <v>2026</v>
      </c>
      <c r="V1364" s="7" t="str">
        <f>"Q"&amp;ROUNDUP(MONTH(SalesDataTable[[#This Row],[Order Date]])/3,0)</f>
        <v>Q3</v>
      </c>
      <c r="W1364" s="8">
        <f>MONTH(SalesDataTable[[#This Row],[Order Date]])</f>
        <v>7</v>
      </c>
      <c r="X1364" s="7" t="str">
        <f>TEXT(SalesDataTable[[#This Row],[Order Date]],"mmm")</f>
        <v>Jul</v>
      </c>
    </row>
    <row r="1365" spans="1:24" ht="15.75">
      <c r="A1365" s="1">
        <v>3259</v>
      </c>
      <c r="B1365" s="2">
        <v>46217</v>
      </c>
      <c r="C1365" s="3">
        <f>YEAR(SalesDataTable[[#This Row],[Order Date]])</f>
        <v>2026</v>
      </c>
      <c r="D1365" s="10" t="str">
        <f>"Q"&amp;ROUNDUP(MONTH(SalesDataTable[[#This Row],[Order Date]])/3,0)</f>
        <v>Q3</v>
      </c>
      <c r="E1365" s="3">
        <f>MONTH(SalesDataTable[[#This Row],[Order Date]])</f>
        <v>7</v>
      </c>
      <c r="F1365" s="3" t="str">
        <f>TEXT(SalesDataTable[[#This Row],[Order Date]],"MMM")</f>
        <v>Jul</v>
      </c>
      <c r="G1365" s="3" t="s">
        <v>11</v>
      </c>
      <c r="H1365" s="3" t="s">
        <v>52</v>
      </c>
      <c r="I1365" s="3" t="s">
        <v>8</v>
      </c>
      <c r="J1365" s="3" t="s">
        <v>3</v>
      </c>
      <c r="K1365" s="3" t="s">
        <v>23</v>
      </c>
      <c r="L1365" s="3" t="s">
        <v>29</v>
      </c>
      <c r="M1365" s="8">
        <v>6</v>
      </c>
      <c r="N1365" s="5">
        <v>194.15</v>
      </c>
      <c r="O1365" s="6">
        <v>0.1</v>
      </c>
      <c r="P1365" s="5">
        <v>105.12</v>
      </c>
      <c r="Q1365" s="5">
        <f t="shared" si="84"/>
        <v>1048.4100000000001</v>
      </c>
      <c r="R1365" s="5">
        <f t="shared" si="85"/>
        <v>630.72</v>
      </c>
      <c r="S1365" s="5">
        <f t="shared" si="86"/>
        <v>417.69000000000005</v>
      </c>
      <c r="T1365" s="7">
        <f t="shared" si="87"/>
        <v>0.3984032964202936</v>
      </c>
      <c r="U1365" s="4">
        <f>YEAR(SalesDataTable[[#This Row],[Order Date]])</f>
        <v>2026</v>
      </c>
      <c r="V1365" s="7" t="str">
        <f>"Q"&amp;ROUNDUP(MONTH(SalesDataTable[[#This Row],[Order Date]])/3,0)</f>
        <v>Q3</v>
      </c>
      <c r="W1365" s="8">
        <f>MONTH(SalesDataTable[[#This Row],[Order Date]])</f>
        <v>7</v>
      </c>
      <c r="X1365" s="7" t="str">
        <f>TEXT(SalesDataTable[[#This Row],[Order Date]],"mmm")</f>
        <v>Jul</v>
      </c>
    </row>
    <row r="1366" spans="1:24" ht="15.75">
      <c r="A1366" s="1">
        <v>3709</v>
      </c>
      <c r="B1366" s="2">
        <v>46217</v>
      </c>
      <c r="C1366" s="3">
        <f>YEAR(SalesDataTable[[#This Row],[Order Date]])</f>
        <v>2026</v>
      </c>
      <c r="D1366" s="10" t="str">
        <f>"Q"&amp;ROUNDUP(MONTH(SalesDataTable[[#This Row],[Order Date]])/3,0)</f>
        <v>Q3</v>
      </c>
      <c r="E1366" s="3">
        <f>MONTH(SalesDataTable[[#This Row],[Order Date]])</f>
        <v>7</v>
      </c>
      <c r="F1366" s="3" t="str">
        <f>TEXT(SalesDataTable[[#This Row],[Order Date]],"MMM")</f>
        <v>Jul</v>
      </c>
      <c r="G1366" s="3" t="s">
        <v>0</v>
      </c>
      <c r="H1366" s="3" t="s">
        <v>36</v>
      </c>
      <c r="I1366" s="3" t="s">
        <v>2</v>
      </c>
      <c r="J1366" s="3" t="s">
        <v>13</v>
      </c>
      <c r="K1366" s="3" t="s">
        <v>34</v>
      </c>
      <c r="L1366" s="3" t="s">
        <v>45</v>
      </c>
      <c r="M1366" s="8">
        <v>1</v>
      </c>
      <c r="N1366" s="5">
        <v>50.94</v>
      </c>
      <c r="O1366" s="6">
        <v>0</v>
      </c>
      <c r="P1366" s="5">
        <v>22.28</v>
      </c>
      <c r="Q1366" s="5">
        <f t="shared" si="84"/>
        <v>50.94</v>
      </c>
      <c r="R1366" s="5">
        <f t="shared" si="85"/>
        <v>22.28</v>
      </c>
      <c r="S1366" s="5">
        <f t="shared" si="86"/>
        <v>28.659999999999997</v>
      </c>
      <c r="T1366" s="7">
        <f t="shared" si="87"/>
        <v>0.5626226933647428</v>
      </c>
      <c r="U1366" s="4">
        <f>YEAR(SalesDataTable[[#This Row],[Order Date]])</f>
        <v>2026</v>
      </c>
      <c r="V1366" s="7" t="str">
        <f>"Q"&amp;ROUNDUP(MONTH(SalesDataTable[[#This Row],[Order Date]])/3,0)</f>
        <v>Q3</v>
      </c>
      <c r="W1366" s="8">
        <f>MONTH(SalesDataTable[[#This Row],[Order Date]])</f>
        <v>7</v>
      </c>
      <c r="X1366" s="7" t="str">
        <f>TEXT(SalesDataTable[[#This Row],[Order Date]],"mmm")</f>
        <v>Jul</v>
      </c>
    </row>
    <row r="1367" spans="1:24" ht="15.75">
      <c r="A1367" s="1">
        <v>61</v>
      </c>
      <c r="B1367" s="2">
        <v>46218</v>
      </c>
      <c r="C1367" s="3">
        <f>YEAR(SalesDataTable[[#This Row],[Order Date]])</f>
        <v>2026</v>
      </c>
      <c r="D1367" s="10" t="str">
        <f>"Q"&amp;ROUNDUP(MONTH(SalesDataTable[[#This Row],[Order Date]])/3,0)</f>
        <v>Q3</v>
      </c>
      <c r="E1367" s="3">
        <f>MONTH(SalesDataTable[[#This Row],[Order Date]])</f>
        <v>7</v>
      </c>
      <c r="F1367" s="3" t="str">
        <f>TEXT(SalesDataTable[[#This Row],[Order Date]],"MMM")</f>
        <v>Jul</v>
      </c>
      <c r="G1367" s="3" t="s">
        <v>20</v>
      </c>
      <c r="H1367" s="3" t="s">
        <v>33</v>
      </c>
      <c r="I1367" s="3" t="s">
        <v>2</v>
      </c>
      <c r="J1367" s="3" t="s">
        <v>3</v>
      </c>
      <c r="K1367" s="3" t="s">
        <v>34</v>
      </c>
      <c r="L1367" s="3" t="s">
        <v>38</v>
      </c>
      <c r="M1367" s="8">
        <v>2</v>
      </c>
      <c r="N1367" s="5">
        <v>125.89</v>
      </c>
      <c r="O1367" s="6">
        <v>0</v>
      </c>
      <c r="P1367" s="5">
        <v>70.8</v>
      </c>
      <c r="Q1367" s="5">
        <f t="shared" si="84"/>
        <v>251.78</v>
      </c>
      <c r="R1367" s="5">
        <f t="shared" si="85"/>
        <v>141.6</v>
      </c>
      <c r="S1367" s="5">
        <f t="shared" si="86"/>
        <v>110.18</v>
      </c>
      <c r="T1367" s="7">
        <f t="shared" si="87"/>
        <v>0.43760425768528083</v>
      </c>
      <c r="U1367" s="4">
        <f>YEAR(SalesDataTable[[#This Row],[Order Date]])</f>
        <v>2026</v>
      </c>
      <c r="V1367" s="7" t="str">
        <f>"Q"&amp;ROUNDUP(MONTH(SalesDataTable[[#This Row],[Order Date]])/3,0)</f>
        <v>Q3</v>
      </c>
      <c r="W1367" s="8">
        <f>MONTH(SalesDataTable[[#This Row],[Order Date]])</f>
        <v>7</v>
      </c>
      <c r="X1367" s="7" t="str">
        <f>TEXT(SalesDataTable[[#This Row],[Order Date]],"mmm")</f>
        <v>Jul</v>
      </c>
    </row>
    <row r="1368" spans="1:24" ht="15.75">
      <c r="A1368" s="1">
        <v>357</v>
      </c>
      <c r="B1368" s="2">
        <v>46218</v>
      </c>
      <c r="C1368" s="3">
        <f>YEAR(SalesDataTable[[#This Row],[Order Date]])</f>
        <v>2026</v>
      </c>
      <c r="D1368" s="10" t="str">
        <f>"Q"&amp;ROUNDUP(MONTH(SalesDataTable[[#This Row],[Order Date]])/3,0)</f>
        <v>Q3</v>
      </c>
      <c r="E1368" s="3">
        <f>MONTH(SalesDataTable[[#This Row],[Order Date]])</f>
        <v>7</v>
      </c>
      <c r="F1368" s="3" t="str">
        <f>TEXT(SalesDataTable[[#This Row],[Order Date]],"MMM")</f>
        <v>Jul</v>
      </c>
      <c r="G1368" s="3" t="s">
        <v>0</v>
      </c>
      <c r="H1368" s="3" t="s">
        <v>36</v>
      </c>
      <c r="I1368" s="3" t="s">
        <v>2</v>
      </c>
      <c r="J1368" s="3" t="s">
        <v>13</v>
      </c>
      <c r="K1368" s="3" t="s">
        <v>34</v>
      </c>
      <c r="L1368" s="3" t="s">
        <v>45</v>
      </c>
      <c r="M1368" s="8">
        <v>2</v>
      </c>
      <c r="N1368" s="5">
        <v>51.9</v>
      </c>
      <c r="O1368" s="6">
        <v>0</v>
      </c>
      <c r="P1368" s="5">
        <v>21.82</v>
      </c>
      <c r="Q1368" s="5">
        <f t="shared" si="84"/>
        <v>103.8</v>
      </c>
      <c r="R1368" s="5">
        <f t="shared" si="85"/>
        <v>43.64</v>
      </c>
      <c r="S1368" s="5">
        <f t="shared" si="86"/>
        <v>60.16</v>
      </c>
      <c r="T1368" s="7">
        <f t="shared" si="87"/>
        <v>0.57957610789980729</v>
      </c>
      <c r="U1368" s="4">
        <f>YEAR(SalesDataTable[[#This Row],[Order Date]])</f>
        <v>2026</v>
      </c>
      <c r="V1368" s="7" t="str">
        <f>"Q"&amp;ROUNDUP(MONTH(SalesDataTable[[#This Row],[Order Date]])/3,0)</f>
        <v>Q3</v>
      </c>
      <c r="W1368" s="8">
        <f>MONTH(SalesDataTable[[#This Row],[Order Date]])</f>
        <v>7</v>
      </c>
      <c r="X1368" s="7" t="str">
        <f>TEXT(SalesDataTable[[#This Row],[Order Date]],"mmm")</f>
        <v>Jul</v>
      </c>
    </row>
    <row r="1369" spans="1:24" ht="15.75">
      <c r="A1369" s="1">
        <v>1607</v>
      </c>
      <c r="B1369" s="2">
        <v>46218</v>
      </c>
      <c r="C1369" s="3">
        <f>YEAR(SalesDataTable[[#This Row],[Order Date]])</f>
        <v>2026</v>
      </c>
      <c r="D1369" s="10" t="str">
        <f>"Q"&amp;ROUNDUP(MONTH(SalesDataTable[[#This Row],[Order Date]])/3,0)</f>
        <v>Q3</v>
      </c>
      <c r="E1369" s="3">
        <f>MONTH(SalesDataTable[[#This Row],[Order Date]])</f>
        <v>7</v>
      </c>
      <c r="F1369" s="3" t="str">
        <f>TEXT(SalesDataTable[[#This Row],[Order Date]],"MMM")</f>
        <v>Jul</v>
      </c>
      <c r="G1369" s="3" t="s">
        <v>0</v>
      </c>
      <c r="H1369" s="3" t="s">
        <v>1</v>
      </c>
      <c r="I1369" s="3" t="s">
        <v>19</v>
      </c>
      <c r="J1369" s="3" t="s">
        <v>13</v>
      </c>
      <c r="K1369" s="3" t="s">
        <v>34</v>
      </c>
      <c r="L1369" s="3" t="s">
        <v>35</v>
      </c>
      <c r="M1369" s="8">
        <v>2</v>
      </c>
      <c r="N1369" s="5">
        <v>39.75</v>
      </c>
      <c r="O1369" s="6">
        <v>0</v>
      </c>
      <c r="P1369" s="5">
        <v>14.78</v>
      </c>
      <c r="Q1369" s="5">
        <f t="shared" si="84"/>
        <v>79.5</v>
      </c>
      <c r="R1369" s="5">
        <f t="shared" si="85"/>
        <v>29.56</v>
      </c>
      <c r="S1369" s="5">
        <f t="shared" si="86"/>
        <v>49.94</v>
      </c>
      <c r="T1369" s="7">
        <f t="shared" si="87"/>
        <v>0.62817610062893081</v>
      </c>
      <c r="U1369" s="4">
        <f>YEAR(SalesDataTable[[#This Row],[Order Date]])</f>
        <v>2026</v>
      </c>
      <c r="V1369" s="7" t="str">
        <f>"Q"&amp;ROUNDUP(MONTH(SalesDataTable[[#This Row],[Order Date]])/3,0)</f>
        <v>Q3</v>
      </c>
      <c r="W1369" s="8">
        <f>MONTH(SalesDataTable[[#This Row],[Order Date]])</f>
        <v>7</v>
      </c>
      <c r="X1369" s="7" t="str">
        <f>TEXT(SalesDataTable[[#This Row],[Order Date]],"mmm")</f>
        <v>Jul</v>
      </c>
    </row>
    <row r="1370" spans="1:24" ht="15.75">
      <c r="A1370" s="1">
        <v>3295</v>
      </c>
      <c r="B1370" s="2">
        <v>46218</v>
      </c>
      <c r="C1370" s="3">
        <f>YEAR(SalesDataTable[[#This Row],[Order Date]])</f>
        <v>2026</v>
      </c>
      <c r="D1370" s="10" t="str">
        <f>"Q"&amp;ROUNDUP(MONTH(SalesDataTable[[#This Row],[Order Date]])/3,0)</f>
        <v>Q3</v>
      </c>
      <c r="E1370" s="3">
        <f>MONTH(SalesDataTable[[#This Row],[Order Date]])</f>
        <v>7</v>
      </c>
      <c r="F1370" s="3" t="str">
        <f>TEXT(SalesDataTable[[#This Row],[Order Date]],"MMM")</f>
        <v>Jul</v>
      </c>
      <c r="G1370" s="3" t="s">
        <v>6</v>
      </c>
      <c r="H1370" s="3" t="s">
        <v>43</v>
      </c>
      <c r="I1370" s="3" t="s">
        <v>28</v>
      </c>
      <c r="J1370" s="3" t="s">
        <v>3</v>
      </c>
      <c r="K1370" s="3" t="s">
        <v>9</v>
      </c>
      <c r="L1370" s="3" t="s">
        <v>10</v>
      </c>
      <c r="M1370" s="8">
        <v>1</v>
      </c>
      <c r="N1370" s="5">
        <v>93.46</v>
      </c>
      <c r="O1370" s="6">
        <v>0.15</v>
      </c>
      <c r="P1370" s="5">
        <v>46.65</v>
      </c>
      <c r="Q1370" s="5">
        <f t="shared" si="84"/>
        <v>79.440999999999988</v>
      </c>
      <c r="R1370" s="5">
        <f t="shared" si="85"/>
        <v>46.65</v>
      </c>
      <c r="S1370" s="5">
        <f t="shared" si="86"/>
        <v>32.79099999999999</v>
      </c>
      <c r="T1370" s="7">
        <f t="shared" si="87"/>
        <v>0.41277174255107557</v>
      </c>
      <c r="U1370" s="4">
        <f>YEAR(SalesDataTable[[#This Row],[Order Date]])</f>
        <v>2026</v>
      </c>
      <c r="V1370" s="7" t="str">
        <f>"Q"&amp;ROUNDUP(MONTH(SalesDataTable[[#This Row],[Order Date]])/3,0)</f>
        <v>Q3</v>
      </c>
      <c r="W1370" s="8">
        <f>MONTH(SalesDataTable[[#This Row],[Order Date]])</f>
        <v>7</v>
      </c>
      <c r="X1370" s="7" t="str">
        <f>TEXT(SalesDataTable[[#This Row],[Order Date]],"mmm")</f>
        <v>Jul</v>
      </c>
    </row>
    <row r="1371" spans="1:24" ht="15.75">
      <c r="A1371" s="1">
        <v>4048</v>
      </c>
      <c r="B1371" s="2">
        <v>46218</v>
      </c>
      <c r="C1371" s="3">
        <f>YEAR(SalesDataTable[[#This Row],[Order Date]])</f>
        <v>2026</v>
      </c>
      <c r="D1371" s="10" t="str">
        <f>"Q"&amp;ROUNDUP(MONTH(SalesDataTable[[#This Row],[Order Date]])/3,0)</f>
        <v>Q3</v>
      </c>
      <c r="E1371" s="3">
        <f>MONTH(SalesDataTable[[#This Row],[Order Date]])</f>
        <v>7</v>
      </c>
      <c r="F1371" s="3" t="str">
        <f>TEXT(SalesDataTable[[#This Row],[Order Date]],"MMM")</f>
        <v>Jul</v>
      </c>
      <c r="G1371" s="3" t="s">
        <v>20</v>
      </c>
      <c r="H1371" s="3" t="s">
        <v>47</v>
      </c>
      <c r="I1371" s="3" t="s">
        <v>8</v>
      </c>
      <c r="J1371" s="3" t="s">
        <v>16</v>
      </c>
      <c r="K1371" s="3" t="s">
        <v>4</v>
      </c>
      <c r="L1371" s="3" t="s">
        <v>5</v>
      </c>
      <c r="M1371" s="8">
        <v>3</v>
      </c>
      <c r="N1371" s="5">
        <v>82.79</v>
      </c>
      <c r="O1371" s="6">
        <v>0.1</v>
      </c>
      <c r="P1371" s="5">
        <v>43.07</v>
      </c>
      <c r="Q1371" s="5">
        <f t="shared" si="84"/>
        <v>223.53300000000002</v>
      </c>
      <c r="R1371" s="5">
        <f t="shared" si="85"/>
        <v>129.21</v>
      </c>
      <c r="S1371" s="5">
        <f t="shared" si="86"/>
        <v>94.323000000000008</v>
      </c>
      <c r="T1371" s="7">
        <f t="shared" si="87"/>
        <v>0.42196454214813922</v>
      </c>
      <c r="U1371" s="4">
        <f>YEAR(SalesDataTable[[#This Row],[Order Date]])</f>
        <v>2026</v>
      </c>
      <c r="V1371" s="7" t="str">
        <f>"Q"&amp;ROUNDUP(MONTH(SalesDataTable[[#This Row],[Order Date]])/3,0)</f>
        <v>Q3</v>
      </c>
      <c r="W1371" s="8">
        <f>MONTH(SalesDataTable[[#This Row],[Order Date]])</f>
        <v>7</v>
      </c>
      <c r="X1371" s="7" t="str">
        <f>TEXT(SalesDataTable[[#This Row],[Order Date]],"mmm")</f>
        <v>Jul</v>
      </c>
    </row>
    <row r="1372" spans="1:24" ht="15.75">
      <c r="A1372" s="1">
        <v>4424</v>
      </c>
      <c r="B1372" s="2">
        <v>46218</v>
      </c>
      <c r="C1372" s="3">
        <f>YEAR(SalesDataTable[[#This Row],[Order Date]])</f>
        <v>2026</v>
      </c>
      <c r="D1372" s="10" t="str">
        <f>"Q"&amp;ROUNDUP(MONTH(SalesDataTable[[#This Row],[Order Date]])/3,0)</f>
        <v>Q3</v>
      </c>
      <c r="E1372" s="3">
        <f>MONTH(SalesDataTable[[#This Row],[Order Date]])</f>
        <v>7</v>
      </c>
      <c r="F1372" s="3" t="str">
        <f>TEXT(SalesDataTable[[#This Row],[Order Date]],"MMM")</f>
        <v>Jul</v>
      </c>
      <c r="G1372" s="3" t="s">
        <v>11</v>
      </c>
      <c r="H1372" s="3" t="s">
        <v>12</v>
      </c>
      <c r="I1372" s="3" t="s">
        <v>19</v>
      </c>
      <c r="J1372" s="3" t="s">
        <v>16</v>
      </c>
      <c r="K1372" s="3" t="s">
        <v>9</v>
      </c>
      <c r="L1372" s="3" t="s">
        <v>10</v>
      </c>
      <c r="M1372" s="8">
        <v>1</v>
      </c>
      <c r="N1372" s="5">
        <v>92.54</v>
      </c>
      <c r="O1372" s="6">
        <v>0</v>
      </c>
      <c r="P1372" s="5">
        <v>44.48</v>
      </c>
      <c r="Q1372" s="5">
        <f t="shared" si="84"/>
        <v>92.54</v>
      </c>
      <c r="R1372" s="5">
        <f t="shared" si="85"/>
        <v>44.48</v>
      </c>
      <c r="S1372" s="5">
        <f t="shared" si="86"/>
        <v>48.060000000000009</v>
      </c>
      <c r="T1372" s="7">
        <f t="shared" si="87"/>
        <v>0.51934298681651181</v>
      </c>
      <c r="U1372" s="4">
        <f>YEAR(SalesDataTable[[#This Row],[Order Date]])</f>
        <v>2026</v>
      </c>
      <c r="V1372" s="7" t="str">
        <f>"Q"&amp;ROUNDUP(MONTH(SalesDataTable[[#This Row],[Order Date]])/3,0)</f>
        <v>Q3</v>
      </c>
      <c r="W1372" s="8">
        <f>MONTH(SalesDataTable[[#This Row],[Order Date]])</f>
        <v>7</v>
      </c>
      <c r="X1372" s="7" t="str">
        <f>TEXT(SalesDataTable[[#This Row],[Order Date]],"mmm")</f>
        <v>Jul</v>
      </c>
    </row>
    <row r="1373" spans="1:24" ht="15.75">
      <c r="A1373" s="1">
        <v>4732</v>
      </c>
      <c r="B1373" s="2">
        <v>46218</v>
      </c>
      <c r="C1373" s="3">
        <f>YEAR(SalesDataTable[[#This Row],[Order Date]])</f>
        <v>2026</v>
      </c>
      <c r="D1373" s="10" t="str">
        <f>"Q"&amp;ROUNDUP(MONTH(SalesDataTable[[#This Row],[Order Date]])/3,0)</f>
        <v>Q3</v>
      </c>
      <c r="E1373" s="3">
        <f>MONTH(SalesDataTable[[#This Row],[Order Date]])</f>
        <v>7</v>
      </c>
      <c r="F1373" s="3" t="str">
        <f>TEXT(SalesDataTable[[#This Row],[Order Date]],"MMM")</f>
        <v>Jul</v>
      </c>
      <c r="G1373" s="3" t="s">
        <v>6</v>
      </c>
      <c r="H1373" s="3" t="s">
        <v>49</v>
      </c>
      <c r="I1373" s="3" t="s">
        <v>19</v>
      </c>
      <c r="J1373" s="3" t="s">
        <v>13</v>
      </c>
      <c r="K1373" s="3" t="s">
        <v>14</v>
      </c>
      <c r="L1373" s="3" t="s">
        <v>32</v>
      </c>
      <c r="M1373" s="8">
        <v>1</v>
      </c>
      <c r="N1373" s="5">
        <v>46.53</v>
      </c>
      <c r="O1373" s="6">
        <v>0</v>
      </c>
      <c r="P1373" s="5">
        <v>18.829999999999998</v>
      </c>
      <c r="Q1373" s="5">
        <f t="shared" si="84"/>
        <v>46.53</v>
      </c>
      <c r="R1373" s="5">
        <f t="shared" si="85"/>
        <v>18.829999999999998</v>
      </c>
      <c r="S1373" s="5">
        <f t="shared" si="86"/>
        <v>27.700000000000003</v>
      </c>
      <c r="T1373" s="7">
        <f t="shared" si="87"/>
        <v>0.59531485063399958</v>
      </c>
      <c r="U1373" s="4">
        <f>YEAR(SalesDataTable[[#This Row],[Order Date]])</f>
        <v>2026</v>
      </c>
      <c r="V1373" s="7" t="str">
        <f>"Q"&amp;ROUNDUP(MONTH(SalesDataTable[[#This Row],[Order Date]])/3,0)</f>
        <v>Q3</v>
      </c>
      <c r="W1373" s="8">
        <f>MONTH(SalesDataTable[[#This Row],[Order Date]])</f>
        <v>7</v>
      </c>
      <c r="X1373" s="7" t="str">
        <f>TEXT(SalesDataTable[[#This Row],[Order Date]],"mmm")</f>
        <v>Jul</v>
      </c>
    </row>
    <row r="1374" spans="1:24" ht="15.75">
      <c r="A1374" s="1">
        <v>194</v>
      </c>
      <c r="B1374" s="2">
        <v>46219</v>
      </c>
      <c r="C1374" s="3">
        <f>YEAR(SalesDataTable[[#This Row],[Order Date]])</f>
        <v>2026</v>
      </c>
      <c r="D1374" s="10" t="str">
        <f>"Q"&amp;ROUNDUP(MONTH(SalesDataTable[[#This Row],[Order Date]])/3,0)</f>
        <v>Q3</v>
      </c>
      <c r="E1374" s="3">
        <f>MONTH(SalesDataTable[[#This Row],[Order Date]])</f>
        <v>7</v>
      </c>
      <c r="F1374" s="3" t="str">
        <f>TEXT(SalesDataTable[[#This Row],[Order Date]],"MMM")</f>
        <v>Jul</v>
      </c>
      <c r="G1374" s="3" t="s">
        <v>6</v>
      </c>
      <c r="H1374" s="3" t="s">
        <v>43</v>
      </c>
      <c r="I1374" s="3" t="s">
        <v>2</v>
      </c>
      <c r="J1374" s="3" t="s">
        <v>3</v>
      </c>
      <c r="K1374" s="3" t="s">
        <v>4</v>
      </c>
      <c r="L1374" s="3" t="s">
        <v>22</v>
      </c>
      <c r="M1374" s="8">
        <v>2</v>
      </c>
      <c r="N1374" s="5">
        <v>49.69</v>
      </c>
      <c r="O1374" s="6">
        <v>0</v>
      </c>
      <c r="P1374" s="5">
        <v>21.97</v>
      </c>
      <c r="Q1374" s="5">
        <f t="shared" si="84"/>
        <v>99.38</v>
      </c>
      <c r="R1374" s="5">
        <f t="shared" si="85"/>
        <v>43.94</v>
      </c>
      <c r="S1374" s="5">
        <f t="shared" si="86"/>
        <v>55.44</v>
      </c>
      <c r="T1374" s="7">
        <f t="shared" si="87"/>
        <v>0.557858724089354</v>
      </c>
      <c r="U1374" s="4">
        <f>YEAR(SalesDataTable[[#This Row],[Order Date]])</f>
        <v>2026</v>
      </c>
      <c r="V1374" s="7" t="str">
        <f>"Q"&amp;ROUNDUP(MONTH(SalesDataTable[[#This Row],[Order Date]])/3,0)</f>
        <v>Q3</v>
      </c>
      <c r="W1374" s="8">
        <f>MONTH(SalesDataTable[[#This Row],[Order Date]])</f>
        <v>7</v>
      </c>
      <c r="X1374" s="7" t="str">
        <f>TEXT(SalesDataTable[[#This Row],[Order Date]],"mmm")</f>
        <v>Jul</v>
      </c>
    </row>
    <row r="1375" spans="1:24" ht="15.75">
      <c r="A1375" s="1">
        <v>258</v>
      </c>
      <c r="B1375" s="2">
        <v>46219</v>
      </c>
      <c r="C1375" s="3">
        <f>YEAR(SalesDataTable[[#This Row],[Order Date]])</f>
        <v>2026</v>
      </c>
      <c r="D1375" s="10" t="str">
        <f>"Q"&amp;ROUNDUP(MONTH(SalesDataTable[[#This Row],[Order Date]])/3,0)</f>
        <v>Q3</v>
      </c>
      <c r="E1375" s="3">
        <f>MONTH(SalesDataTable[[#This Row],[Order Date]])</f>
        <v>7</v>
      </c>
      <c r="F1375" s="3" t="str">
        <f>TEXT(SalesDataTable[[#This Row],[Order Date]],"MMM")</f>
        <v>Jul</v>
      </c>
      <c r="G1375" s="3" t="s">
        <v>20</v>
      </c>
      <c r="H1375" s="3" t="s">
        <v>33</v>
      </c>
      <c r="I1375" s="3" t="s">
        <v>28</v>
      </c>
      <c r="J1375" s="3" t="s">
        <v>13</v>
      </c>
      <c r="K1375" s="3" t="s">
        <v>9</v>
      </c>
      <c r="L1375" s="3" t="s">
        <v>46</v>
      </c>
      <c r="M1375" s="8">
        <v>3</v>
      </c>
      <c r="N1375" s="5">
        <v>71.34</v>
      </c>
      <c r="O1375" s="6">
        <v>0.1</v>
      </c>
      <c r="P1375" s="5">
        <v>31.71</v>
      </c>
      <c r="Q1375" s="5">
        <f t="shared" si="84"/>
        <v>192.61800000000002</v>
      </c>
      <c r="R1375" s="5">
        <f t="shared" si="85"/>
        <v>95.13</v>
      </c>
      <c r="S1375" s="5">
        <f t="shared" si="86"/>
        <v>97.488000000000028</v>
      </c>
      <c r="T1375" s="7">
        <f t="shared" si="87"/>
        <v>0.50612092327819835</v>
      </c>
      <c r="U1375" s="4">
        <f>YEAR(SalesDataTable[[#This Row],[Order Date]])</f>
        <v>2026</v>
      </c>
      <c r="V1375" s="7" t="str">
        <f>"Q"&amp;ROUNDUP(MONTH(SalesDataTable[[#This Row],[Order Date]])/3,0)</f>
        <v>Q3</v>
      </c>
      <c r="W1375" s="8">
        <f>MONTH(SalesDataTable[[#This Row],[Order Date]])</f>
        <v>7</v>
      </c>
      <c r="X1375" s="7" t="str">
        <f>TEXT(SalesDataTable[[#This Row],[Order Date]],"mmm")</f>
        <v>Jul</v>
      </c>
    </row>
    <row r="1376" spans="1:24" ht="15.75">
      <c r="A1376" s="1">
        <v>543</v>
      </c>
      <c r="B1376" s="2">
        <v>46219</v>
      </c>
      <c r="C1376" s="3">
        <f>YEAR(SalesDataTable[[#This Row],[Order Date]])</f>
        <v>2026</v>
      </c>
      <c r="D1376" s="10" t="str">
        <f>"Q"&amp;ROUNDUP(MONTH(SalesDataTable[[#This Row],[Order Date]])/3,0)</f>
        <v>Q3</v>
      </c>
      <c r="E1376" s="3">
        <f>MONTH(SalesDataTable[[#This Row],[Order Date]])</f>
        <v>7</v>
      </c>
      <c r="F1376" s="3" t="str">
        <f>TEXT(SalesDataTable[[#This Row],[Order Date]],"MMM")</f>
        <v>Jul</v>
      </c>
      <c r="G1376" s="3" t="s">
        <v>6</v>
      </c>
      <c r="H1376" s="3" t="s">
        <v>49</v>
      </c>
      <c r="I1376" s="3" t="s">
        <v>28</v>
      </c>
      <c r="J1376" s="3" t="s">
        <v>3</v>
      </c>
      <c r="K1376" s="3" t="s">
        <v>4</v>
      </c>
      <c r="L1376" s="3" t="s">
        <v>5</v>
      </c>
      <c r="M1376" s="8">
        <v>1</v>
      </c>
      <c r="N1376" s="5">
        <v>83.03</v>
      </c>
      <c r="O1376" s="6">
        <v>0</v>
      </c>
      <c r="P1376" s="5">
        <v>42.41</v>
      </c>
      <c r="Q1376" s="5">
        <f t="shared" si="84"/>
        <v>83.03</v>
      </c>
      <c r="R1376" s="5">
        <f t="shared" si="85"/>
        <v>42.41</v>
      </c>
      <c r="S1376" s="5">
        <f t="shared" si="86"/>
        <v>40.620000000000005</v>
      </c>
      <c r="T1376" s="7">
        <f t="shared" si="87"/>
        <v>0.48922076357942917</v>
      </c>
      <c r="U1376" s="4">
        <f>YEAR(SalesDataTable[[#This Row],[Order Date]])</f>
        <v>2026</v>
      </c>
      <c r="V1376" s="7" t="str">
        <f>"Q"&amp;ROUNDUP(MONTH(SalesDataTable[[#This Row],[Order Date]])/3,0)</f>
        <v>Q3</v>
      </c>
      <c r="W1376" s="8">
        <f>MONTH(SalesDataTable[[#This Row],[Order Date]])</f>
        <v>7</v>
      </c>
      <c r="X1376" s="7" t="str">
        <f>TEXT(SalesDataTable[[#This Row],[Order Date]],"mmm")</f>
        <v>Jul</v>
      </c>
    </row>
    <row r="1377" spans="1:24" ht="15.75">
      <c r="A1377" s="1">
        <v>972</v>
      </c>
      <c r="B1377" s="2">
        <v>46219</v>
      </c>
      <c r="C1377" s="3">
        <f>YEAR(SalesDataTable[[#This Row],[Order Date]])</f>
        <v>2026</v>
      </c>
      <c r="D1377" s="10" t="str">
        <f>"Q"&amp;ROUNDUP(MONTH(SalesDataTable[[#This Row],[Order Date]])/3,0)</f>
        <v>Q3</v>
      </c>
      <c r="E1377" s="3">
        <f>MONTH(SalesDataTable[[#This Row],[Order Date]])</f>
        <v>7</v>
      </c>
      <c r="F1377" s="3" t="str">
        <f>TEXT(SalesDataTable[[#This Row],[Order Date]],"MMM")</f>
        <v>Jul</v>
      </c>
      <c r="G1377" s="3" t="s">
        <v>20</v>
      </c>
      <c r="H1377" s="3" t="s">
        <v>21</v>
      </c>
      <c r="I1377" s="3" t="s">
        <v>2</v>
      </c>
      <c r="J1377" s="3" t="s">
        <v>3</v>
      </c>
      <c r="K1377" s="3" t="s">
        <v>34</v>
      </c>
      <c r="L1377" s="3" t="s">
        <v>35</v>
      </c>
      <c r="M1377" s="8">
        <v>1</v>
      </c>
      <c r="N1377" s="5">
        <v>40.799999999999997</v>
      </c>
      <c r="O1377" s="6">
        <v>0</v>
      </c>
      <c r="P1377" s="5">
        <v>14.42</v>
      </c>
      <c r="Q1377" s="5">
        <f t="shared" si="84"/>
        <v>40.799999999999997</v>
      </c>
      <c r="R1377" s="5">
        <f t="shared" si="85"/>
        <v>14.42</v>
      </c>
      <c r="S1377" s="5">
        <f t="shared" si="86"/>
        <v>26.379999999999995</v>
      </c>
      <c r="T1377" s="7">
        <f t="shared" si="87"/>
        <v>0.64656862745098032</v>
      </c>
      <c r="U1377" s="4">
        <f>YEAR(SalesDataTable[[#This Row],[Order Date]])</f>
        <v>2026</v>
      </c>
      <c r="V1377" s="7" t="str">
        <f>"Q"&amp;ROUNDUP(MONTH(SalesDataTable[[#This Row],[Order Date]])/3,0)</f>
        <v>Q3</v>
      </c>
      <c r="W1377" s="8">
        <f>MONTH(SalesDataTable[[#This Row],[Order Date]])</f>
        <v>7</v>
      </c>
      <c r="X1377" s="7" t="str">
        <f>TEXT(SalesDataTable[[#This Row],[Order Date]],"mmm")</f>
        <v>Jul</v>
      </c>
    </row>
    <row r="1378" spans="1:24" ht="15.75">
      <c r="A1378" s="1">
        <v>1146</v>
      </c>
      <c r="B1378" s="2">
        <v>46219</v>
      </c>
      <c r="C1378" s="3">
        <f>YEAR(SalesDataTable[[#This Row],[Order Date]])</f>
        <v>2026</v>
      </c>
      <c r="D1378" s="10" t="str">
        <f>"Q"&amp;ROUNDUP(MONTH(SalesDataTable[[#This Row],[Order Date]])/3,0)</f>
        <v>Q3</v>
      </c>
      <c r="E1378" s="3">
        <f>MONTH(SalesDataTable[[#This Row],[Order Date]])</f>
        <v>7</v>
      </c>
      <c r="F1378" s="3" t="str">
        <f>TEXT(SalesDataTable[[#This Row],[Order Date]],"MMM")</f>
        <v>Jul</v>
      </c>
      <c r="G1378" s="3" t="s">
        <v>6</v>
      </c>
      <c r="H1378" s="3" t="s">
        <v>27</v>
      </c>
      <c r="I1378" s="3" t="s">
        <v>28</v>
      </c>
      <c r="J1378" s="3" t="s">
        <v>3</v>
      </c>
      <c r="K1378" s="3" t="s">
        <v>23</v>
      </c>
      <c r="L1378" s="3" t="s">
        <v>51</v>
      </c>
      <c r="M1378" s="8">
        <v>2</v>
      </c>
      <c r="N1378" s="5">
        <v>125.34</v>
      </c>
      <c r="O1378" s="6">
        <v>0.15</v>
      </c>
      <c r="P1378" s="5">
        <v>59.04</v>
      </c>
      <c r="Q1378" s="5">
        <f t="shared" si="84"/>
        <v>213.078</v>
      </c>
      <c r="R1378" s="5">
        <f t="shared" si="85"/>
        <v>118.08</v>
      </c>
      <c r="S1378" s="5">
        <f t="shared" si="86"/>
        <v>94.998000000000005</v>
      </c>
      <c r="T1378" s="7">
        <f t="shared" si="87"/>
        <v>0.44583673584321237</v>
      </c>
      <c r="U1378" s="4">
        <f>YEAR(SalesDataTable[[#This Row],[Order Date]])</f>
        <v>2026</v>
      </c>
      <c r="V1378" s="7" t="str">
        <f>"Q"&amp;ROUNDUP(MONTH(SalesDataTable[[#This Row],[Order Date]])/3,0)</f>
        <v>Q3</v>
      </c>
      <c r="W1378" s="8">
        <f>MONTH(SalesDataTable[[#This Row],[Order Date]])</f>
        <v>7</v>
      </c>
      <c r="X1378" s="7" t="str">
        <f>TEXT(SalesDataTable[[#This Row],[Order Date]],"mmm")</f>
        <v>Jul</v>
      </c>
    </row>
    <row r="1379" spans="1:24" ht="15.75">
      <c r="A1379" s="1">
        <v>1464</v>
      </c>
      <c r="B1379" s="2">
        <v>46219</v>
      </c>
      <c r="C1379" s="3">
        <f>YEAR(SalesDataTable[[#This Row],[Order Date]])</f>
        <v>2026</v>
      </c>
      <c r="D1379" s="10" t="str">
        <f>"Q"&amp;ROUNDUP(MONTH(SalesDataTable[[#This Row],[Order Date]])/3,0)</f>
        <v>Q3</v>
      </c>
      <c r="E1379" s="3">
        <f>MONTH(SalesDataTable[[#This Row],[Order Date]])</f>
        <v>7</v>
      </c>
      <c r="F1379" s="3" t="str">
        <f>TEXT(SalesDataTable[[#This Row],[Order Date]],"MMM")</f>
        <v>Jul</v>
      </c>
      <c r="G1379" s="3" t="s">
        <v>0</v>
      </c>
      <c r="H1379" s="3" t="s">
        <v>36</v>
      </c>
      <c r="I1379" s="3" t="s">
        <v>2</v>
      </c>
      <c r="J1379" s="3" t="s">
        <v>3</v>
      </c>
      <c r="K1379" s="3" t="s">
        <v>34</v>
      </c>
      <c r="L1379" s="3" t="s">
        <v>38</v>
      </c>
      <c r="M1379" s="8">
        <v>1</v>
      </c>
      <c r="N1379" s="5">
        <v>122.73</v>
      </c>
      <c r="O1379" s="6">
        <v>0.1</v>
      </c>
      <c r="P1379" s="5">
        <v>70.540000000000006</v>
      </c>
      <c r="Q1379" s="5">
        <f t="shared" si="84"/>
        <v>110.45700000000001</v>
      </c>
      <c r="R1379" s="5">
        <f t="shared" si="85"/>
        <v>70.540000000000006</v>
      </c>
      <c r="S1379" s="5">
        <f t="shared" si="86"/>
        <v>39.917000000000002</v>
      </c>
      <c r="T1379" s="7">
        <f t="shared" si="87"/>
        <v>0.36138044668966202</v>
      </c>
      <c r="U1379" s="4">
        <f>YEAR(SalesDataTable[[#This Row],[Order Date]])</f>
        <v>2026</v>
      </c>
      <c r="V1379" s="7" t="str">
        <f>"Q"&amp;ROUNDUP(MONTH(SalesDataTable[[#This Row],[Order Date]])/3,0)</f>
        <v>Q3</v>
      </c>
      <c r="W1379" s="8">
        <f>MONTH(SalesDataTable[[#This Row],[Order Date]])</f>
        <v>7</v>
      </c>
      <c r="X1379" s="7" t="str">
        <f>TEXT(SalesDataTable[[#This Row],[Order Date]],"mmm")</f>
        <v>Jul</v>
      </c>
    </row>
    <row r="1380" spans="1:24" ht="15.75">
      <c r="A1380" s="1">
        <v>1581</v>
      </c>
      <c r="B1380" s="2">
        <v>46219</v>
      </c>
      <c r="C1380" s="3">
        <f>YEAR(SalesDataTable[[#This Row],[Order Date]])</f>
        <v>2026</v>
      </c>
      <c r="D1380" s="10" t="str">
        <f>"Q"&amp;ROUNDUP(MONTH(SalesDataTable[[#This Row],[Order Date]])/3,0)</f>
        <v>Q3</v>
      </c>
      <c r="E1380" s="3">
        <f>MONTH(SalesDataTable[[#This Row],[Order Date]])</f>
        <v>7</v>
      </c>
      <c r="F1380" s="3" t="str">
        <f>TEXT(SalesDataTable[[#This Row],[Order Date]],"MMM")</f>
        <v>Jul</v>
      </c>
      <c r="G1380" s="3" t="s">
        <v>11</v>
      </c>
      <c r="H1380" s="3" t="s">
        <v>25</v>
      </c>
      <c r="I1380" s="3" t="s">
        <v>19</v>
      </c>
      <c r="J1380" s="3" t="s">
        <v>13</v>
      </c>
      <c r="K1380" s="3" t="s">
        <v>9</v>
      </c>
      <c r="L1380" s="3" t="s">
        <v>10</v>
      </c>
      <c r="M1380" s="8">
        <v>5</v>
      </c>
      <c r="N1380" s="5">
        <v>92.72</v>
      </c>
      <c r="O1380" s="6">
        <v>0.1</v>
      </c>
      <c r="P1380" s="5">
        <v>46.2</v>
      </c>
      <c r="Q1380" s="5">
        <f t="shared" si="84"/>
        <v>417.24</v>
      </c>
      <c r="R1380" s="5">
        <f t="shared" si="85"/>
        <v>231</v>
      </c>
      <c r="S1380" s="5">
        <f t="shared" si="86"/>
        <v>186.24</v>
      </c>
      <c r="T1380" s="7">
        <f t="shared" si="87"/>
        <v>0.44636180615473109</v>
      </c>
      <c r="U1380" s="4">
        <f>YEAR(SalesDataTable[[#This Row],[Order Date]])</f>
        <v>2026</v>
      </c>
      <c r="V1380" s="7" t="str">
        <f>"Q"&amp;ROUNDUP(MONTH(SalesDataTable[[#This Row],[Order Date]])/3,0)</f>
        <v>Q3</v>
      </c>
      <c r="W1380" s="8">
        <f>MONTH(SalesDataTable[[#This Row],[Order Date]])</f>
        <v>7</v>
      </c>
      <c r="X1380" s="7" t="str">
        <f>TEXT(SalesDataTable[[#This Row],[Order Date]],"mmm")</f>
        <v>Jul</v>
      </c>
    </row>
    <row r="1381" spans="1:24" ht="15.75">
      <c r="A1381" s="1">
        <v>1894</v>
      </c>
      <c r="B1381" s="2">
        <v>46219</v>
      </c>
      <c r="C1381" s="3">
        <f>YEAR(SalesDataTable[[#This Row],[Order Date]])</f>
        <v>2026</v>
      </c>
      <c r="D1381" s="10" t="str">
        <f>"Q"&amp;ROUNDUP(MONTH(SalesDataTable[[#This Row],[Order Date]])/3,0)</f>
        <v>Q3</v>
      </c>
      <c r="E1381" s="3">
        <f>MONTH(SalesDataTable[[#This Row],[Order Date]])</f>
        <v>7</v>
      </c>
      <c r="F1381" s="3" t="str">
        <f>TEXT(SalesDataTable[[#This Row],[Order Date]],"MMM")</f>
        <v>Jul</v>
      </c>
      <c r="G1381" s="3" t="s">
        <v>20</v>
      </c>
      <c r="H1381" s="3" t="s">
        <v>31</v>
      </c>
      <c r="I1381" s="3" t="s">
        <v>8</v>
      </c>
      <c r="J1381" s="3" t="s">
        <v>16</v>
      </c>
      <c r="K1381" s="3" t="s">
        <v>34</v>
      </c>
      <c r="L1381" s="3" t="s">
        <v>42</v>
      </c>
      <c r="M1381" s="8">
        <v>5</v>
      </c>
      <c r="N1381" s="5">
        <v>36.29</v>
      </c>
      <c r="O1381" s="6">
        <v>0.05</v>
      </c>
      <c r="P1381" s="5">
        <v>13.52</v>
      </c>
      <c r="Q1381" s="5">
        <f t="shared" si="84"/>
        <v>172.37749999999997</v>
      </c>
      <c r="R1381" s="5">
        <f t="shared" si="85"/>
        <v>67.599999999999994</v>
      </c>
      <c r="S1381" s="5">
        <f t="shared" si="86"/>
        <v>104.77749999999997</v>
      </c>
      <c r="T1381" s="7">
        <f t="shared" si="87"/>
        <v>0.60783744978317933</v>
      </c>
      <c r="U1381" s="4">
        <f>YEAR(SalesDataTable[[#This Row],[Order Date]])</f>
        <v>2026</v>
      </c>
      <c r="V1381" s="7" t="str">
        <f>"Q"&amp;ROUNDUP(MONTH(SalesDataTable[[#This Row],[Order Date]])/3,0)</f>
        <v>Q3</v>
      </c>
      <c r="W1381" s="8">
        <f>MONTH(SalesDataTable[[#This Row],[Order Date]])</f>
        <v>7</v>
      </c>
      <c r="X1381" s="7" t="str">
        <f>TEXT(SalesDataTable[[#This Row],[Order Date]],"mmm")</f>
        <v>Jul</v>
      </c>
    </row>
    <row r="1382" spans="1:24" ht="15.75">
      <c r="A1382" s="1">
        <v>2100</v>
      </c>
      <c r="B1382" s="2">
        <v>46219</v>
      </c>
      <c r="C1382" s="3">
        <f>YEAR(SalesDataTable[[#This Row],[Order Date]])</f>
        <v>2026</v>
      </c>
      <c r="D1382" s="10" t="str">
        <f>"Q"&amp;ROUNDUP(MONTH(SalesDataTable[[#This Row],[Order Date]])/3,0)</f>
        <v>Q3</v>
      </c>
      <c r="E1382" s="3">
        <f>MONTH(SalesDataTable[[#This Row],[Order Date]])</f>
        <v>7</v>
      </c>
      <c r="F1382" s="3" t="str">
        <f>TEXT(SalesDataTable[[#This Row],[Order Date]],"MMM")</f>
        <v>Jul</v>
      </c>
      <c r="G1382" s="3" t="s">
        <v>11</v>
      </c>
      <c r="H1382" s="3" t="s">
        <v>12</v>
      </c>
      <c r="I1382" s="3" t="s">
        <v>2</v>
      </c>
      <c r="J1382" s="3" t="s">
        <v>16</v>
      </c>
      <c r="K1382" s="3" t="s">
        <v>4</v>
      </c>
      <c r="L1382" s="3" t="s">
        <v>22</v>
      </c>
      <c r="M1382" s="8">
        <v>2</v>
      </c>
      <c r="N1382" s="5">
        <v>49.84</v>
      </c>
      <c r="O1382" s="6">
        <v>0.1</v>
      </c>
      <c r="P1382" s="5">
        <v>23.06</v>
      </c>
      <c r="Q1382" s="5">
        <f t="shared" si="84"/>
        <v>89.712000000000003</v>
      </c>
      <c r="R1382" s="5">
        <f t="shared" si="85"/>
        <v>46.12</v>
      </c>
      <c r="S1382" s="5">
        <f t="shared" si="86"/>
        <v>43.592000000000006</v>
      </c>
      <c r="T1382" s="7">
        <f t="shared" si="87"/>
        <v>0.48591046905653651</v>
      </c>
      <c r="U1382" s="4">
        <f>YEAR(SalesDataTable[[#This Row],[Order Date]])</f>
        <v>2026</v>
      </c>
      <c r="V1382" s="7" t="str">
        <f>"Q"&amp;ROUNDUP(MONTH(SalesDataTable[[#This Row],[Order Date]])/3,0)</f>
        <v>Q3</v>
      </c>
      <c r="W1382" s="8">
        <f>MONTH(SalesDataTable[[#This Row],[Order Date]])</f>
        <v>7</v>
      </c>
      <c r="X1382" s="7" t="str">
        <f>TEXT(SalesDataTable[[#This Row],[Order Date]],"mmm")</f>
        <v>Jul</v>
      </c>
    </row>
    <row r="1383" spans="1:24" ht="15.75">
      <c r="A1383" s="1">
        <v>2902</v>
      </c>
      <c r="B1383" s="2">
        <v>46219</v>
      </c>
      <c r="C1383" s="3">
        <f>YEAR(SalesDataTable[[#This Row],[Order Date]])</f>
        <v>2026</v>
      </c>
      <c r="D1383" s="10" t="str">
        <f>"Q"&amp;ROUNDUP(MONTH(SalesDataTable[[#This Row],[Order Date]])/3,0)</f>
        <v>Q3</v>
      </c>
      <c r="E1383" s="3">
        <f>MONTH(SalesDataTable[[#This Row],[Order Date]])</f>
        <v>7</v>
      </c>
      <c r="F1383" s="3" t="str">
        <f>TEXT(SalesDataTable[[#This Row],[Order Date]],"MMM")</f>
        <v>Jul</v>
      </c>
      <c r="G1383" s="3" t="s">
        <v>6</v>
      </c>
      <c r="H1383" s="3" t="s">
        <v>43</v>
      </c>
      <c r="I1383" s="3" t="s">
        <v>28</v>
      </c>
      <c r="J1383" s="3" t="s">
        <v>16</v>
      </c>
      <c r="K1383" s="3" t="s">
        <v>34</v>
      </c>
      <c r="L1383" s="3" t="s">
        <v>42</v>
      </c>
      <c r="M1383" s="8">
        <v>1</v>
      </c>
      <c r="N1383" s="5">
        <v>35.799999999999997</v>
      </c>
      <c r="O1383" s="6">
        <v>0</v>
      </c>
      <c r="P1383" s="5">
        <v>14.05</v>
      </c>
      <c r="Q1383" s="5">
        <f t="shared" si="84"/>
        <v>35.799999999999997</v>
      </c>
      <c r="R1383" s="5">
        <f t="shared" si="85"/>
        <v>14.05</v>
      </c>
      <c r="S1383" s="5">
        <f t="shared" si="86"/>
        <v>21.749999999999996</v>
      </c>
      <c r="T1383" s="7">
        <f t="shared" si="87"/>
        <v>0.60754189944134074</v>
      </c>
      <c r="U1383" s="4">
        <f>YEAR(SalesDataTable[[#This Row],[Order Date]])</f>
        <v>2026</v>
      </c>
      <c r="V1383" s="7" t="str">
        <f>"Q"&amp;ROUNDUP(MONTH(SalesDataTable[[#This Row],[Order Date]])/3,0)</f>
        <v>Q3</v>
      </c>
      <c r="W1383" s="8">
        <f>MONTH(SalesDataTable[[#This Row],[Order Date]])</f>
        <v>7</v>
      </c>
      <c r="X1383" s="7" t="str">
        <f>TEXT(SalesDataTable[[#This Row],[Order Date]],"mmm")</f>
        <v>Jul</v>
      </c>
    </row>
    <row r="1384" spans="1:24" ht="15.75">
      <c r="A1384" s="1">
        <v>3115</v>
      </c>
      <c r="B1384" s="2">
        <v>46219</v>
      </c>
      <c r="C1384" s="3">
        <f>YEAR(SalesDataTable[[#This Row],[Order Date]])</f>
        <v>2026</v>
      </c>
      <c r="D1384" s="10" t="str">
        <f>"Q"&amp;ROUNDUP(MONTH(SalesDataTable[[#This Row],[Order Date]])/3,0)</f>
        <v>Q3</v>
      </c>
      <c r="E1384" s="3">
        <f>MONTH(SalesDataTable[[#This Row],[Order Date]])</f>
        <v>7</v>
      </c>
      <c r="F1384" s="3" t="str">
        <f>TEXT(SalesDataTable[[#This Row],[Order Date]],"MMM")</f>
        <v>Jul</v>
      </c>
      <c r="G1384" s="3" t="s">
        <v>20</v>
      </c>
      <c r="H1384" s="3" t="s">
        <v>47</v>
      </c>
      <c r="I1384" s="3" t="s">
        <v>2</v>
      </c>
      <c r="J1384" s="3" t="s">
        <v>13</v>
      </c>
      <c r="K1384" s="3" t="s">
        <v>23</v>
      </c>
      <c r="L1384" s="3" t="s">
        <v>29</v>
      </c>
      <c r="M1384" s="8">
        <v>1</v>
      </c>
      <c r="N1384" s="5">
        <v>195.12</v>
      </c>
      <c r="O1384" s="6">
        <v>0</v>
      </c>
      <c r="P1384" s="5">
        <v>101.14</v>
      </c>
      <c r="Q1384" s="5">
        <f t="shared" si="84"/>
        <v>195.12</v>
      </c>
      <c r="R1384" s="5">
        <f t="shared" si="85"/>
        <v>101.14</v>
      </c>
      <c r="S1384" s="5">
        <f t="shared" si="86"/>
        <v>93.98</v>
      </c>
      <c r="T1384" s="7">
        <f t="shared" si="87"/>
        <v>0.48165231652316526</v>
      </c>
      <c r="U1384" s="4">
        <f>YEAR(SalesDataTable[[#This Row],[Order Date]])</f>
        <v>2026</v>
      </c>
      <c r="V1384" s="7" t="str">
        <f>"Q"&amp;ROUNDUP(MONTH(SalesDataTable[[#This Row],[Order Date]])/3,0)</f>
        <v>Q3</v>
      </c>
      <c r="W1384" s="8">
        <f>MONTH(SalesDataTable[[#This Row],[Order Date]])</f>
        <v>7</v>
      </c>
      <c r="X1384" s="7" t="str">
        <f>TEXT(SalesDataTable[[#This Row],[Order Date]],"mmm")</f>
        <v>Jul</v>
      </c>
    </row>
    <row r="1385" spans="1:24" ht="15.75">
      <c r="A1385" s="1">
        <v>3546</v>
      </c>
      <c r="B1385" s="2">
        <v>46219</v>
      </c>
      <c r="C1385" s="3">
        <f>YEAR(SalesDataTable[[#This Row],[Order Date]])</f>
        <v>2026</v>
      </c>
      <c r="D1385" s="10" t="str">
        <f>"Q"&amp;ROUNDUP(MONTH(SalesDataTable[[#This Row],[Order Date]])/3,0)</f>
        <v>Q3</v>
      </c>
      <c r="E1385" s="3">
        <f>MONTH(SalesDataTable[[#This Row],[Order Date]])</f>
        <v>7</v>
      </c>
      <c r="F1385" s="3" t="str">
        <f>TEXT(SalesDataTable[[#This Row],[Order Date]],"MMM")</f>
        <v>Jul</v>
      </c>
      <c r="G1385" s="3" t="s">
        <v>0</v>
      </c>
      <c r="H1385" s="3" t="s">
        <v>50</v>
      </c>
      <c r="I1385" s="3" t="s">
        <v>2</v>
      </c>
      <c r="J1385" s="3" t="s">
        <v>13</v>
      </c>
      <c r="K1385" s="3" t="s">
        <v>4</v>
      </c>
      <c r="L1385" s="3" t="s">
        <v>26</v>
      </c>
      <c r="M1385" s="8">
        <v>2</v>
      </c>
      <c r="N1385" s="5">
        <v>39.69</v>
      </c>
      <c r="O1385" s="6">
        <v>0.05</v>
      </c>
      <c r="P1385" s="5">
        <v>16.88</v>
      </c>
      <c r="Q1385" s="5">
        <f t="shared" si="84"/>
        <v>75.410999999999987</v>
      </c>
      <c r="R1385" s="5">
        <f t="shared" si="85"/>
        <v>33.76</v>
      </c>
      <c r="S1385" s="5">
        <f t="shared" si="86"/>
        <v>41.650999999999989</v>
      </c>
      <c r="T1385" s="7">
        <f t="shared" si="87"/>
        <v>0.55231995332245953</v>
      </c>
      <c r="U1385" s="4">
        <f>YEAR(SalesDataTable[[#This Row],[Order Date]])</f>
        <v>2026</v>
      </c>
      <c r="V1385" s="7" t="str">
        <f>"Q"&amp;ROUNDUP(MONTH(SalesDataTable[[#This Row],[Order Date]])/3,0)</f>
        <v>Q3</v>
      </c>
      <c r="W1385" s="8">
        <f>MONTH(SalesDataTable[[#This Row],[Order Date]])</f>
        <v>7</v>
      </c>
      <c r="X1385" s="7" t="str">
        <f>TEXT(SalesDataTable[[#This Row],[Order Date]],"mmm")</f>
        <v>Jul</v>
      </c>
    </row>
    <row r="1386" spans="1:24" ht="15.75">
      <c r="A1386" s="1">
        <v>4224</v>
      </c>
      <c r="B1386" s="2">
        <v>46219</v>
      </c>
      <c r="C1386" s="3">
        <f>YEAR(SalesDataTable[[#This Row],[Order Date]])</f>
        <v>2026</v>
      </c>
      <c r="D1386" s="10" t="str">
        <f>"Q"&amp;ROUNDUP(MONTH(SalesDataTable[[#This Row],[Order Date]])/3,0)</f>
        <v>Q3</v>
      </c>
      <c r="E1386" s="3">
        <f>MONTH(SalesDataTable[[#This Row],[Order Date]])</f>
        <v>7</v>
      </c>
      <c r="F1386" s="3" t="str">
        <f>TEXT(SalesDataTable[[#This Row],[Order Date]],"MMM")</f>
        <v>Jul</v>
      </c>
      <c r="G1386" s="3" t="s">
        <v>11</v>
      </c>
      <c r="H1386" s="3" t="s">
        <v>18</v>
      </c>
      <c r="I1386" s="3" t="s">
        <v>19</v>
      </c>
      <c r="J1386" s="3" t="s">
        <v>3</v>
      </c>
      <c r="K1386" s="3" t="s">
        <v>23</v>
      </c>
      <c r="L1386" s="3" t="s">
        <v>24</v>
      </c>
      <c r="M1386" s="8">
        <v>1</v>
      </c>
      <c r="N1386" s="5">
        <v>348.73</v>
      </c>
      <c r="O1386" s="6">
        <v>0.15</v>
      </c>
      <c r="P1386" s="5">
        <v>190.33</v>
      </c>
      <c r="Q1386" s="5">
        <f t="shared" si="84"/>
        <v>296.4205</v>
      </c>
      <c r="R1386" s="5">
        <f t="shared" si="85"/>
        <v>190.33</v>
      </c>
      <c r="S1386" s="5">
        <f t="shared" si="86"/>
        <v>106.09049999999999</v>
      </c>
      <c r="T1386" s="7">
        <f t="shared" si="87"/>
        <v>0.35790540802677273</v>
      </c>
      <c r="U1386" s="4">
        <f>YEAR(SalesDataTable[[#This Row],[Order Date]])</f>
        <v>2026</v>
      </c>
      <c r="V1386" s="7" t="str">
        <f>"Q"&amp;ROUNDUP(MONTH(SalesDataTable[[#This Row],[Order Date]])/3,0)</f>
        <v>Q3</v>
      </c>
      <c r="W1386" s="8">
        <f>MONTH(SalesDataTable[[#This Row],[Order Date]])</f>
        <v>7</v>
      </c>
      <c r="X1386" s="7" t="str">
        <f>TEXT(SalesDataTable[[#This Row],[Order Date]],"mmm")</f>
        <v>Jul</v>
      </c>
    </row>
    <row r="1387" spans="1:24" ht="15.75">
      <c r="A1387" s="1">
        <v>4858</v>
      </c>
      <c r="B1387" s="2">
        <v>46219</v>
      </c>
      <c r="C1387" s="3">
        <f>YEAR(SalesDataTable[[#This Row],[Order Date]])</f>
        <v>2026</v>
      </c>
      <c r="D1387" s="10" t="str">
        <f>"Q"&amp;ROUNDUP(MONTH(SalesDataTable[[#This Row],[Order Date]])/3,0)</f>
        <v>Q3</v>
      </c>
      <c r="E1387" s="3">
        <f>MONTH(SalesDataTable[[#This Row],[Order Date]])</f>
        <v>7</v>
      </c>
      <c r="F1387" s="3" t="str">
        <f>TEXT(SalesDataTable[[#This Row],[Order Date]],"MMM")</f>
        <v>Jul</v>
      </c>
      <c r="G1387" s="3" t="s">
        <v>6</v>
      </c>
      <c r="H1387" s="3" t="s">
        <v>43</v>
      </c>
      <c r="I1387" s="3" t="s">
        <v>19</v>
      </c>
      <c r="J1387" s="3" t="s">
        <v>3</v>
      </c>
      <c r="K1387" s="3" t="s">
        <v>14</v>
      </c>
      <c r="L1387" s="3" t="s">
        <v>15</v>
      </c>
      <c r="M1387" s="8">
        <v>1</v>
      </c>
      <c r="N1387" s="5">
        <v>35.5</v>
      </c>
      <c r="O1387" s="6">
        <v>0</v>
      </c>
      <c r="P1387" s="5">
        <v>13.26</v>
      </c>
      <c r="Q1387" s="5">
        <f t="shared" si="84"/>
        <v>35.5</v>
      </c>
      <c r="R1387" s="5">
        <f t="shared" si="85"/>
        <v>13.26</v>
      </c>
      <c r="S1387" s="5">
        <f t="shared" si="86"/>
        <v>22.240000000000002</v>
      </c>
      <c r="T1387" s="7">
        <f t="shared" si="87"/>
        <v>0.62647887323943663</v>
      </c>
      <c r="U1387" s="4">
        <f>YEAR(SalesDataTable[[#This Row],[Order Date]])</f>
        <v>2026</v>
      </c>
      <c r="V1387" s="7" t="str">
        <f>"Q"&amp;ROUNDUP(MONTH(SalesDataTable[[#This Row],[Order Date]])/3,0)</f>
        <v>Q3</v>
      </c>
      <c r="W1387" s="8">
        <f>MONTH(SalesDataTable[[#This Row],[Order Date]])</f>
        <v>7</v>
      </c>
      <c r="X1387" s="7" t="str">
        <f>TEXT(SalesDataTable[[#This Row],[Order Date]],"mmm")</f>
        <v>Jul</v>
      </c>
    </row>
    <row r="1388" spans="1:24" ht="15.75">
      <c r="A1388" s="1">
        <v>768</v>
      </c>
      <c r="B1388" s="2">
        <v>46220</v>
      </c>
      <c r="C1388" s="3">
        <f>YEAR(SalesDataTable[[#This Row],[Order Date]])</f>
        <v>2026</v>
      </c>
      <c r="D1388" s="10" t="str">
        <f>"Q"&amp;ROUNDUP(MONTH(SalesDataTable[[#This Row],[Order Date]])/3,0)</f>
        <v>Q3</v>
      </c>
      <c r="E1388" s="3">
        <f>MONTH(SalesDataTable[[#This Row],[Order Date]])</f>
        <v>7</v>
      </c>
      <c r="F1388" s="3" t="str">
        <f>TEXT(SalesDataTable[[#This Row],[Order Date]],"MMM")</f>
        <v>Jul</v>
      </c>
      <c r="G1388" s="3" t="s">
        <v>0</v>
      </c>
      <c r="H1388" s="3" t="s">
        <v>36</v>
      </c>
      <c r="I1388" s="3" t="s">
        <v>2</v>
      </c>
      <c r="J1388" s="3" t="s">
        <v>16</v>
      </c>
      <c r="K1388" s="3" t="s">
        <v>14</v>
      </c>
      <c r="L1388" s="3" t="s">
        <v>32</v>
      </c>
      <c r="M1388" s="8">
        <v>1</v>
      </c>
      <c r="N1388" s="5">
        <v>46.44</v>
      </c>
      <c r="O1388" s="6">
        <v>0</v>
      </c>
      <c r="P1388" s="5">
        <v>18.47</v>
      </c>
      <c r="Q1388" s="5">
        <f t="shared" si="84"/>
        <v>46.44</v>
      </c>
      <c r="R1388" s="5">
        <f t="shared" si="85"/>
        <v>18.47</v>
      </c>
      <c r="S1388" s="5">
        <f t="shared" si="86"/>
        <v>27.97</v>
      </c>
      <c r="T1388" s="7">
        <f t="shared" si="87"/>
        <v>0.60228251507321273</v>
      </c>
      <c r="U1388" s="4">
        <f>YEAR(SalesDataTable[[#This Row],[Order Date]])</f>
        <v>2026</v>
      </c>
      <c r="V1388" s="7" t="str">
        <f>"Q"&amp;ROUNDUP(MONTH(SalesDataTable[[#This Row],[Order Date]])/3,0)</f>
        <v>Q3</v>
      </c>
      <c r="W1388" s="8">
        <f>MONTH(SalesDataTable[[#This Row],[Order Date]])</f>
        <v>7</v>
      </c>
      <c r="X1388" s="7" t="str">
        <f>TEXT(SalesDataTable[[#This Row],[Order Date]],"mmm")</f>
        <v>Jul</v>
      </c>
    </row>
    <row r="1389" spans="1:24" ht="15.75">
      <c r="A1389" s="1">
        <v>1901</v>
      </c>
      <c r="B1389" s="2">
        <v>46220</v>
      </c>
      <c r="C1389" s="3">
        <f>YEAR(SalesDataTable[[#This Row],[Order Date]])</f>
        <v>2026</v>
      </c>
      <c r="D1389" s="10" t="str">
        <f>"Q"&amp;ROUNDUP(MONTH(SalesDataTable[[#This Row],[Order Date]])/3,0)</f>
        <v>Q3</v>
      </c>
      <c r="E1389" s="3">
        <f>MONTH(SalesDataTable[[#This Row],[Order Date]])</f>
        <v>7</v>
      </c>
      <c r="F1389" s="3" t="str">
        <f>TEXT(SalesDataTable[[#This Row],[Order Date]],"MMM")</f>
        <v>Jul</v>
      </c>
      <c r="G1389" s="3" t="s">
        <v>6</v>
      </c>
      <c r="H1389" s="3" t="s">
        <v>49</v>
      </c>
      <c r="I1389" s="3" t="s">
        <v>2</v>
      </c>
      <c r="J1389" s="3" t="s">
        <v>13</v>
      </c>
      <c r="K1389" s="3" t="s">
        <v>9</v>
      </c>
      <c r="L1389" s="3" t="s">
        <v>46</v>
      </c>
      <c r="M1389" s="8">
        <v>1</v>
      </c>
      <c r="N1389" s="5">
        <v>70.44</v>
      </c>
      <c r="O1389" s="6">
        <v>0.05</v>
      </c>
      <c r="P1389" s="5">
        <v>32.229999999999997</v>
      </c>
      <c r="Q1389" s="5">
        <f t="shared" si="84"/>
        <v>66.917999999999992</v>
      </c>
      <c r="R1389" s="5">
        <f t="shared" si="85"/>
        <v>32.229999999999997</v>
      </c>
      <c r="S1389" s="5">
        <f t="shared" si="86"/>
        <v>34.687999999999995</v>
      </c>
      <c r="T1389" s="7">
        <f t="shared" si="87"/>
        <v>0.51836576108072563</v>
      </c>
      <c r="U1389" s="4">
        <f>YEAR(SalesDataTable[[#This Row],[Order Date]])</f>
        <v>2026</v>
      </c>
      <c r="V1389" s="7" t="str">
        <f>"Q"&amp;ROUNDUP(MONTH(SalesDataTable[[#This Row],[Order Date]])/3,0)</f>
        <v>Q3</v>
      </c>
      <c r="W1389" s="8">
        <f>MONTH(SalesDataTable[[#This Row],[Order Date]])</f>
        <v>7</v>
      </c>
      <c r="X1389" s="7" t="str">
        <f>TEXT(SalesDataTable[[#This Row],[Order Date]],"mmm")</f>
        <v>Jul</v>
      </c>
    </row>
    <row r="1390" spans="1:24" ht="15.75">
      <c r="A1390" s="1">
        <v>2226</v>
      </c>
      <c r="B1390" s="2">
        <v>46220</v>
      </c>
      <c r="C1390" s="3">
        <f>YEAR(SalesDataTable[[#This Row],[Order Date]])</f>
        <v>2026</v>
      </c>
      <c r="D1390" s="10" t="str">
        <f>"Q"&amp;ROUNDUP(MONTH(SalesDataTable[[#This Row],[Order Date]])/3,0)</f>
        <v>Q3</v>
      </c>
      <c r="E1390" s="3">
        <f>MONTH(SalesDataTable[[#This Row],[Order Date]])</f>
        <v>7</v>
      </c>
      <c r="F1390" s="3" t="str">
        <f>TEXT(SalesDataTable[[#This Row],[Order Date]],"MMM")</f>
        <v>Jul</v>
      </c>
      <c r="G1390" s="3" t="s">
        <v>0</v>
      </c>
      <c r="H1390" s="3" t="s">
        <v>50</v>
      </c>
      <c r="I1390" s="3" t="s">
        <v>19</v>
      </c>
      <c r="J1390" s="3" t="s">
        <v>13</v>
      </c>
      <c r="K1390" s="3" t="s">
        <v>9</v>
      </c>
      <c r="L1390" s="3" t="s">
        <v>46</v>
      </c>
      <c r="M1390" s="8">
        <v>1</v>
      </c>
      <c r="N1390" s="5">
        <v>69.78</v>
      </c>
      <c r="O1390" s="6">
        <v>0.05</v>
      </c>
      <c r="P1390" s="5">
        <v>32.83</v>
      </c>
      <c r="Q1390" s="5">
        <f t="shared" si="84"/>
        <v>66.290999999999997</v>
      </c>
      <c r="R1390" s="5">
        <f t="shared" si="85"/>
        <v>32.83</v>
      </c>
      <c r="S1390" s="5">
        <f t="shared" si="86"/>
        <v>33.460999999999999</v>
      </c>
      <c r="T1390" s="7">
        <f t="shared" si="87"/>
        <v>0.50475931876121949</v>
      </c>
      <c r="U1390" s="4">
        <f>YEAR(SalesDataTable[[#This Row],[Order Date]])</f>
        <v>2026</v>
      </c>
      <c r="V1390" s="7" t="str">
        <f>"Q"&amp;ROUNDUP(MONTH(SalesDataTable[[#This Row],[Order Date]])/3,0)</f>
        <v>Q3</v>
      </c>
      <c r="W1390" s="8">
        <f>MONTH(SalesDataTable[[#This Row],[Order Date]])</f>
        <v>7</v>
      </c>
      <c r="X1390" s="7" t="str">
        <f>TEXT(SalesDataTable[[#This Row],[Order Date]],"mmm")</f>
        <v>Jul</v>
      </c>
    </row>
    <row r="1391" spans="1:24" ht="15.75">
      <c r="A1391" s="1">
        <v>2660</v>
      </c>
      <c r="B1391" s="2">
        <v>46220</v>
      </c>
      <c r="C1391" s="3">
        <f>YEAR(SalesDataTable[[#This Row],[Order Date]])</f>
        <v>2026</v>
      </c>
      <c r="D1391" s="10" t="str">
        <f>"Q"&amp;ROUNDUP(MONTH(SalesDataTable[[#This Row],[Order Date]])/3,0)</f>
        <v>Q3</v>
      </c>
      <c r="E1391" s="3">
        <f>MONTH(SalesDataTable[[#This Row],[Order Date]])</f>
        <v>7</v>
      </c>
      <c r="F1391" s="3" t="str">
        <f>TEXT(SalesDataTable[[#This Row],[Order Date]],"MMM")</f>
        <v>Jul</v>
      </c>
      <c r="G1391" s="3" t="s">
        <v>11</v>
      </c>
      <c r="H1391" s="3" t="s">
        <v>25</v>
      </c>
      <c r="I1391" s="3" t="s">
        <v>19</v>
      </c>
      <c r="J1391" s="3" t="s">
        <v>13</v>
      </c>
      <c r="K1391" s="3" t="s">
        <v>14</v>
      </c>
      <c r="L1391" s="3" t="s">
        <v>15</v>
      </c>
      <c r="M1391" s="8">
        <v>4</v>
      </c>
      <c r="N1391" s="5">
        <v>35.450000000000003</v>
      </c>
      <c r="O1391" s="6">
        <v>0.1</v>
      </c>
      <c r="P1391" s="5">
        <v>13.83</v>
      </c>
      <c r="Q1391" s="5">
        <f t="shared" si="84"/>
        <v>127.62000000000002</v>
      </c>
      <c r="R1391" s="5">
        <f t="shared" si="85"/>
        <v>55.32</v>
      </c>
      <c r="S1391" s="5">
        <f t="shared" si="86"/>
        <v>72.300000000000011</v>
      </c>
      <c r="T1391" s="7">
        <f t="shared" si="87"/>
        <v>0.56652562294311237</v>
      </c>
      <c r="U1391" s="4">
        <f>YEAR(SalesDataTable[[#This Row],[Order Date]])</f>
        <v>2026</v>
      </c>
      <c r="V1391" s="7" t="str">
        <f>"Q"&amp;ROUNDUP(MONTH(SalesDataTable[[#This Row],[Order Date]])/3,0)</f>
        <v>Q3</v>
      </c>
      <c r="W1391" s="8">
        <f>MONTH(SalesDataTable[[#This Row],[Order Date]])</f>
        <v>7</v>
      </c>
      <c r="X1391" s="7" t="str">
        <f>TEXT(SalesDataTable[[#This Row],[Order Date]],"mmm")</f>
        <v>Jul</v>
      </c>
    </row>
    <row r="1392" spans="1:24" ht="15.75">
      <c r="A1392" s="1">
        <v>3004</v>
      </c>
      <c r="B1392" s="2">
        <v>46220</v>
      </c>
      <c r="C1392" s="3">
        <f>YEAR(SalesDataTable[[#This Row],[Order Date]])</f>
        <v>2026</v>
      </c>
      <c r="D1392" s="10" t="str">
        <f>"Q"&amp;ROUNDUP(MONTH(SalesDataTable[[#This Row],[Order Date]])/3,0)</f>
        <v>Q3</v>
      </c>
      <c r="E1392" s="3">
        <f>MONTH(SalesDataTable[[#This Row],[Order Date]])</f>
        <v>7</v>
      </c>
      <c r="F1392" s="3" t="str">
        <f>TEXT(SalesDataTable[[#This Row],[Order Date]],"MMM")</f>
        <v>Jul</v>
      </c>
      <c r="G1392" s="3" t="s">
        <v>20</v>
      </c>
      <c r="H1392" s="3" t="s">
        <v>33</v>
      </c>
      <c r="I1392" s="3" t="s">
        <v>2</v>
      </c>
      <c r="J1392" s="3" t="s">
        <v>3</v>
      </c>
      <c r="K1392" s="3" t="s">
        <v>4</v>
      </c>
      <c r="L1392" s="3" t="s">
        <v>22</v>
      </c>
      <c r="M1392" s="8">
        <v>1</v>
      </c>
      <c r="N1392" s="5">
        <v>50.82</v>
      </c>
      <c r="O1392" s="6">
        <v>0.05</v>
      </c>
      <c r="P1392" s="5">
        <v>22.36</v>
      </c>
      <c r="Q1392" s="5">
        <f t="shared" si="84"/>
        <v>48.278999999999996</v>
      </c>
      <c r="R1392" s="5">
        <f t="shared" si="85"/>
        <v>22.36</v>
      </c>
      <c r="S1392" s="5">
        <f t="shared" si="86"/>
        <v>25.918999999999997</v>
      </c>
      <c r="T1392" s="7">
        <f t="shared" si="87"/>
        <v>0.5368586756146565</v>
      </c>
      <c r="U1392" s="4">
        <f>YEAR(SalesDataTable[[#This Row],[Order Date]])</f>
        <v>2026</v>
      </c>
      <c r="V1392" s="7" t="str">
        <f>"Q"&amp;ROUNDUP(MONTH(SalesDataTable[[#This Row],[Order Date]])/3,0)</f>
        <v>Q3</v>
      </c>
      <c r="W1392" s="8">
        <f>MONTH(SalesDataTable[[#This Row],[Order Date]])</f>
        <v>7</v>
      </c>
      <c r="X1392" s="7" t="str">
        <f>TEXT(SalesDataTable[[#This Row],[Order Date]],"mmm")</f>
        <v>Jul</v>
      </c>
    </row>
    <row r="1393" spans="1:24" ht="15.75">
      <c r="A1393" s="1">
        <v>4020</v>
      </c>
      <c r="B1393" s="2">
        <v>46220</v>
      </c>
      <c r="C1393" s="3">
        <f>YEAR(SalesDataTable[[#This Row],[Order Date]])</f>
        <v>2026</v>
      </c>
      <c r="D1393" s="10" t="str">
        <f>"Q"&amp;ROUNDUP(MONTH(SalesDataTable[[#This Row],[Order Date]])/3,0)</f>
        <v>Q3</v>
      </c>
      <c r="E1393" s="3">
        <f>MONTH(SalesDataTable[[#This Row],[Order Date]])</f>
        <v>7</v>
      </c>
      <c r="F1393" s="3" t="str">
        <f>TEXT(SalesDataTable[[#This Row],[Order Date]],"MMM")</f>
        <v>Jul</v>
      </c>
      <c r="G1393" s="3" t="s">
        <v>11</v>
      </c>
      <c r="H1393" s="3" t="s">
        <v>12</v>
      </c>
      <c r="I1393" s="3" t="s">
        <v>2</v>
      </c>
      <c r="J1393" s="3" t="s">
        <v>3</v>
      </c>
      <c r="K1393" s="3" t="s">
        <v>23</v>
      </c>
      <c r="L1393" s="3" t="s">
        <v>51</v>
      </c>
      <c r="M1393" s="8">
        <v>1</v>
      </c>
      <c r="N1393" s="5">
        <v>126.13</v>
      </c>
      <c r="O1393" s="6">
        <v>0.15</v>
      </c>
      <c r="P1393" s="5">
        <v>60.43</v>
      </c>
      <c r="Q1393" s="5">
        <f t="shared" si="84"/>
        <v>107.2105</v>
      </c>
      <c r="R1393" s="5">
        <f t="shared" si="85"/>
        <v>60.43</v>
      </c>
      <c r="S1393" s="5">
        <f t="shared" si="86"/>
        <v>46.780499999999996</v>
      </c>
      <c r="T1393" s="7">
        <f t="shared" si="87"/>
        <v>0.43634252242084498</v>
      </c>
      <c r="U1393" s="4">
        <f>YEAR(SalesDataTable[[#This Row],[Order Date]])</f>
        <v>2026</v>
      </c>
      <c r="V1393" s="7" t="str">
        <f>"Q"&amp;ROUNDUP(MONTH(SalesDataTable[[#This Row],[Order Date]])/3,0)</f>
        <v>Q3</v>
      </c>
      <c r="W1393" s="8">
        <f>MONTH(SalesDataTable[[#This Row],[Order Date]])</f>
        <v>7</v>
      </c>
      <c r="X1393" s="7" t="str">
        <f>TEXT(SalesDataTable[[#This Row],[Order Date]],"mmm")</f>
        <v>Jul</v>
      </c>
    </row>
    <row r="1394" spans="1:24" ht="15.75">
      <c r="A1394" s="1">
        <v>4154</v>
      </c>
      <c r="B1394" s="2">
        <v>46220</v>
      </c>
      <c r="C1394" s="3">
        <f>YEAR(SalesDataTable[[#This Row],[Order Date]])</f>
        <v>2026</v>
      </c>
      <c r="D1394" s="10" t="str">
        <f>"Q"&amp;ROUNDUP(MONTH(SalesDataTable[[#This Row],[Order Date]])/3,0)</f>
        <v>Q3</v>
      </c>
      <c r="E1394" s="3">
        <f>MONTH(SalesDataTable[[#This Row],[Order Date]])</f>
        <v>7</v>
      </c>
      <c r="F1394" s="3" t="str">
        <f>TEXT(SalesDataTable[[#This Row],[Order Date]],"MMM")</f>
        <v>Jul</v>
      </c>
      <c r="G1394" s="3" t="s">
        <v>11</v>
      </c>
      <c r="H1394" s="3" t="s">
        <v>39</v>
      </c>
      <c r="I1394" s="3" t="s">
        <v>2</v>
      </c>
      <c r="J1394" s="3" t="s">
        <v>3</v>
      </c>
      <c r="K1394" s="3" t="s">
        <v>9</v>
      </c>
      <c r="L1394" s="3" t="s">
        <v>46</v>
      </c>
      <c r="M1394" s="8">
        <v>3</v>
      </c>
      <c r="N1394" s="5">
        <v>72.150000000000006</v>
      </c>
      <c r="O1394" s="6">
        <v>0</v>
      </c>
      <c r="P1394" s="5">
        <v>33.01</v>
      </c>
      <c r="Q1394" s="5">
        <f t="shared" si="84"/>
        <v>216.45000000000002</v>
      </c>
      <c r="R1394" s="5">
        <f t="shared" si="85"/>
        <v>99.03</v>
      </c>
      <c r="S1394" s="5">
        <f t="shared" si="86"/>
        <v>117.42000000000002</v>
      </c>
      <c r="T1394" s="7">
        <f t="shared" si="87"/>
        <v>0.54248094248094247</v>
      </c>
      <c r="U1394" s="4">
        <f>YEAR(SalesDataTable[[#This Row],[Order Date]])</f>
        <v>2026</v>
      </c>
      <c r="V1394" s="7" t="str">
        <f>"Q"&amp;ROUNDUP(MONTH(SalesDataTable[[#This Row],[Order Date]])/3,0)</f>
        <v>Q3</v>
      </c>
      <c r="W1394" s="8">
        <f>MONTH(SalesDataTable[[#This Row],[Order Date]])</f>
        <v>7</v>
      </c>
      <c r="X1394" s="7" t="str">
        <f>TEXT(SalesDataTable[[#This Row],[Order Date]],"mmm")</f>
        <v>Jul</v>
      </c>
    </row>
    <row r="1395" spans="1:24" ht="15.75">
      <c r="A1395" s="1">
        <v>4957</v>
      </c>
      <c r="B1395" s="2">
        <v>46220</v>
      </c>
      <c r="C1395" s="3">
        <f>YEAR(SalesDataTable[[#This Row],[Order Date]])</f>
        <v>2026</v>
      </c>
      <c r="D1395" s="10" t="str">
        <f>"Q"&amp;ROUNDUP(MONTH(SalesDataTable[[#This Row],[Order Date]])/3,0)</f>
        <v>Q3</v>
      </c>
      <c r="E1395" s="3">
        <f>MONTH(SalesDataTable[[#This Row],[Order Date]])</f>
        <v>7</v>
      </c>
      <c r="F1395" s="3" t="str">
        <f>TEXT(SalesDataTable[[#This Row],[Order Date]],"MMM")</f>
        <v>Jul</v>
      </c>
      <c r="G1395" s="3" t="s">
        <v>6</v>
      </c>
      <c r="H1395" s="3" t="s">
        <v>7</v>
      </c>
      <c r="I1395" s="3" t="s">
        <v>2</v>
      </c>
      <c r="J1395" s="3" t="s">
        <v>3</v>
      </c>
      <c r="K1395" s="3" t="s">
        <v>34</v>
      </c>
      <c r="L1395" s="3" t="s">
        <v>42</v>
      </c>
      <c r="M1395" s="8">
        <v>1</v>
      </c>
      <c r="N1395" s="5">
        <v>35.58</v>
      </c>
      <c r="O1395" s="6">
        <v>0</v>
      </c>
      <c r="P1395" s="5">
        <v>13.68</v>
      </c>
      <c r="Q1395" s="5">
        <f t="shared" si="84"/>
        <v>35.58</v>
      </c>
      <c r="R1395" s="5">
        <f t="shared" si="85"/>
        <v>13.68</v>
      </c>
      <c r="S1395" s="5">
        <f t="shared" si="86"/>
        <v>21.9</v>
      </c>
      <c r="T1395" s="7">
        <f t="shared" si="87"/>
        <v>0.61551433389544685</v>
      </c>
      <c r="U1395" s="4">
        <f>YEAR(SalesDataTable[[#This Row],[Order Date]])</f>
        <v>2026</v>
      </c>
      <c r="V1395" s="7" t="str">
        <f>"Q"&amp;ROUNDUP(MONTH(SalesDataTable[[#This Row],[Order Date]])/3,0)</f>
        <v>Q3</v>
      </c>
      <c r="W1395" s="8">
        <f>MONTH(SalesDataTable[[#This Row],[Order Date]])</f>
        <v>7</v>
      </c>
      <c r="X1395" s="7" t="str">
        <f>TEXT(SalesDataTable[[#This Row],[Order Date]],"mmm")</f>
        <v>Jul</v>
      </c>
    </row>
    <row r="1396" spans="1:24" ht="15.75">
      <c r="A1396" s="1">
        <v>945</v>
      </c>
      <c r="B1396" s="2">
        <v>46221</v>
      </c>
      <c r="C1396" s="3">
        <f>YEAR(SalesDataTable[[#This Row],[Order Date]])</f>
        <v>2026</v>
      </c>
      <c r="D1396" s="10" t="str">
        <f>"Q"&amp;ROUNDUP(MONTH(SalesDataTable[[#This Row],[Order Date]])/3,0)</f>
        <v>Q3</v>
      </c>
      <c r="E1396" s="3">
        <f>MONTH(SalesDataTable[[#This Row],[Order Date]])</f>
        <v>7</v>
      </c>
      <c r="F1396" s="3" t="str">
        <f>TEXT(SalesDataTable[[#This Row],[Order Date]],"MMM")</f>
        <v>Jul</v>
      </c>
      <c r="G1396" s="3" t="s">
        <v>11</v>
      </c>
      <c r="H1396" s="3" t="s">
        <v>18</v>
      </c>
      <c r="I1396" s="3" t="s">
        <v>2</v>
      </c>
      <c r="J1396" s="3" t="s">
        <v>13</v>
      </c>
      <c r="K1396" s="3" t="s">
        <v>9</v>
      </c>
      <c r="L1396" s="3" t="s">
        <v>37</v>
      </c>
      <c r="M1396" s="8">
        <v>1</v>
      </c>
      <c r="N1396" s="5">
        <v>154.9</v>
      </c>
      <c r="O1396" s="6">
        <v>0.05</v>
      </c>
      <c r="P1396" s="5">
        <v>77.819999999999993</v>
      </c>
      <c r="Q1396" s="5">
        <f t="shared" si="84"/>
        <v>147.155</v>
      </c>
      <c r="R1396" s="5">
        <f t="shared" si="85"/>
        <v>77.819999999999993</v>
      </c>
      <c r="S1396" s="5">
        <f t="shared" si="86"/>
        <v>69.335000000000008</v>
      </c>
      <c r="T1396" s="7">
        <f t="shared" si="87"/>
        <v>0.47116985491488572</v>
      </c>
      <c r="U1396" s="4">
        <f>YEAR(SalesDataTable[[#This Row],[Order Date]])</f>
        <v>2026</v>
      </c>
      <c r="V1396" s="7" t="str">
        <f>"Q"&amp;ROUNDUP(MONTH(SalesDataTable[[#This Row],[Order Date]])/3,0)</f>
        <v>Q3</v>
      </c>
      <c r="W1396" s="8">
        <f>MONTH(SalesDataTable[[#This Row],[Order Date]])</f>
        <v>7</v>
      </c>
      <c r="X1396" s="7" t="str">
        <f>TEXT(SalesDataTable[[#This Row],[Order Date]],"mmm")</f>
        <v>Jul</v>
      </c>
    </row>
    <row r="1397" spans="1:24" ht="15.75">
      <c r="A1397" s="1">
        <v>1726</v>
      </c>
      <c r="B1397" s="2">
        <v>46221</v>
      </c>
      <c r="C1397" s="3">
        <f>YEAR(SalesDataTable[[#This Row],[Order Date]])</f>
        <v>2026</v>
      </c>
      <c r="D1397" s="10" t="str">
        <f>"Q"&amp;ROUNDUP(MONTH(SalesDataTable[[#This Row],[Order Date]])/3,0)</f>
        <v>Q3</v>
      </c>
      <c r="E1397" s="3">
        <f>MONTH(SalesDataTable[[#This Row],[Order Date]])</f>
        <v>7</v>
      </c>
      <c r="F1397" s="3" t="str">
        <f>TEXT(SalesDataTable[[#This Row],[Order Date]],"MMM")</f>
        <v>Jul</v>
      </c>
      <c r="G1397" s="3" t="s">
        <v>6</v>
      </c>
      <c r="H1397" s="3" t="s">
        <v>49</v>
      </c>
      <c r="I1397" s="3" t="s">
        <v>19</v>
      </c>
      <c r="J1397" s="3" t="s">
        <v>16</v>
      </c>
      <c r="K1397" s="3" t="s">
        <v>23</v>
      </c>
      <c r="L1397" s="3" t="s">
        <v>40</v>
      </c>
      <c r="M1397" s="8">
        <v>2</v>
      </c>
      <c r="N1397" s="5">
        <v>80.98</v>
      </c>
      <c r="O1397" s="6">
        <v>0.05</v>
      </c>
      <c r="P1397" s="5">
        <v>39.85</v>
      </c>
      <c r="Q1397" s="5">
        <f t="shared" si="84"/>
        <v>153.86199999999999</v>
      </c>
      <c r="R1397" s="5">
        <f t="shared" si="85"/>
        <v>79.7</v>
      </c>
      <c r="S1397" s="5">
        <f t="shared" si="86"/>
        <v>74.161999999999992</v>
      </c>
      <c r="T1397" s="7">
        <f t="shared" si="87"/>
        <v>0.48200335365457353</v>
      </c>
      <c r="U1397" s="4">
        <f>YEAR(SalesDataTable[[#This Row],[Order Date]])</f>
        <v>2026</v>
      </c>
      <c r="V1397" s="7" t="str">
        <f>"Q"&amp;ROUNDUP(MONTH(SalesDataTable[[#This Row],[Order Date]])/3,0)</f>
        <v>Q3</v>
      </c>
      <c r="W1397" s="8">
        <f>MONTH(SalesDataTable[[#This Row],[Order Date]])</f>
        <v>7</v>
      </c>
      <c r="X1397" s="7" t="str">
        <f>TEXT(SalesDataTable[[#This Row],[Order Date]],"mmm")</f>
        <v>Jul</v>
      </c>
    </row>
    <row r="1398" spans="1:24" ht="15.75">
      <c r="A1398" s="1">
        <v>1790</v>
      </c>
      <c r="B1398" s="2">
        <v>46221</v>
      </c>
      <c r="C1398" s="3">
        <f>YEAR(SalesDataTable[[#This Row],[Order Date]])</f>
        <v>2026</v>
      </c>
      <c r="D1398" s="10" t="str">
        <f>"Q"&amp;ROUNDUP(MONTH(SalesDataTable[[#This Row],[Order Date]])/3,0)</f>
        <v>Q3</v>
      </c>
      <c r="E1398" s="3">
        <f>MONTH(SalesDataTable[[#This Row],[Order Date]])</f>
        <v>7</v>
      </c>
      <c r="F1398" s="3" t="str">
        <f>TEXT(SalesDataTable[[#This Row],[Order Date]],"MMM")</f>
        <v>Jul</v>
      </c>
      <c r="G1398" s="3" t="s">
        <v>6</v>
      </c>
      <c r="H1398" s="3" t="s">
        <v>43</v>
      </c>
      <c r="I1398" s="3" t="s">
        <v>2</v>
      </c>
      <c r="J1398" s="3" t="s">
        <v>13</v>
      </c>
      <c r="K1398" s="3" t="s">
        <v>9</v>
      </c>
      <c r="L1398" s="3" t="s">
        <v>10</v>
      </c>
      <c r="M1398" s="8">
        <v>1</v>
      </c>
      <c r="N1398" s="5">
        <v>91.36</v>
      </c>
      <c r="O1398" s="6">
        <v>0</v>
      </c>
      <c r="P1398" s="5">
        <v>44.86</v>
      </c>
      <c r="Q1398" s="5">
        <f t="shared" si="84"/>
        <v>91.36</v>
      </c>
      <c r="R1398" s="5">
        <f t="shared" si="85"/>
        <v>44.86</v>
      </c>
      <c r="S1398" s="5">
        <f t="shared" si="86"/>
        <v>46.5</v>
      </c>
      <c r="T1398" s="7">
        <f t="shared" si="87"/>
        <v>0.50897548161120842</v>
      </c>
      <c r="U1398" s="4">
        <f>YEAR(SalesDataTable[[#This Row],[Order Date]])</f>
        <v>2026</v>
      </c>
      <c r="V1398" s="7" t="str">
        <f>"Q"&amp;ROUNDUP(MONTH(SalesDataTable[[#This Row],[Order Date]])/3,0)</f>
        <v>Q3</v>
      </c>
      <c r="W1398" s="8">
        <f>MONTH(SalesDataTable[[#This Row],[Order Date]])</f>
        <v>7</v>
      </c>
      <c r="X1398" s="7" t="str">
        <f>TEXT(SalesDataTable[[#This Row],[Order Date]],"mmm")</f>
        <v>Jul</v>
      </c>
    </row>
    <row r="1399" spans="1:24" ht="15.75">
      <c r="A1399" s="1">
        <v>2193</v>
      </c>
      <c r="B1399" s="2">
        <v>46221</v>
      </c>
      <c r="C1399" s="3">
        <f>YEAR(SalesDataTable[[#This Row],[Order Date]])</f>
        <v>2026</v>
      </c>
      <c r="D1399" s="10" t="str">
        <f>"Q"&amp;ROUNDUP(MONTH(SalesDataTable[[#This Row],[Order Date]])/3,0)</f>
        <v>Q3</v>
      </c>
      <c r="E1399" s="3">
        <f>MONTH(SalesDataTable[[#This Row],[Order Date]])</f>
        <v>7</v>
      </c>
      <c r="F1399" s="3" t="str">
        <f>TEXT(SalesDataTable[[#This Row],[Order Date]],"MMM")</f>
        <v>Jul</v>
      </c>
      <c r="G1399" s="3" t="s">
        <v>11</v>
      </c>
      <c r="H1399" s="3" t="s">
        <v>12</v>
      </c>
      <c r="I1399" s="3" t="s">
        <v>2</v>
      </c>
      <c r="J1399" s="3" t="s">
        <v>3</v>
      </c>
      <c r="K1399" s="3" t="s">
        <v>4</v>
      </c>
      <c r="L1399" s="3" t="s">
        <v>26</v>
      </c>
      <c r="M1399" s="8">
        <v>2</v>
      </c>
      <c r="N1399" s="5">
        <v>39.409999999999997</v>
      </c>
      <c r="O1399" s="6">
        <v>0</v>
      </c>
      <c r="P1399" s="5">
        <v>16.8</v>
      </c>
      <c r="Q1399" s="5">
        <f t="shared" si="84"/>
        <v>78.819999999999993</v>
      </c>
      <c r="R1399" s="5">
        <f t="shared" si="85"/>
        <v>33.6</v>
      </c>
      <c r="S1399" s="5">
        <f t="shared" si="86"/>
        <v>45.219999999999992</v>
      </c>
      <c r="T1399" s="7">
        <f t="shared" si="87"/>
        <v>0.57371225577264651</v>
      </c>
      <c r="U1399" s="4">
        <f>YEAR(SalesDataTable[[#This Row],[Order Date]])</f>
        <v>2026</v>
      </c>
      <c r="V1399" s="7" t="str">
        <f>"Q"&amp;ROUNDUP(MONTH(SalesDataTable[[#This Row],[Order Date]])/3,0)</f>
        <v>Q3</v>
      </c>
      <c r="W1399" s="8">
        <f>MONTH(SalesDataTable[[#This Row],[Order Date]])</f>
        <v>7</v>
      </c>
      <c r="X1399" s="7" t="str">
        <f>TEXT(SalesDataTable[[#This Row],[Order Date]],"mmm")</f>
        <v>Jul</v>
      </c>
    </row>
    <row r="1400" spans="1:24" ht="15.75">
      <c r="A1400" s="1">
        <v>2781</v>
      </c>
      <c r="B1400" s="2">
        <v>46221</v>
      </c>
      <c r="C1400" s="3">
        <f>YEAR(SalesDataTable[[#This Row],[Order Date]])</f>
        <v>2026</v>
      </c>
      <c r="D1400" s="10" t="str">
        <f>"Q"&amp;ROUNDUP(MONTH(SalesDataTable[[#This Row],[Order Date]])/3,0)</f>
        <v>Q3</v>
      </c>
      <c r="E1400" s="3">
        <f>MONTH(SalesDataTable[[#This Row],[Order Date]])</f>
        <v>7</v>
      </c>
      <c r="F1400" s="3" t="str">
        <f>TEXT(SalesDataTable[[#This Row],[Order Date]],"MMM")</f>
        <v>Jul</v>
      </c>
      <c r="G1400" s="3" t="s">
        <v>0</v>
      </c>
      <c r="H1400" s="3" t="s">
        <v>1</v>
      </c>
      <c r="I1400" s="3" t="s">
        <v>2</v>
      </c>
      <c r="J1400" s="3" t="s">
        <v>3</v>
      </c>
      <c r="K1400" s="3" t="s">
        <v>14</v>
      </c>
      <c r="L1400" s="3" t="s">
        <v>44</v>
      </c>
      <c r="M1400" s="8">
        <v>2</v>
      </c>
      <c r="N1400" s="5">
        <v>134.99</v>
      </c>
      <c r="O1400" s="6">
        <v>0</v>
      </c>
      <c r="P1400" s="5">
        <v>68.77</v>
      </c>
      <c r="Q1400" s="5">
        <f t="shared" si="84"/>
        <v>269.98</v>
      </c>
      <c r="R1400" s="5">
        <f t="shared" si="85"/>
        <v>137.54</v>
      </c>
      <c r="S1400" s="5">
        <f t="shared" si="86"/>
        <v>132.44000000000003</v>
      </c>
      <c r="T1400" s="7">
        <f t="shared" si="87"/>
        <v>0.49055485591525305</v>
      </c>
      <c r="U1400" s="4">
        <f>YEAR(SalesDataTable[[#This Row],[Order Date]])</f>
        <v>2026</v>
      </c>
      <c r="V1400" s="7" t="str">
        <f>"Q"&amp;ROUNDUP(MONTH(SalesDataTable[[#This Row],[Order Date]])/3,0)</f>
        <v>Q3</v>
      </c>
      <c r="W1400" s="8">
        <f>MONTH(SalesDataTable[[#This Row],[Order Date]])</f>
        <v>7</v>
      </c>
      <c r="X1400" s="7" t="str">
        <f>TEXT(SalesDataTable[[#This Row],[Order Date]],"mmm")</f>
        <v>Jul</v>
      </c>
    </row>
    <row r="1401" spans="1:24" ht="15.75">
      <c r="A1401" s="1">
        <v>3043</v>
      </c>
      <c r="B1401" s="2">
        <v>46221</v>
      </c>
      <c r="C1401" s="3">
        <f>YEAR(SalesDataTable[[#This Row],[Order Date]])</f>
        <v>2026</v>
      </c>
      <c r="D1401" s="10" t="str">
        <f>"Q"&amp;ROUNDUP(MONTH(SalesDataTable[[#This Row],[Order Date]])/3,0)</f>
        <v>Q3</v>
      </c>
      <c r="E1401" s="3">
        <f>MONTH(SalesDataTable[[#This Row],[Order Date]])</f>
        <v>7</v>
      </c>
      <c r="F1401" s="3" t="str">
        <f>TEXT(SalesDataTable[[#This Row],[Order Date]],"MMM")</f>
        <v>Jul</v>
      </c>
      <c r="G1401" s="3" t="s">
        <v>6</v>
      </c>
      <c r="H1401" s="3" t="s">
        <v>43</v>
      </c>
      <c r="I1401" s="3" t="s">
        <v>28</v>
      </c>
      <c r="J1401" s="3" t="s">
        <v>13</v>
      </c>
      <c r="K1401" s="3" t="s">
        <v>4</v>
      </c>
      <c r="L1401" s="3" t="s">
        <v>26</v>
      </c>
      <c r="M1401" s="8">
        <v>2</v>
      </c>
      <c r="N1401" s="5">
        <v>40.93</v>
      </c>
      <c r="O1401" s="6">
        <v>0.05</v>
      </c>
      <c r="P1401" s="5">
        <v>16.89</v>
      </c>
      <c r="Q1401" s="5">
        <f t="shared" si="84"/>
        <v>77.766999999999996</v>
      </c>
      <c r="R1401" s="5">
        <f t="shared" si="85"/>
        <v>33.78</v>
      </c>
      <c r="S1401" s="5">
        <f t="shared" si="86"/>
        <v>43.986999999999995</v>
      </c>
      <c r="T1401" s="7">
        <f t="shared" si="87"/>
        <v>0.56562552239381736</v>
      </c>
      <c r="U1401" s="4">
        <f>YEAR(SalesDataTable[[#This Row],[Order Date]])</f>
        <v>2026</v>
      </c>
      <c r="V1401" s="7" t="str">
        <f>"Q"&amp;ROUNDUP(MONTH(SalesDataTable[[#This Row],[Order Date]])/3,0)</f>
        <v>Q3</v>
      </c>
      <c r="W1401" s="8">
        <f>MONTH(SalesDataTable[[#This Row],[Order Date]])</f>
        <v>7</v>
      </c>
      <c r="X1401" s="7" t="str">
        <f>TEXT(SalesDataTable[[#This Row],[Order Date]],"mmm")</f>
        <v>Jul</v>
      </c>
    </row>
    <row r="1402" spans="1:24" ht="15.75">
      <c r="A1402" s="1">
        <v>3102</v>
      </c>
      <c r="B1402" s="2">
        <v>46221</v>
      </c>
      <c r="C1402" s="3">
        <f>YEAR(SalesDataTable[[#This Row],[Order Date]])</f>
        <v>2026</v>
      </c>
      <c r="D1402" s="10" t="str">
        <f>"Q"&amp;ROUNDUP(MONTH(SalesDataTable[[#This Row],[Order Date]])/3,0)</f>
        <v>Q3</v>
      </c>
      <c r="E1402" s="3">
        <f>MONTH(SalesDataTable[[#This Row],[Order Date]])</f>
        <v>7</v>
      </c>
      <c r="F1402" s="3" t="str">
        <f>TEXT(SalesDataTable[[#This Row],[Order Date]],"MMM")</f>
        <v>Jul</v>
      </c>
      <c r="G1402" s="3" t="s">
        <v>20</v>
      </c>
      <c r="H1402" s="3" t="s">
        <v>47</v>
      </c>
      <c r="I1402" s="3" t="s">
        <v>28</v>
      </c>
      <c r="J1402" s="3" t="s">
        <v>3</v>
      </c>
      <c r="K1402" s="3" t="s">
        <v>9</v>
      </c>
      <c r="L1402" s="3" t="s">
        <v>10</v>
      </c>
      <c r="M1402" s="8">
        <v>1</v>
      </c>
      <c r="N1402" s="5">
        <v>90.02</v>
      </c>
      <c r="O1402" s="6">
        <v>0.05</v>
      </c>
      <c r="P1402" s="5">
        <v>45.83</v>
      </c>
      <c r="Q1402" s="5">
        <f t="shared" si="84"/>
        <v>85.518999999999991</v>
      </c>
      <c r="R1402" s="5">
        <f t="shared" si="85"/>
        <v>45.83</v>
      </c>
      <c r="S1402" s="5">
        <f t="shared" si="86"/>
        <v>39.688999999999993</v>
      </c>
      <c r="T1402" s="7">
        <f t="shared" si="87"/>
        <v>0.46409569803201622</v>
      </c>
      <c r="U1402" s="4">
        <f>YEAR(SalesDataTable[[#This Row],[Order Date]])</f>
        <v>2026</v>
      </c>
      <c r="V1402" s="7" t="str">
        <f>"Q"&amp;ROUNDUP(MONTH(SalesDataTable[[#This Row],[Order Date]])/3,0)</f>
        <v>Q3</v>
      </c>
      <c r="W1402" s="8">
        <f>MONTH(SalesDataTable[[#This Row],[Order Date]])</f>
        <v>7</v>
      </c>
      <c r="X1402" s="7" t="str">
        <f>TEXT(SalesDataTable[[#This Row],[Order Date]],"mmm")</f>
        <v>Jul</v>
      </c>
    </row>
    <row r="1403" spans="1:24" ht="15.75">
      <c r="A1403" s="1">
        <v>3156</v>
      </c>
      <c r="B1403" s="2">
        <v>46221</v>
      </c>
      <c r="C1403" s="3">
        <f>YEAR(SalesDataTable[[#This Row],[Order Date]])</f>
        <v>2026</v>
      </c>
      <c r="D1403" s="10" t="str">
        <f>"Q"&amp;ROUNDUP(MONTH(SalesDataTable[[#This Row],[Order Date]])/3,0)</f>
        <v>Q3</v>
      </c>
      <c r="E1403" s="3">
        <f>MONTH(SalesDataTable[[#This Row],[Order Date]])</f>
        <v>7</v>
      </c>
      <c r="F1403" s="3" t="str">
        <f>TEXT(SalesDataTable[[#This Row],[Order Date]],"MMM")</f>
        <v>Jul</v>
      </c>
      <c r="G1403" s="3" t="s">
        <v>0</v>
      </c>
      <c r="H1403" s="3" t="s">
        <v>1</v>
      </c>
      <c r="I1403" s="3" t="s">
        <v>19</v>
      </c>
      <c r="J1403" s="3" t="s">
        <v>3</v>
      </c>
      <c r="K1403" s="3" t="s">
        <v>34</v>
      </c>
      <c r="L1403" s="3" t="s">
        <v>45</v>
      </c>
      <c r="M1403" s="8">
        <v>2</v>
      </c>
      <c r="N1403" s="5">
        <v>50.73</v>
      </c>
      <c r="O1403" s="6">
        <v>0</v>
      </c>
      <c r="P1403" s="5">
        <v>21.87</v>
      </c>
      <c r="Q1403" s="5">
        <f t="shared" si="84"/>
        <v>101.46</v>
      </c>
      <c r="R1403" s="5">
        <f t="shared" si="85"/>
        <v>43.74</v>
      </c>
      <c r="S1403" s="5">
        <f t="shared" si="86"/>
        <v>57.719999999999992</v>
      </c>
      <c r="T1403" s="7">
        <f t="shared" si="87"/>
        <v>0.56889414547604966</v>
      </c>
      <c r="U1403" s="4">
        <f>YEAR(SalesDataTable[[#This Row],[Order Date]])</f>
        <v>2026</v>
      </c>
      <c r="V1403" s="7" t="str">
        <f>"Q"&amp;ROUNDUP(MONTH(SalesDataTable[[#This Row],[Order Date]])/3,0)</f>
        <v>Q3</v>
      </c>
      <c r="W1403" s="8">
        <f>MONTH(SalesDataTable[[#This Row],[Order Date]])</f>
        <v>7</v>
      </c>
      <c r="X1403" s="7" t="str">
        <f>TEXT(SalesDataTable[[#This Row],[Order Date]],"mmm")</f>
        <v>Jul</v>
      </c>
    </row>
    <row r="1404" spans="1:24" ht="15.75">
      <c r="A1404" s="1">
        <v>3308</v>
      </c>
      <c r="B1404" s="2">
        <v>46221</v>
      </c>
      <c r="C1404" s="3">
        <f>YEAR(SalesDataTable[[#This Row],[Order Date]])</f>
        <v>2026</v>
      </c>
      <c r="D1404" s="10" t="str">
        <f>"Q"&amp;ROUNDUP(MONTH(SalesDataTable[[#This Row],[Order Date]])/3,0)</f>
        <v>Q3</v>
      </c>
      <c r="E1404" s="3">
        <f>MONTH(SalesDataTable[[#This Row],[Order Date]])</f>
        <v>7</v>
      </c>
      <c r="F1404" s="3" t="str">
        <f>TEXT(SalesDataTable[[#This Row],[Order Date]],"MMM")</f>
        <v>Jul</v>
      </c>
      <c r="G1404" s="3" t="s">
        <v>20</v>
      </c>
      <c r="H1404" s="3" t="s">
        <v>47</v>
      </c>
      <c r="I1404" s="3" t="s">
        <v>19</v>
      </c>
      <c r="J1404" s="3" t="s">
        <v>13</v>
      </c>
      <c r="K1404" s="3" t="s">
        <v>34</v>
      </c>
      <c r="L1404" s="3" t="s">
        <v>38</v>
      </c>
      <c r="M1404" s="8">
        <v>3</v>
      </c>
      <c r="N1404" s="5">
        <v>121.05</v>
      </c>
      <c r="O1404" s="6">
        <v>0.05</v>
      </c>
      <c r="P1404" s="5">
        <v>68.56</v>
      </c>
      <c r="Q1404" s="5">
        <f t="shared" si="84"/>
        <v>344.99249999999995</v>
      </c>
      <c r="R1404" s="5">
        <f t="shared" si="85"/>
        <v>205.68</v>
      </c>
      <c r="S1404" s="5">
        <f t="shared" si="86"/>
        <v>139.31249999999994</v>
      </c>
      <c r="T1404" s="7">
        <f t="shared" si="87"/>
        <v>0.40381312637231231</v>
      </c>
      <c r="U1404" s="4">
        <f>YEAR(SalesDataTable[[#This Row],[Order Date]])</f>
        <v>2026</v>
      </c>
      <c r="V1404" s="7" t="str">
        <f>"Q"&amp;ROUNDUP(MONTH(SalesDataTable[[#This Row],[Order Date]])/3,0)</f>
        <v>Q3</v>
      </c>
      <c r="W1404" s="8">
        <f>MONTH(SalesDataTable[[#This Row],[Order Date]])</f>
        <v>7</v>
      </c>
      <c r="X1404" s="7" t="str">
        <f>TEXT(SalesDataTable[[#This Row],[Order Date]],"mmm")</f>
        <v>Jul</v>
      </c>
    </row>
    <row r="1405" spans="1:24" ht="15.75">
      <c r="A1405" s="1">
        <v>3329</v>
      </c>
      <c r="B1405" s="2">
        <v>46221</v>
      </c>
      <c r="C1405" s="3">
        <f>YEAR(SalesDataTable[[#This Row],[Order Date]])</f>
        <v>2026</v>
      </c>
      <c r="D1405" s="10" t="str">
        <f>"Q"&amp;ROUNDUP(MONTH(SalesDataTable[[#This Row],[Order Date]])/3,0)</f>
        <v>Q3</v>
      </c>
      <c r="E1405" s="3">
        <f>MONTH(SalesDataTable[[#This Row],[Order Date]])</f>
        <v>7</v>
      </c>
      <c r="F1405" s="3" t="str">
        <f>TEXT(SalesDataTable[[#This Row],[Order Date]],"MMM")</f>
        <v>Jul</v>
      </c>
      <c r="G1405" s="3" t="s">
        <v>6</v>
      </c>
      <c r="H1405" s="3" t="s">
        <v>41</v>
      </c>
      <c r="I1405" s="3" t="s">
        <v>2</v>
      </c>
      <c r="J1405" s="3" t="s">
        <v>13</v>
      </c>
      <c r="K1405" s="3" t="s">
        <v>4</v>
      </c>
      <c r="L1405" s="3" t="s">
        <v>5</v>
      </c>
      <c r="M1405" s="8">
        <v>2</v>
      </c>
      <c r="N1405" s="5">
        <v>81.739999999999995</v>
      </c>
      <c r="O1405" s="6">
        <v>0</v>
      </c>
      <c r="P1405" s="5">
        <v>42.75</v>
      </c>
      <c r="Q1405" s="5">
        <f t="shared" si="84"/>
        <v>163.47999999999999</v>
      </c>
      <c r="R1405" s="5">
        <f t="shared" si="85"/>
        <v>85.5</v>
      </c>
      <c r="S1405" s="5">
        <f t="shared" si="86"/>
        <v>77.97999999999999</v>
      </c>
      <c r="T1405" s="7">
        <f t="shared" si="87"/>
        <v>0.47700024467824809</v>
      </c>
      <c r="U1405" s="4">
        <f>YEAR(SalesDataTable[[#This Row],[Order Date]])</f>
        <v>2026</v>
      </c>
      <c r="V1405" s="7" t="str">
        <f>"Q"&amp;ROUNDUP(MONTH(SalesDataTable[[#This Row],[Order Date]])/3,0)</f>
        <v>Q3</v>
      </c>
      <c r="W1405" s="8">
        <f>MONTH(SalesDataTable[[#This Row],[Order Date]])</f>
        <v>7</v>
      </c>
      <c r="X1405" s="7" t="str">
        <f>TEXT(SalesDataTable[[#This Row],[Order Date]],"mmm")</f>
        <v>Jul</v>
      </c>
    </row>
    <row r="1406" spans="1:24" ht="15.75">
      <c r="A1406" s="1">
        <v>4102</v>
      </c>
      <c r="B1406" s="2">
        <v>46221</v>
      </c>
      <c r="C1406" s="3">
        <f>YEAR(SalesDataTable[[#This Row],[Order Date]])</f>
        <v>2026</v>
      </c>
      <c r="D1406" s="10" t="str">
        <f>"Q"&amp;ROUNDUP(MONTH(SalesDataTable[[#This Row],[Order Date]])/3,0)</f>
        <v>Q3</v>
      </c>
      <c r="E1406" s="3">
        <f>MONTH(SalesDataTable[[#This Row],[Order Date]])</f>
        <v>7</v>
      </c>
      <c r="F1406" s="3" t="str">
        <f>TEXT(SalesDataTable[[#This Row],[Order Date]],"MMM")</f>
        <v>Jul</v>
      </c>
      <c r="G1406" s="3" t="s">
        <v>6</v>
      </c>
      <c r="H1406" s="3" t="s">
        <v>43</v>
      </c>
      <c r="I1406" s="3" t="s">
        <v>2</v>
      </c>
      <c r="J1406" s="3" t="s">
        <v>3</v>
      </c>
      <c r="K1406" s="3" t="s">
        <v>9</v>
      </c>
      <c r="L1406" s="3" t="s">
        <v>37</v>
      </c>
      <c r="M1406" s="8">
        <v>3</v>
      </c>
      <c r="N1406" s="5">
        <v>154.01</v>
      </c>
      <c r="O1406" s="6">
        <v>0.1</v>
      </c>
      <c r="P1406" s="5">
        <v>78.78</v>
      </c>
      <c r="Q1406" s="5">
        <f t="shared" si="84"/>
        <v>415.827</v>
      </c>
      <c r="R1406" s="5">
        <f t="shared" si="85"/>
        <v>236.34</v>
      </c>
      <c r="S1406" s="5">
        <f t="shared" si="86"/>
        <v>179.48699999999999</v>
      </c>
      <c r="T1406" s="7">
        <f t="shared" si="87"/>
        <v>0.43163863818366771</v>
      </c>
      <c r="U1406" s="4">
        <f>YEAR(SalesDataTable[[#This Row],[Order Date]])</f>
        <v>2026</v>
      </c>
      <c r="V1406" s="7" t="str">
        <f>"Q"&amp;ROUNDUP(MONTH(SalesDataTable[[#This Row],[Order Date]])/3,0)</f>
        <v>Q3</v>
      </c>
      <c r="W1406" s="8">
        <f>MONTH(SalesDataTable[[#This Row],[Order Date]])</f>
        <v>7</v>
      </c>
      <c r="X1406" s="7" t="str">
        <f>TEXT(SalesDataTable[[#This Row],[Order Date]],"mmm")</f>
        <v>Jul</v>
      </c>
    </row>
    <row r="1407" spans="1:24" ht="15.75">
      <c r="A1407" s="1">
        <v>4109</v>
      </c>
      <c r="B1407" s="2">
        <v>46221</v>
      </c>
      <c r="C1407" s="3">
        <f>YEAR(SalesDataTable[[#This Row],[Order Date]])</f>
        <v>2026</v>
      </c>
      <c r="D1407" s="10" t="str">
        <f>"Q"&amp;ROUNDUP(MONTH(SalesDataTable[[#This Row],[Order Date]])/3,0)</f>
        <v>Q3</v>
      </c>
      <c r="E1407" s="3">
        <f>MONTH(SalesDataTable[[#This Row],[Order Date]])</f>
        <v>7</v>
      </c>
      <c r="F1407" s="3" t="str">
        <f>TEXT(SalesDataTable[[#This Row],[Order Date]],"MMM")</f>
        <v>Jul</v>
      </c>
      <c r="G1407" s="3" t="s">
        <v>6</v>
      </c>
      <c r="H1407" s="3" t="s">
        <v>43</v>
      </c>
      <c r="I1407" s="3" t="s">
        <v>28</v>
      </c>
      <c r="J1407" s="3" t="s">
        <v>13</v>
      </c>
      <c r="K1407" s="3" t="s">
        <v>4</v>
      </c>
      <c r="L1407" s="3" t="s">
        <v>30</v>
      </c>
      <c r="M1407" s="8">
        <v>4</v>
      </c>
      <c r="N1407" s="5">
        <v>101.61</v>
      </c>
      <c r="O1407" s="6">
        <v>0</v>
      </c>
      <c r="P1407" s="5">
        <v>51.68</v>
      </c>
      <c r="Q1407" s="5">
        <f t="shared" si="84"/>
        <v>406.44</v>
      </c>
      <c r="R1407" s="5">
        <f t="shared" si="85"/>
        <v>206.72</v>
      </c>
      <c r="S1407" s="5">
        <f t="shared" si="86"/>
        <v>199.72</v>
      </c>
      <c r="T1407" s="7">
        <f t="shared" si="87"/>
        <v>0.49138864285011319</v>
      </c>
      <c r="U1407" s="4">
        <f>YEAR(SalesDataTable[[#This Row],[Order Date]])</f>
        <v>2026</v>
      </c>
      <c r="V1407" s="7" t="str">
        <f>"Q"&amp;ROUNDUP(MONTH(SalesDataTable[[#This Row],[Order Date]])/3,0)</f>
        <v>Q3</v>
      </c>
      <c r="W1407" s="8">
        <f>MONTH(SalesDataTable[[#This Row],[Order Date]])</f>
        <v>7</v>
      </c>
      <c r="X1407" s="7" t="str">
        <f>TEXT(SalesDataTable[[#This Row],[Order Date]],"mmm")</f>
        <v>Jul</v>
      </c>
    </row>
    <row r="1408" spans="1:24" ht="15.75">
      <c r="A1408" s="1">
        <v>4813</v>
      </c>
      <c r="B1408" s="2">
        <v>46221</v>
      </c>
      <c r="C1408" s="3">
        <f>YEAR(SalesDataTable[[#This Row],[Order Date]])</f>
        <v>2026</v>
      </c>
      <c r="D1408" s="10" t="str">
        <f>"Q"&amp;ROUNDUP(MONTH(SalesDataTable[[#This Row],[Order Date]])/3,0)</f>
        <v>Q3</v>
      </c>
      <c r="E1408" s="3">
        <f>MONTH(SalesDataTable[[#This Row],[Order Date]])</f>
        <v>7</v>
      </c>
      <c r="F1408" s="3" t="str">
        <f>TEXT(SalesDataTable[[#This Row],[Order Date]],"MMM")</f>
        <v>Jul</v>
      </c>
      <c r="G1408" s="3" t="s">
        <v>11</v>
      </c>
      <c r="H1408" s="3" t="s">
        <v>39</v>
      </c>
      <c r="I1408" s="3" t="s">
        <v>19</v>
      </c>
      <c r="J1408" s="3" t="s">
        <v>3</v>
      </c>
      <c r="K1408" s="3" t="s">
        <v>34</v>
      </c>
      <c r="L1408" s="3" t="s">
        <v>42</v>
      </c>
      <c r="M1408" s="8">
        <v>2</v>
      </c>
      <c r="N1408" s="5">
        <v>36.869999999999997</v>
      </c>
      <c r="O1408" s="6">
        <v>0.15</v>
      </c>
      <c r="P1408" s="5">
        <v>13.94</v>
      </c>
      <c r="Q1408" s="5">
        <f t="shared" si="84"/>
        <v>62.678999999999995</v>
      </c>
      <c r="R1408" s="5">
        <f t="shared" si="85"/>
        <v>27.88</v>
      </c>
      <c r="S1408" s="5">
        <f t="shared" si="86"/>
        <v>34.798999999999992</v>
      </c>
      <c r="T1408" s="7">
        <f t="shared" si="87"/>
        <v>0.55519392459994565</v>
      </c>
      <c r="U1408" s="4">
        <f>YEAR(SalesDataTable[[#This Row],[Order Date]])</f>
        <v>2026</v>
      </c>
      <c r="V1408" s="7" t="str">
        <f>"Q"&amp;ROUNDUP(MONTH(SalesDataTable[[#This Row],[Order Date]])/3,0)</f>
        <v>Q3</v>
      </c>
      <c r="W1408" s="8">
        <f>MONTH(SalesDataTable[[#This Row],[Order Date]])</f>
        <v>7</v>
      </c>
      <c r="X1408" s="7" t="str">
        <f>TEXT(SalesDataTable[[#This Row],[Order Date]],"mmm")</f>
        <v>Jul</v>
      </c>
    </row>
    <row r="1409" spans="1:24" ht="15.75">
      <c r="A1409" s="1">
        <v>5054</v>
      </c>
      <c r="B1409" s="2">
        <v>46221</v>
      </c>
      <c r="C1409" s="3">
        <f>YEAR(SalesDataTable[[#This Row],[Order Date]])</f>
        <v>2026</v>
      </c>
      <c r="D1409" s="10" t="str">
        <f>"Q"&amp;ROUNDUP(MONTH(SalesDataTable[[#This Row],[Order Date]])/3,0)</f>
        <v>Q3</v>
      </c>
      <c r="E1409" s="3">
        <f>MONTH(SalesDataTable[[#This Row],[Order Date]])</f>
        <v>7</v>
      </c>
      <c r="F1409" s="3" t="str">
        <f>TEXT(SalesDataTable[[#This Row],[Order Date]],"MMM")</f>
        <v>Jul</v>
      </c>
      <c r="G1409" s="3" t="s">
        <v>20</v>
      </c>
      <c r="H1409" s="3" t="s">
        <v>33</v>
      </c>
      <c r="I1409" s="3" t="s">
        <v>2</v>
      </c>
      <c r="J1409" s="3" t="s">
        <v>13</v>
      </c>
      <c r="K1409" s="3" t="s">
        <v>23</v>
      </c>
      <c r="L1409" s="3" t="s">
        <v>51</v>
      </c>
      <c r="M1409" s="8">
        <v>2</v>
      </c>
      <c r="N1409" s="5">
        <v>121.06</v>
      </c>
      <c r="O1409" s="6">
        <v>0</v>
      </c>
      <c r="P1409" s="5">
        <v>59.62</v>
      </c>
      <c r="Q1409" s="5">
        <f t="shared" si="84"/>
        <v>242.12</v>
      </c>
      <c r="R1409" s="5">
        <f t="shared" si="85"/>
        <v>119.24</v>
      </c>
      <c r="S1409" s="5">
        <f t="shared" si="86"/>
        <v>122.88000000000001</v>
      </c>
      <c r="T1409" s="7">
        <f t="shared" si="87"/>
        <v>0.50751693375185858</v>
      </c>
      <c r="U1409" s="4">
        <f>YEAR(SalesDataTable[[#This Row],[Order Date]])</f>
        <v>2026</v>
      </c>
      <c r="V1409" s="7" t="str">
        <f>"Q"&amp;ROUNDUP(MONTH(SalesDataTable[[#This Row],[Order Date]])/3,0)</f>
        <v>Q3</v>
      </c>
      <c r="W1409" s="8">
        <f>MONTH(SalesDataTable[[#This Row],[Order Date]])</f>
        <v>7</v>
      </c>
      <c r="X1409" s="7" t="str">
        <f>TEXT(SalesDataTable[[#This Row],[Order Date]],"mmm")</f>
        <v>Jul</v>
      </c>
    </row>
    <row r="1410" spans="1:24" ht="15.75">
      <c r="A1410" s="1">
        <v>138</v>
      </c>
      <c r="B1410" s="2">
        <v>46222</v>
      </c>
      <c r="C1410" s="3">
        <f>YEAR(SalesDataTable[[#This Row],[Order Date]])</f>
        <v>2026</v>
      </c>
      <c r="D1410" s="10" t="str">
        <f>"Q"&amp;ROUNDUP(MONTH(SalesDataTable[[#This Row],[Order Date]])/3,0)</f>
        <v>Q3</v>
      </c>
      <c r="E1410" s="3">
        <f>MONTH(SalesDataTable[[#This Row],[Order Date]])</f>
        <v>7</v>
      </c>
      <c r="F1410" s="3" t="str">
        <f>TEXT(SalesDataTable[[#This Row],[Order Date]],"MMM")</f>
        <v>Jul</v>
      </c>
      <c r="G1410" s="3" t="s">
        <v>6</v>
      </c>
      <c r="H1410" s="3" t="s">
        <v>43</v>
      </c>
      <c r="I1410" s="3" t="s">
        <v>2</v>
      </c>
      <c r="J1410" s="3" t="s">
        <v>13</v>
      </c>
      <c r="K1410" s="3" t="s">
        <v>9</v>
      </c>
      <c r="L1410" s="3" t="s">
        <v>46</v>
      </c>
      <c r="M1410" s="8">
        <v>2</v>
      </c>
      <c r="N1410" s="5">
        <v>71.81</v>
      </c>
      <c r="O1410" s="6">
        <v>0</v>
      </c>
      <c r="P1410" s="5">
        <v>32.35</v>
      </c>
      <c r="Q1410" s="5">
        <f t="shared" ref="Q1410:Q1473" si="88">M1410*N1410*(1-O1410)</f>
        <v>143.62</v>
      </c>
      <c r="R1410" s="5">
        <f t="shared" ref="R1410:R1473" si="89">M1410*P1410</f>
        <v>64.7</v>
      </c>
      <c r="S1410" s="5">
        <f t="shared" ref="S1410:S1473" si="90">Q1410-R1410</f>
        <v>78.92</v>
      </c>
      <c r="T1410" s="7">
        <f t="shared" ref="T1410:T1473" si="91">IFERROR(S1410/Q1410,0)</f>
        <v>0.54950563988302459</v>
      </c>
      <c r="U1410" s="4">
        <f>YEAR(SalesDataTable[[#This Row],[Order Date]])</f>
        <v>2026</v>
      </c>
      <c r="V1410" s="7" t="str">
        <f>"Q"&amp;ROUNDUP(MONTH(SalesDataTable[[#This Row],[Order Date]])/3,0)</f>
        <v>Q3</v>
      </c>
      <c r="W1410" s="8">
        <f>MONTH(SalesDataTable[[#This Row],[Order Date]])</f>
        <v>7</v>
      </c>
      <c r="X1410" s="7" t="str">
        <f>TEXT(SalesDataTable[[#This Row],[Order Date]],"mmm")</f>
        <v>Jul</v>
      </c>
    </row>
    <row r="1411" spans="1:24" ht="15.75">
      <c r="A1411" s="1">
        <v>433</v>
      </c>
      <c r="B1411" s="2">
        <v>46222</v>
      </c>
      <c r="C1411" s="3">
        <f>YEAR(SalesDataTable[[#This Row],[Order Date]])</f>
        <v>2026</v>
      </c>
      <c r="D1411" s="10" t="str">
        <f>"Q"&amp;ROUNDUP(MONTH(SalesDataTable[[#This Row],[Order Date]])/3,0)</f>
        <v>Q3</v>
      </c>
      <c r="E1411" s="3">
        <f>MONTH(SalesDataTable[[#This Row],[Order Date]])</f>
        <v>7</v>
      </c>
      <c r="F1411" s="3" t="str">
        <f>TEXT(SalesDataTable[[#This Row],[Order Date]],"MMM")</f>
        <v>Jul</v>
      </c>
      <c r="G1411" s="3" t="s">
        <v>6</v>
      </c>
      <c r="H1411" s="3" t="s">
        <v>43</v>
      </c>
      <c r="I1411" s="3" t="s">
        <v>2</v>
      </c>
      <c r="J1411" s="3" t="s">
        <v>13</v>
      </c>
      <c r="K1411" s="3" t="s">
        <v>9</v>
      </c>
      <c r="L1411" s="3" t="s">
        <v>17</v>
      </c>
      <c r="M1411" s="8">
        <v>4</v>
      </c>
      <c r="N1411" s="5">
        <v>145.18</v>
      </c>
      <c r="O1411" s="6">
        <v>0</v>
      </c>
      <c r="P1411" s="5">
        <v>79.540000000000006</v>
      </c>
      <c r="Q1411" s="5">
        <f t="shared" si="88"/>
        <v>580.72</v>
      </c>
      <c r="R1411" s="5">
        <f t="shared" si="89"/>
        <v>318.16000000000003</v>
      </c>
      <c r="S1411" s="5">
        <f t="shared" si="90"/>
        <v>262.56</v>
      </c>
      <c r="T1411" s="7">
        <f t="shared" si="91"/>
        <v>0.45212839234054275</v>
      </c>
      <c r="U1411" s="4">
        <f>YEAR(SalesDataTable[[#This Row],[Order Date]])</f>
        <v>2026</v>
      </c>
      <c r="V1411" s="7" t="str">
        <f>"Q"&amp;ROUNDUP(MONTH(SalesDataTable[[#This Row],[Order Date]])/3,0)</f>
        <v>Q3</v>
      </c>
      <c r="W1411" s="8">
        <f>MONTH(SalesDataTable[[#This Row],[Order Date]])</f>
        <v>7</v>
      </c>
      <c r="X1411" s="7" t="str">
        <f>TEXT(SalesDataTable[[#This Row],[Order Date]],"mmm")</f>
        <v>Jul</v>
      </c>
    </row>
    <row r="1412" spans="1:24" ht="15.75">
      <c r="A1412" s="1">
        <v>484</v>
      </c>
      <c r="B1412" s="2">
        <v>46222</v>
      </c>
      <c r="C1412" s="3">
        <f>YEAR(SalesDataTable[[#This Row],[Order Date]])</f>
        <v>2026</v>
      </c>
      <c r="D1412" s="10" t="str">
        <f>"Q"&amp;ROUNDUP(MONTH(SalesDataTable[[#This Row],[Order Date]])/3,0)</f>
        <v>Q3</v>
      </c>
      <c r="E1412" s="3">
        <f>MONTH(SalesDataTable[[#This Row],[Order Date]])</f>
        <v>7</v>
      </c>
      <c r="F1412" s="3" t="str">
        <f>TEXT(SalesDataTable[[#This Row],[Order Date]],"MMM")</f>
        <v>Jul</v>
      </c>
      <c r="G1412" s="3" t="s">
        <v>6</v>
      </c>
      <c r="H1412" s="3" t="s">
        <v>43</v>
      </c>
      <c r="I1412" s="3" t="s">
        <v>2</v>
      </c>
      <c r="J1412" s="3" t="s">
        <v>13</v>
      </c>
      <c r="K1412" s="3" t="s">
        <v>34</v>
      </c>
      <c r="L1412" s="3" t="s">
        <v>42</v>
      </c>
      <c r="M1412" s="8">
        <v>2</v>
      </c>
      <c r="N1412" s="5">
        <v>36.07</v>
      </c>
      <c r="O1412" s="6">
        <v>0</v>
      </c>
      <c r="P1412" s="5">
        <v>13.6</v>
      </c>
      <c r="Q1412" s="5">
        <f t="shared" si="88"/>
        <v>72.14</v>
      </c>
      <c r="R1412" s="5">
        <f t="shared" si="89"/>
        <v>27.2</v>
      </c>
      <c r="S1412" s="5">
        <f t="shared" si="90"/>
        <v>44.94</v>
      </c>
      <c r="T1412" s="7">
        <f t="shared" si="91"/>
        <v>0.62295536456889378</v>
      </c>
      <c r="U1412" s="4">
        <f>YEAR(SalesDataTable[[#This Row],[Order Date]])</f>
        <v>2026</v>
      </c>
      <c r="V1412" s="7" t="str">
        <f>"Q"&amp;ROUNDUP(MONTH(SalesDataTable[[#This Row],[Order Date]])/3,0)</f>
        <v>Q3</v>
      </c>
      <c r="W1412" s="8">
        <f>MONTH(SalesDataTable[[#This Row],[Order Date]])</f>
        <v>7</v>
      </c>
      <c r="X1412" s="7" t="str">
        <f>TEXT(SalesDataTable[[#This Row],[Order Date]],"mmm")</f>
        <v>Jul</v>
      </c>
    </row>
    <row r="1413" spans="1:24" ht="15.75">
      <c r="A1413" s="1">
        <v>492</v>
      </c>
      <c r="B1413" s="2">
        <v>46222</v>
      </c>
      <c r="C1413" s="3">
        <f>YEAR(SalesDataTable[[#This Row],[Order Date]])</f>
        <v>2026</v>
      </c>
      <c r="D1413" s="10" t="str">
        <f>"Q"&amp;ROUNDUP(MONTH(SalesDataTable[[#This Row],[Order Date]])/3,0)</f>
        <v>Q3</v>
      </c>
      <c r="E1413" s="3">
        <f>MONTH(SalesDataTable[[#This Row],[Order Date]])</f>
        <v>7</v>
      </c>
      <c r="F1413" s="3" t="str">
        <f>TEXT(SalesDataTable[[#This Row],[Order Date]],"MMM")</f>
        <v>Jul</v>
      </c>
      <c r="G1413" s="3" t="s">
        <v>6</v>
      </c>
      <c r="H1413" s="3" t="s">
        <v>49</v>
      </c>
      <c r="I1413" s="3" t="s">
        <v>19</v>
      </c>
      <c r="J1413" s="3" t="s">
        <v>13</v>
      </c>
      <c r="K1413" s="3" t="s">
        <v>9</v>
      </c>
      <c r="L1413" s="3" t="s">
        <v>46</v>
      </c>
      <c r="M1413" s="8">
        <v>3</v>
      </c>
      <c r="N1413" s="5">
        <v>72.23</v>
      </c>
      <c r="O1413" s="6">
        <v>0.1</v>
      </c>
      <c r="P1413" s="5">
        <v>31.67</v>
      </c>
      <c r="Q1413" s="5">
        <f t="shared" si="88"/>
        <v>195.02100000000002</v>
      </c>
      <c r="R1413" s="5">
        <f t="shared" si="89"/>
        <v>95.01</v>
      </c>
      <c r="S1413" s="5">
        <f t="shared" si="90"/>
        <v>100.01100000000001</v>
      </c>
      <c r="T1413" s="7">
        <f t="shared" si="91"/>
        <v>0.5128216961250327</v>
      </c>
      <c r="U1413" s="4">
        <f>YEAR(SalesDataTable[[#This Row],[Order Date]])</f>
        <v>2026</v>
      </c>
      <c r="V1413" s="7" t="str">
        <f>"Q"&amp;ROUNDUP(MONTH(SalesDataTable[[#This Row],[Order Date]])/3,0)</f>
        <v>Q3</v>
      </c>
      <c r="W1413" s="8">
        <f>MONTH(SalesDataTable[[#This Row],[Order Date]])</f>
        <v>7</v>
      </c>
      <c r="X1413" s="7" t="str">
        <f>TEXT(SalesDataTable[[#This Row],[Order Date]],"mmm")</f>
        <v>Jul</v>
      </c>
    </row>
    <row r="1414" spans="1:24" ht="15.75">
      <c r="A1414" s="1">
        <v>626</v>
      </c>
      <c r="B1414" s="2">
        <v>46222</v>
      </c>
      <c r="C1414" s="3">
        <f>YEAR(SalesDataTable[[#This Row],[Order Date]])</f>
        <v>2026</v>
      </c>
      <c r="D1414" s="10" t="str">
        <f>"Q"&amp;ROUNDUP(MONTH(SalesDataTable[[#This Row],[Order Date]])/3,0)</f>
        <v>Q3</v>
      </c>
      <c r="E1414" s="3">
        <f>MONTH(SalesDataTable[[#This Row],[Order Date]])</f>
        <v>7</v>
      </c>
      <c r="F1414" s="3" t="str">
        <f>TEXT(SalesDataTable[[#This Row],[Order Date]],"MMM")</f>
        <v>Jul</v>
      </c>
      <c r="G1414" s="3" t="s">
        <v>6</v>
      </c>
      <c r="H1414" s="3" t="s">
        <v>49</v>
      </c>
      <c r="I1414" s="3" t="s">
        <v>19</v>
      </c>
      <c r="J1414" s="3" t="s">
        <v>3</v>
      </c>
      <c r="K1414" s="3" t="s">
        <v>14</v>
      </c>
      <c r="L1414" s="3" t="s">
        <v>15</v>
      </c>
      <c r="M1414" s="8">
        <v>1</v>
      </c>
      <c r="N1414" s="5">
        <v>36.549999999999997</v>
      </c>
      <c r="O1414" s="6">
        <v>0.1</v>
      </c>
      <c r="P1414" s="5">
        <v>13.2</v>
      </c>
      <c r="Q1414" s="5">
        <f t="shared" si="88"/>
        <v>32.894999999999996</v>
      </c>
      <c r="R1414" s="5">
        <f t="shared" si="89"/>
        <v>13.2</v>
      </c>
      <c r="S1414" s="5">
        <f t="shared" si="90"/>
        <v>19.694999999999997</v>
      </c>
      <c r="T1414" s="7">
        <f t="shared" si="91"/>
        <v>0.59872321021431829</v>
      </c>
      <c r="U1414" s="4">
        <f>YEAR(SalesDataTable[[#This Row],[Order Date]])</f>
        <v>2026</v>
      </c>
      <c r="V1414" s="7" t="str">
        <f>"Q"&amp;ROUNDUP(MONTH(SalesDataTable[[#This Row],[Order Date]])/3,0)</f>
        <v>Q3</v>
      </c>
      <c r="W1414" s="8">
        <f>MONTH(SalesDataTable[[#This Row],[Order Date]])</f>
        <v>7</v>
      </c>
      <c r="X1414" s="7" t="str">
        <f>TEXT(SalesDataTable[[#This Row],[Order Date]],"mmm")</f>
        <v>Jul</v>
      </c>
    </row>
    <row r="1415" spans="1:24" ht="15.75">
      <c r="A1415" s="1">
        <v>1409</v>
      </c>
      <c r="B1415" s="2">
        <v>46222</v>
      </c>
      <c r="C1415" s="3">
        <f>YEAR(SalesDataTable[[#This Row],[Order Date]])</f>
        <v>2026</v>
      </c>
      <c r="D1415" s="10" t="str">
        <f>"Q"&amp;ROUNDUP(MONTH(SalesDataTable[[#This Row],[Order Date]])/3,0)</f>
        <v>Q3</v>
      </c>
      <c r="E1415" s="3">
        <f>MONTH(SalesDataTable[[#This Row],[Order Date]])</f>
        <v>7</v>
      </c>
      <c r="F1415" s="3" t="str">
        <f>TEXT(SalesDataTable[[#This Row],[Order Date]],"MMM")</f>
        <v>Jul</v>
      </c>
      <c r="G1415" s="3" t="s">
        <v>6</v>
      </c>
      <c r="H1415" s="3" t="s">
        <v>49</v>
      </c>
      <c r="I1415" s="3" t="s">
        <v>2</v>
      </c>
      <c r="J1415" s="3" t="s">
        <v>13</v>
      </c>
      <c r="K1415" s="3" t="s">
        <v>23</v>
      </c>
      <c r="L1415" s="3" t="s">
        <v>51</v>
      </c>
      <c r="M1415" s="8">
        <v>5</v>
      </c>
      <c r="N1415" s="5">
        <v>124.68</v>
      </c>
      <c r="O1415" s="6">
        <v>0.05</v>
      </c>
      <c r="P1415" s="5">
        <v>60.61</v>
      </c>
      <c r="Q1415" s="5">
        <f t="shared" si="88"/>
        <v>592.23</v>
      </c>
      <c r="R1415" s="5">
        <f t="shared" si="89"/>
        <v>303.05</v>
      </c>
      <c r="S1415" s="5">
        <f t="shared" si="90"/>
        <v>289.18</v>
      </c>
      <c r="T1415" s="7">
        <f t="shared" si="91"/>
        <v>0.48829002245749115</v>
      </c>
      <c r="U1415" s="4">
        <f>YEAR(SalesDataTable[[#This Row],[Order Date]])</f>
        <v>2026</v>
      </c>
      <c r="V1415" s="7" t="str">
        <f>"Q"&amp;ROUNDUP(MONTH(SalesDataTable[[#This Row],[Order Date]])/3,0)</f>
        <v>Q3</v>
      </c>
      <c r="W1415" s="8">
        <f>MONTH(SalesDataTable[[#This Row],[Order Date]])</f>
        <v>7</v>
      </c>
      <c r="X1415" s="7" t="str">
        <f>TEXT(SalesDataTable[[#This Row],[Order Date]],"mmm")</f>
        <v>Jul</v>
      </c>
    </row>
    <row r="1416" spans="1:24" ht="15.75">
      <c r="A1416" s="1">
        <v>1486</v>
      </c>
      <c r="B1416" s="2">
        <v>46222</v>
      </c>
      <c r="C1416" s="3">
        <f>YEAR(SalesDataTable[[#This Row],[Order Date]])</f>
        <v>2026</v>
      </c>
      <c r="D1416" s="10" t="str">
        <f>"Q"&amp;ROUNDUP(MONTH(SalesDataTable[[#This Row],[Order Date]])/3,0)</f>
        <v>Q3</v>
      </c>
      <c r="E1416" s="3">
        <f>MONTH(SalesDataTable[[#This Row],[Order Date]])</f>
        <v>7</v>
      </c>
      <c r="F1416" s="3" t="str">
        <f>TEXT(SalesDataTable[[#This Row],[Order Date]],"MMM")</f>
        <v>Jul</v>
      </c>
      <c r="G1416" s="3" t="s">
        <v>20</v>
      </c>
      <c r="H1416" s="3" t="s">
        <v>33</v>
      </c>
      <c r="I1416" s="3" t="s">
        <v>2</v>
      </c>
      <c r="J1416" s="3" t="s">
        <v>3</v>
      </c>
      <c r="K1416" s="3" t="s">
        <v>4</v>
      </c>
      <c r="L1416" s="3" t="s">
        <v>30</v>
      </c>
      <c r="M1416" s="8">
        <v>1</v>
      </c>
      <c r="N1416" s="5">
        <v>101.7</v>
      </c>
      <c r="O1416" s="6">
        <v>0.05</v>
      </c>
      <c r="P1416" s="5">
        <v>49.92</v>
      </c>
      <c r="Q1416" s="5">
        <f t="shared" si="88"/>
        <v>96.614999999999995</v>
      </c>
      <c r="R1416" s="5">
        <f t="shared" si="89"/>
        <v>49.92</v>
      </c>
      <c r="S1416" s="5">
        <f t="shared" si="90"/>
        <v>46.694999999999993</v>
      </c>
      <c r="T1416" s="7">
        <f t="shared" si="91"/>
        <v>0.48331004502406455</v>
      </c>
      <c r="U1416" s="4">
        <f>YEAR(SalesDataTable[[#This Row],[Order Date]])</f>
        <v>2026</v>
      </c>
      <c r="V1416" s="7" t="str">
        <f>"Q"&amp;ROUNDUP(MONTH(SalesDataTable[[#This Row],[Order Date]])/3,0)</f>
        <v>Q3</v>
      </c>
      <c r="W1416" s="8">
        <f>MONTH(SalesDataTable[[#This Row],[Order Date]])</f>
        <v>7</v>
      </c>
      <c r="X1416" s="7" t="str">
        <f>TEXT(SalesDataTable[[#This Row],[Order Date]],"mmm")</f>
        <v>Jul</v>
      </c>
    </row>
    <row r="1417" spans="1:24" ht="15.75">
      <c r="A1417" s="1">
        <v>1940</v>
      </c>
      <c r="B1417" s="2">
        <v>46222</v>
      </c>
      <c r="C1417" s="3">
        <f>YEAR(SalesDataTable[[#This Row],[Order Date]])</f>
        <v>2026</v>
      </c>
      <c r="D1417" s="10" t="str">
        <f>"Q"&amp;ROUNDUP(MONTH(SalesDataTable[[#This Row],[Order Date]])/3,0)</f>
        <v>Q3</v>
      </c>
      <c r="E1417" s="3">
        <f>MONTH(SalesDataTable[[#This Row],[Order Date]])</f>
        <v>7</v>
      </c>
      <c r="F1417" s="3" t="str">
        <f>TEXT(SalesDataTable[[#This Row],[Order Date]],"MMM")</f>
        <v>Jul</v>
      </c>
      <c r="G1417" s="3" t="s">
        <v>11</v>
      </c>
      <c r="H1417" s="3" t="s">
        <v>52</v>
      </c>
      <c r="I1417" s="3" t="s">
        <v>2</v>
      </c>
      <c r="J1417" s="3" t="s">
        <v>13</v>
      </c>
      <c r="K1417" s="3" t="s">
        <v>34</v>
      </c>
      <c r="L1417" s="3" t="s">
        <v>45</v>
      </c>
      <c r="M1417" s="8">
        <v>2</v>
      </c>
      <c r="N1417" s="5">
        <v>50.24</v>
      </c>
      <c r="O1417" s="6">
        <v>0.05</v>
      </c>
      <c r="P1417" s="5">
        <v>21.88</v>
      </c>
      <c r="Q1417" s="5">
        <f t="shared" si="88"/>
        <v>95.456000000000003</v>
      </c>
      <c r="R1417" s="5">
        <f t="shared" si="89"/>
        <v>43.76</v>
      </c>
      <c r="S1417" s="5">
        <f t="shared" si="90"/>
        <v>51.696000000000005</v>
      </c>
      <c r="T1417" s="7">
        <f t="shared" si="91"/>
        <v>0.54156889037881328</v>
      </c>
      <c r="U1417" s="4">
        <f>YEAR(SalesDataTable[[#This Row],[Order Date]])</f>
        <v>2026</v>
      </c>
      <c r="V1417" s="7" t="str">
        <f>"Q"&amp;ROUNDUP(MONTH(SalesDataTable[[#This Row],[Order Date]])/3,0)</f>
        <v>Q3</v>
      </c>
      <c r="W1417" s="8">
        <f>MONTH(SalesDataTable[[#This Row],[Order Date]])</f>
        <v>7</v>
      </c>
      <c r="X1417" s="7" t="str">
        <f>TEXT(SalesDataTable[[#This Row],[Order Date]],"mmm")</f>
        <v>Jul</v>
      </c>
    </row>
    <row r="1418" spans="1:24" ht="15.75">
      <c r="A1418" s="1">
        <v>2215</v>
      </c>
      <c r="B1418" s="2">
        <v>46222</v>
      </c>
      <c r="C1418" s="3">
        <f>YEAR(SalesDataTable[[#This Row],[Order Date]])</f>
        <v>2026</v>
      </c>
      <c r="D1418" s="10" t="str">
        <f>"Q"&amp;ROUNDUP(MONTH(SalesDataTable[[#This Row],[Order Date]])/3,0)</f>
        <v>Q3</v>
      </c>
      <c r="E1418" s="3">
        <f>MONTH(SalesDataTable[[#This Row],[Order Date]])</f>
        <v>7</v>
      </c>
      <c r="F1418" s="3" t="str">
        <f>TEXT(SalesDataTable[[#This Row],[Order Date]],"MMM")</f>
        <v>Jul</v>
      </c>
      <c r="G1418" s="3" t="s">
        <v>20</v>
      </c>
      <c r="H1418" s="3" t="s">
        <v>47</v>
      </c>
      <c r="I1418" s="3" t="s">
        <v>19</v>
      </c>
      <c r="J1418" s="3" t="s">
        <v>3</v>
      </c>
      <c r="K1418" s="3" t="s">
        <v>34</v>
      </c>
      <c r="L1418" s="3" t="s">
        <v>42</v>
      </c>
      <c r="M1418" s="8">
        <v>3</v>
      </c>
      <c r="N1418" s="5">
        <v>35.53</v>
      </c>
      <c r="O1418" s="6">
        <v>0</v>
      </c>
      <c r="P1418" s="5">
        <v>14</v>
      </c>
      <c r="Q1418" s="5">
        <f t="shared" si="88"/>
        <v>106.59</v>
      </c>
      <c r="R1418" s="5">
        <f t="shared" si="89"/>
        <v>42</v>
      </c>
      <c r="S1418" s="5">
        <f t="shared" si="90"/>
        <v>64.59</v>
      </c>
      <c r="T1418" s="7">
        <f t="shared" si="91"/>
        <v>0.60596678862932729</v>
      </c>
      <c r="U1418" s="4">
        <f>YEAR(SalesDataTable[[#This Row],[Order Date]])</f>
        <v>2026</v>
      </c>
      <c r="V1418" s="7" t="str">
        <f>"Q"&amp;ROUNDUP(MONTH(SalesDataTable[[#This Row],[Order Date]])/3,0)</f>
        <v>Q3</v>
      </c>
      <c r="W1418" s="8">
        <f>MONTH(SalesDataTable[[#This Row],[Order Date]])</f>
        <v>7</v>
      </c>
      <c r="X1418" s="7" t="str">
        <f>TEXT(SalesDataTable[[#This Row],[Order Date]],"mmm")</f>
        <v>Jul</v>
      </c>
    </row>
    <row r="1419" spans="1:24" ht="15.75">
      <c r="A1419" s="1">
        <v>2555</v>
      </c>
      <c r="B1419" s="2">
        <v>46222</v>
      </c>
      <c r="C1419" s="3">
        <f>YEAR(SalesDataTable[[#This Row],[Order Date]])</f>
        <v>2026</v>
      </c>
      <c r="D1419" s="10" t="str">
        <f>"Q"&amp;ROUNDUP(MONTH(SalesDataTable[[#This Row],[Order Date]])/3,0)</f>
        <v>Q3</v>
      </c>
      <c r="E1419" s="3">
        <f>MONTH(SalesDataTable[[#This Row],[Order Date]])</f>
        <v>7</v>
      </c>
      <c r="F1419" s="3" t="str">
        <f>TEXT(SalesDataTable[[#This Row],[Order Date]],"MMM")</f>
        <v>Jul</v>
      </c>
      <c r="G1419" s="3" t="s">
        <v>11</v>
      </c>
      <c r="H1419" s="3" t="s">
        <v>12</v>
      </c>
      <c r="I1419" s="3" t="s">
        <v>28</v>
      </c>
      <c r="J1419" s="3" t="s">
        <v>13</v>
      </c>
      <c r="K1419" s="3" t="s">
        <v>14</v>
      </c>
      <c r="L1419" s="3" t="s">
        <v>32</v>
      </c>
      <c r="M1419" s="8">
        <v>2</v>
      </c>
      <c r="N1419" s="5">
        <v>46.89</v>
      </c>
      <c r="O1419" s="6">
        <v>0.1</v>
      </c>
      <c r="P1419" s="5">
        <v>18.53</v>
      </c>
      <c r="Q1419" s="5">
        <f t="shared" si="88"/>
        <v>84.402000000000001</v>
      </c>
      <c r="R1419" s="5">
        <f t="shared" si="89"/>
        <v>37.06</v>
      </c>
      <c r="S1419" s="5">
        <f t="shared" si="90"/>
        <v>47.341999999999999</v>
      </c>
      <c r="T1419" s="7">
        <f t="shared" si="91"/>
        <v>0.56091087888912583</v>
      </c>
      <c r="U1419" s="4">
        <f>YEAR(SalesDataTable[[#This Row],[Order Date]])</f>
        <v>2026</v>
      </c>
      <c r="V1419" s="7" t="str">
        <f>"Q"&amp;ROUNDUP(MONTH(SalesDataTable[[#This Row],[Order Date]])/3,0)</f>
        <v>Q3</v>
      </c>
      <c r="W1419" s="8">
        <f>MONTH(SalesDataTable[[#This Row],[Order Date]])</f>
        <v>7</v>
      </c>
      <c r="X1419" s="7" t="str">
        <f>TEXT(SalesDataTable[[#This Row],[Order Date]],"mmm")</f>
        <v>Jul</v>
      </c>
    </row>
    <row r="1420" spans="1:24" ht="15.75">
      <c r="A1420" s="1">
        <v>4710</v>
      </c>
      <c r="B1420" s="2">
        <v>46222</v>
      </c>
      <c r="C1420" s="3">
        <f>YEAR(SalesDataTable[[#This Row],[Order Date]])</f>
        <v>2026</v>
      </c>
      <c r="D1420" s="10" t="str">
        <f>"Q"&amp;ROUNDUP(MONTH(SalesDataTable[[#This Row],[Order Date]])/3,0)</f>
        <v>Q3</v>
      </c>
      <c r="E1420" s="3">
        <f>MONTH(SalesDataTable[[#This Row],[Order Date]])</f>
        <v>7</v>
      </c>
      <c r="F1420" s="3" t="str">
        <f>TEXT(SalesDataTable[[#This Row],[Order Date]],"MMM")</f>
        <v>Jul</v>
      </c>
      <c r="G1420" s="3" t="s">
        <v>0</v>
      </c>
      <c r="H1420" s="3" t="s">
        <v>1</v>
      </c>
      <c r="I1420" s="3" t="s">
        <v>19</v>
      </c>
      <c r="J1420" s="3" t="s">
        <v>3</v>
      </c>
      <c r="K1420" s="3" t="s">
        <v>23</v>
      </c>
      <c r="L1420" s="3" t="s">
        <v>29</v>
      </c>
      <c r="M1420" s="8">
        <v>1</v>
      </c>
      <c r="N1420" s="5">
        <v>197.29</v>
      </c>
      <c r="O1420" s="6">
        <v>0.1</v>
      </c>
      <c r="P1420" s="5">
        <v>104.7</v>
      </c>
      <c r="Q1420" s="5">
        <f t="shared" si="88"/>
        <v>177.56100000000001</v>
      </c>
      <c r="R1420" s="5">
        <f t="shared" si="89"/>
        <v>104.7</v>
      </c>
      <c r="S1420" s="5">
        <f t="shared" si="90"/>
        <v>72.861000000000004</v>
      </c>
      <c r="T1420" s="7">
        <f t="shared" si="91"/>
        <v>0.4103434875901803</v>
      </c>
      <c r="U1420" s="4">
        <f>YEAR(SalesDataTable[[#This Row],[Order Date]])</f>
        <v>2026</v>
      </c>
      <c r="V1420" s="7" t="str">
        <f>"Q"&amp;ROUNDUP(MONTH(SalesDataTable[[#This Row],[Order Date]])/3,0)</f>
        <v>Q3</v>
      </c>
      <c r="W1420" s="8">
        <f>MONTH(SalesDataTable[[#This Row],[Order Date]])</f>
        <v>7</v>
      </c>
      <c r="X1420" s="7" t="str">
        <f>TEXT(SalesDataTable[[#This Row],[Order Date]],"mmm")</f>
        <v>Jul</v>
      </c>
    </row>
    <row r="1421" spans="1:24" ht="15.75">
      <c r="A1421" s="1">
        <v>4974</v>
      </c>
      <c r="B1421" s="2">
        <v>46222</v>
      </c>
      <c r="C1421" s="3">
        <f>YEAR(SalesDataTable[[#This Row],[Order Date]])</f>
        <v>2026</v>
      </c>
      <c r="D1421" s="10" t="str">
        <f>"Q"&amp;ROUNDUP(MONTH(SalesDataTable[[#This Row],[Order Date]])/3,0)</f>
        <v>Q3</v>
      </c>
      <c r="E1421" s="3">
        <f>MONTH(SalesDataTable[[#This Row],[Order Date]])</f>
        <v>7</v>
      </c>
      <c r="F1421" s="3" t="str">
        <f>TEXT(SalesDataTable[[#This Row],[Order Date]],"MMM")</f>
        <v>Jul</v>
      </c>
      <c r="G1421" s="3" t="s">
        <v>0</v>
      </c>
      <c r="H1421" s="3" t="s">
        <v>36</v>
      </c>
      <c r="I1421" s="3" t="s">
        <v>19</v>
      </c>
      <c r="J1421" s="3" t="s">
        <v>16</v>
      </c>
      <c r="K1421" s="3" t="s">
        <v>9</v>
      </c>
      <c r="L1421" s="3" t="s">
        <v>46</v>
      </c>
      <c r="M1421" s="8">
        <v>1</v>
      </c>
      <c r="N1421" s="5">
        <v>70.52</v>
      </c>
      <c r="O1421" s="6">
        <v>0.1</v>
      </c>
      <c r="P1421" s="5">
        <v>33.28</v>
      </c>
      <c r="Q1421" s="5">
        <f t="shared" si="88"/>
        <v>63.467999999999996</v>
      </c>
      <c r="R1421" s="5">
        <f t="shared" si="89"/>
        <v>33.28</v>
      </c>
      <c r="S1421" s="5">
        <f t="shared" si="90"/>
        <v>30.187999999999995</v>
      </c>
      <c r="T1421" s="7">
        <f t="shared" si="91"/>
        <v>0.47564126804058732</v>
      </c>
      <c r="U1421" s="4">
        <f>YEAR(SalesDataTable[[#This Row],[Order Date]])</f>
        <v>2026</v>
      </c>
      <c r="V1421" s="7" t="str">
        <f>"Q"&amp;ROUNDUP(MONTH(SalesDataTable[[#This Row],[Order Date]])/3,0)</f>
        <v>Q3</v>
      </c>
      <c r="W1421" s="8">
        <f>MONTH(SalesDataTable[[#This Row],[Order Date]])</f>
        <v>7</v>
      </c>
      <c r="X1421" s="7" t="str">
        <f>TEXT(SalesDataTable[[#This Row],[Order Date]],"mmm")</f>
        <v>Jul</v>
      </c>
    </row>
    <row r="1422" spans="1:24" ht="15.75">
      <c r="A1422" s="1">
        <v>5048</v>
      </c>
      <c r="B1422" s="2">
        <v>46222</v>
      </c>
      <c r="C1422" s="3">
        <f>YEAR(SalesDataTable[[#This Row],[Order Date]])</f>
        <v>2026</v>
      </c>
      <c r="D1422" s="10" t="str">
        <f>"Q"&amp;ROUNDUP(MONTH(SalesDataTable[[#This Row],[Order Date]])/3,0)</f>
        <v>Q3</v>
      </c>
      <c r="E1422" s="3">
        <f>MONTH(SalesDataTable[[#This Row],[Order Date]])</f>
        <v>7</v>
      </c>
      <c r="F1422" s="3" t="str">
        <f>TEXT(SalesDataTable[[#This Row],[Order Date]],"MMM")</f>
        <v>Jul</v>
      </c>
      <c r="G1422" s="3" t="s">
        <v>6</v>
      </c>
      <c r="H1422" s="3" t="s">
        <v>43</v>
      </c>
      <c r="I1422" s="3" t="s">
        <v>28</v>
      </c>
      <c r="J1422" s="3" t="s">
        <v>13</v>
      </c>
      <c r="K1422" s="3" t="s">
        <v>34</v>
      </c>
      <c r="L1422" s="3" t="s">
        <v>45</v>
      </c>
      <c r="M1422" s="8">
        <v>3</v>
      </c>
      <c r="N1422" s="5">
        <v>49.9</v>
      </c>
      <c r="O1422" s="6">
        <v>0.05</v>
      </c>
      <c r="P1422" s="5">
        <v>22.27</v>
      </c>
      <c r="Q1422" s="5">
        <f t="shared" si="88"/>
        <v>142.21499999999997</v>
      </c>
      <c r="R1422" s="5">
        <f t="shared" si="89"/>
        <v>66.81</v>
      </c>
      <c r="S1422" s="5">
        <f t="shared" si="90"/>
        <v>75.404999999999973</v>
      </c>
      <c r="T1422" s="7">
        <f t="shared" si="91"/>
        <v>0.53021833139964125</v>
      </c>
      <c r="U1422" s="4">
        <f>YEAR(SalesDataTable[[#This Row],[Order Date]])</f>
        <v>2026</v>
      </c>
      <c r="V1422" s="7" t="str">
        <f>"Q"&amp;ROUNDUP(MONTH(SalesDataTable[[#This Row],[Order Date]])/3,0)</f>
        <v>Q3</v>
      </c>
      <c r="W1422" s="8">
        <f>MONTH(SalesDataTable[[#This Row],[Order Date]])</f>
        <v>7</v>
      </c>
      <c r="X1422" s="7" t="str">
        <f>TEXT(SalesDataTable[[#This Row],[Order Date]],"mmm")</f>
        <v>Jul</v>
      </c>
    </row>
    <row r="1423" spans="1:24" ht="15.75">
      <c r="A1423" s="1">
        <v>1</v>
      </c>
      <c r="B1423" s="2">
        <v>46223</v>
      </c>
      <c r="C1423" s="3">
        <f>YEAR(SalesDataTable[[#This Row],[Order Date]])</f>
        <v>2026</v>
      </c>
      <c r="D1423" s="10" t="str">
        <f>"Q"&amp;ROUNDUP(MONTH(SalesDataTable[[#This Row],[Order Date]])/3,0)</f>
        <v>Q3</v>
      </c>
      <c r="E1423" s="3">
        <f>MONTH(SalesDataTable[[#This Row],[Order Date]])</f>
        <v>7</v>
      </c>
      <c r="F1423" s="3" t="str">
        <f>TEXT(SalesDataTable[[#This Row],[Order Date]],"MMM")</f>
        <v>Jul</v>
      </c>
      <c r="G1423" s="3" t="s">
        <v>20</v>
      </c>
      <c r="H1423" s="3" t="s">
        <v>31</v>
      </c>
      <c r="I1423" s="3" t="s">
        <v>19</v>
      </c>
      <c r="J1423" s="3" t="s">
        <v>13</v>
      </c>
      <c r="K1423" s="3" t="s">
        <v>9</v>
      </c>
      <c r="L1423" s="3" t="s">
        <v>37</v>
      </c>
      <c r="M1423" s="8">
        <v>3</v>
      </c>
      <c r="N1423" s="5">
        <v>156.25</v>
      </c>
      <c r="O1423" s="6">
        <v>0</v>
      </c>
      <c r="P1423" s="5">
        <v>79.900000000000006</v>
      </c>
      <c r="Q1423" s="5">
        <f t="shared" si="88"/>
        <v>468.75</v>
      </c>
      <c r="R1423" s="5">
        <f t="shared" si="89"/>
        <v>239.70000000000002</v>
      </c>
      <c r="S1423" s="5">
        <f t="shared" si="90"/>
        <v>229.04999999999998</v>
      </c>
      <c r="T1423" s="7">
        <f t="shared" si="91"/>
        <v>0.48863999999999996</v>
      </c>
      <c r="U1423" s="4">
        <f>YEAR(SalesDataTable[[#This Row],[Order Date]])</f>
        <v>2026</v>
      </c>
      <c r="V1423" s="7" t="str">
        <f>"Q"&amp;ROUNDUP(MONTH(SalesDataTable[[#This Row],[Order Date]])/3,0)</f>
        <v>Q3</v>
      </c>
      <c r="W1423" s="8">
        <f>MONTH(SalesDataTable[[#This Row],[Order Date]])</f>
        <v>7</v>
      </c>
      <c r="X1423" s="7" t="str">
        <f>TEXT(SalesDataTable[[#This Row],[Order Date]],"mmm")</f>
        <v>Jul</v>
      </c>
    </row>
    <row r="1424" spans="1:24" ht="15.75">
      <c r="A1424" s="1">
        <v>270</v>
      </c>
      <c r="B1424" s="2">
        <v>46223</v>
      </c>
      <c r="C1424" s="3">
        <f>YEAR(SalesDataTable[[#This Row],[Order Date]])</f>
        <v>2026</v>
      </c>
      <c r="D1424" s="10" t="str">
        <f>"Q"&amp;ROUNDUP(MONTH(SalesDataTable[[#This Row],[Order Date]])/3,0)</f>
        <v>Q3</v>
      </c>
      <c r="E1424" s="3">
        <f>MONTH(SalesDataTable[[#This Row],[Order Date]])</f>
        <v>7</v>
      </c>
      <c r="F1424" s="3" t="str">
        <f>TEXT(SalesDataTable[[#This Row],[Order Date]],"MMM")</f>
        <v>Jul</v>
      </c>
      <c r="G1424" s="3" t="s">
        <v>11</v>
      </c>
      <c r="H1424" s="3" t="s">
        <v>12</v>
      </c>
      <c r="I1424" s="3" t="s">
        <v>28</v>
      </c>
      <c r="J1424" s="3" t="s">
        <v>3</v>
      </c>
      <c r="K1424" s="3" t="s">
        <v>23</v>
      </c>
      <c r="L1424" s="3" t="s">
        <v>51</v>
      </c>
      <c r="M1424" s="8">
        <v>3</v>
      </c>
      <c r="N1424" s="5">
        <v>120.14</v>
      </c>
      <c r="O1424" s="6">
        <v>0</v>
      </c>
      <c r="P1424" s="5">
        <v>58.9</v>
      </c>
      <c r="Q1424" s="5">
        <f t="shared" si="88"/>
        <v>360.42</v>
      </c>
      <c r="R1424" s="5">
        <f t="shared" si="89"/>
        <v>176.7</v>
      </c>
      <c r="S1424" s="5">
        <f t="shared" si="90"/>
        <v>183.72000000000003</v>
      </c>
      <c r="T1424" s="7">
        <f t="shared" si="91"/>
        <v>0.5097386382553688</v>
      </c>
      <c r="U1424" s="4">
        <f>YEAR(SalesDataTable[[#This Row],[Order Date]])</f>
        <v>2026</v>
      </c>
      <c r="V1424" s="7" t="str">
        <f>"Q"&amp;ROUNDUP(MONTH(SalesDataTable[[#This Row],[Order Date]])/3,0)</f>
        <v>Q3</v>
      </c>
      <c r="W1424" s="8">
        <f>MONTH(SalesDataTable[[#This Row],[Order Date]])</f>
        <v>7</v>
      </c>
      <c r="X1424" s="7" t="str">
        <f>TEXT(SalesDataTable[[#This Row],[Order Date]],"mmm")</f>
        <v>Jul</v>
      </c>
    </row>
    <row r="1425" spans="1:24" ht="15.75">
      <c r="A1425" s="1">
        <v>2130</v>
      </c>
      <c r="B1425" s="2">
        <v>46223</v>
      </c>
      <c r="C1425" s="3">
        <f>YEAR(SalesDataTable[[#This Row],[Order Date]])</f>
        <v>2026</v>
      </c>
      <c r="D1425" s="10" t="str">
        <f>"Q"&amp;ROUNDUP(MONTH(SalesDataTable[[#This Row],[Order Date]])/3,0)</f>
        <v>Q3</v>
      </c>
      <c r="E1425" s="3">
        <f>MONTH(SalesDataTable[[#This Row],[Order Date]])</f>
        <v>7</v>
      </c>
      <c r="F1425" s="3" t="str">
        <f>TEXT(SalesDataTable[[#This Row],[Order Date]],"MMM")</f>
        <v>Jul</v>
      </c>
      <c r="G1425" s="3" t="s">
        <v>6</v>
      </c>
      <c r="H1425" s="3" t="s">
        <v>49</v>
      </c>
      <c r="I1425" s="3" t="s">
        <v>19</v>
      </c>
      <c r="J1425" s="3" t="s">
        <v>3</v>
      </c>
      <c r="K1425" s="3" t="s">
        <v>9</v>
      </c>
      <c r="L1425" s="3" t="s">
        <v>17</v>
      </c>
      <c r="M1425" s="8">
        <v>1</v>
      </c>
      <c r="N1425" s="5">
        <v>145.21</v>
      </c>
      <c r="O1425" s="6">
        <v>0</v>
      </c>
      <c r="P1425" s="5">
        <v>80.52</v>
      </c>
      <c r="Q1425" s="5">
        <f t="shared" si="88"/>
        <v>145.21</v>
      </c>
      <c r="R1425" s="5">
        <f t="shared" si="89"/>
        <v>80.52</v>
      </c>
      <c r="S1425" s="5">
        <f t="shared" si="90"/>
        <v>64.690000000000012</v>
      </c>
      <c r="T1425" s="7">
        <f t="shared" si="91"/>
        <v>0.44549273466014744</v>
      </c>
      <c r="U1425" s="4">
        <f>YEAR(SalesDataTable[[#This Row],[Order Date]])</f>
        <v>2026</v>
      </c>
      <c r="V1425" s="7" t="str">
        <f>"Q"&amp;ROUNDUP(MONTH(SalesDataTable[[#This Row],[Order Date]])/3,0)</f>
        <v>Q3</v>
      </c>
      <c r="W1425" s="8">
        <f>MONTH(SalesDataTable[[#This Row],[Order Date]])</f>
        <v>7</v>
      </c>
      <c r="X1425" s="7" t="str">
        <f>TEXT(SalesDataTable[[#This Row],[Order Date]],"mmm")</f>
        <v>Jul</v>
      </c>
    </row>
    <row r="1426" spans="1:24" ht="15.75">
      <c r="A1426" s="1">
        <v>2474</v>
      </c>
      <c r="B1426" s="2">
        <v>46223</v>
      </c>
      <c r="C1426" s="3">
        <f>YEAR(SalesDataTable[[#This Row],[Order Date]])</f>
        <v>2026</v>
      </c>
      <c r="D1426" s="10" t="str">
        <f>"Q"&amp;ROUNDUP(MONTH(SalesDataTable[[#This Row],[Order Date]])/3,0)</f>
        <v>Q3</v>
      </c>
      <c r="E1426" s="3">
        <f>MONTH(SalesDataTable[[#This Row],[Order Date]])</f>
        <v>7</v>
      </c>
      <c r="F1426" s="3" t="str">
        <f>TEXT(SalesDataTable[[#This Row],[Order Date]],"MMM")</f>
        <v>Jul</v>
      </c>
      <c r="G1426" s="3" t="s">
        <v>11</v>
      </c>
      <c r="H1426" s="3" t="s">
        <v>12</v>
      </c>
      <c r="I1426" s="3" t="s">
        <v>19</v>
      </c>
      <c r="J1426" s="3" t="s">
        <v>3</v>
      </c>
      <c r="K1426" s="3" t="s">
        <v>4</v>
      </c>
      <c r="L1426" s="3" t="s">
        <v>26</v>
      </c>
      <c r="M1426" s="8">
        <v>2</v>
      </c>
      <c r="N1426" s="5">
        <v>39.78</v>
      </c>
      <c r="O1426" s="6">
        <v>0.1</v>
      </c>
      <c r="P1426" s="5">
        <v>16.260000000000002</v>
      </c>
      <c r="Q1426" s="5">
        <f t="shared" si="88"/>
        <v>71.603999999999999</v>
      </c>
      <c r="R1426" s="5">
        <f t="shared" si="89"/>
        <v>32.520000000000003</v>
      </c>
      <c r="S1426" s="5">
        <f t="shared" si="90"/>
        <v>39.083999999999996</v>
      </c>
      <c r="T1426" s="7">
        <f t="shared" si="91"/>
        <v>0.54583542818836928</v>
      </c>
      <c r="U1426" s="4">
        <f>YEAR(SalesDataTable[[#This Row],[Order Date]])</f>
        <v>2026</v>
      </c>
      <c r="V1426" s="7" t="str">
        <f>"Q"&amp;ROUNDUP(MONTH(SalesDataTable[[#This Row],[Order Date]])/3,0)</f>
        <v>Q3</v>
      </c>
      <c r="W1426" s="8">
        <f>MONTH(SalesDataTable[[#This Row],[Order Date]])</f>
        <v>7</v>
      </c>
      <c r="X1426" s="7" t="str">
        <f>TEXT(SalesDataTable[[#This Row],[Order Date]],"mmm")</f>
        <v>Jul</v>
      </c>
    </row>
    <row r="1427" spans="1:24" ht="15.75">
      <c r="A1427" s="1">
        <v>2514</v>
      </c>
      <c r="B1427" s="2">
        <v>46223</v>
      </c>
      <c r="C1427" s="3">
        <f>YEAR(SalesDataTable[[#This Row],[Order Date]])</f>
        <v>2026</v>
      </c>
      <c r="D1427" s="10" t="str">
        <f>"Q"&amp;ROUNDUP(MONTH(SalesDataTable[[#This Row],[Order Date]])/3,0)</f>
        <v>Q3</v>
      </c>
      <c r="E1427" s="3">
        <f>MONTH(SalesDataTable[[#This Row],[Order Date]])</f>
        <v>7</v>
      </c>
      <c r="F1427" s="3" t="str">
        <f>TEXT(SalesDataTable[[#This Row],[Order Date]],"MMM")</f>
        <v>Jul</v>
      </c>
      <c r="G1427" s="3" t="s">
        <v>6</v>
      </c>
      <c r="H1427" s="3" t="s">
        <v>27</v>
      </c>
      <c r="I1427" s="3" t="s">
        <v>2</v>
      </c>
      <c r="J1427" s="3" t="s">
        <v>13</v>
      </c>
      <c r="K1427" s="3" t="s">
        <v>14</v>
      </c>
      <c r="L1427" s="3" t="s">
        <v>48</v>
      </c>
      <c r="M1427" s="8">
        <v>2</v>
      </c>
      <c r="N1427" s="5">
        <v>161.97</v>
      </c>
      <c r="O1427" s="6">
        <v>0.1</v>
      </c>
      <c r="P1427" s="5">
        <v>88.57</v>
      </c>
      <c r="Q1427" s="5">
        <f t="shared" si="88"/>
        <v>291.54599999999999</v>
      </c>
      <c r="R1427" s="5">
        <f t="shared" si="89"/>
        <v>177.14</v>
      </c>
      <c r="S1427" s="5">
        <f t="shared" si="90"/>
        <v>114.40600000000001</v>
      </c>
      <c r="T1427" s="7">
        <f t="shared" si="91"/>
        <v>0.39241148909606033</v>
      </c>
      <c r="U1427" s="4">
        <f>YEAR(SalesDataTable[[#This Row],[Order Date]])</f>
        <v>2026</v>
      </c>
      <c r="V1427" s="7" t="str">
        <f>"Q"&amp;ROUNDUP(MONTH(SalesDataTable[[#This Row],[Order Date]])/3,0)</f>
        <v>Q3</v>
      </c>
      <c r="W1427" s="8">
        <f>MONTH(SalesDataTable[[#This Row],[Order Date]])</f>
        <v>7</v>
      </c>
      <c r="X1427" s="7" t="str">
        <f>TEXT(SalesDataTable[[#This Row],[Order Date]],"mmm")</f>
        <v>Jul</v>
      </c>
    </row>
    <row r="1428" spans="1:24" ht="15.75">
      <c r="A1428" s="1">
        <v>2616</v>
      </c>
      <c r="B1428" s="2">
        <v>46223</v>
      </c>
      <c r="C1428" s="3">
        <f>YEAR(SalesDataTable[[#This Row],[Order Date]])</f>
        <v>2026</v>
      </c>
      <c r="D1428" s="10" t="str">
        <f>"Q"&amp;ROUNDUP(MONTH(SalesDataTable[[#This Row],[Order Date]])/3,0)</f>
        <v>Q3</v>
      </c>
      <c r="E1428" s="3">
        <f>MONTH(SalesDataTable[[#This Row],[Order Date]])</f>
        <v>7</v>
      </c>
      <c r="F1428" s="3" t="str">
        <f>TEXT(SalesDataTable[[#This Row],[Order Date]],"MMM")</f>
        <v>Jul</v>
      </c>
      <c r="G1428" s="3" t="s">
        <v>11</v>
      </c>
      <c r="H1428" s="3" t="s">
        <v>18</v>
      </c>
      <c r="I1428" s="3" t="s">
        <v>19</v>
      </c>
      <c r="J1428" s="3" t="s">
        <v>13</v>
      </c>
      <c r="K1428" s="3" t="s">
        <v>34</v>
      </c>
      <c r="L1428" s="3" t="s">
        <v>38</v>
      </c>
      <c r="M1428" s="8">
        <v>2</v>
      </c>
      <c r="N1428" s="5">
        <v>125.37</v>
      </c>
      <c r="O1428" s="6">
        <v>0</v>
      </c>
      <c r="P1428" s="5">
        <v>68.040000000000006</v>
      </c>
      <c r="Q1428" s="5">
        <f t="shared" si="88"/>
        <v>250.74</v>
      </c>
      <c r="R1428" s="5">
        <f t="shared" si="89"/>
        <v>136.08000000000001</v>
      </c>
      <c r="S1428" s="5">
        <f t="shared" si="90"/>
        <v>114.66</v>
      </c>
      <c r="T1428" s="7">
        <f t="shared" si="91"/>
        <v>0.457286432160804</v>
      </c>
      <c r="U1428" s="4">
        <f>YEAR(SalesDataTable[[#This Row],[Order Date]])</f>
        <v>2026</v>
      </c>
      <c r="V1428" s="7" t="str">
        <f>"Q"&amp;ROUNDUP(MONTH(SalesDataTable[[#This Row],[Order Date]])/3,0)</f>
        <v>Q3</v>
      </c>
      <c r="W1428" s="8">
        <f>MONTH(SalesDataTable[[#This Row],[Order Date]])</f>
        <v>7</v>
      </c>
      <c r="X1428" s="7" t="str">
        <f>TEXT(SalesDataTable[[#This Row],[Order Date]],"mmm")</f>
        <v>Jul</v>
      </c>
    </row>
    <row r="1429" spans="1:24" ht="15.75">
      <c r="A1429" s="1">
        <v>2632</v>
      </c>
      <c r="B1429" s="2">
        <v>46223</v>
      </c>
      <c r="C1429" s="3">
        <f>YEAR(SalesDataTable[[#This Row],[Order Date]])</f>
        <v>2026</v>
      </c>
      <c r="D1429" s="10" t="str">
        <f>"Q"&amp;ROUNDUP(MONTH(SalesDataTable[[#This Row],[Order Date]])/3,0)</f>
        <v>Q3</v>
      </c>
      <c r="E1429" s="3">
        <f>MONTH(SalesDataTable[[#This Row],[Order Date]])</f>
        <v>7</v>
      </c>
      <c r="F1429" s="3" t="str">
        <f>TEXT(SalesDataTable[[#This Row],[Order Date]],"MMM")</f>
        <v>Jul</v>
      </c>
      <c r="G1429" s="3" t="s">
        <v>0</v>
      </c>
      <c r="H1429" s="3" t="s">
        <v>50</v>
      </c>
      <c r="I1429" s="3" t="s">
        <v>2</v>
      </c>
      <c r="J1429" s="3" t="s">
        <v>13</v>
      </c>
      <c r="K1429" s="3" t="s">
        <v>23</v>
      </c>
      <c r="L1429" s="3" t="s">
        <v>29</v>
      </c>
      <c r="M1429" s="8">
        <v>1</v>
      </c>
      <c r="N1429" s="5">
        <v>196.57</v>
      </c>
      <c r="O1429" s="6">
        <v>0</v>
      </c>
      <c r="P1429" s="5">
        <v>104.78</v>
      </c>
      <c r="Q1429" s="5">
        <f t="shared" si="88"/>
        <v>196.57</v>
      </c>
      <c r="R1429" s="5">
        <f t="shared" si="89"/>
        <v>104.78</v>
      </c>
      <c r="S1429" s="5">
        <f t="shared" si="90"/>
        <v>91.789999999999992</v>
      </c>
      <c r="T1429" s="7">
        <f t="shared" si="91"/>
        <v>0.46695833545301924</v>
      </c>
      <c r="U1429" s="4">
        <f>YEAR(SalesDataTable[[#This Row],[Order Date]])</f>
        <v>2026</v>
      </c>
      <c r="V1429" s="7" t="str">
        <f>"Q"&amp;ROUNDUP(MONTH(SalesDataTable[[#This Row],[Order Date]])/3,0)</f>
        <v>Q3</v>
      </c>
      <c r="W1429" s="8">
        <f>MONTH(SalesDataTable[[#This Row],[Order Date]])</f>
        <v>7</v>
      </c>
      <c r="X1429" s="7" t="str">
        <f>TEXT(SalesDataTable[[#This Row],[Order Date]],"mmm")</f>
        <v>Jul</v>
      </c>
    </row>
    <row r="1430" spans="1:24" ht="15.75">
      <c r="A1430" s="1">
        <v>3725</v>
      </c>
      <c r="B1430" s="2">
        <v>46223</v>
      </c>
      <c r="C1430" s="3">
        <f>YEAR(SalesDataTable[[#This Row],[Order Date]])</f>
        <v>2026</v>
      </c>
      <c r="D1430" s="10" t="str">
        <f>"Q"&amp;ROUNDUP(MONTH(SalesDataTable[[#This Row],[Order Date]])/3,0)</f>
        <v>Q3</v>
      </c>
      <c r="E1430" s="3">
        <f>MONTH(SalesDataTable[[#This Row],[Order Date]])</f>
        <v>7</v>
      </c>
      <c r="F1430" s="3" t="str">
        <f>TEXT(SalesDataTable[[#This Row],[Order Date]],"MMM")</f>
        <v>Jul</v>
      </c>
      <c r="G1430" s="3" t="s">
        <v>11</v>
      </c>
      <c r="H1430" s="3" t="s">
        <v>52</v>
      </c>
      <c r="I1430" s="3" t="s">
        <v>2</v>
      </c>
      <c r="J1430" s="3" t="s">
        <v>3</v>
      </c>
      <c r="K1430" s="3" t="s">
        <v>23</v>
      </c>
      <c r="L1430" s="3" t="s">
        <v>29</v>
      </c>
      <c r="M1430" s="8">
        <v>2</v>
      </c>
      <c r="N1430" s="5">
        <v>195.74</v>
      </c>
      <c r="O1430" s="6">
        <v>0.05</v>
      </c>
      <c r="P1430" s="5">
        <v>107.17</v>
      </c>
      <c r="Q1430" s="5">
        <f t="shared" si="88"/>
        <v>371.90600000000001</v>
      </c>
      <c r="R1430" s="5">
        <f t="shared" si="89"/>
        <v>214.34</v>
      </c>
      <c r="S1430" s="5">
        <f t="shared" si="90"/>
        <v>157.566</v>
      </c>
      <c r="T1430" s="7">
        <f t="shared" si="91"/>
        <v>0.4236715729243411</v>
      </c>
      <c r="U1430" s="4">
        <f>YEAR(SalesDataTable[[#This Row],[Order Date]])</f>
        <v>2026</v>
      </c>
      <c r="V1430" s="7" t="str">
        <f>"Q"&amp;ROUNDUP(MONTH(SalesDataTable[[#This Row],[Order Date]])/3,0)</f>
        <v>Q3</v>
      </c>
      <c r="W1430" s="8">
        <f>MONTH(SalesDataTable[[#This Row],[Order Date]])</f>
        <v>7</v>
      </c>
      <c r="X1430" s="7" t="str">
        <f>TEXT(SalesDataTable[[#This Row],[Order Date]],"mmm")</f>
        <v>Jul</v>
      </c>
    </row>
    <row r="1431" spans="1:24" ht="15.75">
      <c r="A1431" s="1">
        <v>3834</v>
      </c>
      <c r="B1431" s="2">
        <v>46223</v>
      </c>
      <c r="C1431" s="3">
        <f>YEAR(SalesDataTable[[#This Row],[Order Date]])</f>
        <v>2026</v>
      </c>
      <c r="D1431" s="10" t="str">
        <f>"Q"&amp;ROUNDUP(MONTH(SalesDataTable[[#This Row],[Order Date]])/3,0)</f>
        <v>Q3</v>
      </c>
      <c r="E1431" s="3">
        <f>MONTH(SalesDataTable[[#This Row],[Order Date]])</f>
        <v>7</v>
      </c>
      <c r="F1431" s="3" t="str">
        <f>TEXT(SalesDataTable[[#This Row],[Order Date]],"MMM")</f>
        <v>Jul</v>
      </c>
      <c r="G1431" s="3" t="s">
        <v>6</v>
      </c>
      <c r="H1431" s="3" t="s">
        <v>49</v>
      </c>
      <c r="I1431" s="3" t="s">
        <v>19</v>
      </c>
      <c r="J1431" s="3" t="s">
        <v>13</v>
      </c>
      <c r="K1431" s="3" t="s">
        <v>23</v>
      </c>
      <c r="L1431" s="3" t="s">
        <v>29</v>
      </c>
      <c r="M1431" s="8">
        <v>3</v>
      </c>
      <c r="N1431" s="5">
        <v>192.28</v>
      </c>
      <c r="O1431" s="6">
        <v>0</v>
      </c>
      <c r="P1431" s="5">
        <v>104.3</v>
      </c>
      <c r="Q1431" s="5">
        <f t="shared" si="88"/>
        <v>576.84</v>
      </c>
      <c r="R1431" s="5">
        <f t="shared" si="89"/>
        <v>312.89999999999998</v>
      </c>
      <c r="S1431" s="5">
        <f t="shared" si="90"/>
        <v>263.94000000000005</v>
      </c>
      <c r="T1431" s="7">
        <f t="shared" si="91"/>
        <v>0.45756188891200339</v>
      </c>
      <c r="U1431" s="4">
        <f>YEAR(SalesDataTable[[#This Row],[Order Date]])</f>
        <v>2026</v>
      </c>
      <c r="V1431" s="7" t="str">
        <f>"Q"&amp;ROUNDUP(MONTH(SalesDataTable[[#This Row],[Order Date]])/3,0)</f>
        <v>Q3</v>
      </c>
      <c r="W1431" s="8">
        <f>MONTH(SalesDataTable[[#This Row],[Order Date]])</f>
        <v>7</v>
      </c>
      <c r="X1431" s="7" t="str">
        <f>TEXT(SalesDataTable[[#This Row],[Order Date]],"mmm")</f>
        <v>Jul</v>
      </c>
    </row>
    <row r="1432" spans="1:24" ht="15.75">
      <c r="A1432" s="1">
        <v>159</v>
      </c>
      <c r="B1432" s="2">
        <v>46224</v>
      </c>
      <c r="C1432" s="3">
        <f>YEAR(SalesDataTable[[#This Row],[Order Date]])</f>
        <v>2026</v>
      </c>
      <c r="D1432" s="10" t="str">
        <f>"Q"&amp;ROUNDUP(MONTH(SalesDataTable[[#This Row],[Order Date]])/3,0)</f>
        <v>Q3</v>
      </c>
      <c r="E1432" s="3">
        <f>MONTH(SalesDataTable[[#This Row],[Order Date]])</f>
        <v>7</v>
      </c>
      <c r="F1432" s="3" t="str">
        <f>TEXT(SalesDataTable[[#This Row],[Order Date]],"MMM")</f>
        <v>Jul</v>
      </c>
      <c r="G1432" s="3" t="s">
        <v>6</v>
      </c>
      <c r="H1432" s="3" t="s">
        <v>7</v>
      </c>
      <c r="I1432" s="3" t="s">
        <v>2</v>
      </c>
      <c r="J1432" s="3" t="s">
        <v>3</v>
      </c>
      <c r="K1432" s="3" t="s">
        <v>9</v>
      </c>
      <c r="L1432" s="3" t="s">
        <v>46</v>
      </c>
      <c r="M1432" s="8">
        <v>2</v>
      </c>
      <c r="N1432" s="5">
        <v>70.150000000000006</v>
      </c>
      <c r="O1432" s="6">
        <v>0.05</v>
      </c>
      <c r="P1432" s="5">
        <v>32.950000000000003</v>
      </c>
      <c r="Q1432" s="5">
        <f t="shared" si="88"/>
        <v>133.285</v>
      </c>
      <c r="R1432" s="5">
        <f t="shared" si="89"/>
        <v>65.900000000000006</v>
      </c>
      <c r="S1432" s="5">
        <f t="shared" si="90"/>
        <v>67.384999999999991</v>
      </c>
      <c r="T1432" s="7">
        <f t="shared" si="91"/>
        <v>0.50557076940390888</v>
      </c>
      <c r="U1432" s="4">
        <f>YEAR(SalesDataTable[[#This Row],[Order Date]])</f>
        <v>2026</v>
      </c>
      <c r="V1432" s="7" t="str">
        <f>"Q"&amp;ROUNDUP(MONTH(SalesDataTable[[#This Row],[Order Date]])/3,0)</f>
        <v>Q3</v>
      </c>
      <c r="W1432" s="8">
        <f>MONTH(SalesDataTable[[#This Row],[Order Date]])</f>
        <v>7</v>
      </c>
      <c r="X1432" s="7" t="str">
        <f>TEXT(SalesDataTable[[#This Row],[Order Date]],"mmm")</f>
        <v>Jul</v>
      </c>
    </row>
    <row r="1433" spans="1:24" ht="15.75">
      <c r="A1433" s="1">
        <v>435</v>
      </c>
      <c r="B1433" s="2">
        <v>46224</v>
      </c>
      <c r="C1433" s="3">
        <f>YEAR(SalesDataTable[[#This Row],[Order Date]])</f>
        <v>2026</v>
      </c>
      <c r="D1433" s="10" t="str">
        <f>"Q"&amp;ROUNDUP(MONTH(SalesDataTable[[#This Row],[Order Date]])/3,0)</f>
        <v>Q3</v>
      </c>
      <c r="E1433" s="3">
        <f>MONTH(SalesDataTable[[#This Row],[Order Date]])</f>
        <v>7</v>
      </c>
      <c r="F1433" s="3" t="str">
        <f>TEXT(SalesDataTable[[#This Row],[Order Date]],"MMM")</f>
        <v>Jul</v>
      </c>
      <c r="G1433" s="3" t="s">
        <v>11</v>
      </c>
      <c r="H1433" s="3" t="s">
        <v>12</v>
      </c>
      <c r="I1433" s="3" t="s">
        <v>2</v>
      </c>
      <c r="J1433" s="3" t="s">
        <v>3</v>
      </c>
      <c r="K1433" s="3" t="s">
        <v>23</v>
      </c>
      <c r="L1433" s="3" t="s">
        <v>24</v>
      </c>
      <c r="M1433" s="8">
        <v>2</v>
      </c>
      <c r="N1433" s="5">
        <v>342.38</v>
      </c>
      <c r="O1433" s="6">
        <v>0.05</v>
      </c>
      <c r="P1433" s="5">
        <v>192.01</v>
      </c>
      <c r="Q1433" s="5">
        <f t="shared" si="88"/>
        <v>650.52199999999993</v>
      </c>
      <c r="R1433" s="5">
        <f t="shared" si="89"/>
        <v>384.02</v>
      </c>
      <c r="S1433" s="5">
        <f t="shared" si="90"/>
        <v>266.50199999999995</v>
      </c>
      <c r="T1433" s="7">
        <f t="shared" si="91"/>
        <v>0.40967407712575438</v>
      </c>
      <c r="U1433" s="4">
        <f>YEAR(SalesDataTable[[#This Row],[Order Date]])</f>
        <v>2026</v>
      </c>
      <c r="V1433" s="7" t="str">
        <f>"Q"&amp;ROUNDUP(MONTH(SalesDataTable[[#This Row],[Order Date]])/3,0)</f>
        <v>Q3</v>
      </c>
      <c r="W1433" s="8">
        <f>MONTH(SalesDataTable[[#This Row],[Order Date]])</f>
        <v>7</v>
      </c>
      <c r="X1433" s="7" t="str">
        <f>TEXT(SalesDataTable[[#This Row],[Order Date]],"mmm")</f>
        <v>Jul</v>
      </c>
    </row>
    <row r="1434" spans="1:24" ht="15.75">
      <c r="A1434" s="1">
        <v>1467</v>
      </c>
      <c r="B1434" s="2">
        <v>46224</v>
      </c>
      <c r="C1434" s="3">
        <f>YEAR(SalesDataTable[[#This Row],[Order Date]])</f>
        <v>2026</v>
      </c>
      <c r="D1434" s="10" t="str">
        <f>"Q"&amp;ROUNDUP(MONTH(SalesDataTable[[#This Row],[Order Date]])/3,0)</f>
        <v>Q3</v>
      </c>
      <c r="E1434" s="3">
        <f>MONTH(SalesDataTable[[#This Row],[Order Date]])</f>
        <v>7</v>
      </c>
      <c r="F1434" s="3" t="str">
        <f>TEXT(SalesDataTable[[#This Row],[Order Date]],"MMM")</f>
        <v>Jul</v>
      </c>
      <c r="G1434" s="3" t="s">
        <v>6</v>
      </c>
      <c r="H1434" s="3" t="s">
        <v>49</v>
      </c>
      <c r="I1434" s="3" t="s">
        <v>28</v>
      </c>
      <c r="J1434" s="3" t="s">
        <v>13</v>
      </c>
      <c r="K1434" s="3" t="s">
        <v>34</v>
      </c>
      <c r="L1434" s="3" t="s">
        <v>45</v>
      </c>
      <c r="M1434" s="8">
        <v>1</v>
      </c>
      <c r="N1434" s="5">
        <v>50.59</v>
      </c>
      <c r="O1434" s="6">
        <v>0.05</v>
      </c>
      <c r="P1434" s="5">
        <v>22.04</v>
      </c>
      <c r="Q1434" s="5">
        <f t="shared" si="88"/>
        <v>48.060499999999998</v>
      </c>
      <c r="R1434" s="5">
        <f t="shared" si="89"/>
        <v>22.04</v>
      </c>
      <c r="S1434" s="5">
        <f t="shared" si="90"/>
        <v>26.020499999999998</v>
      </c>
      <c r="T1434" s="7">
        <f t="shared" si="91"/>
        <v>0.54141134611583319</v>
      </c>
      <c r="U1434" s="4">
        <f>YEAR(SalesDataTable[[#This Row],[Order Date]])</f>
        <v>2026</v>
      </c>
      <c r="V1434" s="7" t="str">
        <f>"Q"&amp;ROUNDUP(MONTH(SalesDataTable[[#This Row],[Order Date]])/3,0)</f>
        <v>Q3</v>
      </c>
      <c r="W1434" s="8">
        <f>MONTH(SalesDataTable[[#This Row],[Order Date]])</f>
        <v>7</v>
      </c>
      <c r="X1434" s="7" t="str">
        <f>TEXT(SalesDataTable[[#This Row],[Order Date]],"mmm")</f>
        <v>Jul</v>
      </c>
    </row>
    <row r="1435" spans="1:24" ht="15.75">
      <c r="A1435" s="1">
        <v>1552</v>
      </c>
      <c r="B1435" s="2">
        <v>46224</v>
      </c>
      <c r="C1435" s="3">
        <f>YEAR(SalesDataTable[[#This Row],[Order Date]])</f>
        <v>2026</v>
      </c>
      <c r="D1435" s="10" t="str">
        <f>"Q"&amp;ROUNDUP(MONTH(SalesDataTable[[#This Row],[Order Date]])/3,0)</f>
        <v>Q3</v>
      </c>
      <c r="E1435" s="3">
        <f>MONTH(SalesDataTable[[#This Row],[Order Date]])</f>
        <v>7</v>
      </c>
      <c r="F1435" s="3" t="str">
        <f>TEXT(SalesDataTable[[#This Row],[Order Date]],"MMM")</f>
        <v>Jul</v>
      </c>
      <c r="G1435" s="3" t="s">
        <v>20</v>
      </c>
      <c r="H1435" s="3" t="s">
        <v>21</v>
      </c>
      <c r="I1435" s="3" t="s">
        <v>19</v>
      </c>
      <c r="J1435" s="3" t="s">
        <v>13</v>
      </c>
      <c r="K1435" s="3" t="s">
        <v>14</v>
      </c>
      <c r="L1435" s="3" t="s">
        <v>32</v>
      </c>
      <c r="M1435" s="8">
        <v>2</v>
      </c>
      <c r="N1435" s="5">
        <v>46.34</v>
      </c>
      <c r="O1435" s="6">
        <v>0.1</v>
      </c>
      <c r="P1435" s="5">
        <v>18.41</v>
      </c>
      <c r="Q1435" s="5">
        <f t="shared" si="88"/>
        <v>83.412000000000006</v>
      </c>
      <c r="R1435" s="5">
        <f t="shared" si="89"/>
        <v>36.82</v>
      </c>
      <c r="S1435" s="5">
        <f t="shared" si="90"/>
        <v>46.592000000000006</v>
      </c>
      <c r="T1435" s="7">
        <f t="shared" si="91"/>
        <v>0.55857670359180933</v>
      </c>
      <c r="U1435" s="4">
        <f>YEAR(SalesDataTable[[#This Row],[Order Date]])</f>
        <v>2026</v>
      </c>
      <c r="V1435" s="7" t="str">
        <f>"Q"&amp;ROUNDUP(MONTH(SalesDataTable[[#This Row],[Order Date]])/3,0)</f>
        <v>Q3</v>
      </c>
      <c r="W1435" s="8">
        <f>MONTH(SalesDataTable[[#This Row],[Order Date]])</f>
        <v>7</v>
      </c>
      <c r="X1435" s="7" t="str">
        <f>TEXT(SalesDataTable[[#This Row],[Order Date]],"mmm")</f>
        <v>Jul</v>
      </c>
    </row>
    <row r="1436" spans="1:24" ht="15.75">
      <c r="A1436" s="1">
        <v>1745</v>
      </c>
      <c r="B1436" s="2">
        <v>46224</v>
      </c>
      <c r="C1436" s="3">
        <f>YEAR(SalesDataTable[[#This Row],[Order Date]])</f>
        <v>2026</v>
      </c>
      <c r="D1436" s="10" t="str">
        <f>"Q"&amp;ROUNDUP(MONTH(SalesDataTable[[#This Row],[Order Date]])/3,0)</f>
        <v>Q3</v>
      </c>
      <c r="E1436" s="3">
        <f>MONTH(SalesDataTable[[#This Row],[Order Date]])</f>
        <v>7</v>
      </c>
      <c r="F1436" s="3" t="str">
        <f>TEXT(SalesDataTable[[#This Row],[Order Date]],"MMM")</f>
        <v>Jul</v>
      </c>
      <c r="G1436" s="3" t="s">
        <v>6</v>
      </c>
      <c r="H1436" s="3" t="s">
        <v>27</v>
      </c>
      <c r="I1436" s="3" t="s">
        <v>28</v>
      </c>
      <c r="J1436" s="3" t="s">
        <v>13</v>
      </c>
      <c r="K1436" s="3" t="s">
        <v>9</v>
      </c>
      <c r="L1436" s="3" t="s">
        <v>10</v>
      </c>
      <c r="M1436" s="8">
        <v>1</v>
      </c>
      <c r="N1436" s="5">
        <v>91.45</v>
      </c>
      <c r="O1436" s="6">
        <v>0</v>
      </c>
      <c r="P1436" s="5">
        <v>44.16</v>
      </c>
      <c r="Q1436" s="5">
        <f t="shared" si="88"/>
        <v>91.45</v>
      </c>
      <c r="R1436" s="5">
        <f t="shared" si="89"/>
        <v>44.16</v>
      </c>
      <c r="S1436" s="5">
        <f t="shared" si="90"/>
        <v>47.290000000000006</v>
      </c>
      <c r="T1436" s="7">
        <f t="shared" si="91"/>
        <v>0.51711317659923461</v>
      </c>
      <c r="U1436" s="4">
        <f>YEAR(SalesDataTable[[#This Row],[Order Date]])</f>
        <v>2026</v>
      </c>
      <c r="V1436" s="7" t="str">
        <f>"Q"&amp;ROUNDUP(MONTH(SalesDataTable[[#This Row],[Order Date]])/3,0)</f>
        <v>Q3</v>
      </c>
      <c r="W1436" s="8">
        <f>MONTH(SalesDataTable[[#This Row],[Order Date]])</f>
        <v>7</v>
      </c>
      <c r="X1436" s="7" t="str">
        <f>TEXT(SalesDataTable[[#This Row],[Order Date]],"mmm")</f>
        <v>Jul</v>
      </c>
    </row>
    <row r="1437" spans="1:24" ht="15.75">
      <c r="A1437" s="1">
        <v>2174</v>
      </c>
      <c r="B1437" s="2">
        <v>46224</v>
      </c>
      <c r="C1437" s="3">
        <f>YEAR(SalesDataTable[[#This Row],[Order Date]])</f>
        <v>2026</v>
      </c>
      <c r="D1437" s="10" t="str">
        <f>"Q"&amp;ROUNDUP(MONTH(SalesDataTable[[#This Row],[Order Date]])/3,0)</f>
        <v>Q3</v>
      </c>
      <c r="E1437" s="3">
        <f>MONTH(SalesDataTable[[#This Row],[Order Date]])</f>
        <v>7</v>
      </c>
      <c r="F1437" s="3" t="str">
        <f>TEXT(SalesDataTable[[#This Row],[Order Date]],"MMM")</f>
        <v>Jul</v>
      </c>
      <c r="G1437" s="3" t="s">
        <v>20</v>
      </c>
      <c r="H1437" s="3" t="s">
        <v>33</v>
      </c>
      <c r="I1437" s="3" t="s">
        <v>28</v>
      </c>
      <c r="J1437" s="3" t="s">
        <v>3</v>
      </c>
      <c r="K1437" s="3" t="s">
        <v>4</v>
      </c>
      <c r="L1437" s="3" t="s">
        <v>26</v>
      </c>
      <c r="M1437" s="8">
        <v>3</v>
      </c>
      <c r="N1437" s="5">
        <v>40.28</v>
      </c>
      <c r="O1437" s="6">
        <v>0</v>
      </c>
      <c r="P1437" s="5">
        <v>17.12</v>
      </c>
      <c r="Q1437" s="5">
        <f t="shared" si="88"/>
        <v>120.84</v>
      </c>
      <c r="R1437" s="5">
        <f t="shared" si="89"/>
        <v>51.36</v>
      </c>
      <c r="S1437" s="5">
        <f t="shared" si="90"/>
        <v>69.48</v>
      </c>
      <c r="T1437" s="7">
        <f t="shared" si="91"/>
        <v>0.57497517378351537</v>
      </c>
      <c r="U1437" s="4">
        <f>YEAR(SalesDataTable[[#This Row],[Order Date]])</f>
        <v>2026</v>
      </c>
      <c r="V1437" s="7" t="str">
        <f>"Q"&amp;ROUNDUP(MONTH(SalesDataTable[[#This Row],[Order Date]])/3,0)</f>
        <v>Q3</v>
      </c>
      <c r="W1437" s="8">
        <f>MONTH(SalesDataTable[[#This Row],[Order Date]])</f>
        <v>7</v>
      </c>
      <c r="X1437" s="7" t="str">
        <f>TEXT(SalesDataTable[[#This Row],[Order Date]],"mmm")</f>
        <v>Jul</v>
      </c>
    </row>
    <row r="1438" spans="1:24" ht="15.75">
      <c r="A1438" s="1">
        <v>3444</v>
      </c>
      <c r="B1438" s="2">
        <v>46224</v>
      </c>
      <c r="C1438" s="3">
        <f>YEAR(SalesDataTable[[#This Row],[Order Date]])</f>
        <v>2026</v>
      </c>
      <c r="D1438" s="10" t="str">
        <f>"Q"&amp;ROUNDUP(MONTH(SalesDataTable[[#This Row],[Order Date]])/3,0)</f>
        <v>Q3</v>
      </c>
      <c r="E1438" s="3">
        <f>MONTH(SalesDataTable[[#This Row],[Order Date]])</f>
        <v>7</v>
      </c>
      <c r="F1438" s="3" t="str">
        <f>TEXT(SalesDataTable[[#This Row],[Order Date]],"MMM")</f>
        <v>Jul</v>
      </c>
      <c r="G1438" s="3" t="s">
        <v>6</v>
      </c>
      <c r="H1438" s="3" t="s">
        <v>49</v>
      </c>
      <c r="I1438" s="3" t="s">
        <v>2</v>
      </c>
      <c r="J1438" s="3" t="s">
        <v>3</v>
      </c>
      <c r="K1438" s="3" t="s">
        <v>34</v>
      </c>
      <c r="L1438" s="3" t="s">
        <v>42</v>
      </c>
      <c r="M1438" s="8">
        <v>2</v>
      </c>
      <c r="N1438" s="5">
        <v>36.93</v>
      </c>
      <c r="O1438" s="6">
        <v>0</v>
      </c>
      <c r="P1438" s="5">
        <v>13.63</v>
      </c>
      <c r="Q1438" s="5">
        <f t="shared" si="88"/>
        <v>73.86</v>
      </c>
      <c r="R1438" s="5">
        <f t="shared" si="89"/>
        <v>27.26</v>
      </c>
      <c r="S1438" s="5">
        <f t="shared" si="90"/>
        <v>46.599999999999994</v>
      </c>
      <c r="T1438" s="7">
        <f t="shared" si="91"/>
        <v>0.63092336853506625</v>
      </c>
      <c r="U1438" s="4">
        <f>YEAR(SalesDataTable[[#This Row],[Order Date]])</f>
        <v>2026</v>
      </c>
      <c r="V1438" s="7" t="str">
        <f>"Q"&amp;ROUNDUP(MONTH(SalesDataTable[[#This Row],[Order Date]])/3,0)</f>
        <v>Q3</v>
      </c>
      <c r="W1438" s="8">
        <f>MONTH(SalesDataTable[[#This Row],[Order Date]])</f>
        <v>7</v>
      </c>
      <c r="X1438" s="7" t="str">
        <f>TEXT(SalesDataTable[[#This Row],[Order Date]],"mmm")</f>
        <v>Jul</v>
      </c>
    </row>
    <row r="1439" spans="1:24" ht="15.75">
      <c r="A1439" s="1">
        <v>3646</v>
      </c>
      <c r="B1439" s="2">
        <v>46224</v>
      </c>
      <c r="C1439" s="3">
        <f>YEAR(SalesDataTable[[#This Row],[Order Date]])</f>
        <v>2026</v>
      </c>
      <c r="D1439" s="10" t="str">
        <f>"Q"&amp;ROUNDUP(MONTH(SalesDataTable[[#This Row],[Order Date]])/3,0)</f>
        <v>Q3</v>
      </c>
      <c r="E1439" s="3">
        <f>MONTH(SalesDataTable[[#This Row],[Order Date]])</f>
        <v>7</v>
      </c>
      <c r="F1439" s="3" t="str">
        <f>TEXT(SalesDataTable[[#This Row],[Order Date]],"MMM")</f>
        <v>Jul</v>
      </c>
      <c r="G1439" s="3" t="s">
        <v>11</v>
      </c>
      <c r="H1439" s="3" t="s">
        <v>12</v>
      </c>
      <c r="I1439" s="3" t="s">
        <v>28</v>
      </c>
      <c r="J1439" s="3" t="s">
        <v>3</v>
      </c>
      <c r="K1439" s="3" t="s">
        <v>9</v>
      </c>
      <c r="L1439" s="3" t="s">
        <v>17</v>
      </c>
      <c r="M1439" s="8">
        <v>1</v>
      </c>
      <c r="N1439" s="5">
        <v>143.69</v>
      </c>
      <c r="O1439" s="6">
        <v>0</v>
      </c>
      <c r="P1439" s="5">
        <v>80.87</v>
      </c>
      <c r="Q1439" s="5">
        <f t="shared" si="88"/>
        <v>143.69</v>
      </c>
      <c r="R1439" s="5">
        <f t="shared" si="89"/>
        <v>80.87</v>
      </c>
      <c r="S1439" s="5">
        <f t="shared" si="90"/>
        <v>62.819999999999993</v>
      </c>
      <c r="T1439" s="7">
        <f t="shared" si="91"/>
        <v>0.43719117544714309</v>
      </c>
      <c r="U1439" s="4">
        <f>YEAR(SalesDataTable[[#This Row],[Order Date]])</f>
        <v>2026</v>
      </c>
      <c r="V1439" s="7" t="str">
        <f>"Q"&amp;ROUNDUP(MONTH(SalesDataTable[[#This Row],[Order Date]])/3,0)</f>
        <v>Q3</v>
      </c>
      <c r="W1439" s="8">
        <f>MONTH(SalesDataTable[[#This Row],[Order Date]])</f>
        <v>7</v>
      </c>
      <c r="X1439" s="7" t="str">
        <f>TEXT(SalesDataTable[[#This Row],[Order Date]],"mmm")</f>
        <v>Jul</v>
      </c>
    </row>
    <row r="1440" spans="1:24" ht="15.75">
      <c r="A1440" s="1">
        <v>4558</v>
      </c>
      <c r="B1440" s="2">
        <v>46224</v>
      </c>
      <c r="C1440" s="3">
        <f>YEAR(SalesDataTable[[#This Row],[Order Date]])</f>
        <v>2026</v>
      </c>
      <c r="D1440" s="10" t="str">
        <f>"Q"&amp;ROUNDUP(MONTH(SalesDataTable[[#This Row],[Order Date]])/3,0)</f>
        <v>Q3</v>
      </c>
      <c r="E1440" s="3">
        <f>MONTH(SalesDataTable[[#This Row],[Order Date]])</f>
        <v>7</v>
      </c>
      <c r="F1440" s="3" t="str">
        <f>TEXT(SalesDataTable[[#This Row],[Order Date]],"MMM")</f>
        <v>Jul</v>
      </c>
      <c r="G1440" s="3" t="s">
        <v>6</v>
      </c>
      <c r="H1440" s="3" t="s">
        <v>49</v>
      </c>
      <c r="I1440" s="3" t="s">
        <v>28</v>
      </c>
      <c r="J1440" s="3" t="s">
        <v>13</v>
      </c>
      <c r="K1440" s="3" t="s">
        <v>9</v>
      </c>
      <c r="L1440" s="3" t="s">
        <v>17</v>
      </c>
      <c r="M1440" s="8">
        <v>2</v>
      </c>
      <c r="N1440" s="5">
        <v>147.09</v>
      </c>
      <c r="O1440" s="6">
        <v>0</v>
      </c>
      <c r="P1440" s="5">
        <v>81.58</v>
      </c>
      <c r="Q1440" s="5">
        <f t="shared" si="88"/>
        <v>294.18</v>
      </c>
      <c r="R1440" s="5">
        <f t="shared" si="89"/>
        <v>163.16</v>
      </c>
      <c r="S1440" s="5">
        <f t="shared" si="90"/>
        <v>131.02000000000001</v>
      </c>
      <c r="T1440" s="7">
        <f t="shared" si="91"/>
        <v>0.44537358080087025</v>
      </c>
      <c r="U1440" s="4">
        <f>YEAR(SalesDataTable[[#This Row],[Order Date]])</f>
        <v>2026</v>
      </c>
      <c r="V1440" s="7" t="str">
        <f>"Q"&amp;ROUNDUP(MONTH(SalesDataTable[[#This Row],[Order Date]])/3,0)</f>
        <v>Q3</v>
      </c>
      <c r="W1440" s="8">
        <f>MONTH(SalesDataTable[[#This Row],[Order Date]])</f>
        <v>7</v>
      </c>
      <c r="X1440" s="7" t="str">
        <f>TEXT(SalesDataTable[[#This Row],[Order Date]],"mmm")</f>
        <v>Jul</v>
      </c>
    </row>
    <row r="1441" spans="1:24" ht="15.75">
      <c r="A1441" s="1">
        <v>4564</v>
      </c>
      <c r="B1441" s="2">
        <v>46224</v>
      </c>
      <c r="C1441" s="3">
        <f>YEAR(SalesDataTable[[#This Row],[Order Date]])</f>
        <v>2026</v>
      </c>
      <c r="D1441" s="10" t="str">
        <f>"Q"&amp;ROUNDUP(MONTH(SalesDataTable[[#This Row],[Order Date]])/3,0)</f>
        <v>Q3</v>
      </c>
      <c r="E1441" s="3">
        <f>MONTH(SalesDataTable[[#This Row],[Order Date]])</f>
        <v>7</v>
      </c>
      <c r="F1441" s="3" t="str">
        <f>TEXT(SalesDataTable[[#This Row],[Order Date]],"MMM")</f>
        <v>Jul</v>
      </c>
      <c r="G1441" s="3" t="s">
        <v>11</v>
      </c>
      <c r="H1441" s="3" t="s">
        <v>25</v>
      </c>
      <c r="I1441" s="3" t="s">
        <v>2</v>
      </c>
      <c r="J1441" s="3" t="s">
        <v>13</v>
      </c>
      <c r="K1441" s="3" t="s">
        <v>9</v>
      </c>
      <c r="L1441" s="3" t="s">
        <v>37</v>
      </c>
      <c r="M1441" s="8">
        <v>1</v>
      </c>
      <c r="N1441" s="5">
        <v>153.88</v>
      </c>
      <c r="O1441" s="6">
        <v>0</v>
      </c>
      <c r="P1441" s="5">
        <v>80.98</v>
      </c>
      <c r="Q1441" s="5">
        <f t="shared" si="88"/>
        <v>153.88</v>
      </c>
      <c r="R1441" s="5">
        <f t="shared" si="89"/>
        <v>80.98</v>
      </c>
      <c r="S1441" s="5">
        <f t="shared" si="90"/>
        <v>72.899999999999991</v>
      </c>
      <c r="T1441" s="7">
        <f t="shared" si="91"/>
        <v>0.47374577592929551</v>
      </c>
      <c r="U1441" s="4">
        <f>YEAR(SalesDataTable[[#This Row],[Order Date]])</f>
        <v>2026</v>
      </c>
      <c r="V1441" s="7" t="str">
        <f>"Q"&amp;ROUNDUP(MONTH(SalesDataTable[[#This Row],[Order Date]])/3,0)</f>
        <v>Q3</v>
      </c>
      <c r="W1441" s="8">
        <f>MONTH(SalesDataTable[[#This Row],[Order Date]])</f>
        <v>7</v>
      </c>
      <c r="X1441" s="7" t="str">
        <f>TEXT(SalesDataTable[[#This Row],[Order Date]],"mmm")</f>
        <v>Jul</v>
      </c>
    </row>
    <row r="1442" spans="1:24" ht="15.75">
      <c r="A1442" s="1">
        <v>4616</v>
      </c>
      <c r="B1442" s="2">
        <v>46224</v>
      </c>
      <c r="C1442" s="3">
        <f>YEAR(SalesDataTable[[#This Row],[Order Date]])</f>
        <v>2026</v>
      </c>
      <c r="D1442" s="10" t="str">
        <f>"Q"&amp;ROUNDUP(MONTH(SalesDataTable[[#This Row],[Order Date]])/3,0)</f>
        <v>Q3</v>
      </c>
      <c r="E1442" s="3">
        <f>MONTH(SalesDataTable[[#This Row],[Order Date]])</f>
        <v>7</v>
      </c>
      <c r="F1442" s="3" t="str">
        <f>TEXT(SalesDataTable[[#This Row],[Order Date]],"MMM")</f>
        <v>Jul</v>
      </c>
      <c r="G1442" s="3" t="s">
        <v>20</v>
      </c>
      <c r="H1442" s="3" t="s">
        <v>47</v>
      </c>
      <c r="I1442" s="3" t="s">
        <v>28</v>
      </c>
      <c r="J1442" s="3" t="s">
        <v>13</v>
      </c>
      <c r="K1442" s="3" t="s">
        <v>9</v>
      </c>
      <c r="L1442" s="3" t="s">
        <v>46</v>
      </c>
      <c r="M1442" s="8">
        <v>3</v>
      </c>
      <c r="N1442" s="5">
        <v>72.2</v>
      </c>
      <c r="O1442" s="6">
        <v>0</v>
      </c>
      <c r="P1442" s="5">
        <v>31.45</v>
      </c>
      <c r="Q1442" s="5">
        <f t="shared" si="88"/>
        <v>216.60000000000002</v>
      </c>
      <c r="R1442" s="5">
        <f t="shared" si="89"/>
        <v>94.35</v>
      </c>
      <c r="S1442" s="5">
        <f t="shared" si="90"/>
        <v>122.25000000000003</v>
      </c>
      <c r="T1442" s="7">
        <f t="shared" si="91"/>
        <v>0.5644044321329641</v>
      </c>
      <c r="U1442" s="4">
        <f>YEAR(SalesDataTable[[#This Row],[Order Date]])</f>
        <v>2026</v>
      </c>
      <c r="V1442" s="7" t="str">
        <f>"Q"&amp;ROUNDUP(MONTH(SalesDataTable[[#This Row],[Order Date]])/3,0)</f>
        <v>Q3</v>
      </c>
      <c r="W1442" s="8">
        <f>MONTH(SalesDataTable[[#This Row],[Order Date]])</f>
        <v>7</v>
      </c>
      <c r="X1442" s="7" t="str">
        <f>TEXT(SalesDataTable[[#This Row],[Order Date]],"mmm")</f>
        <v>Jul</v>
      </c>
    </row>
    <row r="1443" spans="1:24" ht="15.75">
      <c r="A1443" s="1">
        <v>536</v>
      </c>
      <c r="B1443" s="2">
        <v>46225</v>
      </c>
      <c r="C1443" s="3">
        <f>YEAR(SalesDataTable[[#This Row],[Order Date]])</f>
        <v>2026</v>
      </c>
      <c r="D1443" s="10" t="str">
        <f>"Q"&amp;ROUNDUP(MONTH(SalesDataTable[[#This Row],[Order Date]])/3,0)</f>
        <v>Q3</v>
      </c>
      <c r="E1443" s="3">
        <f>MONTH(SalesDataTable[[#This Row],[Order Date]])</f>
        <v>7</v>
      </c>
      <c r="F1443" s="3" t="str">
        <f>TEXT(SalesDataTable[[#This Row],[Order Date]],"MMM")</f>
        <v>Jul</v>
      </c>
      <c r="G1443" s="3" t="s">
        <v>20</v>
      </c>
      <c r="H1443" s="3" t="s">
        <v>47</v>
      </c>
      <c r="I1443" s="3" t="s">
        <v>19</v>
      </c>
      <c r="J1443" s="3" t="s">
        <v>16</v>
      </c>
      <c r="K1443" s="3" t="s">
        <v>34</v>
      </c>
      <c r="L1443" s="3" t="s">
        <v>35</v>
      </c>
      <c r="M1443" s="8">
        <v>1</v>
      </c>
      <c r="N1443" s="5">
        <v>40.67</v>
      </c>
      <c r="O1443" s="6">
        <v>0</v>
      </c>
      <c r="P1443" s="5">
        <v>14.28</v>
      </c>
      <c r="Q1443" s="5">
        <f t="shared" si="88"/>
        <v>40.67</v>
      </c>
      <c r="R1443" s="5">
        <f t="shared" si="89"/>
        <v>14.28</v>
      </c>
      <c r="S1443" s="5">
        <f t="shared" si="90"/>
        <v>26.39</v>
      </c>
      <c r="T1443" s="7">
        <f t="shared" si="91"/>
        <v>0.64888123924268504</v>
      </c>
      <c r="U1443" s="4">
        <f>YEAR(SalesDataTable[[#This Row],[Order Date]])</f>
        <v>2026</v>
      </c>
      <c r="V1443" s="7" t="str">
        <f>"Q"&amp;ROUNDUP(MONTH(SalesDataTable[[#This Row],[Order Date]])/3,0)</f>
        <v>Q3</v>
      </c>
      <c r="W1443" s="8">
        <f>MONTH(SalesDataTable[[#This Row],[Order Date]])</f>
        <v>7</v>
      </c>
      <c r="X1443" s="7" t="str">
        <f>TEXT(SalesDataTable[[#This Row],[Order Date]],"mmm")</f>
        <v>Jul</v>
      </c>
    </row>
    <row r="1444" spans="1:24" ht="15.75">
      <c r="A1444" s="1">
        <v>571</v>
      </c>
      <c r="B1444" s="2">
        <v>46225</v>
      </c>
      <c r="C1444" s="3">
        <f>YEAR(SalesDataTable[[#This Row],[Order Date]])</f>
        <v>2026</v>
      </c>
      <c r="D1444" s="10" t="str">
        <f>"Q"&amp;ROUNDUP(MONTH(SalesDataTable[[#This Row],[Order Date]])/3,0)</f>
        <v>Q3</v>
      </c>
      <c r="E1444" s="3">
        <f>MONTH(SalesDataTable[[#This Row],[Order Date]])</f>
        <v>7</v>
      </c>
      <c r="F1444" s="3" t="str">
        <f>TEXT(SalesDataTable[[#This Row],[Order Date]],"MMM")</f>
        <v>Jul</v>
      </c>
      <c r="G1444" s="3" t="s">
        <v>0</v>
      </c>
      <c r="H1444" s="3" t="s">
        <v>1</v>
      </c>
      <c r="I1444" s="3" t="s">
        <v>2</v>
      </c>
      <c r="J1444" s="3" t="s">
        <v>13</v>
      </c>
      <c r="K1444" s="3" t="s">
        <v>9</v>
      </c>
      <c r="L1444" s="3" t="s">
        <v>37</v>
      </c>
      <c r="M1444" s="8">
        <v>3</v>
      </c>
      <c r="N1444" s="5">
        <v>152.53</v>
      </c>
      <c r="O1444" s="6">
        <v>0</v>
      </c>
      <c r="P1444" s="5">
        <v>80.88</v>
      </c>
      <c r="Q1444" s="5">
        <f t="shared" si="88"/>
        <v>457.59000000000003</v>
      </c>
      <c r="R1444" s="5">
        <f t="shared" si="89"/>
        <v>242.64</v>
      </c>
      <c r="S1444" s="5">
        <f t="shared" si="90"/>
        <v>214.95000000000005</v>
      </c>
      <c r="T1444" s="7">
        <f t="shared" si="91"/>
        <v>0.46974365698551113</v>
      </c>
      <c r="U1444" s="4">
        <f>YEAR(SalesDataTable[[#This Row],[Order Date]])</f>
        <v>2026</v>
      </c>
      <c r="V1444" s="7" t="str">
        <f>"Q"&amp;ROUNDUP(MONTH(SalesDataTable[[#This Row],[Order Date]])/3,0)</f>
        <v>Q3</v>
      </c>
      <c r="W1444" s="8">
        <f>MONTH(SalesDataTable[[#This Row],[Order Date]])</f>
        <v>7</v>
      </c>
      <c r="X1444" s="7" t="str">
        <f>TEXT(SalesDataTable[[#This Row],[Order Date]],"mmm")</f>
        <v>Jul</v>
      </c>
    </row>
    <row r="1445" spans="1:24" ht="15.75">
      <c r="A1445" s="1">
        <v>965</v>
      </c>
      <c r="B1445" s="2">
        <v>46225</v>
      </c>
      <c r="C1445" s="3">
        <f>YEAR(SalesDataTable[[#This Row],[Order Date]])</f>
        <v>2026</v>
      </c>
      <c r="D1445" s="10" t="str">
        <f>"Q"&amp;ROUNDUP(MONTH(SalesDataTable[[#This Row],[Order Date]])/3,0)</f>
        <v>Q3</v>
      </c>
      <c r="E1445" s="3">
        <f>MONTH(SalesDataTable[[#This Row],[Order Date]])</f>
        <v>7</v>
      </c>
      <c r="F1445" s="3" t="str">
        <f>TEXT(SalesDataTable[[#This Row],[Order Date]],"MMM")</f>
        <v>Jul</v>
      </c>
      <c r="G1445" s="3" t="s">
        <v>6</v>
      </c>
      <c r="H1445" s="3" t="s">
        <v>41</v>
      </c>
      <c r="I1445" s="3" t="s">
        <v>19</v>
      </c>
      <c r="J1445" s="3" t="s">
        <v>3</v>
      </c>
      <c r="K1445" s="3" t="s">
        <v>14</v>
      </c>
      <c r="L1445" s="3" t="s">
        <v>15</v>
      </c>
      <c r="M1445" s="8">
        <v>2</v>
      </c>
      <c r="N1445" s="5">
        <v>35.39</v>
      </c>
      <c r="O1445" s="6">
        <v>0.05</v>
      </c>
      <c r="P1445" s="5">
        <v>13.39</v>
      </c>
      <c r="Q1445" s="5">
        <f t="shared" si="88"/>
        <v>67.241</v>
      </c>
      <c r="R1445" s="5">
        <f t="shared" si="89"/>
        <v>26.78</v>
      </c>
      <c r="S1445" s="5">
        <f t="shared" si="90"/>
        <v>40.460999999999999</v>
      </c>
      <c r="T1445" s="7">
        <f t="shared" si="91"/>
        <v>0.60173108668818132</v>
      </c>
      <c r="U1445" s="4">
        <f>YEAR(SalesDataTable[[#This Row],[Order Date]])</f>
        <v>2026</v>
      </c>
      <c r="V1445" s="7" t="str">
        <f>"Q"&amp;ROUNDUP(MONTH(SalesDataTable[[#This Row],[Order Date]])/3,0)</f>
        <v>Q3</v>
      </c>
      <c r="W1445" s="8">
        <f>MONTH(SalesDataTable[[#This Row],[Order Date]])</f>
        <v>7</v>
      </c>
      <c r="X1445" s="7" t="str">
        <f>TEXT(SalesDataTable[[#This Row],[Order Date]],"mmm")</f>
        <v>Jul</v>
      </c>
    </row>
    <row r="1446" spans="1:24" ht="15.75">
      <c r="A1446" s="1">
        <v>1504</v>
      </c>
      <c r="B1446" s="2">
        <v>46225</v>
      </c>
      <c r="C1446" s="3">
        <f>YEAR(SalesDataTable[[#This Row],[Order Date]])</f>
        <v>2026</v>
      </c>
      <c r="D1446" s="10" t="str">
        <f>"Q"&amp;ROUNDUP(MONTH(SalesDataTable[[#This Row],[Order Date]])/3,0)</f>
        <v>Q3</v>
      </c>
      <c r="E1446" s="3">
        <f>MONTH(SalesDataTable[[#This Row],[Order Date]])</f>
        <v>7</v>
      </c>
      <c r="F1446" s="3" t="str">
        <f>TEXT(SalesDataTable[[#This Row],[Order Date]],"MMM")</f>
        <v>Jul</v>
      </c>
      <c r="G1446" s="3" t="s">
        <v>20</v>
      </c>
      <c r="H1446" s="3" t="s">
        <v>21</v>
      </c>
      <c r="I1446" s="3" t="s">
        <v>2</v>
      </c>
      <c r="J1446" s="3" t="s">
        <v>3</v>
      </c>
      <c r="K1446" s="3" t="s">
        <v>9</v>
      </c>
      <c r="L1446" s="3" t="s">
        <v>10</v>
      </c>
      <c r="M1446" s="8">
        <v>5</v>
      </c>
      <c r="N1446" s="5">
        <v>93.35</v>
      </c>
      <c r="O1446" s="6">
        <v>0</v>
      </c>
      <c r="P1446" s="5">
        <v>46.31</v>
      </c>
      <c r="Q1446" s="5">
        <f t="shared" si="88"/>
        <v>466.75</v>
      </c>
      <c r="R1446" s="5">
        <f t="shared" si="89"/>
        <v>231.55</v>
      </c>
      <c r="S1446" s="5">
        <f t="shared" si="90"/>
        <v>235.2</v>
      </c>
      <c r="T1446" s="7">
        <f t="shared" si="91"/>
        <v>0.50391001606855912</v>
      </c>
      <c r="U1446" s="4">
        <f>YEAR(SalesDataTable[[#This Row],[Order Date]])</f>
        <v>2026</v>
      </c>
      <c r="V1446" s="7" t="str">
        <f>"Q"&amp;ROUNDUP(MONTH(SalesDataTable[[#This Row],[Order Date]])/3,0)</f>
        <v>Q3</v>
      </c>
      <c r="W1446" s="8">
        <f>MONTH(SalesDataTable[[#This Row],[Order Date]])</f>
        <v>7</v>
      </c>
      <c r="X1446" s="7" t="str">
        <f>TEXT(SalesDataTable[[#This Row],[Order Date]],"mmm")</f>
        <v>Jul</v>
      </c>
    </row>
    <row r="1447" spans="1:24" ht="15.75">
      <c r="A1447" s="1">
        <v>2560</v>
      </c>
      <c r="B1447" s="2">
        <v>46225</v>
      </c>
      <c r="C1447" s="3">
        <f>YEAR(SalesDataTable[[#This Row],[Order Date]])</f>
        <v>2026</v>
      </c>
      <c r="D1447" s="10" t="str">
        <f>"Q"&amp;ROUNDUP(MONTH(SalesDataTable[[#This Row],[Order Date]])/3,0)</f>
        <v>Q3</v>
      </c>
      <c r="E1447" s="3">
        <f>MONTH(SalesDataTable[[#This Row],[Order Date]])</f>
        <v>7</v>
      </c>
      <c r="F1447" s="3" t="str">
        <f>TEXT(SalesDataTable[[#This Row],[Order Date]],"MMM")</f>
        <v>Jul</v>
      </c>
      <c r="G1447" s="3" t="s">
        <v>6</v>
      </c>
      <c r="H1447" s="3" t="s">
        <v>43</v>
      </c>
      <c r="I1447" s="3" t="s">
        <v>2</v>
      </c>
      <c r="J1447" s="3" t="s">
        <v>3</v>
      </c>
      <c r="K1447" s="3" t="s">
        <v>4</v>
      </c>
      <c r="L1447" s="3" t="s">
        <v>22</v>
      </c>
      <c r="M1447" s="8">
        <v>2</v>
      </c>
      <c r="N1447" s="5">
        <v>51.71</v>
      </c>
      <c r="O1447" s="6">
        <v>0</v>
      </c>
      <c r="P1447" s="5">
        <v>22.75</v>
      </c>
      <c r="Q1447" s="5">
        <f t="shared" si="88"/>
        <v>103.42</v>
      </c>
      <c r="R1447" s="5">
        <f t="shared" si="89"/>
        <v>45.5</v>
      </c>
      <c r="S1447" s="5">
        <f t="shared" si="90"/>
        <v>57.92</v>
      </c>
      <c r="T1447" s="7">
        <f t="shared" si="91"/>
        <v>0.5600464126861342</v>
      </c>
      <c r="U1447" s="4">
        <f>YEAR(SalesDataTable[[#This Row],[Order Date]])</f>
        <v>2026</v>
      </c>
      <c r="V1447" s="7" t="str">
        <f>"Q"&amp;ROUNDUP(MONTH(SalesDataTable[[#This Row],[Order Date]])/3,0)</f>
        <v>Q3</v>
      </c>
      <c r="W1447" s="8">
        <f>MONTH(SalesDataTable[[#This Row],[Order Date]])</f>
        <v>7</v>
      </c>
      <c r="X1447" s="7" t="str">
        <f>TEXT(SalesDataTable[[#This Row],[Order Date]],"mmm")</f>
        <v>Jul</v>
      </c>
    </row>
    <row r="1448" spans="1:24" ht="15.75">
      <c r="A1448" s="1">
        <v>2758</v>
      </c>
      <c r="B1448" s="2">
        <v>46225</v>
      </c>
      <c r="C1448" s="3">
        <f>YEAR(SalesDataTable[[#This Row],[Order Date]])</f>
        <v>2026</v>
      </c>
      <c r="D1448" s="10" t="str">
        <f>"Q"&amp;ROUNDUP(MONTH(SalesDataTable[[#This Row],[Order Date]])/3,0)</f>
        <v>Q3</v>
      </c>
      <c r="E1448" s="3">
        <f>MONTH(SalesDataTable[[#This Row],[Order Date]])</f>
        <v>7</v>
      </c>
      <c r="F1448" s="3" t="str">
        <f>TEXT(SalesDataTable[[#This Row],[Order Date]],"MMM")</f>
        <v>Jul</v>
      </c>
      <c r="G1448" s="3" t="s">
        <v>0</v>
      </c>
      <c r="H1448" s="3" t="s">
        <v>1</v>
      </c>
      <c r="I1448" s="3" t="s">
        <v>2</v>
      </c>
      <c r="J1448" s="3" t="s">
        <v>13</v>
      </c>
      <c r="K1448" s="3" t="s">
        <v>4</v>
      </c>
      <c r="L1448" s="3" t="s">
        <v>26</v>
      </c>
      <c r="M1448" s="8">
        <v>1</v>
      </c>
      <c r="N1448" s="5">
        <v>39.86</v>
      </c>
      <c r="O1448" s="6">
        <v>0</v>
      </c>
      <c r="P1448" s="5">
        <v>16.53</v>
      </c>
      <c r="Q1448" s="5">
        <f t="shared" si="88"/>
        <v>39.86</v>
      </c>
      <c r="R1448" s="5">
        <f t="shared" si="89"/>
        <v>16.53</v>
      </c>
      <c r="S1448" s="5">
        <f t="shared" si="90"/>
        <v>23.33</v>
      </c>
      <c r="T1448" s="7">
        <f t="shared" si="91"/>
        <v>0.58529854490717503</v>
      </c>
      <c r="U1448" s="4">
        <f>YEAR(SalesDataTable[[#This Row],[Order Date]])</f>
        <v>2026</v>
      </c>
      <c r="V1448" s="7" t="str">
        <f>"Q"&amp;ROUNDUP(MONTH(SalesDataTable[[#This Row],[Order Date]])/3,0)</f>
        <v>Q3</v>
      </c>
      <c r="W1448" s="8">
        <f>MONTH(SalesDataTable[[#This Row],[Order Date]])</f>
        <v>7</v>
      </c>
      <c r="X1448" s="7" t="str">
        <f>TEXT(SalesDataTable[[#This Row],[Order Date]],"mmm")</f>
        <v>Jul</v>
      </c>
    </row>
    <row r="1449" spans="1:24" ht="15.75">
      <c r="A1449" s="1">
        <v>4030</v>
      </c>
      <c r="B1449" s="2">
        <v>46225</v>
      </c>
      <c r="C1449" s="3">
        <f>YEAR(SalesDataTable[[#This Row],[Order Date]])</f>
        <v>2026</v>
      </c>
      <c r="D1449" s="10" t="str">
        <f>"Q"&amp;ROUNDUP(MONTH(SalesDataTable[[#This Row],[Order Date]])/3,0)</f>
        <v>Q3</v>
      </c>
      <c r="E1449" s="3">
        <f>MONTH(SalesDataTable[[#This Row],[Order Date]])</f>
        <v>7</v>
      </c>
      <c r="F1449" s="3" t="str">
        <f>TEXT(SalesDataTable[[#This Row],[Order Date]],"MMM")</f>
        <v>Jul</v>
      </c>
      <c r="G1449" s="3" t="s">
        <v>20</v>
      </c>
      <c r="H1449" s="3" t="s">
        <v>33</v>
      </c>
      <c r="I1449" s="3" t="s">
        <v>2</v>
      </c>
      <c r="J1449" s="3" t="s">
        <v>13</v>
      </c>
      <c r="K1449" s="3" t="s">
        <v>23</v>
      </c>
      <c r="L1449" s="3" t="s">
        <v>40</v>
      </c>
      <c r="M1449" s="8">
        <v>2</v>
      </c>
      <c r="N1449" s="5">
        <v>83.71</v>
      </c>
      <c r="O1449" s="6">
        <v>0</v>
      </c>
      <c r="P1449" s="5">
        <v>39.29</v>
      </c>
      <c r="Q1449" s="5">
        <f t="shared" si="88"/>
        <v>167.42</v>
      </c>
      <c r="R1449" s="5">
        <f t="shared" si="89"/>
        <v>78.58</v>
      </c>
      <c r="S1449" s="5">
        <f t="shared" si="90"/>
        <v>88.839999999999989</v>
      </c>
      <c r="T1449" s="7">
        <f t="shared" si="91"/>
        <v>0.53064150041811009</v>
      </c>
      <c r="U1449" s="4">
        <f>YEAR(SalesDataTable[[#This Row],[Order Date]])</f>
        <v>2026</v>
      </c>
      <c r="V1449" s="7" t="str">
        <f>"Q"&amp;ROUNDUP(MONTH(SalesDataTable[[#This Row],[Order Date]])/3,0)</f>
        <v>Q3</v>
      </c>
      <c r="W1449" s="8">
        <f>MONTH(SalesDataTable[[#This Row],[Order Date]])</f>
        <v>7</v>
      </c>
      <c r="X1449" s="7" t="str">
        <f>TEXT(SalesDataTable[[#This Row],[Order Date]],"mmm")</f>
        <v>Jul</v>
      </c>
    </row>
    <row r="1450" spans="1:24" ht="15.75">
      <c r="A1450" s="1">
        <v>4337</v>
      </c>
      <c r="B1450" s="2">
        <v>46225</v>
      </c>
      <c r="C1450" s="3">
        <f>YEAR(SalesDataTable[[#This Row],[Order Date]])</f>
        <v>2026</v>
      </c>
      <c r="D1450" s="10" t="str">
        <f>"Q"&amp;ROUNDUP(MONTH(SalesDataTable[[#This Row],[Order Date]])/3,0)</f>
        <v>Q3</v>
      </c>
      <c r="E1450" s="3">
        <f>MONTH(SalesDataTable[[#This Row],[Order Date]])</f>
        <v>7</v>
      </c>
      <c r="F1450" s="3" t="str">
        <f>TEXT(SalesDataTable[[#This Row],[Order Date]],"MMM")</f>
        <v>Jul</v>
      </c>
      <c r="G1450" s="3" t="s">
        <v>6</v>
      </c>
      <c r="H1450" s="3" t="s">
        <v>49</v>
      </c>
      <c r="I1450" s="3" t="s">
        <v>19</v>
      </c>
      <c r="J1450" s="3" t="s">
        <v>13</v>
      </c>
      <c r="K1450" s="3" t="s">
        <v>14</v>
      </c>
      <c r="L1450" s="3" t="s">
        <v>32</v>
      </c>
      <c r="M1450" s="8">
        <v>1</v>
      </c>
      <c r="N1450" s="5">
        <v>47.62</v>
      </c>
      <c r="O1450" s="6">
        <v>0</v>
      </c>
      <c r="P1450" s="5">
        <v>17.82</v>
      </c>
      <c r="Q1450" s="5">
        <f t="shared" si="88"/>
        <v>47.62</v>
      </c>
      <c r="R1450" s="5">
        <f t="shared" si="89"/>
        <v>17.82</v>
      </c>
      <c r="S1450" s="5">
        <f t="shared" si="90"/>
        <v>29.799999999999997</v>
      </c>
      <c r="T1450" s="7">
        <f t="shared" si="91"/>
        <v>0.62578748425031494</v>
      </c>
      <c r="U1450" s="4">
        <f>YEAR(SalesDataTable[[#This Row],[Order Date]])</f>
        <v>2026</v>
      </c>
      <c r="V1450" s="7" t="str">
        <f>"Q"&amp;ROUNDUP(MONTH(SalesDataTable[[#This Row],[Order Date]])/3,0)</f>
        <v>Q3</v>
      </c>
      <c r="W1450" s="8">
        <f>MONTH(SalesDataTable[[#This Row],[Order Date]])</f>
        <v>7</v>
      </c>
      <c r="X1450" s="7" t="str">
        <f>TEXT(SalesDataTable[[#This Row],[Order Date]],"mmm")</f>
        <v>Jul</v>
      </c>
    </row>
    <row r="1451" spans="1:24" ht="15.75">
      <c r="A1451" s="1">
        <v>5129</v>
      </c>
      <c r="B1451" s="2">
        <v>46225</v>
      </c>
      <c r="C1451" s="3">
        <f>YEAR(SalesDataTable[[#This Row],[Order Date]])</f>
        <v>2026</v>
      </c>
      <c r="D1451" s="10" t="str">
        <f>"Q"&amp;ROUNDUP(MONTH(SalesDataTable[[#This Row],[Order Date]])/3,0)</f>
        <v>Q3</v>
      </c>
      <c r="E1451" s="3">
        <f>MONTH(SalesDataTable[[#This Row],[Order Date]])</f>
        <v>7</v>
      </c>
      <c r="F1451" s="3" t="str">
        <f>TEXT(SalesDataTable[[#This Row],[Order Date]],"MMM")</f>
        <v>Jul</v>
      </c>
      <c r="G1451" s="3" t="s">
        <v>6</v>
      </c>
      <c r="H1451" s="3" t="s">
        <v>43</v>
      </c>
      <c r="I1451" s="3" t="s">
        <v>2</v>
      </c>
      <c r="J1451" s="3" t="s">
        <v>3</v>
      </c>
      <c r="K1451" s="3" t="s">
        <v>4</v>
      </c>
      <c r="L1451" s="3" t="s">
        <v>5</v>
      </c>
      <c r="M1451" s="8">
        <v>1</v>
      </c>
      <c r="N1451" s="5">
        <v>80.05</v>
      </c>
      <c r="O1451" s="6">
        <v>0.05</v>
      </c>
      <c r="P1451" s="5">
        <v>43.81</v>
      </c>
      <c r="Q1451" s="5">
        <f t="shared" si="88"/>
        <v>76.047499999999999</v>
      </c>
      <c r="R1451" s="5">
        <f t="shared" si="89"/>
        <v>43.81</v>
      </c>
      <c r="S1451" s="5">
        <f t="shared" si="90"/>
        <v>32.237499999999997</v>
      </c>
      <c r="T1451" s="7">
        <f t="shared" si="91"/>
        <v>0.42391268615010352</v>
      </c>
      <c r="U1451" s="4">
        <f>YEAR(SalesDataTable[[#This Row],[Order Date]])</f>
        <v>2026</v>
      </c>
      <c r="V1451" s="7" t="str">
        <f>"Q"&amp;ROUNDUP(MONTH(SalesDataTable[[#This Row],[Order Date]])/3,0)</f>
        <v>Q3</v>
      </c>
      <c r="W1451" s="8">
        <f>MONTH(SalesDataTable[[#This Row],[Order Date]])</f>
        <v>7</v>
      </c>
      <c r="X1451" s="7" t="str">
        <f>TEXT(SalesDataTable[[#This Row],[Order Date]],"mmm")</f>
        <v>Jul</v>
      </c>
    </row>
    <row r="1452" spans="1:24" ht="15.75">
      <c r="A1452" s="1">
        <v>81</v>
      </c>
      <c r="B1452" s="2">
        <v>46226</v>
      </c>
      <c r="C1452" s="3">
        <f>YEAR(SalesDataTable[[#This Row],[Order Date]])</f>
        <v>2026</v>
      </c>
      <c r="D1452" s="10" t="str">
        <f>"Q"&amp;ROUNDUP(MONTH(SalesDataTable[[#This Row],[Order Date]])/3,0)</f>
        <v>Q3</v>
      </c>
      <c r="E1452" s="3">
        <f>MONTH(SalesDataTable[[#This Row],[Order Date]])</f>
        <v>7</v>
      </c>
      <c r="F1452" s="3" t="str">
        <f>TEXT(SalesDataTable[[#This Row],[Order Date]],"MMM")</f>
        <v>Jul</v>
      </c>
      <c r="G1452" s="3" t="s">
        <v>20</v>
      </c>
      <c r="H1452" s="3" t="s">
        <v>33</v>
      </c>
      <c r="I1452" s="3" t="s">
        <v>19</v>
      </c>
      <c r="J1452" s="3" t="s">
        <v>3</v>
      </c>
      <c r="K1452" s="3" t="s">
        <v>34</v>
      </c>
      <c r="L1452" s="3" t="s">
        <v>45</v>
      </c>
      <c r="M1452" s="8">
        <v>1</v>
      </c>
      <c r="N1452" s="5">
        <v>51.82</v>
      </c>
      <c r="O1452" s="6">
        <v>0</v>
      </c>
      <c r="P1452" s="5">
        <v>21.43</v>
      </c>
      <c r="Q1452" s="5">
        <f t="shared" si="88"/>
        <v>51.82</v>
      </c>
      <c r="R1452" s="5">
        <f t="shared" si="89"/>
        <v>21.43</v>
      </c>
      <c r="S1452" s="5">
        <f t="shared" si="90"/>
        <v>30.39</v>
      </c>
      <c r="T1452" s="7">
        <f t="shared" si="91"/>
        <v>0.58645310690852959</v>
      </c>
      <c r="U1452" s="4">
        <f>YEAR(SalesDataTable[[#This Row],[Order Date]])</f>
        <v>2026</v>
      </c>
      <c r="V1452" s="7" t="str">
        <f>"Q"&amp;ROUNDUP(MONTH(SalesDataTable[[#This Row],[Order Date]])/3,0)</f>
        <v>Q3</v>
      </c>
      <c r="W1452" s="8">
        <f>MONTH(SalesDataTable[[#This Row],[Order Date]])</f>
        <v>7</v>
      </c>
      <c r="X1452" s="7" t="str">
        <f>TEXT(SalesDataTable[[#This Row],[Order Date]],"mmm")</f>
        <v>Jul</v>
      </c>
    </row>
    <row r="1453" spans="1:24" ht="15.75">
      <c r="A1453" s="1">
        <v>493</v>
      </c>
      <c r="B1453" s="2">
        <v>46226</v>
      </c>
      <c r="C1453" s="3">
        <f>YEAR(SalesDataTable[[#This Row],[Order Date]])</f>
        <v>2026</v>
      </c>
      <c r="D1453" s="10" t="str">
        <f>"Q"&amp;ROUNDUP(MONTH(SalesDataTable[[#This Row],[Order Date]])/3,0)</f>
        <v>Q3</v>
      </c>
      <c r="E1453" s="3">
        <f>MONTH(SalesDataTable[[#This Row],[Order Date]])</f>
        <v>7</v>
      </c>
      <c r="F1453" s="3" t="str">
        <f>TEXT(SalesDataTable[[#This Row],[Order Date]],"MMM")</f>
        <v>Jul</v>
      </c>
      <c r="G1453" s="3" t="s">
        <v>6</v>
      </c>
      <c r="H1453" s="3" t="s">
        <v>41</v>
      </c>
      <c r="I1453" s="3" t="s">
        <v>2</v>
      </c>
      <c r="J1453" s="3" t="s">
        <v>16</v>
      </c>
      <c r="K1453" s="3" t="s">
        <v>14</v>
      </c>
      <c r="L1453" s="3" t="s">
        <v>48</v>
      </c>
      <c r="M1453" s="8">
        <v>4</v>
      </c>
      <c r="N1453" s="5">
        <v>161.28</v>
      </c>
      <c r="O1453" s="6">
        <v>0.15</v>
      </c>
      <c r="P1453" s="5">
        <v>89.2</v>
      </c>
      <c r="Q1453" s="5">
        <f t="shared" si="88"/>
        <v>548.35199999999998</v>
      </c>
      <c r="R1453" s="5">
        <f t="shared" si="89"/>
        <v>356.8</v>
      </c>
      <c r="S1453" s="5">
        <f t="shared" si="90"/>
        <v>191.55199999999996</v>
      </c>
      <c r="T1453" s="7">
        <f t="shared" si="91"/>
        <v>0.3493230625583566</v>
      </c>
      <c r="U1453" s="4">
        <f>YEAR(SalesDataTable[[#This Row],[Order Date]])</f>
        <v>2026</v>
      </c>
      <c r="V1453" s="7" t="str">
        <f>"Q"&amp;ROUNDUP(MONTH(SalesDataTable[[#This Row],[Order Date]])/3,0)</f>
        <v>Q3</v>
      </c>
      <c r="W1453" s="8">
        <f>MONTH(SalesDataTable[[#This Row],[Order Date]])</f>
        <v>7</v>
      </c>
      <c r="X1453" s="7" t="str">
        <f>TEXT(SalesDataTable[[#This Row],[Order Date]],"mmm")</f>
        <v>Jul</v>
      </c>
    </row>
    <row r="1454" spans="1:24" ht="15.75">
      <c r="A1454" s="1">
        <v>613</v>
      </c>
      <c r="B1454" s="2">
        <v>46226</v>
      </c>
      <c r="C1454" s="3">
        <f>YEAR(SalesDataTable[[#This Row],[Order Date]])</f>
        <v>2026</v>
      </c>
      <c r="D1454" s="10" t="str">
        <f>"Q"&amp;ROUNDUP(MONTH(SalesDataTable[[#This Row],[Order Date]])/3,0)</f>
        <v>Q3</v>
      </c>
      <c r="E1454" s="3">
        <f>MONTH(SalesDataTable[[#This Row],[Order Date]])</f>
        <v>7</v>
      </c>
      <c r="F1454" s="3" t="str">
        <f>TEXT(SalesDataTable[[#This Row],[Order Date]],"MMM")</f>
        <v>Jul</v>
      </c>
      <c r="G1454" s="3" t="s">
        <v>0</v>
      </c>
      <c r="H1454" s="3" t="s">
        <v>1</v>
      </c>
      <c r="I1454" s="3" t="s">
        <v>2</v>
      </c>
      <c r="J1454" s="3" t="s">
        <v>13</v>
      </c>
      <c r="K1454" s="3" t="s">
        <v>4</v>
      </c>
      <c r="L1454" s="3" t="s">
        <v>26</v>
      </c>
      <c r="M1454" s="8">
        <v>1</v>
      </c>
      <c r="N1454" s="5">
        <v>39.86</v>
      </c>
      <c r="O1454" s="6">
        <v>0.05</v>
      </c>
      <c r="P1454" s="5">
        <v>16.989999999999998</v>
      </c>
      <c r="Q1454" s="5">
        <f t="shared" si="88"/>
        <v>37.866999999999997</v>
      </c>
      <c r="R1454" s="5">
        <f t="shared" si="89"/>
        <v>16.989999999999998</v>
      </c>
      <c r="S1454" s="5">
        <f t="shared" si="90"/>
        <v>20.876999999999999</v>
      </c>
      <c r="T1454" s="7">
        <f t="shared" si="91"/>
        <v>0.55132437214461139</v>
      </c>
      <c r="U1454" s="4">
        <f>YEAR(SalesDataTable[[#This Row],[Order Date]])</f>
        <v>2026</v>
      </c>
      <c r="V1454" s="7" t="str">
        <f>"Q"&amp;ROUNDUP(MONTH(SalesDataTable[[#This Row],[Order Date]])/3,0)</f>
        <v>Q3</v>
      </c>
      <c r="W1454" s="8">
        <f>MONTH(SalesDataTable[[#This Row],[Order Date]])</f>
        <v>7</v>
      </c>
      <c r="X1454" s="7" t="str">
        <f>TEXT(SalesDataTable[[#This Row],[Order Date]],"mmm")</f>
        <v>Jul</v>
      </c>
    </row>
    <row r="1455" spans="1:24" ht="15.75">
      <c r="A1455" s="1">
        <v>958</v>
      </c>
      <c r="B1455" s="2">
        <v>46226</v>
      </c>
      <c r="C1455" s="3">
        <f>YEAR(SalesDataTable[[#This Row],[Order Date]])</f>
        <v>2026</v>
      </c>
      <c r="D1455" s="10" t="str">
        <f>"Q"&amp;ROUNDUP(MONTH(SalesDataTable[[#This Row],[Order Date]])/3,0)</f>
        <v>Q3</v>
      </c>
      <c r="E1455" s="3">
        <f>MONTH(SalesDataTable[[#This Row],[Order Date]])</f>
        <v>7</v>
      </c>
      <c r="F1455" s="3" t="str">
        <f>TEXT(SalesDataTable[[#This Row],[Order Date]],"MMM")</f>
        <v>Jul</v>
      </c>
      <c r="G1455" s="3" t="s">
        <v>20</v>
      </c>
      <c r="H1455" s="3" t="s">
        <v>33</v>
      </c>
      <c r="I1455" s="3" t="s">
        <v>28</v>
      </c>
      <c r="J1455" s="3" t="s">
        <v>13</v>
      </c>
      <c r="K1455" s="3" t="s">
        <v>4</v>
      </c>
      <c r="L1455" s="3" t="s">
        <v>30</v>
      </c>
      <c r="M1455" s="8">
        <v>6</v>
      </c>
      <c r="N1455" s="5">
        <v>102.96</v>
      </c>
      <c r="O1455" s="6">
        <v>0.05</v>
      </c>
      <c r="P1455" s="5">
        <v>51.74</v>
      </c>
      <c r="Q1455" s="5">
        <f t="shared" si="88"/>
        <v>586.87199999999996</v>
      </c>
      <c r="R1455" s="5">
        <f t="shared" si="89"/>
        <v>310.44</v>
      </c>
      <c r="S1455" s="5">
        <f t="shared" si="90"/>
        <v>276.43199999999996</v>
      </c>
      <c r="T1455" s="7">
        <f t="shared" si="91"/>
        <v>0.47102604997341835</v>
      </c>
      <c r="U1455" s="4">
        <f>YEAR(SalesDataTable[[#This Row],[Order Date]])</f>
        <v>2026</v>
      </c>
      <c r="V1455" s="7" t="str">
        <f>"Q"&amp;ROUNDUP(MONTH(SalesDataTable[[#This Row],[Order Date]])/3,0)</f>
        <v>Q3</v>
      </c>
      <c r="W1455" s="8">
        <f>MONTH(SalesDataTable[[#This Row],[Order Date]])</f>
        <v>7</v>
      </c>
      <c r="X1455" s="7" t="str">
        <f>TEXT(SalesDataTable[[#This Row],[Order Date]],"mmm")</f>
        <v>Jul</v>
      </c>
    </row>
    <row r="1456" spans="1:24" ht="15.75">
      <c r="A1456" s="1">
        <v>1270</v>
      </c>
      <c r="B1456" s="2">
        <v>46226</v>
      </c>
      <c r="C1456" s="3">
        <f>YEAR(SalesDataTable[[#This Row],[Order Date]])</f>
        <v>2026</v>
      </c>
      <c r="D1456" s="10" t="str">
        <f>"Q"&amp;ROUNDUP(MONTH(SalesDataTable[[#This Row],[Order Date]])/3,0)</f>
        <v>Q3</v>
      </c>
      <c r="E1456" s="3">
        <f>MONTH(SalesDataTable[[#This Row],[Order Date]])</f>
        <v>7</v>
      </c>
      <c r="F1456" s="3" t="str">
        <f>TEXT(SalesDataTable[[#This Row],[Order Date]],"MMM")</f>
        <v>Jul</v>
      </c>
      <c r="G1456" s="3" t="s">
        <v>6</v>
      </c>
      <c r="H1456" s="3" t="s">
        <v>43</v>
      </c>
      <c r="I1456" s="3" t="s">
        <v>28</v>
      </c>
      <c r="J1456" s="3" t="s">
        <v>3</v>
      </c>
      <c r="K1456" s="3" t="s">
        <v>9</v>
      </c>
      <c r="L1456" s="3" t="s">
        <v>10</v>
      </c>
      <c r="M1456" s="8">
        <v>1</v>
      </c>
      <c r="N1456" s="5">
        <v>94.04</v>
      </c>
      <c r="O1456" s="6">
        <v>0</v>
      </c>
      <c r="P1456" s="5">
        <v>44.88</v>
      </c>
      <c r="Q1456" s="5">
        <f t="shared" si="88"/>
        <v>94.04</v>
      </c>
      <c r="R1456" s="5">
        <f t="shared" si="89"/>
        <v>44.88</v>
      </c>
      <c r="S1456" s="5">
        <f t="shared" si="90"/>
        <v>49.160000000000004</v>
      </c>
      <c r="T1456" s="7">
        <f t="shared" si="91"/>
        <v>0.52275627392598889</v>
      </c>
      <c r="U1456" s="4">
        <f>YEAR(SalesDataTable[[#This Row],[Order Date]])</f>
        <v>2026</v>
      </c>
      <c r="V1456" s="7" t="str">
        <f>"Q"&amp;ROUNDUP(MONTH(SalesDataTable[[#This Row],[Order Date]])/3,0)</f>
        <v>Q3</v>
      </c>
      <c r="W1456" s="8">
        <f>MONTH(SalesDataTable[[#This Row],[Order Date]])</f>
        <v>7</v>
      </c>
      <c r="X1456" s="7" t="str">
        <f>TEXT(SalesDataTable[[#This Row],[Order Date]],"mmm")</f>
        <v>Jul</v>
      </c>
    </row>
    <row r="1457" spans="1:24" ht="15.75">
      <c r="A1457" s="1">
        <v>1513</v>
      </c>
      <c r="B1457" s="2">
        <v>46226</v>
      </c>
      <c r="C1457" s="3">
        <f>YEAR(SalesDataTable[[#This Row],[Order Date]])</f>
        <v>2026</v>
      </c>
      <c r="D1457" s="10" t="str">
        <f>"Q"&amp;ROUNDUP(MONTH(SalesDataTable[[#This Row],[Order Date]])/3,0)</f>
        <v>Q3</v>
      </c>
      <c r="E1457" s="3">
        <f>MONTH(SalesDataTable[[#This Row],[Order Date]])</f>
        <v>7</v>
      </c>
      <c r="F1457" s="3" t="str">
        <f>TEXT(SalesDataTable[[#This Row],[Order Date]],"MMM")</f>
        <v>Jul</v>
      </c>
      <c r="G1457" s="3" t="s">
        <v>20</v>
      </c>
      <c r="H1457" s="3" t="s">
        <v>33</v>
      </c>
      <c r="I1457" s="3" t="s">
        <v>2</v>
      </c>
      <c r="J1457" s="3" t="s">
        <v>13</v>
      </c>
      <c r="K1457" s="3" t="s">
        <v>9</v>
      </c>
      <c r="L1457" s="3" t="s">
        <v>46</v>
      </c>
      <c r="M1457" s="8">
        <v>2</v>
      </c>
      <c r="N1457" s="5">
        <v>70.790000000000006</v>
      </c>
      <c r="O1457" s="6">
        <v>0</v>
      </c>
      <c r="P1457" s="5">
        <v>32.44</v>
      </c>
      <c r="Q1457" s="5">
        <f t="shared" si="88"/>
        <v>141.58000000000001</v>
      </c>
      <c r="R1457" s="5">
        <f t="shared" si="89"/>
        <v>64.88</v>
      </c>
      <c r="S1457" s="5">
        <f t="shared" si="90"/>
        <v>76.700000000000017</v>
      </c>
      <c r="T1457" s="7">
        <f t="shared" si="91"/>
        <v>0.541743184065546</v>
      </c>
      <c r="U1457" s="4">
        <f>YEAR(SalesDataTable[[#This Row],[Order Date]])</f>
        <v>2026</v>
      </c>
      <c r="V1457" s="7" t="str">
        <f>"Q"&amp;ROUNDUP(MONTH(SalesDataTable[[#This Row],[Order Date]])/3,0)</f>
        <v>Q3</v>
      </c>
      <c r="W1457" s="8">
        <f>MONTH(SalesDataTable[[#This Row],[Order Date]])</f>
        <v>7</v>
      </c>
      <c r="X1457" s="7" t="str">
        <f>TEXT(SalesDataTable[[#This Row],[Order Date]],"mmm")</f>
        <v>Jul</v>
      </c>
    </row>
    <row r="1458" spans="1:24" ht="15.75">
      <c r="A1458" s="1">
        <v>2009</v>
      </c>
      <c r="B1458" s="2">
        <v>46226</v>
      </c>
      <c r="C1458" s="3">
        <f>YEAR(SalesDataTable[[#This Row],[Order Date]])</f>
        <v>2026</v>
      </c>
      <c r="D1458" s="10" t="str">
        <f>"Q"&amp;ROUNDUP(MONTH(SalesDataTable[[#This Row],[Order Date]])/3,0)</f>
        <v>Q3</v>
      </c>
      <c r="E1458" s="3">
        <f>MONTH(SalesDataTable[[#This Row],[Order Date]])</f>
        <v>7</v>
      </c>
      <c r="F1458" s="3" t="str">
        <f>TEXT(SalesDataTable[[#This Row],[Order Date]],"MMM")</f>
        <v>Jul</v>
      </c>
      <c r="G1458" s="3" t="s">
        <v>11</v>
      </c>
      <c r="H1458" s="3" t="s">
        <v>39</v>
      </c>
      <c r="I1458" s="3" t="s">
        <v>2</v>
      </c>
      <c r="J1458" s="3" t="s">
        <v>13</v>
      </c>
      <c r="K1458" s="3" t="s">
        <v>14</v>
      </c>
      <c r="L1458" s="3" t="s">
        <v>32</v>
      </c>
      <c r="M1458" s="8">
        <v>2</v>
      </c>
      <c r="N1458" s="5">
        <v>46.41</v>
      </c>
      <c r="O1458" s="6">
        <v>0</v>
      </c>
      <c r="P1458" s="5">
        <v>18.600000000000001</v>
      </c>
      <c r="Q1458" s="5">
        <f t="shared" si="88"/>
        <v>92.82</v>
      </c>
      <c r="R1458" s="5">
        <f t="shared" si="89"/>
        <v>37.200000000000003</v>
      </c>
      <c r="S1458" s="5">
        <f t="shared" si="90"/>
        <v>55.61999999999999</v>
      </c>
      <c r="T1458" s="7">
        <f t="shared" si="91"/>
        <v>0.59922430510665803</v>
      </c>
      <c r="U1458" s="4">
        <f>YEAR(SalesDataTable[[#This Row],[Order Date]])</f>
        <v>2026</v>
      </c>
      <c r="V1458" s="7" t="str">
        <f>"Q"&amp;ROUNDUP(MONTH(SalesDataTable[[#This Row],[Order Date]])/3,0)</f>
        <v>Q3</v>
      </c>
      <c r="W1458" s="8">
        <f>MONTH(SalesDataTable[[#This Row],[Order Date]])</f>
        <v>7</v>
      </c>
      <c r="X1458" s="7" t="str">
        <f>TEXT(SalesDataTable[[#This Row],[Order Date]],"mmm")</f>
        <v>Jul</v>
      </c>
    </row>
    <row r="1459" spans="1:24" ht="15.75">
      <c r="A1459" s="1">
        <v>2838</v>
      </c>
      <c r="B1459" s="2">
        <v>46226</v>
      </c>
      <c r="C1459" s="3">
        <f>YEAR(SalesDataTable[[#This Row],[Order Date]])</f>
        <v>2026</v>
      </c>
      <c r="D1459" s="10" t="str">
        <f>"Q"&amp;ROUNDUP(MONTH(SalesDataTable[[#This Row],[Order Date]])/3,0)</f>
        <v>Q3</v>
      </c>
      <c r="E1459" s="3">
        <f>MONTH(SalesDataTable[[#This Row],[Order Date]])</f>
        <v>7</v>
      </c>
      <c r="F1459" s="3" t="str">
        <f>TEXT(SalesDataTable[[#This Row],[Order Date]],"MMM")</f>
        <v>Jul</v>
      </c>
      <c r="G1459" s="3" t="s">
        <v>20</v>
      </c>
      <c r="H1459" s="3" t="s">
        <v>47</v>
      </c>
      <c r="I1459" s="3" t="s">
        <v>28</v>
      </c>
      <c r="J1459" s="3" t="s">
        <v>13</v>
      </c>
      <c r="K1459" s="3" t="s">
        <v>9</v>
      </c>
      <c r="L1459" s="3" t="s">
        <v>46</v>
      </c>
      <c r="M1459" s="8">
        <v>1</v>
      </c>
      <c r="N1459" s="5">
        <v>69.75</v>
      </c>
      <c r="O1459" s="6">
        <v>0</v>
      </c>
      <c r="P1459" s="5">
        <v>33.299999999999997</v>
      </c>
      <c r="Q1459" s="5">
        <f t="shared" si="88"/>
        <v>69.75</v>
      </c>
      <c r="R1459" s="5">
        <f t="shared" si="89"/>
        <v>33.299999999999997</v>
      </c>
      <c r="S1459" s="5">
        <f t="shared" si="90"/>
        <v>36.450000000000003</v>
      </c>
      <c r="T1459" s="7">
        <f t="shared" si="91"/>
        <v>0.52258064516129032</v>
      </c>
      <c r="U1459" s="4">
        <f>YEAR(SalesDataTable[[#This Row],[Order Date]])</f>
        <v>2026</v>
      </c>
      <c r="V1459" s="7" t="str">
        <f>"Q"&amp;ROUNDUP(MONTH(SalesDataTable[[#This Row],[Order Date]])/3,0)</f>
        <v>Q3</v>
      </c>
      <c r="W1459" s="8">
        <f>MONTH(SalesDataTable[[#This Row],[Order Date]])</f>
        <v>7</v>
      </c>
      <c r="X1459" s="7" t="str">
        <f>TEXT(SalesDataTable[[#This Row],[Order Date]],"mmm")</f>
        <v>Jul</v>
      </c>
    </row>
    <row r="1460" spans="1:24" ht="15.75">
      <c r="A1460" s="1">
        <v>3730</v>
      </c>
      <c r="B1460" s="2">
        <v>46226</v>
      </c>
      <c r="C1460" s="3">
        <f>YEAR(SalesDataTable[[#This Row],[Order Date]])</f>
        <v>2026</v>
      </c>
      <c r="D1460" s="10" t="str">
        <f>"Q"&amp;ROUNDUP(MONTH(SalesDataTable[[#This Row],[Order Date]])/3,0)</f>
        <v>Q3</v>
      </c>
      <c r="E1460" s="3">
        <f>MONTH(SalesDataTable[[#This Row],[Order Date]])</f>
        <v>7</v>
      </c>
      <c r="F1460" s="3" t="str">
        <f>TEXT(SalesDataTable[[#This Row],[Order Date]],"MMM")</f>
        <v>Jul</v>
      </c>
      <c r="G1460" s="3" t="s">
        <v>0</v>
      </c>
      <c r="H1460" s="3" t="s">
        <v>50</v>
      </c>
      <c r="I1460" s="3" t="s">
        <v>19</v>
      </c>
      <c r="J1460" s="3" t="s">
        <v>16</v>
      </c>
      <c r="K1460" s="3" t="s">
        <v>4</v>
      </c>
      <c r="L1460" s="3" t="s">
        <v>26</v>
      </c>
      <c r="M1460" s="8">
        <v>3</v>
      </c>
      <c r="N1460" s="5">
        <v>40.81</v>
      </c>
      <c r="O1460" s="6">
        <v>0</v>
      </c>
      <c r="P1460" s="5">
        <v>16.86</v>
      </c>
      <c r="Q1460" s="5">
        <f t="shared" si="88"/>
        <v>122.43</v>
      </c>
      <c r="R1460" s="5">
        <f t="shared" si="89"/>
        <v>50.58</v>
      </c>
      <c r="S1460" s="5">
        <f t="shared" si="90"/>
        <v>71.850000000000009</v>
      </c>
      <c r="T1460" s="7">
        <f t="shared" si="91"/>
        <v>0.58686596422445481</v>
      </c>
      <c r="U1460" s="4">
        <f>YEAR(SalesDataTable[[#This Row],[Order Date]])</f>
        <v>2026</v>
      </c>
      <c r="V1460" s="7" t="str">
        <f>"Q"&amp;ROUNDUP(MONTH(SalesDataTable[[#This Row],[Order Date]])/3,0)</f>
        <v>Q3</v>
      </c>
      <c r="W1460" s="8">
        <f>MONTH(SalesDataTable[[#This Row],[Order Date]])</f>
        <v>7</v>
      </c>
      <c r="X1460" s="7" t="str">
        <f>TEXT(SalesDataTable[[#This Row],[Order Date]],"mmm")</f>
        <v>Jul</v>
      </c>
    </row>
    <row r="1461" spans="1:24" ht="15.75">
      <c r="A1461" s="1">
        <v>4287</v>
      </c>
      <c r="B1461" s="2">
        <v>46226</v>
      </c>
      <c r="C1461" s="3">
        <f>YEAR(SalesDataTable[[#This Row],[Order Date]])</f>
        <v>2026</v>
      </c>
      <c r="D1461" s="10" t="str">
        <f>"Q"&amp;ROUNDUP(MONTH(SalesDataTable[[#This Row],[Order Date]])/3,0)</f>
        <v>Q3</v>
      </c>
      <c r="E1461" s="3">
        <f>MONTH(SalesDataTable[[#This Row],[Order Date]])</f>
        <v>7</v>
      </c>
      <c r="F1461" s="3" t="str">
        <f>TEXT(SalesDataTable[[#This Row],[Order Date]],"MMM")</f>
        <v>Jul</v>
      </c>
      <c r="G1461" s="3" t="s">
        <v>20</v>
      </c>
      <c r="H1461" s="3" t="s">
        <v>33</v>
      </c>
      <c r="I1461" s="3" t="s">
        <v>28</v>
      </c>
      <c r="J1461" s="3" t="s">
        <v>3</v>
      </c>
      <c r="K1461" s="3" t="s">
        <v>9</v>
      </c>
      <c r="L1461" s="3" t="s">
        <v>37</v>
      </c>
      <c r="M1461" s="8">
        <v>5</v>
      </c>
      <c r="N1461" s="5">
        <v>156.69</v>
      </c>
      <c r="O1461" s="6">
        <v>0</v>
      </c>
      <c r="P1461" s="5">
        <v>80.489999999999995</v>
      </c>
      <c r="Q1461" s="5">
        <f t="shared" si="88"/>
        <v>783.45</v>
      </c>
      <c r="R1461" s="5">
        <f t="shared" si="89"/>
        <v>402.45</v>
      </c>
      <c r="S1461" s="5">
        <f t="shared" si="90"/>
        <v>381.00000000000006</v>
      </c>
      <c r="T1461" s="7">
        <f t="shared" si="91"/>
        <v>0.48631054949262881</v>
      </c>
      <c r="U1461" s="4">
        <f>YEAR(SalesDataTable[[#This Row],[Order Date]])</f>
        <v>2026</v>
      </c>
      <c r="V1461" s="7" t="str">
        <f>"Q"&amp;ROUNDUP(MONTH(SalesDataTable[[#This Row],[Order Date]])/3,0)</f>
        <v>Q3</v>
      </c>
      <c r="W1461" s="8">
        <f>MONTH(SalesDataTable[[#This Row],[Order Date]])</f>
        <v>7</v>
      </c>
      <c r="X1461" s="7" t="str">
        <f>TEXT(SalesDataTable[[#This Row],[Order Date]],"mmm")</f>
        <v>Jul</v>
      </c>
    </row>
    <row r="1462" spans="1:24" ht="15.75">
      <c r="A1462" s="1">
        <v>4297</v>
      </c>
      <c r="B1462" s="2">
        <v>46226</v>
      </c>
      <c r="C1462" s="3">
        <f>YEAR(SalesDataTable[[#This Row],[Order Date]])</f>
        <v>2026</v>
      </c>
      <c r="D1462" s="10" t="str">
        <f>"Q"&amp;ROUNDUP(MONTH(SalesDataTable[[#This Row],[Order Date]])/3,0)</f>
        <v>Q3</v>
      </c>
      <c r="E1462" s="3">
        <f>MONTH(SalesDataTable[[#This Row],[Order Date]])</f>
        <v>7</v>
      </c>
      <c r="F1462" s="3" t="str">
        <f>TEXT(SalesDataTable[[#This Row],[Order Date]],"MMM")</f>
        <v>Jul</v>
      </c>
      <c r="G1462" s="3" t="s">
        <v>6</v>
      </c>
      <c r="H1462" s="3" t="s">
        <v>27</v>
      </c>
      <c r="I1462" s="3" t="s">
        <v>28</v>
      </c>
      <c r="J1462" s="3" t="s">
        <v>3</v>
      </c>
      <c r="K1462" s="3" t="s">
        <v>14</v>
      </c>
      <c r="L1462" s="3" t="s">
        <v>48</v>
      </c>
      <c r="M1462" s="8">
        <v>1</v>
      </c>
      <c r="N1462" s="5">
        <v>168.59</v>
      </c>
      <c r="O1462" s="6">
        <v>0.1</v>
      </c>
      <c r="P1462" s="5">
        <v>88.8</v>
      </c>
      <c r="Q1462" s="5">
        <f t="shared" si="88"/>
        <v>151.73099999999999</v>
      </c>
      <c r="R1462" s="5">
        <f t="shared" si="89"/>
        <v>88.8</v>
      </c>
      <c r="S1462" s="5">
        <f t="shared" si="90"/>
        <v>62.930999999999997</v>
      </c>
      <c r="T1462" s="7">
        <f t="shared" si="91"/>
        <v>0.41475374181940405</v>
      </c>
      <c r="U1462" s="4">
        <f>YEAR(SalesDataTable[[#This Row],[Order Date]])</f>
        <v>2026</v>
      </c>
      <c r="V1462" s="7" t="str">
        <f>"Q"&amp;ROUNDUP(MONTH(SalesDataTable[[#This Row],[Order Date]])/3,0)</f>
        <v>Q3</v>
      </c>
      <c r="W1462" s="8">
        <f>MONTH(SalesDataTable[[#This Row],[Order Date]])</f>
        <v>7</v>
      </c>
      <c r="X1462" s="7" t="str">
        <f>TEXT(SalesDataTable[[#This Row],[Order Date]],"mmm")</f>
        <v>Jul</v>
      </c>
    </row>
    <row r="1463" spans="1:24" ht="15.75">
      <c r="A1463" s="1">
        <v>5118</v>
      </c>
      <c r="B1463" s="2">
        <v>46226</v>
      </c>
      <c r="C1463" s="3">
        <f>YEAR(SalesDataTable[[#This Row],[Order Date]])</f>
        <v>2026</v>
      </c>
      <c r="D1463" s="10" t="str">
        <f>"Q"&amp;ROUNDUP(MONTH(SalesDataTable[[#This Row],[Order Date]])/3,0)</f>
        <v>Q3</v>
      </c>
      <c r="E1463" s="3">
        <f>MONTH(SalesDataTable[[#This Row],[Order Date]])</f>
        <v>7</v>
      </c>
      <c r="F1463" s="3" t="str">
        <f>TEXT(SalesDataTable[[#This Row],[Order Date]],"MMM")</f>
        <v>Jul</v>
      </c>
      <c r="G1463" s="3" t="s">
        <v>6</v>
      </c>
      <c r="H1463" s="3" t="s">
        <v>43</v>
      </c>
      <c r="I1463" s="3" t="s">
        <v>2</v>
      </c>
      <c r="J1463" s="3" t="s">
        <v>16</v>
      </c>
      <c r="K1463" s="3" t="s">
        <v>14</v>
      </c>
      <c r="L1463" s="3" t="s">
        <v>15</v>
      </c>
      <c r="M1463" s="8">
        <v>5</v>
      </c>
      <c r="N1463" s="5">
        <v>36.880000000000003</v>
      </c>
      <c r="O1463" s="6">
        <v>0.1</v>
      </c>
      <c r="P1463" s="5">
        <v>13.76</v>
      </c>
      <c r="Q1463" s="5">
        <f t="shared" si="88"/>
        <v>165.96</v>
      </c>
      <c r="R1463" s="5">
        <f t="shared" si="89"/>
        <v>68.8</v>
      </c>
      <c r="S1463" s="5">
        <f t="shared" si="90"/>
        <v>97.160000000000011</v>
      </c>
      <c r="T1463" s="7">
        <f t="shared" si="91"/>
        <v>0.58544227524704751</v>
      </c>
      <c r="U1463" s="4">
        <f>YEAR(SalesDataTable[[#This Row],[Order Date]])</f>
        <v>2026</v>
      </c>
      <c r="V1463" s="7" t="str">
        <f>"Q"&amp;ROUNDUP(MONTH(SalesDataTable[[#This Row],[Order Date]])/3,0)</f>
        <v>Q3</v>
      </c>
      <c r="W1463" s="8">
        <f>MONTH(SalesDataTable[[#This Row],[Order Date]])</f>
        <v>7</v>
      </c>
      <c r="X1463" s="7" t="str">
        <f>TEXT(SalesDataTable[[#This Row],[Order Date]],"mmm")</f>
        <v>Jul</v>
      </c>
    </row>
    <row r="1464" spans="1:24" ht="15.75">
      <c r="A1464" s="1">
        <v>363</v>
      </c>
      <c r="B1464" s="2">
        <v>46227</v>
      </c>
      <c r="C1464" s="3">
        <f>YEAR(SalesDataTable[[#This Row],[Order Date]])</f>
        <v>2026</v>
      </c>
      <c r="D1464" s="10" t="str">
        <f>"Q"&amp;ROUNDUP(MONTH(SalesDataTable[[#This Row],[Order Date]])/3,0)</f>
        <v>Q3</v>
      </c>
      <c r="E1464" s="3">
        <f>MONTH(SalesDataTable[[#This Row],[Order Date]])</f>
        <v>7</v>
      </c>
      <c r="F1464" s="3" t="str">
        <f>TEXT(SalesDataTable[[#This Row],[Order Date]],"MMM")</f>
        <v>Jul</v>
      </c>
      <c r="G1464" s="3" t="s">
        <v>0</v>
      </c>
      <c r="H1464" s="3" t="s">
        <v>1</v>
      </c>
      <c r="I1464" s="3" t="s">
        <v>8</v>
      </c>
      <c r="J1464" s="3" t="s">
        <v>16</v>
      </c>
      <c r="K1464" s="3" t="s">
        <v>14</v>
      </c>
      <c r="L1464" s="3" t="s">
        <v>44</v>
      </c>
      <c r="M1464" s="8">
        <v>8</v>
      </c>
      <c r="N1464" s="5">
        <v>136.13</v>
      </c>
      <c r="O1464" s="6">
        <v>0.1</v>
      </c>
      <c r="P1464" s="5">
        <v>66.55</v>
      </c>
      <c r="Q1464" s="5">
        <f t="shared" si="88"/>
        <v>980.13599999999997</v>
      </c>
      <c r="R1464" s="5">
        <f t="shared" si="89"/>
        <v>532.4</v>
      </c>
      <c r="S1464" s="5">
        <f t="shared" si="90"/>
        <v>447.73599999999999</v>
      </c>
      <c r="T1464" s="7">
        <f t="shared" si="91"/>
        <v>0.45681007533648393</v>
      </c>
      <c r="U1464" s="4">
        <f>YEAR(SalesDataTable[[#This Row],[Order Date]])</f>
        <v>2026</v>
      </c>
      <c r="V1464" s="7" t="str">
        <f>"Q"&amp;ROUNDUP(MONTH(SalesDataTable[[#This Row],[Order Date]])/3,0)</f>
        <v>Q3</v>
      </c>
      <c r="W1464" s="8">
        <f>MONTH(SalesDataTable[[#This Row],[Order Date]])</f>
        <v>7</v>
      </c>
      <c r="X1464" s="7" t="str">
        <f>TEXT(SalesDataTable[[#This Row],[Order Date]],"mmm")</f>
        <v>Jul</v>
      </c>
    </row>
    <row r="1465" spans="1:24" ht="15.75">
      <c r="A1465" s="1">
        <v>4243</v>
      </c>
      <c r="B1465" s="2">
        <v>46227</v>
      </c>
      <c r="C1465" s="3">
        <f>YEAR(SalesDataTable[[#This Row],[Order Date]])</f>
        <v>2026</v>
      </c>
      <c r="D1465" s="10" t="str">
        <f>"Q"&amp;ROUNDUP(MONTH(SalesDataTable[[#This Row],[Order Date]])/3,0)</f>
        <v>Q3</v>
      </c>
      <c r="E1465" s="3">
        <f>MONTH(SalesDataTable[[#This Row],[Order Date]])</f>
        <v>7</v>
      </c>
      <c r="F1465" s="3" t="str">
        <f>TEXT(SalesDataTable[[#This Row],[Order Date]],"MMM")</f>
        <v>Jul</v>
      </c>
      <c r="G1465" s="3" t="s">
        <v>6</v>
      </c>
      <c r="H1465" s="3" t="s">
        <v>49</v>
      </c>
      <c r="I1465" s="3" t="s">
        <v>28</v>
      </c>
      <c r="J1465" s="3" t="s">
        <v>3</v>
      </c>
      <c r="K1465" s="3" t="s">
        <v>4</v>
      </c>
      <c r="L1465" s="3" t="s">
        <v>26</v>
      </c>
      <c r="M1465" s="8">
        <v>2</v>
      </c>
      <c r="N1465" s="5">
        <v>40.479999999999997</v>
      </c>
      <c r="O1465" s="6">
        <v>0.05</v>
      </c>
      <c r="P1465" s="5">
        <v>16.93</v>
      </c>
      <c r="Q1465" s="5">
        <f t="shared" si="88"/>
        <v>76.911999999999992</v>
      </c>
      <c r="R1465" s="5">
        <f t="shared" si="89"/>
        <v>33.86</v>
      </c>
      <c r="S1465" s="5">
        <f t="shared" si="90"/>
        <v>43.051999999999992</v>
      </c>
      <c r="T1465" s="7">
        <f t="shared" si="91"/>
        <v>0.5597566049511129</v>
      </c>
      <c r="U1465" s="4">
        <f>YEAR(SalesDataTable[[#This Row],[Order Date]])</f>
        <v>2026</v>
      </c>
      <c r="V1465" s="7" t="str">
        <f>"Q"&amp;ROUNDUP(MONTH(SalesDataTable[[#This Row],[Order Date]])/3,0)</f>
        <v>Q3</v>
      </c>
      <c r="W1465" s="8">
        <f>MONTH(SalesDataTable[[#This Row],[Order Date]])</f>
        <v>7</v>
      </c>
      <c r="X1465" s="7" t="str">
        <f>TEXT(SalesDataTable[[#This Row],[Order Date]],"mmm")</f>
        <v>Jul</v>
      </c>
    </row>
    <row r="1466" spans="1:24" ht="15.75">
      <c r="A1466" s="1">
        <v>4348</v>
      </c>
      <c r="B1466" s="2">
        <v>46227</v>
      </c>
      <c r="C1466" s="3">
        <f>YEAR(SalesDataTable[[#This Row],[Order Date]])</f>
        <v>2026</v>
      </c>
      <c r="D1466" s="10" t="str">
        <f>"Q"&amp;ROUNDUP(MONTH(SalesDataTable[[#This Row],[Order Date]])/3,0)</f>
        <v>Q3</v>
      </c>
      <c r="E1466" s="3">
        <f>MONTH(SalesDataTable[[#This Row],[Order Date]])</f>
        <v>7</v>
      </c>
      <c r="F1466" s="3" t="str">
        <f>TEXT(SalesDataTable[[#This Row],[Order Date]],"MMM")</f>
        <v>Jul</v>
      </c>
      <c r="G1466" s="3" t="s">
        <v>0</v>
      </c>
      <c r="H1466" s="3" t="s">
        <v>1</v>
      </c>
      <c r="I1466" s="3" t="s">
        <v>2</v>
      </c>
      <c r="J1466" s="3" t="s">
        <v>13</v>
      </c>
      <c r="K1466" s="3" t="s">
        <v>4</v>
      </c>
      <c r="L1466" s="3" t="s">
        <v>22</v>
      </c>
      <c r="M1466" s="8">
        <v>4</v>
      </c>
      <c r="N1466" s="5">
        <v>50.09</v>
      </c>
      <c r="O1466" s="6">
        <v>0</v>
      </c>
      <c r="P1466" s="5">
        <v>22.11</v>
      </c>
      <c r="Q1466" s="5">
        <f t="shared" si="88"/>
        <v>200.36</v>
      </c>
      <c r="R1466" s="5">
        <f t="shared" si="89"/>
        <v>88.44</v>
      </c>
      <c r="S1466" s="5">
        <f t="shared" si="90"/>
        <v>111.92000000000002</v>
      </c>
      <c r="T1466" s="7">
        <f t="shared" si="91"/>
        <v>0.55859452984627678</v>
      </c>
      <c r="U1466" s="4">
        <f>YEAR(SalesDataTable[[#This Row],[Order Date]])</f>
        <v>2026</v>
      </c>
      <c r="V1466" s="7" t="str">
        <f>"Q"&amp;ROUNDUP(MONTH(SalesDataTable[[#This Row],[Order Date]])/3,0)</f>
        <v>Q3</v>
      </c>
      <c r="W1466" s="8">
        <f>MONTH(SalesDataTable[[#This Row],[Order Date]])</f>
        <v>7</v>
      </c>
      <c r="X1466" s="7" t="str">
        <f>TEXT(SalesDataTable[[#This Row],[Order Date]],"mmm")</f>
        <v>Jul</v>
      </c>
    </row>
    <row r="1467" spans="1:24" ht="15.75">
      <c r="A1467" s="1">
        <v>4405</v>
      </c>
      <c r="B1467" s="2">
        <v>46227</v>
      </c>
      <c r="C1467" s="3">
        <f>YEAR(SalesDataTable[[#This Row],[Order Date]])</f>
        <v>2026</v>
      </c>
      <c r="D1467" s="10" t="str">
        <f>"Q"&amp;ROUNDUP(MONTH(SalesDataTable[[#This Row],[Order Date]])/3,0)</f>
        <v>Q3</v>
      </c>
      <c r="E1467" s="3">
        <f>MONTH(SalesDataTable[[#This Row],[Order Date]])</f>
        <v>7</v>
      </c>
      <c r="F1467" s="3" t="str">
        <f>TEXT(SalesDataTable[[#This Row],[Order Date]],"MMM")</f>
        <v>Jul</v>
      </c>
      <c r="G1467" s="3" t="s">
        <v>20</v>
      </c>
      <c r="H1467" s="3" t="s">
        <v>33</v>
      </c>
      <c r="I1467" s="3" t="s">
        <v>2</v>
      </c>
      <c r="J1467" s="3" t="s">
        <v>3</v>
      </c>
      <c r="K1467" s="3" t="s">
        <v>9</v>
      </c>
      <c r="L1467" s="3" t="s">
        <v>37</v>
      </c>
      <c r="M1467" s="8">
        <v>1</v>
      </c>
      <c r="N1467" s="5">
        <v>156.54</v>
      </c>
      <c r="O1467" s="6">
        <v>0.1</v>
      </c>
      <c r="P1467" s="5">
        <v>77.38</v>
      </c>
      <c r="Q1467" s="5">
        <f t="shared" si="88"/>
        <v>140.886</v>
      </c>
      <c r="R1467" s="5">
        <f t="shared" si="89"/>
        <v>77.38</v>
      </c>
      <c r="S1467" s="5">
        <f t="shared" si="90"/>
        <v>63.506</v>
      </c>
      <c r="T1467" s="7">
        <f t="shared" si="91"/>
        <v>0.4507616086765186</v>
      </c>
      <c r="U1467" s="4">
        <f>YEAR(SalesDataTable[[#This Row],[Order Date]])</f>
        <v>2026</v>
      </c>
      <c r="V1467" s="7" t="str">
        <f>"Q"&amp;ROUNDUP(MONTH(SalesDataTable[[#This Row],[Order Date]])/3,0)</f>
        <v>Q3</v>
      </c>
      <c r="W1467" s="8">
        <f>MONTH(SalesDataTable[[#This Row],[Order Date]])</f>
        <v>7</v>
      </c>
      <c r="X1467" s="7" t="str">
        <f>TEXT(SalesDataTable[[#This Row],[Order Date]],"mmm")</f>
        <v>Jul</v>
      </c>
    </row>
    <row r="1468" spans="1:24" ht="15.75">
      <c r="A1468" s="1">
        <v>4857</v>
      </c>
      <c r="B1468" s="2">
        <v>46227</v>
      </c>
      <c r="C1468" s="3">
        <f>YEAR(SalesDataTable[[#This Row],[Order Date]])</f>
        <v>2026</v>
      </c>
      <c r="D1468" s="10" t="str">
        <f>"Q"&amp;ROUNDUP(MONTH(SalesDataTable[[#This Row],[Order Date]])/3,0)</f>
        <v>Q3</v>
      </c>
      <c r="E1468" s="3">
        <f>MONTH(SalesDataTable[[#This Row],[Order Date]])</f>
        <v>7</v>
      </c>
      <c r="F1468" s="3" t="str">
        <f>TEXT(SalesDataTable[[#This Row],[Order Date]],"MMM")</f>
        <v>Jul</v>
      </c>
      <c r="G1468" s="3" t="s">
        <v>6</v>
      </c>
      <c r="H1468" s="3" t="s">
        <v>27</v>
      </c>
      <c r="I1468" s="3" t="s">
        <v>19</v>
      </c>
      <c r="J1468" s="3" t="s">
        <v>3</v>
      </c>
      <c r="K1468" s="3" t="s">
        <v>9</v>
      </c>
      <c r="L1468" s="3" t="s">
        <v>37</v>
      </c>
      <c r="M1468" s="8">
        <v>1</v>
      </c>
      <c r="N1468" s="5">
        <v>152.1</v>
      </c>
      <c r="O1468" s="6">
        <v>0.1</v>
      </c>
      <c r="P1468" s="5">
        <v>80.459999999999994</v>
      </c>
      <c r="Q1468" s="5">
        <f t="shared" si="88"/>
        <v>136.88999999999999</v>
      </c>
      <c r="R1468" s="5">
        <f t="shared" si="89"/>
        <v>80.459999999999994</v>
      </c>
      <c r="S1468" s="5">
        <f t="shared" si="90"/>
        <v>56.429999999999993</v>
      </c>
      <c r="T1468" s="7">
        <f t="shared" si="91"/>
        <v>0.41222879684418146</v>
      </c>
      <c r="U1468" s="4">
        <f>YEAR(SalesDataTable[[#This Row],[Order Date]])</f>
        <v>2026</v>
      </c>
      <c r="V1468" s="7" t="str">
        <f>"Q"&amp;ROUNDUP(MONTH(SalesDataTable[[#This Row],[Order Date]])/3,0)</f>
        <v>Q3</v>
      </c>
      <c r="W1468" s="8">
        <f>MONTH(SalesDataTable[[#This Row],[Order Date]])</f>
        <v>7</v>
      </c>
      <c r="X1468" s="7" t="str">
        <f>TEXT(SalesDataTable[[#This Row],[Order Date]],"mmm")</f>
        <v>Jul</v>
      </c>
    </row>
    <row r="1469" spans="1:24" ht="15.75">
      <c r="A1469" s="1">
        <v>87</v>
      </c>
      <c r="B1469" s="2">
        <v>46228</v>
      </c>
      <c r="C1469" s="3">
        <f>YEAR(SalesDataTable[[#This Row],[Order Date]])</f>
        <v>2026</v>
      </c>
      <c r="D1469" s="10" t="str">
        <f>"Q"&amp;ROUNDUP(MONTH(SalesDataTable[[#This Row],[Order Date]])/3,0)</f>
        <v>Q3</v>
      </c>
      <c r="E1469" s="3">
        <f>MONTH(SalesDataTable[[#This Row],[Order Date]])</f>
        <v>7</v>
      </c>
      <c r="F1469" s="3" t="str">
        <f>TEXT(SalesDataTable[[#This Row],[Order Date]],"MMM")</f>
        <v>Jul</v>
      </c>
      <c r="G1469" s="3" t="s">
        <v>6</v>
      </c>
      <c r="H1469" s="3" t="s">
        <v>41</v>
      </c>
      <c r="I1469" s="3" t="s">
        <v>2</v>
      </c>
      <c r="J1469" s="3" t="s">
        <v>3</v>
      </c>
      <c r="K1469" s="3" t="s">
        <v>9</v>
      </c>
      <c r="L1469" s="3" t="s">
        <v>37</v>
      </c>
      <c r="M1469" s="8">
        <v>1</v>
      </c>
      <c r="N1469" s="5">
        <v>155.35</v>
      </c>
      <c r="O1469" s="6">
        <v>0</v>
      </c>
      <c r="P1469" s="5">
        <v>80.47</v>
      </c>
      <c r="Q1469" s="5">
        <f t="shared" si="88"/>
        <v>155.35</v>
      </c>
      <c r="R1469" s="5">
        <f t="shared" si="89"/>
        <v>80.47</v>
      </c>
      <c r="S1469" s="5">
        <f t="shared" si="90"/>
        <v>74.88</v>
      </c>
      <c r="T1469" s="7">
        <f t="shared" si="91"/>
        <v>0.48200836820083681</v>
      </c>
      <c r="U1469" s="4">
        <f>YEAR(SalesDataTable[[#This Row],[Order Date]])</f>
        <v>2026</v>
      </c>
      <c r="V1469" s="7" t="str">
        <f>"Q"&amp;ROUNDUP(MONTH(SalesDataTable[[#This Row],[Order Date]])/3,0)</f>
        <v>Q3</v>
      </c>
      <c r="W1469" s="8">
        <f>MONTH(SalesDataTable[[#This Row],[Order Date]])</f>
        <v>7</v>
      </c>
      <c r="X1469" s="7" t="str">
        <f>TEXT(SalesDataTable[[#This Row],[Order Date]],"mmm")</f>
        <v>Jul</v>
      </c>
    </row>
    <row r="1470" spans="1:24" ht="15.75">
      <c r="A1470" s="1">
        <v>315</v>
      </c>
      <c r="B1470" s="2">
        <v>46228</v>
      </c>
      <c r="C1470" s="3">
        <f>YEAR(SalesDataTable[[#This Row],[Order Date]])</f>
        <v>2026</v>
      </c>
      <c r="D1470" s="10" t="str">
        <f>"Q"&amp;ROUNDUP(MONTH(SalesDataTable[[#This Row],[Order Date]])/3,0)</f>
        <v>Q3</v>
      </c>
      <c r="E1470" s="3">
        <f>MONTH(SalesDataTable[[#This Row],[Order Date]])</f>
        <v>7</v>
      </c>
      <c r="F1470" s="3" t="str">
        <f>TEXT(SalesDataTable[[#This Row],[Order Date]],"MMM")</f>
        <v>Jul</v>
      </c>
      <c r="G1470" s="3" t="s">
        <v>11</v>
      </c>
      <c r="H1470" s="3" t="s">
        <v>18</v>
      </c>
      <c r="I1470" s="3" t="s">
        <v>28</v>
      </c>
      <c r="J1470" s="3" t="s">
        <v>13</v>
      </c>
      <c r="K1470" s="3" t="s">
        <v>4</v>
      </c>
      <c r="L1470" s="3" t="s">
        <v>5</v>
      </c>
      <c r="M1470" s="8">
        <v>1</v>
      </c>
      <c r="N1470" s="5">
        <v>81.13</v>
      </c>
      <c r="O1470" s="6">
        <v>0.05</v>
      </c>
      <c r="P1470" s="5">
        <v>42.41</v>
      </c>
      <c r="Q1470" s="5">
        <f t="shared" si="88"/>
        <v>77.073499999999996</v>
      </c>
      <c r="R1470" s="5">
        <f t="shared" si="89"/>
        <v>42.41</v>
      </c>
      <c r="S1470" s="5">
        <f t="shared" si="90"/>
        <v>34.663499999999999</v>
      </c>
      <c r="T1470" s="7">
        <f t="shared" si="91"/>
        <v>0.44974602165465433</v>
      </c>
      <c r="U1470" s="4">
        <f>YEAR(SalesDataTable[[#This Row],[Order Date]])</f>
        <v>2026</v>
      </c>
      <c r="V1470" s="7" t="str">
        <f>"Q"&amp;ROUNDUP(MONTH(SalesDataTable[[#This Row],[Order Date]])/3,0)</f>
        <v>Q3</v>
      </c>
      <c r="W1470" s="8">
        <f>MONTH(SalesDataTable[[#This Row],[Order Date]])</f>
        <v>7</v>
      </c>
      <c r="X1470" s="7" t="str">
        <f>TEXT(SalesDataTable[[#This Row],[Order Date]],"mmm")</f>
        <v>Jul</v>
      </c>
    </row>
    <row r="1471" spans="1:24" ht="15.75">
      <c r="A1471" s="1">
        <v>970</v>
      </c>
      <c r="B1471" s="2">
        <v>46228</v>
      </c>
      <c r="C1471" s="3">
        <f>YEAR(SalesDataTable[[#This Row],[Order Date]])</f>
        <v>2026</v>
      </c>
      <c r="D1471" s="10" t="str">
        <f>"Q"&amp;ROUNDUP(MONTH(SalesDataTable[[#This Row],[Order Date]])/3,0)</f>
        <v>Q3</v>
      </c>
      <c r="E1471" s="3">
        <f>MONTH(SalesDataTable[[#This Row],[Order Date]])</f>
        <v>7</v>
      </c>
      <c r="F1471" s="3" t="str">
        <f>TEXT(SalesDataTable[[#This Row],[Order Date]],"MMM")</f>
        <v>Jul</v>
      </c>
      <c r="G1471" s="3" t="s">
        <v>6</v>
      </c>
      <c r="H1471" s="3" t="s">
        <v>41</v>
      </c>
      <c r="I1471" s="3" t="s">
        <v>2</v>
      </c>
      <c r="J1471" s="3" t="s">
        <v>13</v>
      </c>
      <c r="K1471" s="3" t="s">
        <v>9</v>
      </c>
      <c r="L1471" s="3" t="s">
        <v>17</v>
      </c>
      <c r="M1471" s="8">
        <v>1</v>
      </c>
      <c r="N1471" s="5">
        <v>145.87</v>
      </c>
      <c r="O1471" s="6">
        <v>0</v>
      </c>
      <c r="P1471" s="5">
        <v>81.430000000000007</v>
      </c>
      <c r="Q1471" s="5">
        <f t="shared" si="88"/>
        <v>145.87</v>
      </c>
      <c r="R1471" s="5">
        <f t="shared" si="89"/>
        <v>81.430000000000007</v>
      </c>
      <c r="S1471" s="5">
        <f t="shared" si="90"/>
        <v>64.44</v>
      </c>
      <c r="T1471" s="7">
        <f t="shared" si="91"/>
        <v>0.44176321382052508</v>
      </c>
      <c r="U1471" s="4">
        <f>YEAR(SalesDataTable[[#This Row],[Order Date]])</f>
        <v>2026</v>
      </c>
      <c r="V1471" s="7" t="str">
        <f>"Q"&amp;ROUNDUP(MONTH(SalesDataTable[[#This Row],[Order Date]])/3,0)</f>
        <v>Q3</v>
      </c>
      <c r="W1471" s="8">
        <f>MONTH(SalesDataTable[[#This Row],[Order Date]])</f>
        <v>7</v>
      </c>
      <c r="X1471" s="7" t="str">
        <f>TEXT(SalesDataTable[[#This Row],[Order Date]],"mmm")</f>
        <v>Jul</v>
      </c>
    </row>
    <row r="1472" spans="1:24" ht="15.75">
      <c r="A1472" s="1">
        <v>1891</v>
      </c>
      <c r="B1472" s="2">
        <v>46228</v>
      </c>
      <c r="C1472" s="3">
        <f>YEAR(SalesDataTable[[#This Row],[Order Date]])</f>
        <v>2026</v>
      </c>
      <c r="D1472" s="10" t="str">
        <f>"Q"&amp;ROUNDUP(MONTH(SalesDataTable[[#This Row],[Order Date]])/3,0)</f>
        <v>Q3</v>
      </c>
      <c r="E1472" s="3">
        <f>MONTH(SalesDataTable[[#This Row],[Order Date]])</f>
        <v>7</v>
      </c>
      <c r="F1472" s="3" t="str">
        <f>TEXT(SalesDataTable[[#This Row],[Order Date]],"MMM")</f>
        <v>Jul</v>
      </c>
      <c r="G1472" s="3" t="s">
        <v>6</v>
      </c>
      <c r="H1472" s="3" t="s">
        <v>43</v>
      </c>
      <c r="I1472" s="3" t="s">
        <v>2</v>
      </c>
      <c r="J1472" s="3" t="s">
        <v>13</v>
      </c>
      <c r="K1472" s="3" t="s">
        <v>9</v>
      </c>
      <c r="L1472" s="3" t="s">
        <v>37</v>
      </c>
      <c r="M1472" s="8">
        <v>6</v>
      </c>
      <c r="N1472" s="5">
        <v>151.88999999999999</v>
      </c>
      <c r="O1472" s="6">
        <v>0.15</v>
      </c>
      <c r="P1472" s="5">
        <v>76.83</v>
      </c>
      <c r="Q1472" s="5">
        <f t="shared" si="88"/>
        <v>774.6389999999999</v>
      </c>
      <c r="R1472" s="5">
        <f t="shared" si="89"/>
        <v>460.98</v>
      </c>
      <c r="S1472" s="5">
        <f t="shared" si="90"/>
        <v>313.65899999999988</v>
      </c>
      <c r="T1472" s="7">
        <f t="shared" si="91"/>
        <v>0.40490989996630677</v>
      </c>
      <c r="U1472" s="4">
        <f>YEAR(SalesDataTable[[#This Row],[Order Date]])</f>
        <v>2026</v>
      </c>
      <c r="V1472" s="7" t="str">
        <f>"Q"&amp;ROUNDUP(MONTH(SalesDataTable[[#This Row],[Order Date]])/3,0)</f>
        <v>Q3</v>
      </c>
      <c r="W1472" s="8">
        <f>MONTH(SalesDataTable[[#This Row],[Order Date]])</f>
        <v>7</v>
      </c>
      <c r="X1472" s="7" t="str">
        <f>TEXT(SalesDataTable[[#This Row],[Order Date]],"mmm")</f>
        <v>Jul</v>
      </c>
    </row>
    <row r="1473" spans="1:24" ht="15.75">
      <c r="A1473" s="1">
        <v>2148</v>
      </c>
      <c r="B1473" s="2">
        <v>46228</v>
      </c>
      <c r="C1473" s="3">
        <f>YEAR(SalesDataTable[[#This Row],[Order Date]])</f>
        <v>2026</v>
      </c>
      <c r="D1473" s="10" t="str">
        <f>"Q"&amp;ROUNDUP(MONTH(SalesDataTable[[#This Row],[Order Date]])/3,0)</f>
        <v>Q3</v>
      </c>
      <c r="E1473" s="3">
        <f>MONTH(SalesDataTable[[#This Row],[Order Date]])</f>
        <v>7</v>
      </c>
      <c r="F1473" s="3" t="str">
        <f>TEXT(SalesDataTable[[#This Row],[Order Date]],"MMM")</f>
        <v>Jul</v>
      </c>
      <c r="G1473" s="3" t="s">
        <v>11</v>
      </c>
      <c r="H1473" s="3" t="s">
        <v>39</v>
      </c>
      <c r="I1473" s="3" t="s">
        <v>2</v>
      </c>
      <c r="J1473" s="3" t="s">
        <v>13</v>
      </c>
      <c r="K1473" s="3" t="s">
        <v>34</v>
      </c>
      <c r="L1473" s="3" t="s">
        <v>35</v>
      </c>
      <c r="M1473" s="8">
        <v>2</v>
      </c>
      <c r="N1473" s="5">
        <v>41.14</v>
      </c>
      <c r="O1473" s="6">
        <v>0.1</v>
      </c>
      <c r="P1473" s="5">
        <v>14.84</v>
      </c>
      <c r="Q1473" s="5">
        <f t="shared" si="88"/>
        <v>74.052000000000007</v>
      </c>
      <c r="R1473" s="5">
        <f t="shared" si="89"/>
        <v>29.68</v>
      </c>
      <c r="S1473" s="5">
        <f t="shared" si="90"/>
        <v>44.372000000000007</v>
      </c>
      <c r="T1473" s="7">
        <f t="shared" si="91"/>
        <v>0.59920056176740677</v>
      </c>
      <c r="U1473" s="4">
        <f>YEAR(SalesDataTable[[#This Row],[Order Date]])</f>
        <v>2026</v>
      </c>
      <c r="V1473" s="7" t="str">
        <f>"Q"&amp;ROUNDUP(MONTH(SalesDataTable[[#This Row],[Order Date]])/3,0)</f>
        <v>Q3</v>
      </c>
      <c r="W1473" s="8">
        <f>MONTH(SalesDataTable[[#This Row],[Order Date]])</f>
        <v>7</v>
      </c>
      <c r="X1473" s="7" t="str">
        <f>TEXT(SalesDataTable[[#This Row],[Order Date]],"mmm")</f>
        <v>Jul</v>
      </c>
    </row>
    <row r="1474" spans="1:24" ht="15.75">
      <c r="A1474" s="1">
        <v>2467</v>
      </c>
      <c r="B1474" s="2">
        <v>46228</v>
      </c>
      <c r="C1474" s="3">
        <f>YEAR(SalesDataTable[[#This Row],[Order Date]])</f>
        <v>2026</v>
      </c>
      <c r="D1474" s="10" t="str">
        <f>"Q"&amp;ROUNDUP(MONTH(SalesDataTable[[#This Row],[Order Date]])/3,0)</f>
        <v>Q3</v>
      </c>
      <c r="E1474" s="3">
        <f>MONTH(SalesDataTable[[#This Row],[Order Date]])</f>
        <v>7</v>
      </c>
      <c r="F1474" s="3" t="str">
        <f>TEXT(SalesDataTable[[#This Row],[Order Date]],"MMM")</f>
        <v>Jul</v>
      </c>
      <c r="G1474" s="3" t="s">
        <v>20</v>
      </c>
      <c r="H1474" s="3" t="s">
        <v>21</v>
      </c>
      <c r="I1474" s="3" t="s">
        <v>19</v>
      </c>
      <c r="J1474" s="3" t="s">
        <v>3</v>
      </c>
      <c r="K1474" s="3" t="s">
        <v>4</v>
      </c>
      <c r="L1474" s="3" t="s">
        <v>22</v>
      </c>
      <c r="M1474" s="8">
        <v>1</v>
      </c>
      <c r="N1474" s="5">
        <v>49.5</v>
      </c>
      <c r="O1474" s="6">
        <v>0</v>
      </c>
      <c r="P1474" s="5">
        <v>21.83</v>
      </c>
      <c r="Q1474" s="5">
        <f t="shared" ref="Q1474:Q1537" si="92">M1474*N1474*(1-O1474)</f>
        <v>49.5</v>
      </c>
      <c r="R1474" s="5">
        <f t="shared" ref="R1474:R1537" si="93">M1474*P1474</f>
        <v>21.83</v>
      </c>
      <c r="S1474" s="5">
        <f t="shared" ref="S1474:S1537" si="94">Q1474-R1474</f>
        <v>27.67</v>
      </c>
      <c r="T1474" s="7">
        <f t="shared" ref="T1474:T1537" si="95">IFERROR(S1474/Q1474,0)</f>
        <v>0.55898989898989904</v>
      </c>
      <c r="U1474" s="4">
        <f>YEAR(SalesDataTable[[#This Row],[Order Date]])</f>
        <v>2026</v>
      </c>
      <c r="V1474" s="7" t="str">
        <f>"Q"&amp;ROUNDUP(MONTH(SalesDataTable[[#This Row],[Order Date]])/3,0)</f>
        <v>Q3</v>
      </c>
      <c r="W1474" s="8">
        <f>MONTH(SalesDataTable[[#This Row],[Order Date]])</f>
        <v>7</v>
      </c>
      <c r="X1474" s="7" t="str">
        <f>TEXT(SalesDataTable[[#This Row],[Order Date]],"mmm")</f>
        <v>Jul</v>
      </c>
    </row>
    <row r="1475" spans="1:24" ht="15.75">
      <c r="A1475" s="1">
        <v>3710</v>
      </c>
      <c r="B1475" s="2">
        <v>46228</v>
      </c>
      <c r="C1475" s="3">
        <f>YEAR(SalesDataTable[[#This Row],[Order Date]])</f>
        <v>2026</v>
      </c>
      <c r="D1475" s="10" t="str">
        <f>"Q"&amp;ROUNDUP(MONTH(SalesDataTable[[#This Row],[Order Date]])/3,0)</f>
        <v>Q3</v>
      </c>
      <c r="E1475" s="3">
        <f>MONTH(SalesDataTable[[#This Row],[Order Date]])</f>
        <v>7</v>
      </c>
      <c r="F1475" s="3" t="str">
        <f>TEXT(SalesDataTable[[#This Row],[Order Date]],"MMM")</f>
        <v>Jul</v>
      </c>
      <c r="G1475" s="3" t="s">
        <v>20</v>
      </c>
      <c r="H1475" s="3" t="s">
        <v>31</v>
      </c>
      <c r="I1475" s="3" t="s">
        <v>2</v>
      </c>
      <c r="J1475" s="3" t="s">
        <v>13</v>
      </c>
      <c r="K1475" s="3" t="s">
        <v>14</v>
      </c>
      <c r="L1475" s="3" t="s">
        <v>32</v>
      </c>
      <c r="M1475" s="8">
        <v>2</v>
      </c>
      <c r="N1475" s="5">
        <v>46.48</v>
      </c>
      <c r="O1475" s="6">
        <v>0.05</v>
      </c>
      <c r="P1475" s="5">
        <v>18.760000000000002</v>
      </c>
      <c r="Q1475" s="5">
        <f t="shared" si="92"/>
        <v>88.311999999999983</v>
      </c>
      <c r="R1475" s="5">
        <f t="shared" si="93"/>
        <v>37.520000000000003</v>
      </c>
      <c r="S1475" s="5">
        <f t="shared" si="94"/>
        <v>50.79199999999998</v>
      </c>
      <c r="T1475" s="7">
        <f t="shared" si="95"/>
        <v>0.57514267596702584</v>
      </c>
      <c r="U1475" s="4">
        <f>YEAR(SalesDataTable[[#This Row],[Order Date]])</f>
        <v>2026</v>
      </c>
      <c r="V1475" s="7" t="str">
        <f>"Q"&amp;ROUNDUP(MONTH(SalesDataTable[[#This Row],[Order Date]])/3,0)</f>
        <v>Q3</v>
      </c>
      <c r="W1475" s="8">
        <f>MONTH(SalesDataTable[[#This Row],[Order Date]])</f>
        <v>7</v>
      </c>
      <c r="X1475" s="7" t="str">
        <f>TEXT(SalesDataTable[[#This Row],[Order Date]],"mmm")</f>
        <v>Jul</v>
      </c>
    </row>
    <row r="1476" spans="1:24" ht="15.75">
      <c r="A1476" s="1">
        <v>3714</v>
      </c>
      <c r="B1476" s="2">
        <v>46228</v>
      </c>
      <c r="C1476" s="3">
        <f>YEAR(SalesDataTable[[#This Row],[Order Date]])</f>
        <v>2026</v>
      </c>
      <c r="D1476" s="10" t="str">
        <f>"Q"&amp;ROUNDUP(MONTH(SalesDataTable[[#This Row],[Order Date]])/3,0)</f>
        <v>Q3</v>
      </c>
      <c r="E1476" s="3">
        <f>MONTH(SalesDataTable[[#This Row],[Order Date]])</f>
        <v>7</v>
      </c>
      <c r="F1476" s="3" t="str">
        <f>TEXT(SalesDataTable[[#This Row],[Order Date]],"MMM")</f>
        <v>Jul</v>
      </c>
      <c r="G1476" s="3" t="s">
        <v>11</v>
      </c>
      <c r="H1476" s="3" t="s">
        <v>12</v>
      </c>
      <c r="I1476" s="3" t="s">
        <v>28</v>
      </c>
      <c r="J1476" s="3" t="s">
        <v>3</v>
      </c>
      <c r="K1476" s="3" t="s">
        <v>14</v>
      </c>
      <c r="L1476" s="3" t="s">
        <v>15</v>
      </c>
      <c r="M1476" s="8">
        <v>1</v>
      </c>
      <c r="N1476" s="5">
        <v>36.909999999999997</v>
      </c>
      <c r="O1476" s="6">
        <v>0</v>
      </c>
      <c r="P1476" s="5">
        <v>13.56</v>
      </c>
      <c r="Q1476" s="5">
        <f t="shared" si="92"/>
        <v>36.909999999999997</v>
      </c>
      <c r="R1476" s="5">
        <f t="shared" si="93"/>
        <v>13.56</v>
      </c>
      <c r="S1476" s="5">
        <f t="shared" si="94"/>
        <v>23.349999999999994</v>
      </c>
      <c r="T1476" s="7">
        <f t="shared" si="95"/>
        <v>0.63261988620969922</v>
      </c>
      <c r="U1476" s="4">
        <f>YEAR(SalesDataTable[[#This Row],[Order Date]])</f>
        <v>2026</v>
      </c>
      <c r="V1476" s="7" t="str">
        <f>"Q"&amp;ROUNDUP(MONTH(SalesDataTable[[#This Row],[Order Date]])/3,0)</f>
        <v>Q3</v>
      </c>
      <c r="W1476" s="8">
        <f>MONTH(SalesDataTable[[#This Row],[Order Date]])</f>
        <v>7</v>
      </c>
      <c r="X1476" s="7" t="str">
        <f>TEXT(SalesDataTable[[#This Row],[Order Date]],"mmm")</f>
        <v>Jul</v>
      </c>
    </row>
    <row r="1477" spans="1:24" ht="15.75">
      <c r="A1477" s="1">
        <v>3893</v>
      </c>
      <c r="B1477" s="2">
        <v>46228</v>
      </c>
      <c r="C1477" s="3">
        <f>YEAR(SalesDataTable[[#This Row],[Order Date]])</f>
        <v>2026</v>
      </c>
      <c r="D1477" s="10" t="str">
        <f>"Q"&amp;ROUNDUP(MONTH(SalesDataTable[[#This Row],[Order Date]])/3,0)</f>
        <v>Q3</v>
      </c>
      <c r="E1477" s="3">
        <f>MONTH(SalesDataTable[[#This Row],[Order Date]])</f>
        <v>7</v>
      </c>
      <c r="F1477" s="3" t="str">
        <f>TEXT(SalesDataTable[[#This Row],[Order Date]],"MMM")</f>
        <v>Jul</v>
      </c>
      <c r="G1477" s="3" t="s">
        <v>0</v>
      </c>
      <c r="H1477" s="3" t="s">
        <v>1</v>
      </c>
      <c r="I1477" s="3" t="s">
        <v>2</v>
      </c>
      <c r="J1477" s="3" t="s">
        <v>3</v>
      </c>
      <c r="K1477" s="3" t="s">
        <v>14</v>
      </c>
      <c r="L1477" s="3" t="s">
        <v>15</v>
      </c>
      <c r="M1477" s="8">
        <v>1</v>
      </c>
      <c r="N1477" s="5">
        <v>35.6</v>
      </c>
      <c r="O1477" s="6">
        <v>0</v>
      </c>
      <c r="P1477" s="5">
        <v>13.91</v>
      </c>
      <c r="Q1477" s="5">
        <f t="shared" si="92"/>
        <v>35.6</v>
      </c>
      <c r="R1477" s="5">
        <f t="shared" si="93"/>
        <v>13.91</v>
      </c>
      <c r="S1477" s="5">
        <f t="shared" si="94"/>
        <v>21.69</v>
      </c>
      <c r="T1477" s="7">
        <f t="shared" si="95"/>
        <v>0.60926966292134832</v>
      </c>
      <c r="U1477" s="4">
        <f>YEAR(SalesDataTable[[#This Row],[Order Date]])</f>
        <v>2026</v>
      </c>
      <c r="V1477" s="7" t="str">
        <f>"Q"&amp;ROUNDUP(MONTH(SalesDataTable[[#This Row],[Order Date]])/3,0)</f>
        <v>Q3</v>
      </c>
      <c r="W1477" s="8">
        <f>MONTH(SalesDataTable[[#This Row],[Order Date]])</f>
        <v>7</v>
      </c>
      <c r="X1477" s="7" t="str">
        <f>TEXT(SalesDataTable[[#This Row],[Order Date]],"mmm")</f>
        <v>Jul</v>
      </c>
    </row>
    <row r="1478" spans="1:24" ht="15.75">
      <c r="A1478" s="1">
        <v>4136</v>
      </c>
      <c r="B1478" s="2">
        <v>46228</v>
      </c>
      <c r="C1478" s="3">
        <f>YEAR(SalesDataTable[[#This Row],[Order Date]])</f>
        <v>2026</v>
      </c>
      <c r="D1478" s="10" t="str">
        <f>"Q"&amp;ROUNDUP(MONTH(SalesDataTable[[#This Row],[Order Date]])/3,0)</f>
        <v>Q3</v>
      </c>
      <c r="E1478" s="3">
        <f>MONTH(SalesDataTable[[#This Row],[Order Date]])</f>
        <v>7</v>
      </c>
      <c r="F1478" s="3" t="str">
        <f>TEXT(SalesDataTable[[#This Row],[Order Date]],"MMM")</f>
        <v>Jul</v>
      </c>
      <c r="G1478" s="3" t="s">
        <v>6</v>
      </c>
      <c r="H1478" s="3" t="s">
        <v>41</v>
      </c>
      <c r="I1478" s="3" t="s">
        <v>19</v>
      </c>
      <c r="J1478" s="3" t="s">
        <v>13</v>
      </c>
      <c r="K1478" s="3" t="s">
        <v>4</v>
      </c>
      <c r="L1478" s="3" t="s">
        <v>5</v>
      </c>
      <c r="M1478" s="8">
        <v>2</v>
      </c>
      <c r="N1478" s="5">
        <v>80.25</v>
      </c>
      <c r="O1478" s="6">
        <v>0.05</v>
      </c>
      <c r="P1478" s="5">
        <v>42.39</v>
      </c>
      <c r="Q1478" s="5">
        <f t="shared" si="92"/>
        <v>152.47499999999999</v>
      </c>
      <c r="R1478" s="5">
        <f t="shared" si="93"/>
        <v>84.78</v>
      </c>
      <c r="S1478" s="5">
        <f t="shared" si="94"/>
        <v>67.694999999999993</v>
      </c>
      <c r="T1478" s="7">
        <f t="shared" si="95"/>
        <v>0.44397442203639936</v>
      </c>
      <c r="U1478" s="4">
        <f>YEAR(SalesDataTable[[#This Row],[Order Date]])</f>
        <v>2026</v>
      </c>
      <c r="V1478" s="7" t="str">
        <f>"Q"&amp;ROUNDUP(MONTH(SalesDataTable[[#This Row],[Order Date]])/3,0)</f>
        <v>Q3</v>
      </c>
      <c r="W1478" s="8">
        <f>MONTH(SalesDataTable[[#This Row],[Order Date]])</f>
        <v>7</v>
      </c>
      <c r="X1478" s="7" t="str">
        <f>TEXT(SalesDataTable[[#This Row],[Order Date]],"mmm")</f>
        <v>Jul</v>
      </c>
    </row>
    <row r="1479" spans="1:24" ht="15.75">
      <c r="A1479" s="1">
        <v>4212</v>
      </c>
      <c r="B1479" s="2">
        <v>46228</v>
      </c>
      <c r="C1479" s="3">
        <f>YEAR(SalesDataTable[[#This Row],[Order Date]])</f>
        <v>2026</v>
      </c>
      <c r="D1479" s="10" t="str">
        <f>"Q"&amp;ROUNDUP(MONTH(SalesDataTable[[#This Row],[Order Date]])/3,0)</f>
        <v>Q3</v>
      </c>
      <c r="E1479" s="3">
        <f>MONTH(SalesDataTable[[#This Row],[Order Date]])</f>
        <v>7</v>
      </c>
      <c r="F1479" s="3" t="str">
        <f>TEXT(SalesDataTable[[#This Row],[Order Date]],"MMM")</f>
        <v>Jul</v>
      </c>
      <c r="G1479" s="3" t="s">
        <v>0</v>
      </c>
      <c r="H1479" s="3" t="s">
        <v>1</v>
      </c>
      <c r="I1479" s="3" t="s">
        <v>28</v>
      </c>
      <c r="J1479" s="3" t="s">
        <v>3</v>
      </c>
      <c r="K1479" s="3" t="s">
        <v>14</v>
      </c>
      <c r="L1479" s="3" t="s">
        <v>32</v>
      </c>
      <c r="M1479" s="8">
        <v>2</v>
      </c>
      <c r="N1479" s="5">
        <v>47.52</v>
      </c>
      <c r="O1479" s="6">
        <v>0.1</v>
      </c>
      <c r="P1479" s="5">
        <v>17.86</v>
      </c>
      <c r="Q1479" s="5">
        <f t="shared" si="92"/>
        <v>85.536000000000001</v>
      </c>
      <c r="R1479" s="5">
        <f t="shared" si="93"/>
        <v>35.72</v>
      </c>
      <c r="S1479" s="5">
        <f t="shared" si="94"/>
        <v>49.816000000000003</v>
      </c>
      <c r="T1479" s="7">
        <f t="shared" si="95"/>
        <v>0.58239805462027683</v>
      </c>
      <c r="U1479" s="4">
        <f>YEAR(SalesDataTable[[#This Row],[Order Date]])</f>
        <v>2026</v>
      </c>
      <c r="V1479" s="7" t="str">
        <f>"Q"&amp;ROUNDUP(MONTH(SalesDataTable[[#This Row],[Order Date]])/3,0)</f>
        <v>Q3</v>
      </c>
      <c r="W1479" s="8">
        <f>MONTH(SalesDataTable[[#This Row],[Order Date]])</f>
        <v>7</v>
      </c>
      <c r="X1479" s="7" t="str">
        <f>TEXT(SalesDataTable[[#This Row],[Order Date]],"mmm")</f>
        <v>Jul</v>
      </c>
    </row>
    <row r="1480" spans="1:24" ht="15.75">
      <c r="A1480" s="1">
        <v>4332</v>
      </c>
      <c r="B1480" s="2">
        <v>46228</v>
      </c>
      <c r="C1480" s="3">
        <f>YEAR(SalesDataTable[[#This Row],[Order Date]])</f>
        <v>2026</v>
      </c>
      <c r="D1480" s="10" t="str">
        <f>"Q"&amp;ROUNDUP(MONTH(SalesDataTable[[#This Row],[Order Date]])/3,0)</f>
        <v>Q3</v>
      </c>
      <c r="E1480" s="3">
        <f>MONTH(SalesDataTable[[#This Row],[Order Date]])</f>
        <v>7</v>
      </c>
      <c r="F1480" s="3" t="str">
        <f>TEXT(SalesDataTable[[#This Row],[Order Date]],"MMM")</f>
        <v>Jul</v>
      </c>
      <c r="G1480" s="3" t="s">
        <v>20</v>
      </c>
      <c r="H1480" s="3" t="s">
        <v>47</v>
      </c>
      <c r="I1480" s="3" t="s">
        <v>2</v>
      </c>
      <c r="J1480" s="3" t="s">
        <v>13</v>
      </c>
      <c r="K1480" s="3" t="s">
        <v>14</v>
      </c>
      <c r="L1480" s="3" t="s">
        <v>48</v>
      </c>
      <c r="M1480" s="8">
        <v>2</v>
      </c>
      <c r="N1480" s="5">
        <v>164.58</v>
      </c>
      <c r="O1480" s="6">
        <v>0.1</v>
      </c>
      <c r="P1480" s="5">
        <v>86.55</v>
      </c>
      <c r="Q1480" s="5">
        <f t="shared" si="92"/>
        <v>296.24400000000003</v>
      </c>
      <c r="R1480" s="5">
        <f t="shared" si="93"/>
        <v>173.1</v>
      </c>
      <c r="S1480" s="5">
        <f t="shared" si="94"/>
        <v>123.14400000000003</v>
      </c>
      <c r="T1480" s="7">
        <f t="shared" si="95"/>
        <v>0.41568436829100341</v>
      </c>
      <c r="U1480" s="4">
        <f>YEAR(SalesDataTable[[#This Row],[Order Date]])</f>
        <v>2026</v>
      </c>
      <c r="V1480" s="7" t="str">
        <f>"Q"&amp;ROUNDUP(MONTH(SalesDataTable[[#This Row],[Order Date]])/3,0)</f>
        <v>Q3</v>
      </c>
      <c r="W1480" s="8">
        <f>MONTH(SalesDataTable[[#This Row],[Order Date]])</f>
        <v>7</v>
      </c>
      <c r="X1480" s="7" t="str">
        <f>TEXT(SalesDataTable[[#This Row],[Order Date]],"mmm")</f>
        <v>Jul</v>
      </c>
    </row>
    <row r="1481" spans="1:24" ht="15.75">
      <c r="A1481" s="1">
        <v>702</v>
      </c>
      <c r="B1481" s="2">
        <v>46229</v>
      </c>
      <c r="C1481" s="3">
        <f>YEAR(SalesDataTable[[#This Row],[Order Date]])</f>
        <v>2026</v>
      </c>
      <c r="D1481" s="10" t="str">
        <f>"Q"&amp;ROUNDUP(MONTH(SalesDataTable[[#This Row],[Order Date]])/3,0)</f>
        <v>Q3</v>
      </c>
      <c r="E1481" s="3">
        <f>MONTH(SalesDataTable[[#This Row],[Order Date]])</f>
        <v>7</v>
      </c>
      <c r="F1481" s="3" t="str">
        <f>TEXT(SalesDataTable[[#This Row],[Order Date]],"MMM")</f>
        <v>Jul</v>
      </c>
      <c r="G1481" s="3" t="s">
        <v>0</v>
      </c>
      <c r="H1481" s="3" t="s">
        <v>36</v>
      </c>
      <c r="I1481" s="3" t="s">
        <v>2</v>
      </c>
      <c r="J1481" s="3" t="s">
        <v>13</v>
      </c>
      <c r="K1481" s="3" t="s">
        <v>4</v>
      </c>
      <c r="L1481" s="3" t="s">
        <v>26</v>
      </c>
      <c r="M1481" s="8">
        <v>1</v>
      </c>
      <c r="N1481" s="5">
        <v>39.99</v>
      </c>
      <c r="O1481" s="6">
        <v>0.05</v>
      </c>
      <c r="P1481" s="5">
        <v>16.739999999999998</v>
      </c>
      <c r="Q1481" s="5">
        <f t="shared" si="92"/>
        <v>37.990499999999997</v>
      </c>
      <c r="R1481" s="5">
        <f t="shared" si="93"/>
        <v>16.739999999999998</v>
      </c>
      <c r="S1481" s="5">
        <f t="shared" si="94"/>
        <v>21.250499999999999</v>
      </c>
      <c r="T1481" s="7">
        <f t="shared" si="95"/>
        <v>0.55936352509179932</v>
      </c>
      <c r="U1481" s="4">
        <f>YEAR(SalesDataTable[[#This Row],[Order Date]])</f>
        <v>2026</v>
      </c>
      <c r="V1481" s="7" t="str">
        <f>"Q"&amp;ROUNDUP(MONTH(SalesDataTable[[#This Row],[Order Date]])/3,0)</f>
        <v>Q3</v>
      </c>
      <c r="W1481" s="8">
        <f>MONTH(SalesDataTable[[#This Row],[Order Date]])</f>
        <v>7</v>
      </c>
      <c r="X1481" s="7" t="str">
        <f>TEXT(SalesDataTable[[#This Row],[Order Date]],"mmm")</f>
        <v>Jul</v>
      </c>
    </row>
    <row r="1482" spans="1:24" ht="15.75">
      <c r="A1482" s="1">
        <v>1223</v>
      </c>
      <c r="B1482" s="2">
        <v>46229</v>
      </c>
      <c r="C1482" s="3">
        <f>YEAR(SalesDataTable[[#This Row],[Order Date]])</f>
        <v>2026</v>
      </c>
      <c r="D1482" s="10" t="str">
        <f>"Q"&amp;ROUNDUP(MONTH(SalesDataTable[[#This Row],[Order Date]])/3,0)</f>
        <v>Q3</v>
      </c>
      <c r="E1482" s="3">
        <f>MONTH(SalesDataTable[[#This Row],[Order Date]])</f>
        <v>7</v>
      </c>
      <c r="F1482" s="3" t="str">
        <f>TEXT(SalesDataTable[[#This Row],[Order Date]],"MMM")</f>
        <v>Jul</v>
      </c>
      <c r="G1482" s="3" t="s">
        <v>6</v>
      </c>
      <c r="H1482" s="3" t="s">
        <v>43</v>
      </c>
      <c r="I1482" s="3" t="s">
        <v>19</v>
      </c>
      <c r="J1482" s="3" t="s">
        <v>13</v>
      </c>
      <c r="K1482" s="3" t="s">
        <v>9</v>
      </c>
      <c r="L1482" s="3" t="s">
        <v>17</v>
      </c>
      <c r="M1482" s="8">
        <v>1</v>
      </c>
      <c r="N1482" s="5">
        <v>140.44</v>
      </c>
      <c r="O1482" s="6">
        <v>0</v>
      </c>
      <c r="P1482" s="5">
        <v>77.08</v>
      </c>
      <c r="Q1482" s="5">
        <f t="shared" si="92"/>
        <v>140.44</v>
      </c>
      <c r="R1482" s="5">
        <f t="shared" si="93"/>
        <v>77.08</v>
      </c>
      <c r="S1482" s="5">
        <f t="shared" si="94"/>
        <v>63.36</v>
      </c>
      <c r="T1482" s="7">
        <f t="shared" si="95"/>
        <v>0.45115351751637711</v>
      </c>
      <c r="U1482" s="4">
        <f>YEAR(SalesDataTable[[#This Row],[Order Date]])</f>
        <v>2026</v>
      </c>
      <c r="V1482" s="7" t="str">
        <f>"Q"&amp;ROUNDUP(MONTH(SalesDataTable[[#This Row],[Order Date]])/3,0)</f>
        <v>Q3</v>
      </c>
      <c r="W1482" s="8">
        <f>MONTH(SalesDataTable[[#This Row],[Order Date]])</f>
        <v>7</v>
      </c>
      <c r="X1482" s="7" t="str">
        <f>TEXT(SalesDataTable[[#This Row],[Order Date]],"mmm")</f>
        <v>Jul</v>
      </c>
    </row>
    <row r="1483" spans="1:24" ht="15.75">
      <c r="A1483" s="1">
        <v>1370</v>
      </c>
      <c r="B1483" s="2">
        <v>46229</v>
      </c>
      <c r="C1483" s="3">
        <f>YEAR(SalesDataTable[[#This Row],[Order Date]])</f>
        <v>2026</v>
      </c>
      <c r="D1483" s="10" t="str">
        <f>"Q"&amp;ROUNDUP(MONTH(SalesDataTable[[#This Row],[Order Date]])/3,0)</f>
        <v>Q3</v>
      </c>
      <c r="E1483" s="3">
        <f>MONTH(SalesDataTable[[#This Row],[Order Date]])</f>
        <v>7</v>
      </c>
      <c r="F1483" s="3" t="str">
        <f>TEXT(SalesDataTable[[#This Row],[Order Date]],"MMM")</f>
        <v>Jul</v>
      </c>
      <c r="G1483" s="3" t="s">
        <v>11</v>
      </c>
      <c r="H1483" s="3" t="s">
        <v>39</v>
      </c>
      <c r="I1483" s="3" t="s">
        <v>28</v>
      </c>
      <c r="J1483" s="3" t="s">
        <v>13</v>
      </c>
      <c r="K1483" s="3" t="s">
        <v>34</v>
      </c>
      <c r="L1483" s="3" t="s">
        <v>38</v>
      </c>
      <c r="M1483" s="8">
        <v>2</v>
      </c>
      <c r="N1483" s="5">
        <v>123.73</v>
      </c>
      <c r="O1483" s="6">
        <v>0.05</v>
      </c>
      <c r="P1483" s="5">
        <v>68.22</v>
      </c>
      <c r="Q1483" s="5">
        <f t="shared" si="92"/>
        <v>235.08699999999999</v>
      </c>
      <c r="R1483" s="5">
        <f t="shared" si="93"/>
        <v>136.44</v>
      </c>
      <c r="S1483" s="5">
        <f t="shared" si="94"/>
        <v>98.646999999999991</v>
      </c>
      <c r="T1483" s="7">
        <f t="shared" si="95"/>
        <v>0.41961911973014243</v>
      </c>
      <c r="U1483" s="4">
        <f>YEAR(SalesDataTable[[#This Row],[Order Date]])</f>
        <v>2026</v>
      </c>
      <c r="V1483" s="7" t="str">
        <f>"Q"&amp;ROUNDUP(MONTH(SalesDataTable[[#This Row],[Order Date]])/3,0)</f>
        <v>Q3</v>
      </c>
      <c r="W1483" s="8">
        <f>MONTH(SalesDataTable[[#This Row],[Order Date]])</f>
        <v>7</v>
      </c>
      <c r="X1483" s="7" t="str">
        <f>TEXT(SalesDataTable[[#This Row],[Order Date]],"mmm")</f>
        <v>Jul</v>
      </c>
    </row>
    <row r="1484" spans="1:24" ht="15.75">
      <c r="A1484" s="1">
        <v>3476</v>
      </c>
      <c r="B1484" s="2">
        <v>46229</v>
      </c>
      <c r="C1484" s="3">
        <f>YEAR(SalesDataTable[[#This Row],[Order Date]])</f>
        <v>2026</v>
      </c>
      <c r="D1484" s="10" t="str">
        <f>"Q"&amp;ROUNDUP(MONTH(SalesDataTable[[#This Row],[Order Date]])/3,0)</f>
        <v>Q3</v>
      </c>
      <c r="E1484" s="3">
        <f>MONTH(SalesDataTable[[#This Row],[Order Date]])</f>
        <v>7</v>
      </c>
      <c r="F1484" s="3" t="str">
        <f>TEXT(SalesDataTable[[#This Row],[Order Date]],"MMM")</f>
        <v>Jul</v>
      </c>
      <c r="G1484" s="3" t="s">
        <v>20</v>
      </c>
      <c r="H1484" s="3" t="s">
        <v>47</v>
      </c>
      <c r="I1484" s="3" t="s">
        <v>8</v>
      </c>
      <c r="J1484" s="3" t="s">
        <v>13</v>
      </c>
      <c r="K1484" s="3" t="s">
        <v>14</v>
      </c>
      <c r="L1484" s="3" t="s">
        <v>44</v>
      </c>
      <c r="M1484" s="8">
        <v>3</v>
      </c>
      <c r="N1484" s="5">
        <v>132.68</v>
      </c>
      <c r="O1484" s="6">
        <v>0.15</v>
      </c>
      <c r="P1484" s="5">
        <v>67.38</v>
      </c>
      <c r="Q1484" s="5">
        <f t="shared" si="92"/>
        <v>338.334</v>
      </c>
      <c r="R1484" s="5">
        <f t="shared" si="93"/>
        <v>202.14</v>
      </c>
      <c r="S1484" s="5">
        <f t="shared" si="94"/>
        <v>136.19400000000002</v>
      </c>
      <c r="T1484" s="7">
        <f t="shared" si="95"/>
        <v>0.40254304917625783</v>
      </c>
      <c r="U1484" s="4">
        <f>YEAR(SalesDataTable[[#This Row],[Order Date]])</f>
        <v>2026</v>
      </c>
      <c r="V1484" s="7" t="str">
        <f>"Q"&amp;ROUNDUP(MONTH(SalesDataTable[[#This Row],[Order Date]])/3,0)</f>
        <v>Q3</v>
      </c>
      <c r="W1484" s="8">
        <f>MONTH(SalesDataTable[[#This Row],[Order Date]])</f>
        <v>7</v>
      </c>
      <c r="X1484" s="7" t="str">
        <f>TEXT(SalesDataTable[[#This Row],[Order Date]],"mmm")</f>
        <v>Jul</v>
      </c>
    </row>
    <row r="1485" spans="1:24" ht="15.75">
      <c r="A1485" s="1">
        <v>4066</v>
      </c>
      <c r="B1485" s="2">
        <v>46229</v>
      </c>
      <c r="C1485" s="3">
        <f>YEAR(SalesDataTable[[#This Row],[Order Date]])</f>
        <v>2026</v>
      </c>
      <c r="D1485" s="10" t="str">
        <f>"Q"&amp;ROUNDUP(MONTH(SalesDataTable[[#This Row],[Order Date]])/3,0)</f>
        <v>Q3</v>
      </c>
      <c r="E1485" s="3">
        <f>MONTH(SalesDataTable[[#This Row],[Order Date]])</f>
        <v>7</v>
      </c>
      <c r="F1485" s="3" t="str">
        <f>TEXT(SalesDataTable[[#This Row],[Order Date]],"MMM")</f>
        <v>Jul</v>
      </c>
      <c r="G1485" s="3" t="s">
        <v>20</v>
      </c>
      <c r="H1485" s="3" t="s">
        <v>31</v>
      </c>
      <c r="I1485" s="3" t="s">
        <v>19</v>
      </c>
      <c r="J1485" s="3" t="s">
        <v>13</v>
      </c>
      <c r="K1485" s="3" t="s">
        <v>34</v>
      </c>
      <c r="L1485" s="3" t="s">
        <v>42</v>
      </c>
      <c r="M1485" s="8">
        <v>1</v>
      </c>
      <c r="N1485" s="5">
        <v>35.479999999999997</v>
      </c>
      <c r="O1485" s="6">
        <v>0.05</v>
      </c>
      <c r="P1485" s="5">
        <v>14.15</v>
      </c>
      <c r="Q1485" s="5">
        <f t="shared" si="92"/>
        <v>33.705999999999996</v>
      </c>
      <c r="R1485" s="5">
        <f t="shared" si="93"/>
        <v>14.15</v>
      </c>
      <c r="S1485" s="5">
        <f t="shared" si="94"/>
        <v>19.555999999999997</v>
      </c>
      <c r="T1485" s="7">
        <f t="shared" si="95"/>
        <v>0.58019343737020113</v>
      </c>
      <c r="U1485" s="4">
        <f>YEAR(SalesDataTable[[#This Row],[Order Date]])</f>
        <v>2026</v>
      </c>
      <c r="V1485" s="7" t="str">
        <f>"Q"&amp;ROUNDUP(MONTH(SalesDataTable[[#This Row],[Order Date]])/3,0)</f>
        <v>Q3</v>
      </c>
      <c r="W1485" s="8">
        <f>MONTH(SalesDataTable[[#This Row],[Order Date]])</f>
        <v>7</v>
      </c>
      <c r="X1485" s="7" t="str">
        <f>TEXT(SalesDataTable[[#This Row],[Order Date]],"mmm")</f>
        <v>Jul</v>
      </c>
    </row>
    <row r="1486" spans="1:24" ht="15.75">
      <c r="A1486" s="1">
        <v>4153</v>
      </c>
      <c r="B1486" s="2">
        <v>46229</v>
      </c>
      <c r="C1486" s="3">
        <f>YEAR(SalesDataTable[[#This Row],[Order Date]])</f>
        <v>2026</v>
      </c>
      <c r="D1486" s="10" t="str">
        <f>"Q"&amp;ROUNDUP(MONTH(SalesDataTable[[#This Row],[Order Date]])/3,0)</f>
        <v>Q3</v>
      </c>
      <c r="E1486" s="3">
        <f>MONTH(SalesDataTable[[#This Row],[Order Date]])</f>
        <v>7</v>
      </c>
      <c r="F1486" s="3" t="str">
        <f>TEXT(SalesDataTable[[#This Row],[Order Date]],"MMM")</f>
        <v>Jul</v>
      </c>
      <c r="G1486" s="3" t="s">
        <v>20</v>
      </c>
      <c r="H1486" s="3" t="s">
        <v>31</v>
      </c>
      <c r="I1486" s="3" t="s">
        <v>2</v>
      </c>
      <c r="J1486" s="3" t="s">
        <v>16</v>
      </c>
      <c r="K1486" s="3" t="s">
        <v>14</v>
      </c>
      <c r="L1486" s="3" t="s">
        <v>44</v>
      </c>
      <c r="M1486" s="8">
        <v>3</v>
      </c>
      <c r="N1486" s="5">
        <v>134.63</v>
      </c>
      <c r="O1486" s="6">
        <v>0</v>
      </c>
      <c r="P1486" s="5">
        <v>67.2</v>
      </c>
      <c r="Q1486" s="5">
        <f t="shared" si="92"/>
        <v>403.89</v>
      </c>
      <c r="R1486" s="5">
        <f t="shared" si="93"/>
        <v>201.60000000000002</v>
      </c>
      <c r="S1486" s="5">
        <f t="shared" si="94"/>
        <v>202.28999999999996</v>
      </c>
      <c r="T1486" s="7">
        <f t="shared" si="95"/>
        <v>0.50085419297333422</v>
      </c>
      <c r="U1486" s="4">
        <f>YEAR(SalesDataTable[[#This Row],[Order Date]])</f>
        <v>2026</v>
      </c>
      <c r="V1486" s="7" t="str">
        <f>"Q"&amp;ROUNDUP(MONTH(SalesDataTable[[#This Row],[Order Date]])/3,0)</f>
        <v>Q3</v>
      </c>
      <c r="W1486" s="8">
        <f>MONTH(SalesDataTable[[#This Row],[Order Date]])</f>
        <v>7</v>
      </c>
      <c r="X1486" s="7" t="str">
        <f>TEXT(SalesDataTable[[#This Row],[Order Date]],"mmm")</f>
        <v>Jul</v>
      </c>
    </row>
    <row r="1487" spans="1:24" ht="15.75">
      <c r="A1487" s="1">
        <v>379</v>
      </c>
      <c r="B1487" s="2">
        <v>46230</v>
      </c>
      <c r="C1487" s="3">
        <f>YEAR(SalesDataTable[[#This Row],[Order Date]])</f>
        <v>2026</v>
      </c>
      <c r="D1487" s="10" t="str">
        <f>"Q"&amp;ROUNDUP(MONTH(SalesDataTable[[#This Row],[Order Date]])/3,0)</f>
        <v>Q3</v>
      </c>
      <c r="E1487" s="3">
        <f>MONTH(SalesDataTable[[#This Row],[Order Date]])</f>
        <v>7</v>
      </c>
      <c r="F1487" s="3" t="str">
        <f>TEXT(SalesDataTable[[#This Row],[Order Date]],"MMM")</f>
        <v>Jul</v>
      </c>
      <c r="G1487" s="3" t="s">
        <v>0</v>
      </c>
      <c r="H1487" s="3" t="s">
        <v>36</v>
      </c>
      <c r="I1487" s="3" t="s">
        <v>28</v>
      </c>
      <c r="J1487" s="3" t="s">
        <v>13</v>
      </c>
      <c r="K1487" s="3" t="s">
        <v>9</v>
      </c>
      <c r="L1487" s="3" t="s">
        <v>46</v>
      </c>
      <c r="M1487" s="8">
        <v>3</v>
      </c>
      <c r="N1487" s="5">
        <v>72.03</v>
      </c>
      <c r="O1487" s="6">
        <v>0</v>
      </c>
      <c r="P1487" s="5">
        <v>32.46</v>
      </c>
      <c r="Q1487" s="5">
        <f t="shared" si="92"/>
        <v>216.09</v>
      </c>
      <c r="R1487" s="5">
        <f t="shared" si="93"/>
        <v>97.38</v>
      </c>
      <c r="S1487" s="5">
        <f t="shared" si="94"/>
        <v>118.71000000000001</v>
      </c>
      <c r="T1487" s="7">
        <f t="shared" si="95"/>
        <v>0.54935443565181175</v>
      </c>
      <c r="U1487" s="4">
        <f>YEAR(SalesDataTable[[#This Row],[Order Date]])</f>
        <v>2026</v>
      </c>
      <c r="V1487" s="7" t="str">
        <f>"Q"&amp;ROUNDUP(MONTH(SalesDataTable[[#This Row],[Order Date]])/3,0)</f>
        <v>Q3</v>
      </c>
      <c r="W1487" s="8">
        <f>MONTH(SalesDataTable[[#This Row],[Order Date]])</f>
        <v>7</v>
      </c>
      <c r="X1487" s="7" t="str">
        <f>TEXT(SalesDataTable[[#This Row],[Order Date]],"mmm")</f>
        <v>Jul</v>
      </c>
    </row>
    <row r="1488" spans="1:24" ht="15.75">
      <c r="A1488" s="1">
        <v>820</v>
      </c>
      <c r="B1488" s="2">
        <v>46230</v>
      </c>
      <c r="C1488" s="3">
        <f>YEAR(SalesDataTable[[#This Row],[Order Date]])</f>
        <v>2026</v>
      </c>
      <c r="D1488" s="10" t="str">
        <f>"Q"&amp;ROUNDUP(MONTH(SalesDataTable[[#This Row],[Order Date]])/3,0)</f>
        <v>Q3</v>
      </c>
      <c r="E1488" s="3">
        <f>MONTH(SalesDataTable[[#This Row],[Order Date]])</f>
        <v>7</v>
      </c>
      <c r="F1488" s="3" t="str">
        <f>TEXT(SalesDataTable[[#This Row],[Order Date]],"MMM")</f>
        <v>Jul</v>
      </c>
      <c r="G1488" s="3" t="s">
        <v>20</v>
      </c>
      <c r="H1488" s="3" t="s">
        <v>31</v>
      </c>
      <c r="I1488" s="3" t="s">
        <v>28</v>
      </c>
      <c r="J1488" s="3" t="s">
        <v>3</v>
      </c>
      <c r="K1488" s="3" t="s">
        <v>34</v>
      </c>
      <c r="L1488" s="3" t="s">
        <v>35</v>
      </c>
      <c r="M1488" s="8">
        <v>1</v>
      </c>
      <c r="N1488" s="5">
        <v>40.24</v>
      </c>
      <c r="O1488" s="6">
        <v>0</v>
      </c>
      <c r="P1488" s="5">
        <v>15.05</v>
      </c>
      <c r="Q1488" s="5">
        <f t="shared" si="92"/>
        <v>40.24</v>
      </c>
      <c r="R1488" s="5">
        <f t="shared" si="93"/>
        <v>15.05</v>
      </c>
      <c r="S1488" s="5">
        <f t="shared" si="94"/>
        <v>25.19</v>
      </c>
      <c r="T1488" s="7">
        <f t="shared" si="95"/>
        <v>0.62599403578528823</v>
      </c>
      <c r="U1488" s="4">
        <f>YEAR(SalesDataTable[[#This Row],[Order Date]])</f>
        <v>2026</v>
      </c>
      <c r="V1488" s="7" t="str">
        <f>"Q"&amp;ROUNDUP(MONTH(SalesDataTable[[#This Row],[Order Date]])/3,0)</f>
        <v>Q3</v>
      </c>
      <c r="W1488" s="8">
        <f>MONTH(SalesDataTable[[#This Row],[Order Date]])</f>
        <v>7</v>
      </c>
      <c r="X1488" s="7" t="str">
        <f>TEXT(SalesDataTable[[#This Row],[Order Date]],"mmm")</f>
        <v>Jul</v>
      </c>
    </row>
    <row r="1489" spans="1:24" ht="15.75">
      <c r="A1489" s="1">
        <v>2003</v>
      </c>
      <c r="B1489" s="2">
        <v>46230</v>
      </c>
      <c r="C1489" s="3">
        <f>YEAR(SalesDataTable[[#This Row],[Order Date]])</f>
        <v>2026</v>
      </c>
      <c r="D1489" s="10" t="str">
        <f>"Q"&amp;ROUNDUP(MONTH(SalesDataTable[[#This Row],[Order Date]])/3,0)</f>
        <v>Q3</v>
      </c>
      <c r="E1489" s="3">
        <f>MONTH(SalesDataTable[[#This Row],[Order Date]])</f>
        <v>7</v>
      </c>
      <c r="F1489" s="3" t="str">
        <f>TEXT(SalesDataTable[[#This Row],[Order Date]],"MMM")</f>
        <v>Jul</v>
      </c>
      <c r="G1489" s="3" t="s">
        <v>11</v>
      </c>
      <c r="H1489" s="3" t="s">
        <v>25</v>
      </c>
      <c r="I1489" s="3" t="s">
        <v>19</v>
      </c>
      <c r="J1489" s="3" t="s">
        <v>3</v>
      </c>
      <c r="K1489" s="3" t="s">
        <v>14</v>
      </c>
      <c r="L1489" s="3" t="s">
        <v>15</v>
      </c>
      <c r="M1489" s="8">
        <v>1</v>
      </c>
      <c r="N1489" s="5">
        <v>36.14</v>
      </c>
      <c r="O1489" s="6">
        <v>0</v>
      </c>
      <c r="P1489" s="5">
        <v>13.52</v>
      </c>
      <c r="Q1489" s="5">
        <f t="shared" si="92"/>
        <v>36.14</v>
      </c>
      <c r="R1489" s="5">
        <f t="shared" si="93"/>
        <v>13.52</v>
      </c>
      <c r="S1489" s="5">
        <f t="shared" si="94"/>
        <v>22.62</v>
      </c>
      <c r="T1489" s="7">
        <f t="shared" si="95"/>
        <v>0.62589928057553956</v>
      </c>
      <c r="U1489" s="4">
        <f>YEAR(SalesDataTable[[#This Row],[Order Date]])</f>
        <v>2026</v>
      </c>
      <c r="V1489" s="7" t="str">
        <f>"Q"&amp;ROUNDUP(MONTH(SalesDataTable[[#This Row],[Order Date]])/3,0)</f>
        <v>Q3</v>
      </c>
      <c r="W1489" s="8">
        <f>MONTH(SalesDataTable[[#This Row],[Order Date]])</f>
        <v>7</v>
      </c>
      <c r="X1489" s="7" t="str">
        <f>TEXT(SalesDataTable[[#This Row],[Order Date]],"mmm")</f>
        <v>Jul</v>
      </c>
    </row>
    <row r="1490" spans="1:24" ht="15.75">
      <c r="A1490" s="1">
        <v>2682</v>
      </c>
      <c r="B1490" s="2">
        <v>46230</v>
      </c>
      <c r="C1490" s="3">
        <f>YEAR(SalesDataTable[[#This Row],[Order Date]])</f>
        <v>2026</v>
      </c>
      <c r="D1490" s="10" t="str">
        <f>"Q"&amp;ROUNDUP(MONTH(SalesDataTable[[#This Row],[Order Date]])/3,0)</f>
        <v>Q3</v>
      </c>
      <c r="E1490" s="3">
        <f>MONTH(SalesDataTable[[#This Row],[Order Date]])</f>
        <v>7</v>
      </c>
      <c r="F1490" s="3" t="str">
        <f>TEXT(SalesDataTable[[#This Row],[Order Date]],"MMM")</f>
        <v>Jul</v>
      </c>
      <c r="G1490" s="3" t="s">
        <v>6</v>
      </c>
      <c r="H1490" s="3" t="s">
        <v>41</v>
      </c>
      <c r="I1490" s="3" t="s">
        <v>2</v>
      </c>
      <c r="J1490" s="3" t="s">
        <v>13</v>
      </c>
      <c r="K1490" s="3" t="s">
        <v>34</v>
      </c>
      <c r="L1490" s="3" t="s">
        <v>35</v>
      </c>
      <c r="M1490" s="8">
        <v>2</v>
      </c>
      <c r="N1490" s="5">
        <v>40.22</v>
      </c>
      <c r="O1490" s="6">
        <v>0.05</v>
      </c>
      <c r="P1490" s="5">
        <v>14.72</v>
      </c>
      <c r="Q1490" s="5">
        <f t="shared" si="92"/>
        <v>76.417999999999992</v>
      </c>
      <c r="R1490" s="5">
        <f t="shared" si="93"/>
        <v>29.44</v>
      </c>
      <c r="S1490" s="5">
        <f t="shared" si="94"/>
        <v>46.977999999999994</v>
      </c>
      <c r="T1490" s="7">
        <f t="shared" si="95"/>
        <v>0.61475045146431473</v>
      </c>
      <c r="U1490" s="4">
        <f>YEAR(SalesDataTable[[#This Row],[Order Date]])</f>
        <v>2026</v>
      </c>
      <c r="V1490" s="7" t="str">
        <f>"Q"&amp;ROUNDUP(MONTH(SalesDataTable[[#This Row],[Order Date]])/3,0)</f>
        <v>Q3</v>
      </c>
      <c r="W1490" s="8">
        <f>MONTH(SalesDataTable[[#This Row],[Order Date]])</f>
        <v>7</v>
      </c>
      <c r="X1490" s="7" t="str">
        <f>TEXT(SalesDataTable[[#This Row],[Order Date]],"mmm")</f>
        <v>Jul</v>
      </c>
    </row>
    <row r="1491" spans="1:24" ht="15.75">
      <c r="A1491" s="1">
        <v>3860</v>
      </c>
      <c r="B1491" s="2">
        <v>46230</v>
      </c>
      <c r="C1491" s="3">
        <f>YEAR(SalesDataTable[[#This Row],[Order Date]])</f>
        <v>2026</v>
      </c>
      <c r="D1491" s="10" t="str">
        <f>"Q"&amp;ROUNDUP(MONTH(SalesDataTable[[#This Row],[Order Date]])/3,0)</f>
        <v>Q3</v>
      </c>
      <c r="E1491" s="3">
        <f>MONTH(SalesDataTable[[#This Row],[Order Date]])</f>
        <v>7</v>
      </c>
      <c r="F1491" s="3" t="str">
        <f>TEXT(SalesDataTable[[#This Row],[Order Date]],"MMM")</f>
        <v>Jul</v>
      </c>
      <c r="G1491" s="3" t="s">
        <v>20</v>
      </c>
      <c r="H1491" s="3" t="s">
        <v>31</v>
      </c>
      <c r="I1491" s="3" t="s">
        <v>2</v>
      </c>
      <c r="J1491" s="3" t="s">
        <v>3</v>
      </c>
      <c r="K1491" s="3" t="s">
        <v>34</v>
      </c>
      <c r="L1491" s="3" t="s">
        <v>42</v>
      </c>
      <c r="M1491" s="8">
        <v>3</v>
      </c>
      <c r="N1491" s="5">
        <v>37.130000000000003</v>
      </c>
      <c r="O1491" s="6">
        <v>0.05</v>
      </c>
      <c r="P1491" s="5">
        <v>14.29</v>
      </c>
      <c r="Q1491" s="5">
        <f t="shared" si="92"/>
        <v>105.82050000000001</v>
      </c>
      <c r="R1491" s="5">
        <f t="shared" si="93"/>
        <v>42.87</v>
      </c>
      <c r="S1491" s="5">
        <f t="shared" si="94"/>
        <v>62.950500000000012</v>
      </c>
      <c r="T1491" s="7">
        <f t="shared" si="95"/>
        <v>0.59488000907196625</v>
      </c>
      <c r="U1491" s="4">
        <f>YEAR(SalesDataTable[[#This Row],[Order Date]])</f>
        <v>2026</v>
      </c>
      <c r="V1491" s="7" t="str">
        <f>"Q"&amp;ROUNDUP(MONTH(SalesDataTable[[#This Row],[Order Date]])/3,0)</f>
        <v>Q3</v>
      </c>
      <c r="W1491" s="8">
        <f>MONTH(SalesDataTable[[#This Row],[Order Date]])</f>
        <v>7</v>
      </c>
      <c r="X1491" s="7" t="str">
        <f>TEXT(SalesDataTable[[#This Row],[Order Date]],"mmm")</f>
        <v>Jul</v>
      </c>
    </row>
    <row r="1492" spans="1:24" ht="15.75">
      <c r="A1492" s="1">
        <v>4063</v>
      </c>
      <c r="B1492" s="2">
        <v>46230</v>
      </c>
      <c r="C1492" s="3">
        <f>YEAR(SalesDataTable[[#This Row],[Order Date]])</f>
        <v>2026</v>
      </c>
      <c r="D1492" s="10" t="str">
        <f>"Q"&amp;ROUNDUP(MONTH(SalesDataTable[[#This Row],[Order Date]])/3,0)</f>
        <v>Q3</v>
      </c>
      <c r="E1492" s="3">
        <f>MONTH(SalesDataTable[[#This Row],[Order Date]])</f>
        <v>7</v>
      </c>
      <c r="F1492" s="3" t="str">
        <f>TEXT(SalesDataTable[[#This Row],[Order Date]],"MMM")</f>
        <v>Jul</v>
      </c>
      <c r="G1492" s="3" t="s">
        <v>0</v>
      </c>
      <c r="H1492" s="3" t="s">
        <v>36</v>
      </c>
      <c r="I1492" s="3" t="s">
        <v>2</v>
      </c>
      <c r="J1492" s="3" t="s">
        <v>13</v>
      </c>
      <c r="K1492" s="3" t="s">
        <v>23</v>
      </c>
      <c r="L1492" s="3" t="s">
        <v>51</v>
      </c>
      <c r="M1492" s="8">
        <v>4</v>
      </c>
      <c r="N1492" s="5">
        <v>125.07</v>
      </c>
      <c r="O1492" s="6">
        <v>0.05</v>
      </c>
      <c r="P1492" s="5">
        <v>60</v>
      </c>
      <c r="Q1492" s="5">
        <f t="shared" si="92"/>
        <v>475.26599999999996</v>
      </c>
      <c r="R1492" s="5">
        <f t="shared" si="93"/>
        <v>240</v>
      </c>
      <c r="S1492" s="5">
        <f t="shared" si="94"/>
        <v>235.26599999999996</v>
      </c>
      <c r="T1492" s="7">
        <f t="shared" si="95"/>
        <v>0.4950196311118405</v>
      </c>
      <c r="U1492" s="4">
        <f>YEAR(SalesDataTable[[#This Row],[Order Date]])</f>
        <v>2026</v>
      </c>
      <c r="V1492" s="7" t="str">
        <f>"Q"&amp;ROUNDUP(MONTH(SalesDataTable[[#This Row],[Order Date]])/3,0)</f>
        <v>Q3</v>
      </c>
      <c r="W1492" s="8">
        <f>MONTH(SalesDataTable[[#This Row],[Order Date]])</f>
        <v>7</v>
      </c>
      <c r="X1492" s="7" t="str">
        <f>TEXT(SalesDataTable[[#This Row],[Order Date]],"mmm")</f>
        <v>Jul</v>
      </c>
    </row>
    <row r="1493" spans="1:24" ht="15.75">
      <c r="A1493" s="1">
        <v>4474</v>
      </c>
      <c r="B1493" s="2">
        <v>46230</v>
      </c>
      <c r="C1493" s="3">
        <f>YEAR(SalesDataTable[[#This Row],[Order Date]])</f>
        <v>2026</v>
      </c>
      <c r="D1493" s="10" t="str">
        <f>"Q"&amp;ROUNDUP(MONTH(SalesDataTable[[#This Row],[Order Date]])/3,0)</f>
        <v>Q3</v>
      </c>
      <c r="E1493" s="3">
        <f>MONTH(SalesDataTable[[#This Row],[Order Date]])</f>
        <v>7</v>
      </c>
      <c r="F1493" s="3" t="str">
        <f>TEXT(SalesDataTable[[#This Row],[Order Date]],"MMM")</f>
        <v>Jul</v>
      </c>
      <c r="G1493" s="3" t="s">
        <v>20</v>
      </c>
      <c r="H1493" s="3" t="s">
        <v>47</v>
      </c>
      <c r="I1493" s="3" t="s">
        <v>8</v>
      </c>
      <c r="J1493" s="3" t="s">
        <v>3</v>
      </c>
      <c r="K1493" s="3" t="s">
        <v>34</v>
      </c>
      <c r="L1493" s="3" t="s">
        <v>38</v>
      </c>
      <c r="M1493" s="8">
        <v>5</v>
      </c>
      <c r="N1493" s="5">
        <v>122.14</v>
      </c>
      <c r="O1493" s="6">
        <v>0.05</v>
      </c>
      <c r="P1493" s="5">
        <v>70.64</v>
      </c>
      <c r="Q1493" s="5">
        <f t="shared" si="92"/>
        <v>580.16499999999996</v>
      </c>
      <c r="R1493" s="5">
        <f t="shared" si="93"/>
        <v>353.2</v>
      </c>
      <c r="S1493" s="5">
        <f t="shared" si="94"/>
        <v>226.96499999999997</v>
      </c>
      <c r="T1493" s="7">
        <f t="shared" si="95"/>
        <v>0.39120767367903958</v>
      </c>
      <c r="U1493" s="4">
        <f>YEAR(SalesDataTable[[#This Row],[Order Date]])</f>
        <v>2026</v>
      </c>
      <c r="V1493" s="7" t="str">
        <f>"Q"&amp;ROUNDUP(MONTH(SalesDataTable[[#This Row],[Order Date]])/3,0)</f>
        <v>Q3</v>
      </c>
      <c r="W1493" s="8">
        <f>MONTH(SalesDataTable[[#This Row],[Order Date]])</f>
        <v>7</v>
      </c>
      <c r="X1493" s="7" t="str">
        <f>TEXT(SalesDataTable[[#This Row],[Order Date]],"mmm")</f>
        <v>Jul</v>
      </c>
    </row>
    <row r="1494" spans="1:24" ht="15.75">
      <c r="A1494" s="1">
        <v>21</v>
      </c>
      <c r="B1494" s="2">
        <v>46231</v>
      </c>
      <c r="C1494" s="3">
        <f>YEAR(SalesDataTable[[#This Row],[Order Date]])</f>
        <v>2026</v>
      </c>
      <c r="D1494" s="10" t="str">
        <f>"Q"&amp;ROUNDUP(MONTH(SalesDataTable[[#This Row],[Order Date]])/3,0)</f>
        <v>Q3</v>
      </c>
      <c r="E1494" s="3">
        <f>MONTH(SalesDataTable[[#This Row],[Order Date]])</f>
        <v>7</v>
      </c>
      <c r="F1494" s="3" t="str">
        <f>TEXT(SalesDataTable[[#This Row],[Order Date]],"MMM")</f>
        <v>Jul</v>
      </c>
      <c r="G1494" s="3" t="s">
        <v>6</v>
      </c>
      <c r="H1494" s="3" t="s">
        <v>41</v>
      </c>
      <c r="I1494" s="3" t="s">
        <v>2</v>
      </c>
      <c r="J1494" s="3" t="s">
        <v>16</v>
      </c>
      <c r="K1494" s="3" t="s">
        <v>23</v>
      </c>
      <c r="L1494" s="3" t="s">
        <v>51</v>
      </c>
      <c r="M1494" s="8">
        <v>1</v>
      </c>
      <c r="N1494" s="5">
        <v>120.09</v>
      </c>
      <c r="O1494" s="6">
        <v>0</v>
      </c>
      <c r="P1494" s="5">
        <v>62.18</v>
      </c>
      <c r="Q1494" s="5">
        <f t="shared" si="92"/>
        <v>120.09</v>
      </c>
      <c r="R1494" s="5">
        <f t="shared" si="93"/>
        <v>62.18</v>
      </c>
      <c r="S1494" s="5">
        <f t="shared" si="94"/>
        <v>57.910000000000004</v>
      </c>
      <c r="T1494" s="7">
        <f t="shared" si="95"/>
        <v>0.48222166708302111</v>
      </c>
      <c r="U1494" s="4">
        <f>YEAR(SalesDataTable[[#This Row],[Order Date]])</f>
        <v>2026</v>
      </c>
      <c r="V1494" s="7" t="str">
        <f>"Q"&amp;ROUNDUP(MONTH(SalesDataTable[[#This Row],[Order Date]])/3,0)</f>
        <v>Q3</v>
      </c>
      <c r="W1494" s="8">
        <f>MONTH(SalesDataTable[[#This Row],[Order Date]])</f>
        <v>7</v>
      </c>
      <c r="X1494" s="7" t="str">
        <f>TEXT(SalesDataTable[[#This Row],[Order Date]],"mmm")</f>
        <v>Jul</v>
      </c>
    </row>
    <row r="1495" spans="1:24" ht="15.75">
      <c r="A1495" s="1">
        <v>368</v>
      </c>
      <c r="B1495" s="2">
        <v>46231</v>
      </c>
      <c r="C1495" s="3">
        <f>YEAR(SalesDataTable[[#This Row],[Order Date]])</f>
        <v>2026</v>
      </c>
      <c r="D1495" s="10" t="str">
        <f>"Q"&amp;ROUNDUP(MONTH(SalesDataTable[[#This Row],[Order Date]])/3,0)</f>
        <v>Q3</v>
      </c>
      <c r="E1495" s="3">
        <f>MONTH(SalesDataTable[[#This Row],[Order Date]])</f>
        <v>7</v>
      </c>
      <c r="F1495" s="3" t="str">
        <f>TEXT(SalesDataTable[[#This Row],[Order Date]],"MMM")</f>
        <v>Jul</v>
      </c>
      <c r="G1495" s="3" t="s">
        <v>20</v>
      </c>
      <c r="H1495" s="3" t="s">
        <v>21</v>
      </c>
      <c r="I1495" s="3" t="s">
        <v>28</v>
      </c>
      <c r="J1495" s="3" t="s">
        <v>3</v>
      </c>
      <c r="K1495" s="3" t="s">
        <v>4</v>
      </c>
      <c r="L1495" s="3" t="s">
        <v>30</v>
      </c>
      <c r="M1495" s="8">
        <v>6</v>
      </c>
      <c r="N1495" s="5">
        <v>102.75</v>
      </c>
      <c r="O1495" s="6">
        <v>0</v>
      </c>
      <c r="P1495" s="5">
        <v>51.55</v>
      </c>
      <c r="Q1495" s="5">
        <f t="shared" si="92"/>
        <v>616.5</v>
      </c>
      <c r="R1495" s="5">
        <f t="shared" si="93"/>
        <v>309.29999999999995</v>
      </c>
      <c r="S1495" s="5">
        <f t="shared" si="94"/>
        <v>307.20000000000005</v>
      </c>
      <c r="T1495" s="7">
        <f t="shared" si="95"/>
        <v>0.49829683698296845</v>
      </c>
      <c r="U1495" s="4">
        <f>YEAR(SalesDataTable[[#This Row],[Order Date]])</f>
        <v>2026</v>
      </c>
      <c r="V1495" s="7" t="str">
        <f>"Q"&amp;ROUNDUP(MONTH(SalesDataTable[[#This Row],[Order Date]])/3,0)</f>
        <v>Q3</v>
      </c>
      <c r="W1495" s="8">
        <f>MONTH(SalesDataTable[[#This Row],[Order Date]])</f>
        <v>7</v>
      </c>
      <c r="X1495" s="7" t="str">
        <f>TEXT(SalesDataTable[[#This Row],[Order Date]],"mmm")</f>
        <v>Jul</v>
      </c>
    </row>
    <row r="1496" spans="1:24" ht="15.75">
      <c r="A1496" s="1">
        <v>457</v>
      </c>
      <c r="B1496" s="2">
        <v>46231</v>
      </c>
      <c r="C1496" s="3">
        <f>YEAR(SalesDataTable[[#This Row],[Order Date]])</f>
        <v>2026</v>
      </c>
      <c r="D1496" s="10" t="str">
        <f>"Q"&amp;ROUNDUP(MONTH(SalesDataTable[[#This Row],[Order Date]])/3,0)</f>
        <v>Q3</v>
      </c>
      <c r="E1496" s="3">
        <f>MONTH(SalesDataTable[[#This Row],[Order Date]])</f>
        <v>7</v>
      </c>
      <c r="F1496" s="3" t="str">
        <f>TEXT(SalesDataTable[[#This Row],[Order Date]],"MMM")</f>
        <v>Jul</v>
      </c>
      <c r="G1496" s="3" t="s">
        <v>11</v>
      </c>
      <c r="H1496" s="3" t="s">
        <v>12</v>
      </c>
      <c r="I1496" s="3" t="s">
        <v>2</v>
      </c>
      <c r="J1496" s="3" t="s">
        <v>3</v>
      </c>
      <c r="K1496" s="3" t="s">
        <v>23</v>
      </c>
      <c r="L1496" s="3" t="s">
        <v>29</v>
      </c>
      <c r="M1496" s="8">
        <v>4</v>
      </c>
      <c r="N1496" s="5">
        <v>191.15</v>
      </c>
      <c r="O1496" s="6">
        <v>0</v>
      </c>
      <c r="P1496" s="5">
        <v>105.01</v>
      </c>
      <c r="Q1496" s="5">
        <f t="shared" si="92"/>
        <v>764.6</v>
      </c>
      <c r="R1496" s="5">
        <f t="shared" si="93"/>
        <v>420.04</v>
      </c>
      <c r="S1496" s="5">
        <f t="shared" si="94"/>
        <v>344.56</v>
      </c>
      <c r="T1496" s="7">
        <f t="shared" si="95"/>
        <v>0.45064085796494896</v>
      </c>
      <c r="U1496" s="4">
        <f>YEAR(SalesDataTable[[#This Row],[Order Date]])</f>
        <v>2026</v>
      </c>
      <c r="V1496" s="7" t="str">
        <f>"Q"&amp;ROUNDUP(MONTH(SalesDataTable[[#This Row],[Order Date]])/3,0)</f>
        <v>Q3</v>
      </c>
      <c r="W1496" s="8">
        <f>MONTH(SalesDataTable[[#This Row],[Order Date]])</f>
        <v>7</v>
      </c>
      <c r="X1496" s="7" t="str">
        <f>TEXT(SalesDataTable[[#This Row],[Order Date]],"mmm")</f>
        <v>Jul</v>
      </c>
    </row>
    <row r="1497" spans="1:24" ht="15.75">
      <c r="A1497" s="1">
        <v>1516</v>
      </c>
      <c r="B1497" s="2">
        <v>46231</v>
      </c>
      <c r="C1497" s="3">
        <f>YEAR(SalesDataTable[[#This Row],[Order Date]])</f>
        <v>2026</v>
      </c>
      <c r="D1497" s="10" t="str">
        <f>"Q"&amp;ROUNDUP(MONTH(SalesDataTable[[#This Row],[Order Date]])/3,0)</f>
        <v>Q3</v>
      </c>
      <c r="E1497" s="3">
        <f>MONTH(SalesDataTable[[#This Row],[Order Date]])</f>
        <v>7</v>
      </c>
      <c r="F1497" s="3" t="str">
        <f>TEXT(SalesDataTable[[#This Row],[Order Date]],"MMM")</f>
        <v>Jul</v>
      </c>
      <c r="G1497" s="3" t="s">
        <v>0</v>
      </c>
      <c r="H1497" s="3" t="s">
        <v>36</v>
      </c>
      <c r="I1497" s="3" t="s">
        <v>2</v>
      </c>
      <c r="J1497" s="3" t="s">
        <v>16</v>
      </c>
      <c r="K1497" s="3" t="s">
        <v>34</v>
      </c>
      <c r="L1497" s="3" t="s">
        <v>35</v>
      </c>
      <c r="M1497" s="8">
        <v>2</v>
      </c>
      <c r="N1497" s="5">
        <v>40.15</v>
      </c>
      <c r="O1497" s="6">
        <v>0.1</v>
      </c>
      <c r="P1497" s="5">
        <v>14.86</v>
      </c>
      <c r="Q1497" s="5">
        <f t="shared" si="92"/>
        <v>72.27</v>
      </c>
      <c r="R1497" s="5">
        <f t="shared" si="93"/>
        <v>29.72</v>
      </c>
      <c r="S1497" s="5">
        <f t="shared" si="94"/>
        <v>42.55</v>
      </c>
      <c r="T1497" s="7">
        <f t="shared" si="95"/>
        <v>0.58876435588764353</v>
      </c>
      <c r="U1497" s="4">
        <f>YEAR(SalesDataTable[[#This Row],[Order Date]])</f>
        <v>2026</v>
      </c>
      <c r="V1497" s="7" t="str">
        <f>"Q"&amp;ROUNDUP(MONTH(SalesDataTable[[#This Row],[Order Date]])/3,0)</f>
        <v>Q3</v>
      </c>
      <c r="W1497" s="8">
        <f>MONTH(SalesDataTable[[#This Row],[Order Date]])</f>
        <v>7</v>
      </c>
      <c r="X1497" s="7" t="str">
        <f>TEXT(SalesDataTable[[#This Row],[Order Date]],"mmm")</f>
        <v>Jul</v>
      </c>
    </row>
    <row r="1498" spans="1:24" ht="15.75">
      <c r="A1498" s="1">
        <v>2266</v>
      </c>
      <c r="B1498" s="2">
        <v>46231</v>
      </c>
      <c r="C1498" s="3">
        <f>YEAR(SalesDataTable[[#This Row],[Order Date]])</f>
        <v>2026</v>
      </c>
      <c r="D1498" s="10" t="str">
        <f>"Q"&amp;ROUNDUP(MONTH(SalesDataTable[[#This Row],[Order Date]])/3,0)</f>
        <v>Q3</v>
      </c>
      <c r="E1498" s="3">
        <f>MONTH(SalesDataTable[[#This Row],[Order Date]])</f>
        <v>7</v>
      </c>
      <c r="F1498" s="3" t="str">
        <f>TEXT(SalesDataTable[[#This Row],[Order Date]],"MMM")</f>
        <v>Jul</v>
      </c>
      <c r="G1498" s="3" t="s">
        <v>6</v>
      </c>
      <c r="H1498" s="3" t="s">
        <v>41</v>
      </c>
      <c r="I1498" s="3" t="s">
        <v>28</v>
      </c>
      <c r="J1498" s="3" t="s">
        <v>16</v>
      </c>
      <c r="K1498" s="3" t="s">
        <v>23</v>
      </c>
      <c r="L1498" s="3" t="s">
        <v>40</v>
      </c>
      <c r="M1498" s="8">
        <v>1</v>
      </c>
      <c r="N1498" s="5">
        <v>83.05</v>
      </c>
      <c r="O1498" s="6">
        <v>0</v>
      </c>
      <c r="P1498" s="5">
        <v>38.86</v>
      </c>
      <c r="Q1498" s="5">
        <f t="shared" si="92"/>
        <v>83.05</v>
      </c>
      <c r="R1498" s="5">
        <f t="shared" si="93"/>
        <v>38.86</v>
      </c>
      <c r="S1498" s="5">
        <f t="shared" si="94"/>
        <v>44.19</v>
      </c>
      <c r="T1498" s="7">
        <f t="shared" si="95"/>
        <v>0.53208910295003009</v>
      </c>
      <c r="U1498" s="4">
        <f>YEAR(SalesDataTable[[#This Row],[Order Date]])</f>
        <v>2026</v>
      </c>
      <c r="V1498" s="7" t="str">
        <f>"Q"&amp;ROUNDUP(MONTH(SalesDataTable[[#This Row],[Order Date]])/3,0)</f>
        <v>Q3</v>
      </c>
      <c r="W1498" s="8">
        <f>MONTH(SalesDataTable[[#This Row],[Order Date]])</f>
        <v>7</v>
      </c>
      <c r="X1498" s="7" t="str">
        <f>TEXT(SalesDataTable[[#This Row],[Order Date]],"mmm")</f>
        <v>Jul</v>
      </c>
    </row>
    <row r="1499" spans="1:24" ht="15.75">
      <c r="A1499" s="1">
        <v>2802</v>
      </c>
      <c r="B1499" s="2">
        <v>46231</v>
      </c>
      <c r="C1499" s="3">
        <f>YEAR(SalesDataTable[[#This Row],[Order Date]])</f>
        <v>2026</v>
      </c>
      <c r="D1499" s="10" t="str">
        <f>"Q"&amp;ROUNDUP(MONTH(SalesDataTable[[#This Row],[Order Date]])/3,0)</f>
        <v>Q3</v>
      </c>
      <c r="E1499" s="3">
        <f>MONTH(SalesDataTable[[#This Row],[Order Date]])</f>
        <v>7</v>
      </c>
      <c r="F1499" s="3" t="str">
        <f>TEXT(SalesDataTable[[#This Row],[Order Date]],"MMM")</f>
        <v>Jul</v>
      </c>
      <c r="G1499" s="3" t="s">
        <v>0</v>
      </c>
      <c r="H1499" s="3" t="s">
        <v>36</v>
      </c>
      <c r="I1499" s="3" t="s">
        <v>2</v>
      </c>
      <c r="J1499" s="3" t="s">
        <v>3</v>
      </c>
      <c r="K1499" s="3" t="s">
        <v>9</v>
      </c>
      <c r="L1499" s="3" t="s">
        <v>17</v>
      </c>
      <c r="M1499" s="8">
        <v>2</v>
      </c>
      <c r="N1499" s="5">
        <v>146.22999999999999</v>
      </c>
      <c r="O1499" s="6">
        <v>0</v>
      </c>
      <c r="P1499" s="5">
        <v>79.040000000000006</v>
      </c>
      <c r="Q1499" s="5">
        <f t="shared" si="92"/>
        <v>292.45999999999998</v>
      </c>
      <c r="R1499" s="5">
        <f t="shared" si="93"/>
        <v>158.08000000000001</v>
      </c>
      <c r="S1499" s="5">
        <f t="shared" si="94"/>
        <v>134.37999999999997</v>
      </c>
      <c r="T1499" s="7">
        <f t="shared" si="95"/>
        <v>0.45948163851466861</v>
      </c>
      <c r="U1499" s="4">
        <f>YEAR(SalesDataTable[[#This Row],[Order Date]])</f>
        <v>2026</v>
      </c>
      <c r="V1499" s="7" t="str">
        <f>"Q"&amp;ROUNDUP(MONTH(SalesDataTable[[#This Row],[Order Date]])/3,0)</f>
        <v>Q3</v>
      </c>
      <c r="W1499" s="8">
        <f>MONTH(SalesDataTable[[#This Row],[Order Date]])</f>
        <v>7</v>
      </c>
      <c r="X1499" s="7" t="str">
        <f>TEXT(SalesDataTable[[#This Row],[Order Date]],"mmm")</f>
        <v>Jul</v>
      </c>
    </row>
    <row r="1500" spans="1:24" ht="15.75">
      <c r="A1500" s="1">
        <v>3604</v>
      </c>
      <c r="B1500" s="2">
        <v>46231</v>
      </c>
      <c r="C1500" s="3">
        <f>YEAR(SalesDataTable[[#This Row],[Order Date]])</f>
        <v>2026</v>
      </c>
      <c r="D1500" s="10" t="str">
        <f>"Q"&amp;ROUNDUP(MONTH(SalesDataTable[[#This Row],[Order Date]])/3,0)</f>
        <v>Q3</v>
      </c>
      <c r="E1500" s="3">
        <f>MONTH(SalesDataTable[[#This Row],[Order Date]])</f>
        <v>7</v>
      </c>
      <c r="F1500" s="3" t="str">
        <f>TEXT(SalesDataTable[[#This Row],[Order Date]],"MMM")</f>
        <v>Jul</v>
      </c>
      <c r="G1500" s="3" t="s">
        <v>6</v>
      </c>
      <c r="H1500" s="3" t="s">
        <v>49</v>
      </c>
      <c r="I1500" s="3" t="s">
        <v>2</v>
      </c>
      <c r="J1500" s="3" t="s">
        <v>3</v>
      </c>
      <c r="K1500" s="3" t="s">
        <v>9</v>
      </c>
      <c r="L1500" s="3" t="s">
        <v>17</v>
      </c>
      <c r="M1500" s="8">
        <v>2</v>
      </c>
      <c r="N1500" s="5">
        <v>144.09</v>
      </c>
      <c r="O1500" s="6">
        <v>0</v>
      </c>
      <c r="P1500" s="5">
        <v>77.67</v>
      </c>
      <c r="Q1500" s="5">
        <f t="shared" si="92"/>
        <v>288.18</v>
      </c>
      <c r="R1500" s="5">
        <f t="shared" si="93"/>
        <v>155.34</v>
      </c>
      <c r="S1500" s="5">
        <f t="shared" si="94"/>
        <v>132.84</v>
      </c>
      <c r="T1500" s="7">
        <f t="shared" si="95"/>
        <v>0.46096189881324173</v>
      </c>
      <c r="U1500" s="4">
        <f>YEAR(SalesDataTable[[#This Row],[Order Date]])</f>
        <v>2026</v>
      </c>
      <c r="V1500" s="7" t="str">
        <f>"Q"&amp;ROUNDUP(MONTH(SalesDataTable[[#This Row],[Order Date]])/3,0)</f>
        <v>Q3</v>
      </c>
      <c r="W1500" s="8">
        <f>MONTH(SalesDataTable[[#This Row],[Order Date]])</f>
        <v>7</v>
      </c>
      <c r="X1500" s="7" t="str">
        <f>TEXT(SalesDataTable[[#This Row],[Order Date]],"mmm")</f>
        <v>Jul</v>
      </c>
    </row>
    <row r="1501" spans="1:24" ht="15.75">
      <c r="A1501" s="1">
        <v>3644</v>
      </c>
      <c r="B1501" s="2">
        <v>46231</v>
      </c>
      <c r="C1501" s="3">
        <f>YEAR(SalesDataTable[[#This Row],[Order Date]])</f>
        <v>2026</v>
      </c>
      <c r="D1501" s="10" t="str">
        <f>"Q"&amp;ROUNDUP(MONTH(SalesDataTable[[#This Row],[Order Date]])/3,0)</f>
        <v>Q3</v>
      </c>
      <c r="E1501" s="3">
        <f>MONTH(SalesDataTable[[#This Row],[Order Date]])</f>
        <v>7</v>
      </c>
      <c r="F1501" s="3" t="str">
        <f>TEXT(SalesDataTable[[#This Row],[Order Date]],"MMM")</f>
        <v>Jul</v>
      </c>
      <c r="G1501" s="3" t="s">
        <v>11</v>
      </c>
      <c r="H1501" s="3" t="s">
        <v>39</v>
      </c>
      <c r="I1501" s="3" t="s">
        <v>19</v>
      </c>
      <c r="J1501" s="3" t="s">
        <v>16</v>
      </c>
      <c r="K1501" s="3" t="s">
        <v>9</v>
      </c>
      <c r="L1501" s="3" t="s">
        <v>10</v>
      </c>
      <c r="M1501" s="8">
        <v>3</v>
      </c>
      <c r="N1501" s="5">
        <v>93.01</v>
      </c>
      <c r="O1501" s="6">
        <v>0.15</v>
      </c>
      <c r="P1501" s="5">
        <v>46.68</v>
      </c>
      <c r="Q1501" s="5">
        <f t="shared" si="92"/>
        <v>237.17550000000003</v>
      </c>
      <c r="R1501" s="5">
        <f t="shared" si="93"/>
        <v>140.04</v>
      </c>
      <c r="S1501" s="5">
        <f t="shared" si="94"/>
        <v>97.135500000000036</v>
      </c>
      <c r="T1501" s="7">
        <f t="shared" si="95"/>
        <v>0.4095511551572571</v>
      </c>
      <c r="U1501" s="4">
        <f>YEAR(SalesDataTable[[#This Row],[Order Date]])</f>
        <v>2026</v>
      </c>
      <c r="V1501" s="7" t="str">
        <f>"Q"&amp;ROUNDUP(MONTH(SalesDataTable[[#This Row],[Order Date]])/3,0)</f>
        <v>Q3</v>
      </c>
      <c r="W1501" s="8">
        <f>MONTH(SalesDataTable[[#This Row],[Order Date]])</f>
        <v>7</v>
      </c>
      <c r="X1501" s="7" t="str">
        <f>TEXT(SalesDataTable[[#This Row],[Order Date]],"mmm")</f>
        <v>Jul</v>
      </c>
    </row>
    <row r="1502" spans="1:24" ht="15.75">
      <c r="A1502" s="1">
        <v>4271</v>
      </c>
      <c r="B1502" s="2">
        <v>46231</v>
      </c>
      <c r="C1502" s="3">
        <f>YEAR(SalesDataTable[[#This Row],[Order Date]])</f>
        <v>2026</v>
      </c>
      <c r="D1502" s="10" t="str">
        <f>"Q"&amp;ROUNDUP(MONTH(SalesDataTable[[#This Row],[Order Date]])/3,0)</f>
        <v>Q3</v>
      </c>
      <c r="E1502" s="3">
        <f>MONTH(SalesDataTable[[#This Row],[Order Date]])</f>
        <v>7</v>
      </c>
      <c r="F1502" s="3" t="str">
        <f>TEXT(SalesDataTable[[#This Row],[Order Date]],"MMM")</f>
        <v>Jul</v>
      </c>
      <c r="G1502" s="3" t="s">
        <v>0</v>
      </c>
      <c r="H1502" s="3" t="s">
        <v>1</v>
      </c>
      <c r="I1502" s="3" t="s">
        <v>19</v>
      </c>
      <c r="J1502" s="3" t="s">
        <v>13</v>
      </c>
      <c r="K1502" s="3" t="s">
        <v>23</v>
      </c>
      <c r="L1502" s="3" t="s">
        <v>51</v>
      </c>
      <c r="M1502" s="8">
        <v>1</v>
      </c>
      <c r="N1502" s="5">
        <v>121.61</v>
      </c>
      <c r="O1502" s="6">
        <v>0.1</v>
      </c>
      <c r="P1502" s="5">
        <v>60.58</v>
      </c>
      <c r="Q1502" s="5">
        <f t="shared" si="92"/>
        <v>109.449</v>
      </c>
      <c r="R1502" s="5">
        <f t="shared" si="93"/>
        <v>60.58</v>
      </c>
      <c r="S1502" s="5">
        <f t="shared" si="94"/>
        <v>48.869</v>
      </c>
      <c r="T1502" s="7">
        <f t="shared" si="95"/>
        <v>0.4465001964385239</v>
      </c>
      <c r="U1502" s="4">
        <f>YEAR(SalesDataTable[[#This Row],[Order Date]])</f>
        <v>2026</v>
      </c>
      <c r="V1502" s="7" t="str">
        <f>"Q"&amp;ROUNDUP(MONTH(SalesDataTable[[#This Row],[Order Date]])/3,0)</f>
        <v>Q3</v>
      </c>
      <c r="W1502" s="8">
        <f>MONTH(SalesDataTable[[#This Row],[Order Date]])</f>
        <v>7</v>
      </c>
      <c r="X1502" s="7" t="str">
        <f>TEXT(SalesDataTable[[#This Row],[Order Date]],"mmm")</f>
        <v>Jul</v>
      </c>
    </row>
    <row r="1503" spans="1:24" ht="15.75">
      <c r="A1503" s="1">
        <v>272</v>
      </c>
      <c r="B1503" s="2">
        <v>46232</v>
      </c>
      <c r="C1503" s="3">
        <f>YEAR(SalesDataTable[[#This Row],[Order Date]])</f>
        <v>2026</v>
      </c>
      <c r="D1503" s="10" t="str">
        <f>"Q"&amp;ROUNDUP(MONTH(SalesDataTable[[#This Row],[Order Date]])/3,0)</f>
        <v>Q3</v>
      </c>
      <c r="E1503" s="3">
        <f>MONTH(SalesDataTable[[#This Row],[Order Date]])</f>
        <v>7</v>
      </c>
      <c r="F1503" s="3" t="str">
        <f>TEXT(SalesDataTable[[#This Row],[Order Date]],"MMM")</f>
        <v>Jul</v>
      </c>
      <c r="G1503" s="3" t="s">
        <v>20</v>
      </c>
      <c r="H1503" s="3" t="s">
        <v>21</v>
      </c>
      <c r="I1503" s="3" t="s">
        <v>2</v>
      </c>
      <c r="J1503" s="3" t="s">
        <v>16</v>
      </c>
      <c r="K1503" s="3" t="s">
        <v>23</v>
      </c>
      <c r="L1503" s="3" t="s">
        <v>29</v>
      </c>
      <c r="M1503" s="8">
        <v>2</v>
      </c>
      <c r="N1503" s="5">
        <v>195.09</v>
      </c>
      <c r="O1503" s="6">
        <v>0</v>
      </c>
      <c r="P1503" s="5">
        <v>106.82</v>
      </c>
      <c r="Q1503" s="5">
        <f t="shared" si="92"/>
        <v>390.18</v>
      </c>
      <c r="R1503" s="5">
        <f t="shared" si="93"/>
        <v>213.64</v>
      </c>
      <c r="S1503" s="5">
        <f t="shared" si="94"/>
        <v>176.54000000000002</v>
      </c>
      <c r="T1503" s="7">
        <f t="shared" si="95"/>
        <v>0.45245783997129535</v>
      </c>
      <c r="U1503" s="4">
        <f>YEAR(SalesDataTable[[#This Row],[Order Date]])</f>
        <v>2026</v>
      </c>
      <c r="V1503" s="7" t="str">
        <f>"Q"&amp;ROUNDUP(MONTH(SalesDataTable[[#This Row],[Order Date]])/3,0)</f>
        <v>Q3</v>
      </c>
      <c r="W1503" s="8">
        <f>MONTH(SalesDataTable[[#This Row],[Order Date]])</f>
        <v>7</v>
      </c>
      <c r="X1503" s="7" t="str">
        <f>TEXT(SalesDataTable[[#This Row],[Order Date]],"mmm")</f>
        <v>Jul</v>
      </c>
    </row>
    <row r="1504" spans="1:24" ht="15.75">
      <c r="A1504" s="1">
        <v>1469</v>
      </c>
      <c r="B1504" s="2">
        <v>46232</v>
      </c>
      <c r="C1504" s="3">
        <f>YEAR(SalesDataTable[[#This Row],[Order Date]])</f>
        <v>2026</v>
      </c>
      <c r="D1504" s="10" t="str">
        <f>"Q"&amp;ROUNDUP(MONTH(SalesDataTable[[#This Row],[Order Date]])/3,0)</f>
        <v>Q3</v>
      </c>
      <c r="E1504" s="3">
        <f>MONTH(SalesDataTable[[#This Row],[Order Date]])</f>
        <v>7</v>
      </c>
      <c r="F1504" s="3" t="str">
        <f>TEXT(SalesDataTable[[#This Row],[Order Date]],"MMM")</f>
        <v>Jul</v>
      </c>
      <c r="G1504" s="3" t="s">
        <v>11</v>
      </c>
      <c r="H1504" s="3" t="s">
        <v>39</v>
      </c>
      <c r="I1504" s="3" t="s">
        <v>19</v>
      </c>
      <c r="J1504" s="3" t="s">
        <v>3</v>
      </c>
      <c r="K1504" s="3" t="s">
        <v>14</v>
      </c>
      <c r="L1504" s="3" t="s">
        <v>48</v>
      </c>
      <c r="M1504" s="8">
        <v>3</v>
      </c>
      <c r="N1504" s="5">
        <v>167.52</v>
      </c>
      <c r="O1504" s="6">
        <v>0</v>
      </c>
      <c r="P1504" s="5">
        <v>87.26</v>
      </c>
      <c r="Q1504" s="5">
        <f t="shared" si="92"/>
        <v>502.56000000000006</v>
      </c>
      <c r="R1504" s="5">
        <f t="shared" si="93"/>
        <v>261.78000000000003</v>
      </c>
      <c r="S1504" s="5">
        <f t="shared" si="94"/>
        <v>240.78000000000003</v>
      </c>
      <c r="T1504" s="7">
        <f t="shared" si="95"/>
        <v>0.4791069723018147</v>
      </c>
      <c r="U1504" s="4">
        <f>YEAR(SalesDataTable[[#This Row],[Order Date]])</f>
        <v>2026</v>
      </c>
      <c r="V1504" s="7" t="str">
        <f>"Q"&amp;ROUNDUP(MONTH(SalesDataTable[[#This Row],[Order Date]])/3,0)</f>
        <v>Q3</v>
      </c>
      <c r="W1504" s="8">
        <f>MONTH(SalesDataTable[[#This Row],[Order Date]])</f>
        <v>7</v>
      </c>
      <c r="X1504" s="7" t="str">
        <f>TEXT(SalesDataTable[[#This Row],[Order Date]],"mmm")</f>
        <v>Jul</v>
      </c>
    </row>
    <row r="1505" spans="1:24" ht="15.75">
      <c r="A1505" s="1">
        <v>2253</v>
      </c>
      <c r="B1505" s="2">
        <v>46232</v>
      </c>
      <c r="C1505" s="3">
        <f>YEAR(SalesDataTable[[#This Row],[Order Date]])</f>
        <v>2026</v>
      </c>
      <c r="D1505" s="10" t="str">
        <f>"Q"&amp;ROUNDUP(MONTH(SalesDataTable[[#This Row],[Order Date]])/3,0)</f>
        <v>Q3</v>
      </c>
      <c r="E1505" s="3">
        <f>MONTH(SalesDataTable[[#This Row],[Order Date]])</f>
        <v>7</v>
      </c>
      <c r="F1505" s="3" t="str">
        <f>TEXT(SalesDataTable[[#This Row],[Order Date]],"MMM")</f>
        <v>Jul</v>
      </c>
      <c r="G1505" s="3" t="s">
        <v>6</v>
      </c>
      <c r="H1505" s="3" t="s">
        <v>49</v>
      </c>
      <c r="I1505" s="3" t="s">
        <v>28</v>
      </c>
      <c r="J1505" s="3" t="s">
        <v>13</v>
      </c>
      <c r="K1505" s="3" t="s">
        <v>4</v>
      </c>
      <c r="L1505" s="3" t="s">
        <v>22</v>
      </c>
      <c r="M1505" s="8">
        <v>3</v>
      </c>
      <c r="N1505" s="5">
        <v>50.98</v>
      </c>
      <c r="O1505" s="6">
        <v>0</v>
      </c>
      <c r="P1505" s="5">
        <v>22.63</v>
      </c>
      <c r="Q1505" s="5">
        <f t="shared" si="92"/>
        <v>152.94</v>
      </c>
      <c r="R1505" s="5">
        <f t="shared" si="93"/>
        <v>67.89</v>
      </c>
      <c r="S1505" s="5">
        <f t="shared" si="94"/>
        <v>85.05</v>
      </c>
      <c r="T1505" s="7">
        <f t="shared" si="95"/>
        <v>0.55610043154178113</v>
      </c>
      <c r="U1505" s="4">
        <f>YEAR(SalesDataTable[[#This Row],[Order Date]])</f>
        <v>2026</v>
      </c>
      <c r="V1505" s="7" t="str">
        <f>"Q"&amp;ROUNDUP(MONTH(SalesDataTable[[#This Row],[Order Date]])/3,0)</f>
        <v>Q3</v>
      </c>
      <c r="W1505" s="8">
        <f>MONTH(SalesDataTable[[#This Row],[Order Date]])</f>
        <v>7</v>
      </c>
      <c r="X1505" s="7" t="str">
        <f>TEXT(SalesDataTable[[#This Row],[Order Date]],"mmm")</f>
        <v>Jul</v>
      </c>
    </row>
    <row r="1506" spans="1:24" ht="15.75">
      <c r="A1506" s="1">
        <v>2554</v>
      </c>
      <c r="B1506" s="2">
        <v>46232</v>
      </c>
      <c r="C1506" s="3">
        <f>YEAR(SalesDataTable[[#This Row],[Order Date]])</f>
        <v>2026</v>
      </c>
      <c r="D1506" s="10" t="str">
        <f>"Q"&amp;ROUNDUP(MONTH(SalesDataTable[[#This Row],[Order Date]])/3,0)</f>
        <v>Q3</v>
      </c>
      <c r="E1506" s="3">
        <f>MONTH(SalesDataTable[[#This Row],[Order Date]])</f>
        <v>7</v>
      </c>
      <c r="F1506" s="3" t="str">
        <f>TEXT(SalesDataTable[[#This Row],[Order Date]],"MMM")</f>
        <v>Jul</v>
      </c>
      <c r="G1506" s="3" t="s">
        <v>6</v>
      </c>
      <c r="H1506" s="3" t="s">
        <v>41</v>
      </c>
      <c r="I1506" s="3" t="s">
        <v>28</v>
      </c>
      <c r="J1506" s="3" t="s">
        <v>13</v>
      </c>
      <c r="K1506" s="3" t="s">
        <v>34</v>
      </c>
      <c r="L1506" s="3" t="s">
        <v>45</v>
      </c>
      <c r="M1506" s="8">
        <v>2</v>
      </c>
      <c r="N1506" s="5">
        <v>49.98</v>
      </c>
      <c r="O1506" s="6">
        <v>0.1</v>
      </c>
      <c r="P1506" s="5">
        <v>21.91</v>
      </c>
      <c r="Q1506" s="5">
        <f t="shared" si="92"/>
        <v>89.963999999999999</v>
      </c>
      <c r="R1506" s="5">
        <f t="shared" si="93"/>
        <v>43.82</v>
      </c>
      <c r="S1506" s="5">
        <f t="shared" si="94"/>
        <v>46.143999999999998</v>
      </c>
      <c r="T1506" s="7">
        <f t="shared" si="95"/>
        <v>0.51291627762215997</v>
      </c>
      <c r="U1506" s="4">
        <f>YEAR(SalesDataTable[[#This Row],[Order Date]])</f>
        <v>2026</v>
      </c>
      <c r="V1506" s="7" t="str">
        <f>"Q"&amp;ROUNDUP(MONTH(SalesDataTable[[#This Row],[Order Date]])/3,0)</f>
        <v>Q3</v>
      </c>
      <c r="W1506" s="8">
        <f>MONTH(SalesDataTable[[#This Row],[Order Date]])</f>
        <v>7</v>
      </c>
      <c r="X1506" s="7" t="str">
        <f>TEXT(SalesDataTable[[#This Row],[Order Date]],"mmm")</f>
        <v>Jul</v>
      </c>
    </row>
    <row r="1507" spans="1:24" ht="15.75">
      <c r="A1507" s="1">
        <v>2624</v>
      </c>
      <c r="B1507" s="2">
        <v>46232</v>
      </c>
      <c r="C1507" s="3">
        <f>YEAR(SalesDataTable[[#This Row],[Order Date]])</f>
        <v>2026</v>
      </c>
      <c r="D1507" s="10" t="str">
        <f>"Q"&amp;ROUNDUP(MONTH(SalesDataTable[[#This Row],[Order Date]])/3,0)</f>
        <v>Q3</v>
      </c>
      <c r="E1507" s="3">
        <f>MONTH(SalesDataTable[[#This Row],[Order Date]])</f>
        <v>7</v>
      </c>
      <c r="F1507" s="3" t="str">
        <f>TEXT(SalesDataTable[[#This Row],[Order Date]],"MMM")</f>
        <v>Jul</v>
      </c>
      <c r="G1507" s="3" t="s">
        <v>20</v>
      </c>
      <c r="H1507" s="3" t="s">
        <v>21</v>
      </c>
      <c r="I1507" s="3" t="s">
        <v>8</v>
      </c>
      <c r="J1507" s="3" t="s">
        <v>16</v>
      </c>
      <c r="K1507" s="3" t="s">
        <v>14</v>
      </c>
      <c r="L1507" s="3" t="s">
        <v>15</v>
      </c>
      <c r="M1507" s="8">
        <v>4</v>
      </c>
      <c r="N1507" s="5">
        <v>36.44</v>
      </c>
      <c r="O1507" s="6">
        <v>0.15</v>
      </c>
      <c r="P1507" s="5">
        <v>13.32</v>
      </c>
      <c r="Q1507" s="5">
        <f t="shared" si="92"/>
        <v>123.89599999999999</v>
      </c>
      <c r="R1507" s="5">
        <f t="shared" si="93"/>
        <v>53.28</v>
      </c>
      <c r="S1507" s="5">
        <f t="shared" si="94"/>
        <v>70.615999999999985</v>
      </c>
      <c r="T1507" s="7">
        <f t="shared" si="95"/>
        <v>0.5699619035319945</v>
      </c>
      <c r="U1507" s="4">
        <f>YEAR(SalesDataTable[[#This Row],[Order Date]])</f>
        <v>2026</v>
      </c>
      <c r="V1507" s="7" t="str">
        <f>"Q"&amp;ROUNDUP(MONTH(SalesDataTable[[#This Row],[Order Date]])/3,0)</f>
        <v>Q3</v>
      </c>
      <c r="W1507" s="8">
        <f>MONTH(SalesDataTable[[#This Row],[Order Date]])</f>
        <v>7</v>
      </c>
      <c r="X1507" s="7" t="str">
        <f>TEXT(SalesDataTable[[#This Row],[Order Date]],"mmm")</f>
        <v>Jul</v>
      </c>
    </row>
    <row r="1508" spans="1:24" ht="15.75">
      <c r="A1508" s="1">
        <v>3338</v>
      </c>
      <c r="B1508" s="2">
        <v>46232</v>
      </c>
      <c r="C1508" s="3">
        <f>YEAR(SalesDataTable[[#This Row],[Order Date]])</f>
        <v>2026</v>
      </c>
      <c r="D1508" s="10" t="str">
        <f>"Q"&amp;ROUNDUP(MONTH(SalesDataTable[[#This Row],[Order Date]])/3,0)</f>
        <v>Q3</v>
      </c>
      <c r="E1508" s="3">
        <f>MONTH(SalesDataTable[[#This Row],[Order Date]])</f>
        <v>7</v>
      </c>
      <c r="F1508" s="3" t="str">
        <f>TEXT(SalesDataTable[[#This Row],[Order Date]],"MMM")</f>
        <v>Jul</v>
      </c>
      <c r="G1508" s="3" t="s">
        <v>0</v>
      </c>
      <c r="H1508" s="3" t="s">
        <v>1</v>
      </c>
      <c r="I1508" s="3" t="s">
        <v>2</v>
      </c>
      <c r="J1508" s="3" t="s">
        <v>3</v>
      </c>
      <c r="K1508" s="3" t="s">
        <v>23</v>
      </c>
      <c r="L1508" s="3" t="s">
        <v>29</v>
      </c>
      <c r="M1508" s="8">
        <v>1</v>
      </c>
      <c r="N1508" s="5">
        <v>195.34</v>
      </c>
      <c r="O1508" s="6">
        <v>0.05</v>
      </c>
      <c r="P1508" s="5">
        <v>106.6</v>
      </c>
      <c r="Q1508" s="5">
        <f t="shared" si="92"/>
        <v>185.57300000000001</v>
      </c>
      <c r="R1508" s="5">
        <f t="shared" si="93"/>
        <v>106.6</v>
      </c>
      <c r="S1508" s="5">
        <f t="shared" si="94"/>
        <v>78.973000000000013</v>
      </c>
      <c r="T1508" s="7">
        <f t="shared" si="95"/>
        <v>0.42556298599472991</v>
      </c>
      <c r="U1508" s="4">
        <f>YEAR(SalesDataTable[[#This Row],[Order Date]])</f>
        <v>2026</v>
      </c>
      <c r="V1508" s="7" t="str">
        <f>"Q"&amp;ROUNDUP(MONTH(SalesDataTable[[#This Row],[Order Date]])/3,0)</f>
        <v>Q3</v>
      </c>
      <c r="W1508" s="8">
        <f>MONTH(SalesDataTable[[#This Row],[Order Date]])</f>
        <v>7</v>
      </c>
      <c r="X1508" s="7" t="str">
        <f>TEXT(SalesDataTable[[#This Row],[Order Date]],"mmm")</f>
        <v>Jul</v>
      </c>
    </row>
    <row r="1509" spans="1:24" ht="15.75">
      <c r="A1509" s="1">
        <v>4575</v>
      </c>
      <c r="B1509" s="2">
        <v>46232</v>
      </c>
      <c r="C1509" s="3">
        <f>YEAR(SalesDataTable[[#This Row],[Order Date]])</f>
        <v>2026</v>
      </c>
      <c r="D1509" s="10" t="str">
        <f>"Q"&amp;ROUNDUP(MONTH(SalesDataTable[[#This Row],[Order Date]])/3,0)</f>
        <v>Q3</v>
      </c>
      <c r="E1509" s="3">
        <f>MONTH(SalesDataTable[[#This Row],[Order Date]])</f>
        <v>7</v>
      </c>
      <c r="F1509" s="3" t="str">
        <f>TEXT(SalesDataTable[[#This Row],[Order Date]],"MMM")</f>
        <v>Jul</v>
      </c>
      <c r="G1509" s="3" t="s">
        <v>11</v>
      </c>
      <c r="H1509" s="3" t="s">
        <v>25</v>
      </c>
      <c r="I1509" s="3" t="s">
        <v>2</v>
      </c>
      <c r="J1509" s="3" t="s">
        <v>16</v>
      </c>
      <c r="K1509" s="3" t="s">
        <v>4</v>
      </c>
      <c r="L1509" s="3" t="s">
        <v>30</v>
      </c>
      <c r="M1509" s="8">
        <v>1</v>
      </c>
      <c r="N1509" s="5">
        <v>103.31</v>
      </c>
      <c r="O1509" s="6">
        <v>0</v>
      </c>
      <c r="P1509" s="5">
        <v>50.93</v>
      </c>
      <c r="Q1509" s="5">
        <f t="shared" si="92"/>
        <v>103.31</v>
      </c>
      <c r="R1509" s="5">
        <f t="shared" si="93"/>
        <v>50.93</v>
      </c>
      <c r="S1509" s="5">
        <f t="shared" si="94"/>
        <v>52.38</v>
      </c>
      <c r="T1509" s="7">
        <f t="shared" si="95"/>
        <v>0.50701771367728199</v>
      </c>
      <c r="U1509" s="4">
        <f>YEAR(SalesDataTable[[#This Row],[Order Date]])</f>
        <v>2026</v>
      </c>
      <c r="V1509" s="7" t="str">
        <f>"Q"&amp;ROUNDUP(MONTH(SalesDataTable[[#This Row],[Order Date]])/3,0)</f>
        <v>Q3</v>
      </c>
      <c r="W1509" s="8">
        <f>MONTH(SalesDataTable[[#This Row],[Order Date]])</f>
        <v>7</v>
      </c>
      <c r="X1509" s="7" t="str">
        <f>TEXT(SalesDataTable[[#This Row],[Order Date]],"mmm")</f>
        <v>Jul</v>
      </c>
    </row>
    <row r="1510" spans="1:24" ht="15.75">
      <c r="A1510" s="1">
        <v>4871</v>
      </c>
      <c r="B1510" s="2">
        <v>46232</v>
      </c>
      <c r="C1510" s="3">
        <f>YEAR(SalesDataTable[[#This Row],[Order Date]])</f>
        <v>2026</v>
      </c>
      <c r="D1510" s="10" t="str">
        <f>"Q"&amp;ROUNDUP(MONTH(SalesDataTable[[#This Row],[Order Date]])/3,0)</f>
        <v>Q3</v>
      </c>
      <c r="E1510" s="3">
        <f>MONTH(SalesDataTable[[#This Row],[Order Date]])</f>
        <v>7</v>
      </c>
      <c r="F1510" s="3" t="str">
        <f>TEXT(SalesDataTable[[#This Row],[Order Date]],"MMM")</f>
        <v>Jul</v>
      </c>
      <c r="G1510" s="3" t="s">
        <v>0</v>
      </c>
      <c r="H1510" s="3" t="s">
        <v>1</v>
      </c>
      <c r="I1510" s="3" t="s">
        <v>2</v>
      </c>
      <c r="J1510" s="3" t="s">
        <v>13</v>
      </c>
      <c r="K1510" s="3" t="s">
        <v>23</v>
      </c>
      <c r="L1510" s="3" t="s">
        <v>51</v>
      </c>
      <c r="M1510" s="8">
        <v>3</v>
      </c>
      <c r="N1510" s="5">
        <v>123.31</v>
      </c>
      <c r="O1510" s="6">
        <v>0</v>
      </c>
      <c r="P1510" s="5">
        <v>59.16</v>
      </c>
      <c r="Q1510" s="5">
        <f t="shared" si="92"/>
        <v>369.93</v>
      </c>
      <c r="R1510" s="5">
        <f t="shared" si="93"/>
        <v>177.48</v>
      </c>
      <c r="S1510" s="5">
        <f t="shared" si="94"/>
        <v>192.45000000000002</v>
      </c>
      <c r="T1510" s="7">
        <f t="shared" si="95"/>
        <v>0.52023355770010549</v>
      </c>
      <c r="U1510" s="4">
        <f>YEAR(SalesDataTable[[#This Row],[Order Date]])</f>
        <v>2026</v>
      </c>
      <c r="V1510" s="7" t="str">
        <f>"Q"&amp;ROUNDUP(MONTH(SalesDataTable[[#This Row],[Order Date]])/3,0)</f>
        <v>Q3</v>
      </c>
      <c r="W1510" s="8">
        <f>MONTH(SalesDataTable[[#This Row],[Order Date]])</f>
        <v>7</v>
      </c>
      <c r="X1510" s="7" t="str">
        <f>TEXT(SalesDataTable[[#This Row],[Order Date]],"mmm")</f>
        <v>Jul</v>
      </c>
    </row>
    <row r="1511" spans="1:24" ht="15.75">
      <c r="A1511" s="1">
        <v>4931</v>
      </c>
      <c r="B1511" s="2">
        <v>46232</v>
      </c>
      <c r="C1511" s="3">
        <f>YEAR(SalesDataTable[[#This Row],[Order Date]])</f>
        <v>2026</v>
      </c>
      <c r="D1511" s="10" t="str">
        <f>"Q"&amp;ROUNDUP(MONTH(SalesDataTable[[#This Row],[Order Date]])/3,0)</f>
        <v>Q3</v>
      </c>
      <c r="E1511" s="3">
        <f>MONTH(SalesDataTable[[#This Row],[Order Date]])</f>
        <v>7</v>
      </c>
      <c r="F1511" s="3" t="str">
        <f>TEXT(SalesDataTable[[#This Row],[Order Date]],"MMM")</f>
        <v>Jul</v>
      </c>
      <c r="G1511" s="3" t="s">
        <v>0</v>
      </c>
      <c r="H1511" s="3" t="s">
        <v>50</v>
      </c>
      <c r="I1511" s="3" t="s">
        <v>2</v>
      </c>
      <c r="J1511" s="3" t="s">
        <v>13</v>
      </c>
      <c r="K1511" s="3" t="s">
        <v>34</v>
      </c>
      <c r="L1511" s="3" t="s">
        <v>35</v>
      </c>
      <c r="M1511" s="8">
        <v>1</v>
      </c>
      <c r="N1511" s="5">
        <v>40.36</v>
      </c>
      <c r="O1511" s="6">
        <v>0.1</v>
      </c>
      <c r="P1511" s="5">
        <v>14.82</v>
      </c>
      <c r="Q1511" s="5">
        <f t="shared" si="92"/>
        <v>36.323999999999998</v>
      </c>
      <c r="R1511" s="5">
        <f t="shared" si="93"/>
        <v>14.82</v>
      </c>
      <c r="S1511" s="5">
        <f t="shared" si="94"/>
        <v>21.503999999999998</v>
      </c>
      <c r="T1511" s="7">
        <f t="shared" si="95"/>
        <v>0.59200528576148004</v>
      </c>
      <c r="U1511" s="4">
        <f>YEAR(SalesDataTable[[#This Row],[Order Date]])</f>
        <v>2026</v>
      </c>
      <c r="V1511" s="7" t="str">
        <f>"Q"&amp;ROUNDUP(MONTH(SalesDataTable[[#This Row],[Order Date]])/3,0)</f>
        <v>Q3</v>
      </c>
      <c r="W1511" s="8">
        <f>MONTH(SalesDataTable[[#This Row],[Order Date]])</f>
        <v>7</v>
      </c>
      <c r="X1511" s="7" t="str">
        <f>TEXT(SalesDataTable[[#This Row],[Order Date]],"mmm")</f>
        <v>Jul</v>
      </c>
    </row>
    <row r="1512" spans="1:24" ht="15.75">
      <c r="A1512" s="1">
        <v>4962</v>
      </c>
      <c r="B1512" s="2">
        <v>46232</v>
      </c>
      <c r="C1512" s="3">
        <f>YEAR(SalesDataTable[[#This Row],[Order Date]])</f>
        <v>2026</v>
      </c>
      <c r="D1512" s="10" t="str">
        <f>"Q"&amp;ROUNDUP(MONTH(SalesDataTable[[#This Row],[Order Date]])/3,0)</f>
        <v>Q3</v>
      </c>
      <c r="E1512" s="3">
        <f>MONTH(SalesDataTable[[#This Row],[Order Date]])</f>
        <v>7</v>
      </c>
      <c r="F1512" s="3" t="str">
        <f>TEXT(SalesDataTable[[#This Row],[Order Date]],"MMM")</f>
        <v>Jul</v>
      </c>
      <c r="G1512" s="3" t="s">
        <v>0</v>
      </c>
      <c r="H1512" s="3" t="s">
        <v>50</v>
      </c>
      <c r="I1512" s="3" t="s">
        <v>19</v>
      </c>
      <c r="J1512" s="3" t="s">
        <v>13</v>
      </c>
      <c r="K1512" s="3" t="s">
        <v>23</v>
      </c>
      <c r="L1512" s="3" t="s">
        <v>40</v>
      </c>
      <c r="M1512" s="8">
        <v>2</v>
      </c>
      <c r="N1512" s="5">
        <v>83.06</v>
      </c>
      <c r="O1512" s="6">
        <v>0</v>
      </c>
      <c r="P1512" s="5">
        <v>38.74</v>
      </c>
      <c r="Q1512" s="5">
        <f t="shared" si="92"/>
        <v>166.12</v>
      </c>
      <c r="R1512" s="5">
        <f t="shared" si="93"/>
        <v>77.48</v>
      </c>
      <c r="S1512" s="5">
        <f t="shared" si="94"/>
        <v>88.64</v>
      </c>
      <c r="T1512" s="7">
        <f t="shared" si="95"/>
        <v>0.5335901757765471</v>
      </c>
      <c r="U1512" s="4">
        <f>YEAR(SalesDataTable[[#This Row],[Order Date]])</f>
        <v>2026</v>
      </c>
      <c r="V1512" s="7" t="str">
        <f>"Q"&amp;ROUNDUP(MONTH(SalesDataTable[[#This Row],[Order Date]])/3,0)</f>
        <v>Q3</v>
      </c>
      <c r="W1512" s="8">
        <f>MONTH(SalesDataTable[[#This Row],[Order Date]])</f>
        <v>7</v>
      </c>
      <c r="X1512" s="7" t="str">
        <f>TEXT(SalesDataTable[[#This Row],[Order Date]],"mmm")</f>
        <v>Jul</v>
      </c>
    </row>
    <row r="1513" spans="1:24" ht="15.75">
      <c r="A1513" s="1">
        <v>5006</v>
      </c>
      <c r="B1513" s="2">
        <v>46232</v>
      </c>
      <c r="C1513" s="3">
        <f>YEAR(SalesDataTable[[#This Row],[Order Date]])</f>
        <v>2026</v>
      </c>
      <c r="D1513" s="10" t="str">
        <f>"Q"&amp;ROUNDUP(MONTH(SalesDataTable[[#This Row],[Order Date]])/3,0)</f>
        <v>Q3</v>
      </c>
      <c r="E1513" s="3">
        <f>MONTH(SalesDataTable[[#This Row],[Order Date]])</f>
        <v>7</v>
      </c>
      <c r="F1513" s="3" t="str">
        <f>TEXT(SalesDataTable[[#This Row],[Order Date]],"MMM")</f>
        <v>Jul</v>
      </c>
      <c r="G1513" s="3" t="s">
        <v>11</v>
      </c>
      <c r="H1513" s="3" t="s">
        <v>18</v>
      </c>
      <c r="I1513" s="3" t="s">
        <v>2</v>
      </c>
      <c r="J1513" s="3" t="s">
        <v>3</v>
      </c>
      <c r="K1513" s="3" t="s">
        <v>9</v>
      </c>
      <c r="L1513" s="3" t="s">
        <v>37</v>
      </c>
      <c r="M1513" s="8">
        <v>2</v>
      </c>
      <c r="N1513" s="5">
        <v>151.72999999999999</v>
      </c>
      <c r="O1513" s="6">
        <v>0</v>
      </c>
      <c r="P1513" s="5">
        <v>81.209999999999994</v>
      </c>
      <c r="Q1513" s="5">
        <f t="shared" si="92"/>
        <v>303.45999999999998</v>
      </c>
      <c r="R1513" s="5">
        <f t="shared" si="93"/>
        <v>162.41999999999999</v>
      </c>
      <c r="S1513" s="5">
        <f t="shared" si="94"/>
        <v>141.04</v>
      </c>
      <c r="T1513" s="7">
        <f t="shared" si="95"/>
        <v>0.46477295195412904</v>
      </c>
      <c r="U1513" s="4">
        <f>YEAR(SalesDataTable[[#This Row],[Order Date]])</f>
        <v>2026</v>
      </c>
      <c r="V1513" s="7" t="str">
        <f>"Q"&amp;ROUNDUP(MONTH(SalesDataTable[[#This Row],[Order Date]])/3,0)</f>
        <v>Q3</v>
      </c>
      <c r="W1513" s="8">
        <f>MONTH(SalesDataTable[[#This Row],[Order Date]])</f>
        <v>7</v>
      </c>
      <c r="X1513" s="7" t="str">
        <f>TEXT(SalesDataTable[[#This Row],[Order Date]],"mmm")</f>
        <v>Jul</v>
      </c>
    </row>
    <row r="1514" spans="1:24" ht="15.75">
      <c r="A1514" s="1">
        <v>5033</v>
      </c>
      <c r="B1514" s="2">
        <v>46232</v>
      </c>
      <c r="C1514" s="3">
        <f>YEAR(SalesDataTable[[#This Row],[Order Date]])</f>
        <v>2026</v>
      </c>
      <c r="D1514" s="10" t="str">
        <f>"Q"&amp;ROUNDUP(MONTH(SalesDataTable[[#This Row],[Order Date]])/3,0)</f>
        <v>Q3</v>
      </c>
      <c r="E1514" s="3">
        <f>MONTH(SalesDataTable[[#This Row],[Order Date]])</f>
        <v>7</v>
      </c>
      <c r="F1514" s="3" t="str">
        <f>TEXT(SalesDataTable[[#This Row],[Order Date]],"MMM")</f>
        <v>Jul</v>
      </c>
      <c r="G1514" s="3" t="s">
        <v>20</v>
      </c>
      <c r="H1514" s="3" t="s">
        <v>33</v>
      </c>
      <c r="I1514" s="3" t="s">
        <v>2</v>
      </c>
      <c r="J1514" s="3" t="s">
        <v>13</v>
      </c>
      <c r="K1514" s="3" t="s">
        <v>9</v>
      </c>
      <c r="L1514" s="3" t="s">
        <v>46</v>
      </c>
      <c r="M1514" s="8">
        <v>4</v>
      </c>
      <c r="N1514" s="5">
        <v>72.010000000000005</v>
      </c>
      <c r="O1514" s="6">
        <v>0.05</v>
      </c>
      <c r="P1514" s="5">
        <v>32.36</v>
      </c>
      <c r="Q1514" s="5">
        <f t="shared" si="92"/>
        <v>273.63800000000003</v>
      </c>
      <c r="R1514" s="5">
        <f t="shared" si="93"/>
        <v>129.44</v>
      </c>
      <c r="S1514" s="5">
        <f t="shared" si="94"/>
        <v>144.19800000000004</v>
      </c>
      <c r="T1514" s="7">
        <f t="shared" si="95"/>
        <v>0.52696628392255473</v>
      </c>
      <c r="U1514" s="4">
        <f>YEAR(SalesDataTable[[#This Row],[Order Date]])</f>
        <v>2026</v>
      </c>
      <c r="V1514" s="7" t="str">
        <f>"Q"&amp;ROUNDUP(MONTH(SalesDataTable[[#This Row],[Order Date]])/3,0)</f>
        <v>Q3</v>
      </c>
      <c r="W1514" s="8">
        <f>MONTH(SalesDataTable[[#This Row],[Order Date]])</f>
        <v>7</v>
      </c>
      <c r="X1514" s="7" t="str">
        <f>TEXT(SalesDataTable[[#This Row],[Order Date]],"mmm")</f>
        <v>Jul</v>
      </c>
    </row>
    <row r="1515" spans="1:24" ht="15.75">
      <c r="A1515" s="1">
        <v>5117</v>
      </c>
      <c r="B1515" s="2">
        <v>46232</v>
      </c>
      <c r="C1515" s="3">
        <f>YEAR(SalesDataTable[[#This Row],[Order Date]])</f>
        <v>2026</v>
      </c>
      <c r="D1515" s="10" t="str">
        <f>"Q"&amp;ROUNDUP(MONTH(SalesDataTable[[#This Row],[Order Date]])/3,0)</f>
        <v>Q3</v>
      </c>
      <c r="E1515" s="3">
        <f>MONTH(SalesDataTable[[#This Row],[Order Date]])</f>
        <v>7</v>
      </c>
      <c r="F1515" s="3" t="str">
        <f>TEXT(SalesDataTable[[#This Row],[Order Date]],"MMM")</f>
        <v>Jul</v>
      </c>
      <c r="G1515" s="3" t="s">
        <v>6</v>
      </c>
      <c r="H1515" s="3" t="s">
        <v>41</v>
      </c>
      <c r="I1515" s="3" t="s">
        <v>2</v>
      </c>
      <c r="J1515" s="3" t="s">
        <v>16</v>
      </c>
      <c r="K1515" s="3" t="s">
        <v>9</v>
      </c>
      <c r="L1515" s="3" t="s">
        <v>37</v>
      </c>
      <c r="M1515" s="8">
        <v>1</v>
      </c>
      <c r="N1515" s="5">
        <v>154.87</v>
      </c>
      <c r="O1515" s="6">
        <v>0</v>
      </c>
      <c r="P1515" s="5">
        <v>80.459999999999994</v>
      </c>
      <c r="Q1515" s="5">
        <f t="shared" si="92"/>
        <v>154.87</v>
      </c>
      <c r="R1515" s="5">
        <f t="shared" si="93"/>
        <v>80.459999999999994</v>
      </c>
      <c r="S1515" s="5">
        <f t="shared" si="94"/>
        <v>74.410000000000011</v>
      </c>
      <c r="T1515" s="7">
        <f t="shared" si="95"/>
        <v>0.48046748886162594</v>
      </c>
      <c r="U1515" s="4">
        <f>YEAR(SalesDataTable[[#This Row],[Order Date]])</f>
        <v>2026</v>
      </c>
      <c r="V1515" s="7" t="str">
        <f>"Q"&amp;ROUNDUP(MONTH(SalesDataTable[[#This Row],[Order Date]])/3,0)</f>
        <v>Q3</v>
      </c>
      <c r="W1515" s="8">
        <f>MONTH(SalesDataTable[[#This Row],[Order Date]])</f>
        <v>7</v>
      </c>
      <c r="X1515" s="7" t="str">
        <f>TEXT(SalesDataTable[[#This Row],[Order Date]],"mmm")</f>
        <v>Jul</v>
      </c>
    </row>
    <row r="1516" spans="1:24" ht="15.75">
      <c r="A1516" s="1">
        <v>954</v>
      </c>
      <c r="B1516" s="2">
        <v>46233</v>
      </c>
      <c r="C1516" s="3">
        <f>YEAR(SalesDataTable[[#This Row],[Order Date]])</f>
        <v>2026</v>
      </c>
      <c r="D1516" s="10" t="str">
        <f>"Q"&amp;ROUNDUP(MONTH(SalesDataTable[[#This Row],[Order Date]])/3,0)</f>
        <v>Q3</v>
      </c>
      <c r="E1516" s="3">
        <f>MONTH(SalesDataTable[[#This Row],[Order Date]])</f>
        <v>7</v>
      </c>
      <c r="F1516" s="3" t="str">
        <f>TEXT(SalesDataTable[[#This Row],[Order Date]],"MMM")</f>
        <v>Jul</v>
      </c>
      <c r="G1516" s="3" t="s">
        <v>6</v>
      </c>
      <c r="H1516" s="3" t="s">
        <v>7</v>
      </c>
      <c r="I1516" s="3" t="s">
        <v>2</v>
      </c>
      <c r="J1516" s="3" t="s">
        <v>13</v>
      </c>
      <c r="K1516" s="3" t="s">
        <v>14</v>
      </c>
      <c r="L1516" s="3" t="s">
        <v>44</v>
      </c>
      <c r="M1516" s="8">
        <v>3</v>
      </c>
      <c r="N1516" s="5">
        <v>134.61000000000001</v>
      </c>
      <c r="O1516" s="6">
        <v>0.1</v>
      </c>
      <c r="P1516" s="5">
        <v>65.77</v>
      </c>
      <c r="Q1516" s="5">
        <f t="shared" si="92"/>
        <v>363.44700000000006</v>
      </c>
      <c r="R1516" s="5">
        <f t="shared" si="93"/>
        <v>197.31</v>
      </c>
      <c r="S1516" s="5">
        <f t="shared" si="94"/>
        <v>166.13700000000006</v>
      </c>
      <c r="T1516" s="7">
        <f t="shared" si="95"/>
        <v>0.45711479252820914</v>
      </c>
      <c r="U1516" s="4">
        <f>YEAR(SalesDataTable[[#This Row],[Order Date]])</f>
        <v>2026</v>
      </c>
      <c r="V1516" s="7" t="str">
        <f>"Q"&amp;ROUNDUP(MONTH(SalesDataTable[[#This Row],[Order Date]])/3,0)</f>
        <v>Q3</v>
      </c>
      <c r="W1516" s="8">
        <f>MONTH(SalesDataTable[[#This Row],[Order Date]])</f>
        <v>7</v>
      </c>
      <c r="X1516" s="7" t="str">
        <f>TEXT(SalesDataTable[[#This Row],[Order Date]],"mmm")</f>
        <v>Jul</v>
      </c>
    </row>
    <row r="1517" spans="1:24" ht="15.75">
      <c r="A1517" s="1">
        <v>1644</v>
      </c>
      <c r="B1517" s="2">
        <v>46233</v>
      </c>
      <c r="C1517" s="3">
        <f>YEAR(SalesDataTable[[#This Row],[Order Date]])</f>
        <v>2026</v>
      </c>
      <c r="D1517" s="10" t="str">
        <f>"Q"&amp;ROUNDUP(MONTH(SalesDataTable[[#This Row],[Order Date]])/3,0)</f>
        <v>Q3</v>
      </c>
      <c r="E1517" s="3">
        <f>MONTH(SalesDataTable[[#This Row],[Order Date]])</f>
        <v>7</v>
      </c>
      <c r="F1517" s="3" t="str">
        <f>TEXT(SalesDataTable[[#This Row],[Order Date]],"MMM")</f>
        <v>Jul</v>
      </c>
      <c r="G1517" s="3" t="s">
        <v>20</v>
      </c>
      <c r="H1517" s="3" t="s">
        <v>47</v>
      </c>
      <c r="I1517" s="3" t="s">
        <v>2</v>
      </c>
      <c r="J1517" s="3" t="s">
        <v>3</v>
      </c>
      <c r="K1517" s="3" t="s">
        <v>4</v>
      </c>
      <c r="L1517" s="3" t="s">
        <v>5</v>
      </c>
      <c r="M1517" s="8">
        <v>3</v>
      </c>
      <c r="N1517" s="5">
        <v>81.5</v>
      </c>
      <c r="O1517" s="6">
        <v>0.05</v>
      </c>
      <c r="P1517" s="5">
        <v>43.85</v>
      </c>
      <c r="Q1517" s="5">
        <f t="shared" si="92"/>
        <v>232.27499999999998</v>
      </c>
      <c r="R1517" s="5">
        <f t="shared" si="93"/>
        <v>131.55000000000001</v>
      </c>
      <c r="S1517" s="5">
        <f t="shared" si="94"/>
        <v>100.72499999999997</v>
      </c>
      <c r="T1517" s="7">
        <f t="shared" si="95"/>
        <v>0.43364546335163051</v>
      </c>
      <c r="U1517" s="4">
        <f>YEAR(SalesDataTable[[#This Row],[Order Date]])</f>
        <v>2026</v>
      </c>
      <c r="V1517" s="7" t="str">
        <f>"Q"&amp;ROUNDUP(MONTH(SalesDataTable[[#This Row],[Order Date]])/3,0)</f>
        <v>Q3</v>
      </c>
      <c r="W1517" s="8">
        <f>MONTH(SalesDataTable[[#This Row],[Order Date]])</f>
        <v>7</v>
      </c>
      <c r="X1517" s="7" t="str">
        <f>TEXT(SalesDataTable[[#This Row],[Order Date]],"mmm")</f>
        <v>Jul</v>
      </c>
    </row>
    <row r="1518" spans="1:24" ht="15.75">
      <c r="A1518" s="1">
        <v>2030</v>
      </c>
      <c r="B1518" s="2">
        <v>46233</v>
      </c>
      <c r="C1518" s="3">
        <f>YEAR(SalesDataTable[[#This Row],[Order Date]])</f>
        <v>2026</v>
      </c>
      <c r="D1518" s="10" t="str">
        <f>"Q"&amp;ROUNDUP(MONTH(SalesDataTable[[#This Row],[Order Date]])/3,0)</f>
        <v>Q3</v>
      </c>
      <c r="E1518" s="3">
        <f>MONTH(SalesDataTable[[#This Row],[Order Date]])</f>
        <v>7</v>
      </c>
      <c r="F1518" s="3" t="str">
        <f>TEXT(SalesDataTable[[#This Row],[Order Date]],"MMM")</f>
        <v>Jul</v>
      </c>
      <c r="G1518" s="3" t="s">
        <v>0</v>
      </c>
      <c r="H1518" s="3" t="s">
        <v>1</v>
      </c>
      <c r="I1518" s="3" t="s">
        <v>28</v>
      </c>
      <c r="J1518" s="3" t="s">
        <v>16</v>
      </c>
      <c r="K1518" s="3" t="s">
        <v>14</v>
      </c>
      <c r="L1518" s="3" t="s">
        <v>44</v>
      </c>
      <c r="M1518" s="8">
        <v>2</v>
      </c>
      <c r="N1518" s="5">
        <v>135.63</v>
      </c>
      <c r="O1518" s="6">
        <v>0</v>
      </c>
      <c r="P1518" s="5">
        <v>66.63</v>
      </c>
      <c r="Q1518" s="5">
        <f t="shared" si="92"/>
        <v>271.26</v>
      </c>
      <c r="R1518" s="5">
        <f t="shared" si="93"/>
        <v>133.26</v>
      </c>
      <c r="S1518" s="5">
        <f t="shared" si="94"/>
        <v>138</v>
      </c>
      <c r="T1518" s="7">
        <f t="shared" si="95"/>
        <v>0.50873700508737008</v>
      </c>
      <c r="U1518" s="4">
        <f>YEAR(SalesDataTable[[#This Row],[Order Date]])</f>
        <v>2026</v>
      </c>
      <c r="V1518" s="7" t="str">
        <f>"Q"&amp;ROUNDUP(MONTH(SalesDataTable[[#This Row],[Order Date]])/3,0)</f>
        <v>Q3</v>
      </c>
      <c r="W1518" s="8">
        <f>MONTH(SalesDataTable[[#This Row],[Order Date]])</f>
        <v>7</v>
      </c>
      <c r="X1518" s="7" t="str">
        <f>TEXT(SalesDataTable[[#This Row],[Order Date]],"mmm")</f>
        <v>Jul</v>
      </c>
    </row>
    <row r="1519" spans="1:24" ht="15.75">
      <c r="A1519" s="1">
        <v>2595</v>
      </c>
      <c r="B1519" s="2">
        <v>46233</v>
      </c>
      <c r="C1519" s="3">
        <f>YEAR(SalesDataTable[[#This Row],[Order Date]])</f>
        <v>2026</v>
      </c>
      <c r="D1519" s="10" t="str">
        <f>"Q"&amp;ROUNDUP(MONTH(SalesDataTable[[#This Row],[Order Date]])/3,0)</f>
        <v>Q3</v>
      </c>
      <c r="E1519" s="3">
        <f>MONTH(SalesDataTable[[#This Row],[Order Date]])</f>
        <v>7</v>
      </c>
      <c r="F1519" s="3" t="str">
        <f>TEXT(SalesDataTable[[#This Row],[Order Date]],"MMM")</f>
        <v>Jul</v>
      </c>
      <c r="G1519" s="3" t="s">
        <v>0</v>
      </c>
      <c r="H1519" s="3" t="s">
        <v>36</v>
      </c>
      <c r="I1519" s="3" t="s">
        <v>8</v>
      </c>
      <c r="J1519" s="3" t="s">
        <v>16</v>
      </c>
      <c r="K1519" s="3" t="s">
        <v>14</v>
      </c>
      <c r="L1519" s="3" t="s">
        <v>44</v>
      </c>
      <c r="M1519" s="8">
        <v>15</v>
      </c>
      <c r="N1519" s="5">
        <v>133.44999999999999</v>
      </c>
      <c r="O1519" s="6">
        <v>0.2</v>
      </c>
      <c r="P1519" s="5">
        <v>65.819999999999993</v>
      </c>
      <c r="Q1519" s="5">
        <f t="shared" si="92"/>
        <v>1601.3999999999999</v>
      </c>
      <c r="R1519" s="5">
        <f t="shared" si="93"/>
        <v>987.3</v>
      </c>
      <c r="S1519" s="5">
        <f t="shared" si="94"/>
        <v>614.09999999999991</v>
      </c>
      <c r="T1519" s="7">
        <f t="shared" si="95"/>
        <v>0.3834769576620457</v>
      </c>
      <c r="U1519" s="4">
        <f>YEAR(SalesDataTable[[#This Row],[Order Date]])</f>
        <v>2026</v>
      </c>
      <c r="V1519" s="7" t="str">
        <f>"Q"&amp;ROUNDUP(MONTH(SalesDataTable[[#This Row],[Order Date]])/3,0)</f>
        <v>Q3</v>
      </c>
      <c r="W1519" s="8">
        <f>MONTH(SalesDataTable[[#This Row],[Order Date]])</f>
        <v>7</v>
      </c>
      <c r="X1519" s="7" t="str">
        <f>TEXT(SalesDataTable[[#This Row],[Order Date]],"mmm")</f>
        <v>Jul</v>
      </c>
    </row>
    <row r="1520" spans="1:24" ht="15.75">
      <c r="A1520" s="1">
        <v>2763</v>
      </c>
      <c r="B1520" s="2">
        <v>46233</v>
      </c>
      <c r="C1520" s="3">
        <f>YEAR(SalesDataTable[[#This Row],[Order Date]])</f>
        <v>2026</v>
      </c>
      <c r="D1520" s="10" t="str">
        <f>"Q"&amp;ROUNDUP(MONTH(SalesDataTable[[#This Row],[Order Date]])/3,0)</f>
        <v>Q3</v>
      </c>
      <c r="E1520" s="3">
        <f>MONTH(SalesDataTable[[#This Row],[Order Date]])</f>
        <v>7</v>
      </c>
      <c r="F1520" s="3" t="str">
        <f>TEXT(SalesDataTable[[#This Row],[Order Date]],"MMM")</f>
        <v>Jul</v>
      </c>
      <c r="G1520" s="3" t="s">
        <v>0</v>
      </c>
      <c r="H1520" s="3" t="s">
        <v>50</v>
      </c>
      <c r="I1520" s="3" t="s">
        <v>2</v>
      </c>
      <c r="J1520" s="3" t="s">
        <v>16</v>
      </c>
      <c r="K1520" s="3" t="s">
        <v>23</v>
      </c>
      <c r="L1520" s="3" t="s">
        <v>51</v>
      </c>
      <c r="M1520" s="8">
        <v>1</v>
      </c>
      <c r="N1520" s="5">
        <v>120.94</v>
      </c>
      <c r="O1520" s="6">
        <v>0</v>
      </c>
      <c r="P1520" s="5">
        <v>62.24</v>
      </c>
      <c r="Q1520" s="5">
        <f t="shared" si="92"/>
        <v>120.94</v>
      </c>
      <c r="R1520" s="5">
        <f t="shared" si="93"/>
        <v>62.24</v>
      </c>
      <c r="S1520" s="5">
        <f t="shared" si="94"/>
        <v>58.699999999999996</v>
      </c>
      <c r="T1520" s="7">
        <f t="shared" si="95"/>
        <v>0.48536464362493797</v>
      </c>
      <c r="U1520" s="4">
        <f>YEAR(SalesDataTable[[#This Row],[Order Date]])</f>
        <v>2026</v>
      </c>
      <c r="V1520" s="7" t="str">
        <f>"Q"&amp;ROUNDUP(MONTH(SalesDataTable[[#This Row],[Order Date]])/3,0)</f>
        <v>Q3</v>
      </c>
      <c r="W1520" s="8">
        <f>MONTH(SalesDataTable[[#This Row],[Order Date]])</f>
        <v>7</v>
      </c>
      <c r="X1520" s="7" t="str">
        <f>TEXT(SalesDataTable[[#This Row],[Order Date]],"mmm")</f>
        <v>Jul</v>
      </c>
    </row>
    <row r="1521" spans="1:24" ht="15.75">
      <c r="A1521" s="1">
        <v>3537</v>
      </c>
      <c r="B1521" s="2">
        <v>46233</v>
      </c>
      <c r="C1521" s="3">
        <f>YEAR(SalesDataTable[[#This Row],[Order Date]])</f>
        <v>2026</v>
      </c>
      <c r="D1521" s="10" t="str">
        <f>"Q"&amp;ROUNDUP(MONTH(SalesDataTable[[#This Row],[Order Date]])/3,0)</f>
        <v>Q3</v>
      </c>
      <c r="E1521" s="3">
        <f>MONTH(SalesDataTable[[#This Row],[Order Date]])</f>
        <v>7</v>
      </c>
      <c r="F1521" s="3" t="str">
        <f>TEXT(SalesDataTable[[#This Row],[Order Date]],"MMM")</f>
        <v>Jul</v>
      </c>
      <c r="G1521" s="3" t="s">
        <v>6</v>
      </c>
      <c r="H1521" s="3" t="s">
        <v>41</v>
      </c>
      <c r="I1521" s="3" t="s">
        <v>2</v>
      </c>
      <c r="J1521" s="3" t="s">
        <v>3</v>
      </c>
      <c r="K1521" s="3" t="s">
        <v>23</v>
      </c>
      <c r="L1521" s="3" t="s">
        <v>24</v>
      </c>
      <c r="M1521" s="8">
        <v>2</v>
      </c>
      <c r="N1521" s="5">
        <v>332.99</v>
      </c>
      <c r="O1521" s="6">
        <v>0.15</v>
      </c>
      <c r="P1521" s="5">
        <v>199.09</v>
      </c>
      <c r="Q1521" s="5">
        <f t="shared" si="92"/>
        <v>566.08299999999997</v>
      </c>
      <c r="R1521" s="5">
        <f t="shared" si="93"/>
        <v>398.18</v>
      </c>
      <c r="S1521" s="5">
        <f t="shared" si="94"/>
        <v>167.90299999999996</v>
      </c>
      <c r="T1521" s="7">
        <f t="shared" si="95"/>
        <v>0.29660491482697759</v>
      </c>
      <c r="U1521" s="4">
        <f>YEAR(SalesDataTable[[#This Row],[Order Date]])</f>
        <v>2026</v>
      </c>
      <c r="V1521" s="7" t="str">
        <f>"Q"&amp;ROUNDUP(MONTH(SalesDataTable[[#This Row],[Order Date]])/3,0)</f>
        <v>Q3</v>
      </c>
      <c r="W1521" s="8">
        <f>MONTH(SalesDataTable[[#This Row],[Order Date]])</f>
        <v>7</v>
      </c>
      <c r="X1521" s="7" t="str">
        <f>TEXT(SalesDataTable[[#This Row],[Order Date]],"mmm")</f>
        <v>Jul</v>
      </c>
    </row>
    <row r="1522" spans="1:24" ht="15.75">
      <c r="A1522" s="1">
        <v>3550</v>
      </c>
      <c r="B1522" s="2">
        <v>46233</v>
      </c>
      <c r="C1522" s="3">
        <f>YEAR(SalesDataTable[[#This Row],[Order Date]])</f>
        <v>2026</v>
      </c>
      <c r="D1522" s="10" t="str">
        <f>"Q"&amp;ROUNDUP(MONTH(SalesDataTable[[#This Row],[Order Date]])/3,0)</f>
        <v>Q3</v>
      </c>
      <c r="E1522" s="3">
        <f>MONTH(SalesDataTable[[#This Row],[Order Date]])</f>
        <v>7</v>
      </c>
      <c r="F1522" s="3" t="str">
        <f>TEXT(SalesDataTable[[#This Row],[Order Date]],"MMM")</f>
        <v>Jul</v>
      </c>
      <c r="G1522" s="3" t="s">
        <v>0</v>
      </c>
      <c r="H1522" s="3" t="s">
        <v>50</v>
      </c>
      <c r="I1522" s="3" t="s">
        <v>2</v>
      </c>
      <c r="J1522" s="3" t="s">
        <v>3</v>
      </c>
      <c r="K1522" s="3" t="s">
        <v>23</v>
      </c>
      <c r="L1522" s="3" t="s">
        <v>51</v>
      </c>
      <c r="M1522" s="8">
        <v>3</v>
      </c>
      <c r="N1522" s="5">
        <v>120.88</v>
      </c>
      <c r="O1522" s="6">
        <v>0</v>
      </c>
      <c r="P1522" s="5">
        <v>60.97</v>
      </c>
      <c r="Q1522" s="5">
        <f t="shared" si="92"/>
        <v>362.64</v>
      </c>
      <c r="R1522" s="5">
        <f t="shared" si="93"/>
        <v>182.91</v>
      </c>
      <c r="S1522" s="5">
        <f t="shared" si="94"/>
        <v>179.73</v>
      </c>
      <c r="T1522" s="7">
        <f t="shared" si="95"/>
        <v>0.49561548643282594</v>
      </c>
      <c r="U1522" s="4">
        <f>YEAR(SalesDataTable[[#This Row],[Order Date]])</f>
        <v>2026</v>
      </c>
      <c r="V1522" s="7" t="str">
        <f>"Q"&amp;ROUNDUP(MONTH(SalesDataTable[[#This Row],[Order Date]])/3,0)</f>
        <v>Q3</v>
      </c>
      <c r="W1522" s="8">
        <f>MONTH(SalesDataTable[[#This Row],[Order Date]])</f>
        <v>7</v>
      </c>
      <c r="X1522" s="7" t="str">
        <f>TEXT(SalesDataTable[[#This Row],[Order Date]],"mmm")</f>
        <v>Jul</v>
      </c>
    </row>
    <row r="1523" spans="1:24" ht="15.75">
      <c r="A1523" s="1">
        <v>3875</v>
      </c>
      <c r="B1523" s="2">
        <v>46233</v>
      </c>
      <c r="C1523" s="3">
        <f>YEAR(SalesDataTable[[#This Row],[Order Date]])</f>
        <v>2026</v>
      </c>
      <c r="D1523" s="10" t="str">
        <f>"Q"&amp;ROUNDUP(MONTH(SalesDataTable[[#This Row],[Order Date]])/3,0)</f>
        <v>Q3</v>
      </c>
      <c r="E1523" s="3">
        <f>MONTH(SalesDataTable[[#This Row],[Order Date]])</f>
        <v>7</v>
      </c>
      <c r="F1523" s="3" t="str">
        <f>TEXT(SalesDataTable[[#This Row],[Order Date]],"MMM")</f>
        <v>Jul</v>
      </c>
      <c r="G1523" s="3" t="s">
        <v>20</v>
      </c>
      <c r="H1523" s="3" t="s">
        <v>33</v>
      </c>
      <c r="I1523" s="3" t="s">
        <v>2</v>
      </c>
      <c r="J1523" s="3" t="s">
        <v>3</v>
      </c>
      <c r="K1523" s="3" t="s">
        <v>4</v>
      </c>
      <c r="L1523" s="3" t="s">
        <v>30</v>
      </c>
      <c r="M1523" s="8">
        <v>1</v>
      </c>
      <c r="N1523" s="5">
        <v>101.73</v>
      </c>
      <c r="O1523" s="6">
        <v>0.05</v>
      </c>
      <c r="P1523" s="5">
        <v>51.63</v>
      </c>
      <c r="Q1523" s="5">
        <f t="shared" si="92"/>
        <v>96.643500000000003</v>
      </c>
      <c r="R1523" s="5">
        <f t="shared" si="93"/>
        <v>51.63</v>
      </c>
      <c r="S1523" s="5">
        <f t="shared" si="94"/>
        <v>45.013500000000001</v>
      </c>
      <c r="T1523" s="7">
        <f t="shared" si="95"/>
        <v>0.46576852038678235</v>
      </c>
      <c r="U1523" s="4">
        <f>YEAR(SalesDataTable[[#This Row],[Order Date]])</f>
        <v>2026</v>
      </c>
      <c r="V1523" s="7" t="str">
        <f>"Q"&amp;ROUNDUP(MONTH(SalesDataTable[[#This Row],[Order Date]])/3,0)</f>
        <v>Q3</v>
      </c>
      <c r="W1523" s="8">
        <f>MONTH(SalesDataTable[[#This Row],[Order Date]])</f>
        <v>7</v>
      </c>
      <c r="X1523" s="7" t="str">
        <f>TEXT(SalesDataTable[[#This Row],[Order Date]],"mmm")</f>
        <v>Jul</v>
      </c>
    </row>
    <row r="1524" spans="1:24" ht="15.75">
      <c r="A1524" s="1">
        <v>4467</v>
      </c>
      <c r="B1524" s="2">
        <v>46233</v>
      </c>
      <c r="C1524" s="3">
        <f>YEAR(SalesDataTable[[#This Row],[Order Date]])</f>
        <v>2026</v>
      </c>
      <c r="D1524" s="10" t="str">
        <f>"Q"&amp;ROUNDUP(MONTH(SalesDataTable[[#This Row],[Order Date]])/3,0)</f>
        <v>Q3</v>
      </c>
      <c r="E1524" s="3">
        <f>MONTH(SalesDataTable[[#This Row],[Order Date]])</f>
        <v>7</v>
      </c>
      <c r="F1524" s="3" t="str">
        <f>TEXT(SalesDataTable[[#This Row],[Order Date]],"MMM")</f>
        <v>Jul</v>
      </c>
      <c r="G1524" s="3" t="s">
        <v>20</v>
      </c>
      <c r="H1524" s="3" t="s">
        <v>31</v>
      </c>
      <c r="I1524" s="3" t="s">
        <v>2</v>
      </c>
      <c r="J1524" s="3" t="s">
        <v>3</v>
      </c>
      <c r="K1524" s="3" t="s">
        <v>14</v>
      </c>
      <c r="L1524" s="3" t="s">
        <v>15</v>
      </c>
      <c r="M1524" s="8">
        <v>2</v>
      </c>
      <c r="N1524" s="5">
        <v>36.21</v>
      </c>
      <c r="O1524" s="6">
        <v>0</v>
      </c>
      <c r="P1524" s="5">
        <v>13.5</v>
      </c>
      <c r="Q1524" s="5">
        <f t="shared" si="92"/>
        <v>72.42</v>
      </c>
      <c r="R1524" s="5">
        <f t="shared" si="93"/>
        <v>27</v>
      </c>
      <c r="S1524" s="5">
        <f t="shared" si="94"/>
        <v>45.42</v>
      </c>
      <c r="T1524" s="7">
        <f t="shared" si="95"/>
        <v>0.62717481358740679</v>
      </c>
      <c r="U1524" s="4">
        <f>YEAR(SalesDataTable[[#This Row],[Order Date]])</f>
        <v>2026</v>
      </c>
      <c r="V1524" s="7" t="str">
        <f>"Q"&amp;ROUNDUP(MONTH(SalesDataTable[[#This Row],[Order Date]])/3,0)</f>
        <v>Q3</v>
      </c>
      <c r="W1524" s="8">
        <f>MONTH(SalesDataTable[[#This Row],[Order Date]])</f>
        <v>7</v>
      </c>
      <c r="X1524" s="7" t="str">
        <f>TEXT(SalesDataTable[[#This Row],[Order Date]],"mmm")</f>
        <v>Jul</v>
      </c>
    </row>
    <row r="1525" spans="1:24" ht="15.75">
      <c r="A1525" s="1">
        <v>739</v>
      </c>
      <c r="B1525" s="2">
        <v>46234</v>
      </c>
      <c r="C1525" s="3">
        <f>YEAR(SalesDataTable[[#This Row],[Order Date]])</f>
        <v>2026</v>
      </c>
      <c r="D1525" s="10" t="str">
        <f>"Q"&amp;ROUNDUP(MONTH(SalesDataTable[[#This Row],[Order Date]])/3,0)</f>
        <v>Q3</v>
      </c>
      <c r="E1525" s="3">
        <f>MONTH(SalesDataTable[[#This Row],[Order Date]])</f>
        <v>7</v>
      </c>
      <c r="F1525" s="3" t="str">
        <f>TEXT(SalesDataTable[[#This Row],[Order Date]],"MMM")</f>
        <v>Jul</v>
      </c>
      <c r="G1525" s="3" t="s">
        <v>20</v>
      </c>
      <c r="H1525" s="3" t="s">
        <v>31</v>
      </c>
      <c r="I1525" s="3" t="s">
        <v>2</v>
      </c>
      <c r="J1525" s="3" t="s">
        <v>16</v>
      </c>
      <c r="K1525" s="3" t="s">
        <v>4</v>
      </c>
      <c r="L1525" s="3" t="s">
        <v>30</v>
      </c>
      <c r="M1525" s="8">
        <v>5</v>
      </c>
      <c r="N1525" s="5">
        <v>104.65</v>
      </c>
      <c r="O1525" s="6">
        <v>0</v>
      </c>
      <c r="P1525" s="5">
        <v>49.2</v>
      </c>
      <c r="Q1525" s="5">
        <f t="shared" si="92"/>
        <v>523.25</v>
      </c>
      <c r="R1525" s="5">
        <f t="shared" si="93"/>
        <v>246</v>
      </c>
      <c r="S1525" s="5">
        <f t="shared" si="94"/>
        <v>277.25</v>
      </c>
      <c r="T1525" s="7">
        <f t="shared" si="95"/>
        <v>0.52986144290492121</v>
      </c>
      <c r="U1525" s="4">
        <f>YEAR(SalesDataTable[[#This Row],[Order Date]])</f>
        <v>2026</v>
      </c>
      <c r="V1525" s="7" t="str">
        <f>"Q"&amp;ROUNDUP(MONTH(SalesDataTable[[#This Row],[Order Date]])/3,0)</f>
        <v>Q3</v>
      </c>
      <c r="W1525" s="8">
        <f>MONTH(SalesDataTable[[#This Row],[Order Date]])</f>
        <v>7</v>
      </c>
      <c r="X1525" s="7" t="str">
        <f>TEXT(SalesDataTable[[#This Row],[Order Date]],"mmm")</f>
        <v>Jul</v>
      </c>
    </row>
    <row r="1526" spans="1:24" ht="15.75">
      <c r="A1526" s="1">
        <v>2376</v>
      </c>
      <c r="B1526" s="2">
        <v>46234</v>
      </c>
      <c r="C1526" s="3">
        <f>YEAR(SalesDataTable[[#This Row],[Order Date]])</f>
        <v>2026</v>
      </c>
      <c r="D1526" s="10" t="str">
        <f>"Q"&amp;ROUNDUP(MONTH(SalesDataTable[[#This Row],[Order Date]])/3,0)</f>
        <v>Q3</v>
      </c>
      <c r="E1526" s="3">
        <f>MONTH(SalesDataTable[[#This Row],[Order Date]])</f>
        <v>7</v>
      </c>
      <c r="F1526" s="3" t="str">
        <f>TEXT(SalesDataTable[[#This Row],[Order Date]],"MMM")</f>
        <v>Jul</v>
      </c>
      <c r="G1526" s="3" t="s">
        <v>11</v>
      </c>
      <c r="H1526" s="3" t="s">
        <v>25</v>
      </c>
      <c r="I1526" s="3" t="s">
        <v>8</v>
      </c>
      <c r="J1526" s="3" t="s">
        <v>3</v>
      </c>
      <c r="K1526" s="3" t="s">
        <v>23</v>
      </c>
      <c r="L1526" s="3" t="s">
        <v>29</v>
      </c>
      <c r="M1526" s="8">
        <v>5</v>
      </c>
      <c r="N1526" s="5">
        <v>198.35</v>
      </c>
      <c r="O1526" s="6">
        <v>0.05</v>
      </c>
      <c r="P1526" s="5">
        <v>104.96</v>
      </c>
      <c r="Q1526" s="5">
        <f t="shared" si="92"/>
        <v>942.16249999999991</v>
      </c>
      <c r="R1526" s="5">
        <f t="shared" si="93"/>
        <v>524.79999999999995</v>
      </c>
      <c r="S1526" s="5">
        <f t="shared" si="94"/>
        <v>417.36249999999995</v>
      </c>
      <c r="T1526" s="7">
        <f t="shared" si="95"/>
        <v>0.44298356175288234</v>
      </c>
      <c r="U1526" s="4">
        <f>YEAR(SalesDataTable[[#This Row],[Order Date]])</f>
        <v>2026</v>
      </c>
      <c r="V1526" s="7" t="str">
        <f>"Q"&amp;ROUNDUP(MONTH(SalesDataTable[[#This Row],[Order Date]])/3,0)</f>
        <v>Q3</v>
      </c>
      <c r="W1526" s="8">
        <f>MONTH(SalesDataTable[[#This Row],[Order Date]])</f>
        <v>7</v>
      </c>
      <c r="X1526" s="7" t="str">
        <f>TEXT(SalesDataTable[[#This Row],[Order Date]],"mmm")</f>
        <v>Jul</v>
      </c>
    </row>
    <row r="1527" spans="1:24" ht="15.75">
      <c r="A1527" s="1">
        <v>3109</v>
      </c>
      <c r="B1527" s="2">
        <v>46234</v>
      </c>
      <c r="C1527" s="3">
        <f>YEAR(SalesDataTable[[#This Row],[Order Date]])</f>
        <v>2026</v>
      </c>
      <c r="D1527" s="10" t="str">
        <f>"Q"&amp;ROUNDUP(MONTH(SalesDataTable[[#This Row],[Order Date]])/3,0)</f>
        <v>Q3</v>
      </c>
      <c r="E1527" s="3">
        <f>MONTH(SalesDataTable[[#This Row],[Order Date]])</f>
        <v>7</v>
      </c>
      <c r="F1527" s="3" t="str">
        <f>TEXT(SalesDataTable[[#This Row],[Order Date]],"MMM")</f>
        <v>Jul</v>
      </c>
      <c r="G1527" s="3" t="s">
        <v>0</v>
      </c>
      <c r="H1527" s="3" t="s">
        <v>1</v>
      </c>
      <c r="I1527" s="3" t="s">
        <v>28</v>
      </c>
      <c r="J1527" s="3" t="s">
        <v>3</v>
      </c>
      <c r="K1527" s="3" t="s">
        <v>34</v>
      </c>
      <c r="L1527" s="3" t="s">
        <v>42</v>
      </c>
      <c r="M1527" s="8">
        <v>2</v>
      </c>
      <c r="N1527" s="5">
        <v>36.56</v>
      </c>
      <c r="O1527" s="6">
        <v>0.05</v>
      </c>
      <c r="P1527" s="5">
        <v>13.76</v>
      </c>
      <c r="Q1527" s="5">
        <f t="shared" si="92"/>
        <v>69.463999999999999</v>
      </c>
      <c r="R1527" s="5">
        <f t="shared" si="93"/>
        <v>27.52</v>
      </c>
      <c r="S1527" s="5">
        <f t="shared" si="94"/>
        <v>41.944000000000003</v>
      </c>
      <c r="T1527" s="7">
        <f t="shared" si="95"/>
        <v>0.60382356328457909</v>
      </c>
      <c r="U1527" s="4">
        <f>YEAR(SalesDataTable[[#This Row],[Order Date]])</f>
        <v>2026</v>
      </c>
      <c r="V1527" s="7" t="str">
        <f>"Q"&amp;ROUNDUP(MONTH(SalesDataTable[[#This Row],[Order Date]])/3,0)</f>
        <v>Q3</v>
      </c>
      <c r="W1527" s="8">
        <f>MONTH(SalesDataTable[[#This Row],[Order Date]])</f>
        <v>7</v>
      </c>
      <c r="X1527" s="7" t="str">
        <f>TEXT(SalesDataTable[[#This Row],[Order Date]],"mmm")</f>
        <v>Jul</v>
      </c>
    </row>
    <row r="1528" spans="1:24" ht="15.75">
      <c r="A1528" s="1">
        <v>4362</v>
      </c>
      <c r="B1528" s="2">
        <v>46234</v>
      </c>
      <c r="C1528" s="3">
        <f>YEAR(SalesDataTable[[#This Row],[Order Date]])</f>
        <v>2026</v>
      </c>
      <c r="D1528" s="10" t="str">
        <f>"Q"&amp;ROUNDUP(MONTH(SalesDataTable[[#This Row],[Order Date]])/3,0)</f>
        <v>Q3</v>
      </c>
      <c r="E1528" s="3">
        <f>MONTH(SalesDataTable[[#This Row],[Order Date]])</f>
        <v>7</v>
      </c>
      <c r="F1528" s="3" t="str">
        <f>TEXT(SalesDataTable[[#This Row],[Order Date]],"MMM")</f>
        <v>Jul</v>
      </c>
      <c r="G1528" s="3" t="s">
        <v>6</v>
      </c>
      <c r="H1528" s="3" t="s">
        <v>49</v>
      </c>
      <c r="I1528" s="3" t="s">
        <v>2</v>
      </c>
      <c r="J1528" s="3" t="s">
        <v>3</v>
      </c>
      <c r="K1528" s="3" t="s">
        <v>9</v>
      </c>
      <c r="L1528" s="3" t="s">
        <v>10</v>
      </c>
      <c r="M1528" s="8">
        <v>5</v>
      </c>
      <c r="N1528" s="5">
        <v>92.41</v>
      </c>
      <c r="O1528" s="6">
        <v>0</v>
      </c>
      <c r="P1528" s="5">
        <v>44.29</v>
      </c>
      <c r="Q1528" s="5">
        <f t="shared" si="92"/>
        <v>462.04999999999995</v>
      </c>
      <c r="R1528" s="5">
        <f t="shared" si="93"/>
        <v>221.45</v>
      </c>
      <c r="S1528" s="5">
        <f t="shared" si="94"/>
        <v>240.59999999999997</v>
      </c>
      <c r="T1528" s="7">
        <f t="shared" si="95"/>
        <v>0.52072286549074775</v>
      </c>
      <c r="U1528" s="4">
        <f>YEAR(SalesDataTable[[#This Row],[Order Date]])</f>
        <v>2026</v>
      </c>
      <c r="V1528" s="7" t="str">
        <f>"Q"&amp;ROUNDUP(MONTH(SalesDataTable[[#This Row],[Order Date]])/3,0)</f>
        <v>Q3</v>
      </c>
      <c r="W1528" s="8">
        <f>MONTH(SalesDataTable[[#This Row],[Order Date]])</f>
        <v>7</v>
      </c>
      <c r="X1528" s="7" t="str">
        <f>TEXT(SalesDataTable[[#This Row],[Order Date]],"mmm")</f>
        <v>Jul</v>
      </c>
    </row>
    <row r="1529" spans="1:24" ht="15.75">
      <c r="A1529" s="1">
        <v>777</v>
      </c>
      <c r="B1529" s="2">
        <v>46235</v>
      </c>
      <c r="C1529" s="3">
        <f>YEAR(SalesDataTable[[#This Row],[Order Date]])</f>
        <v>2026</v>
      </c>
      <c r="D1529" s="10" t="str">
        <f>"Q"&amp;ROUNDUP(MONTH(SalesDataTable[[#This Row],[Order Date]])/3,0)</f>
        <v>Q3</v>
      </c>
      <c r="E1529" s="3">
        <f>MONTH(SalesDataTable[[#This Row],[Order Date]])</f>
        <v>8</v>
      </c>
      <c r="F1529" s="3" t="str">
        <f>TEXT(SalesDataTable[[#This Row],[Order Date]],"MMM")</f>
        <v>Aug</v>
      </c>
      <c r="G1529" s="3" t="s">
        <v>20</v>
      </c>
      <c r="H1529" s="3" t="s">
        <v>47</v>
      </c>
      <c r="I1529" s="3" t="s">
        <v>2</v>
      </c>
      <c r="J1529" s="3" t="s">
        <v>3</v>
      </c>
      <c r="K1529" s="3" t="s">
        <v>23</v>
      </c>
      <c r="L1529" s="3" t="s">
        <v>51</v>
      </c>
      <c r="M1529" s="8">
        <v>4</v>
      </c>
      <c r="N1529" s="5">
        <v>121.87</v>
      </c>
      <c r="O1529" s="6">
        <v>0</v>
      </c>
      <c r="P1529" s="5">
        <v>59.89</v>
      </c>
      <c r="Q1529" s="5">
        <f t="shared" si="92"/>
        <v>487.48</v>
      </c>
      <c r="R1529" s="5">
        <f t="shared" si="93"/>
        <v>239.56</v>
      </c>
      <c r="S1529" s="5">
        <f t="shared" si="94"/>
        <v>247.92000000000002</v>
      </c>
      <c r="T1529" s="7">
        <f t="shared" si="95"/>
        <v>0.50857471075736438</v>
      </c>
      <c r="U1529" s="4">
        <f>YEAR(SalesDataTable[[#This Row],[Order Date]])</f>
        <v>2026</v>
      </c>
      <c r="V1529" s="7" t="str">
        <f>"Q"&amp;ROUNDUP(MONTH(SalesDataTable[[#This Row],[Order Date]])/3,0)</f>
        <v>Q3</v>
      </c>
      <c r="W1529" s="8">
        <f>MONTH(SalesDataTable[[#This Row],[Order Date]])</f>
        <v>8</v>
      </c>
      <c r="X1529" s="7" t="str">
        <f>TEXT(SalesDataTable[[#This Row],[Order Date]],"mmm")</f>
        <v>Aug</v>
      </c>
    </row>
    <row r="1530" spans="1:24" ht="15.75">
      <c r="A1530" s="1">
        <v>831</v>
      </c>
      <c r="B1530" s="2">
        <v>46235</v>
      </c>
      <c r="C1530" s="3">
        <f>YEAR(SalesDataTable[[#This Row],[Order Date]])</f>
        <v>2026</v>
      </c>
      <c r="D1530" s="10" t="str">
        <f>"Q"&amp;ROUNDUP(MONTH(SalesDataTable[[#This Row],[Order Date]])/3,0)</f>
        <v>Q3</v>
      </c>
      <c r="E1530" s="3">
        <f>MONTH(SalesDataTable[[#This Row],[Order Date]])</f>
        <v>8</v>
      </c>
      <c r="F1530" s="3" t="str">
        <f>TEXT(SalesDataTable[[#This Row],[Order Date]],"MMM")</f>
        <v>Aug</v>
      </c>
      <c r="G1530" s="3" t="s">
        <v>20</v>
      </c>
      <c r="H1530" s="3" t="s">
        <v>33</v>
      </c>
      <c r="I1530" s="3" t="s">
        <v>2</v>
      </c>
      <c r="J1530" s="3" t="s">
        <v>3</v>
      </c>
      <c r="K1530" s="3" t="s">
        <v>14</v>
      </c>
      <c r="L1530" s="3" t="s">
        <v>44</v>
      </c>
      <c r="M1530" s="8">
        <v>2</v>
      </c>
      <c r="N1530" s="5">
        <v>130.9</v>
      </c>
      <c r="O1530" s="6">
        <v>0.05</v>
      </c>
      <c r="P1530" s="5">
        <v>67.959999999999994</v>
      </c>
      <c r="Q1530" s="5">
        <f t="shared" si="92"/>
        <v>248.71</v>
      </c>
      <c r="R1530" s="5">
        <f t="shared" si="93"/>
        <v>135.91999999999999</v>
      </c>
      <c r="S1530" s="5">
        <f t="shared" si="94"/>
        <v>112.79000000000002</v>
      </c>
      <c r="T1530" s="7">
        <f t="shared" si="95"/>
        <v>0.45350006031120588</v>
      </c>
      <c r="U1530" s="4">
        <f>YEAR(SalesDataTable[[#This Row],[Order Date]])</f>
        <v>2026</v>
      </c>
      <c r="V1530" s="7" t="str">
        <f>"Q"&amp;ROUNDUP(MONTH(SalesDataTable[[#This Row],[Order Date]])/3,0)</f>
        <v>Q3</v>
      </c>
      <c r="W1530" s="8">
        <f>MONTH(SalesDataTable[[#This Row],[Order Date]])</f>
        <v>8</v>
      </c>
      <c r="X1530" s="7" t="str">
        <f>TEXT(SalesDataTable[[#This Row],[Order Date]],"mmm")</f>
        <v>Aug</v>
      </c>
    </row>
    <row r="1531" spans="1:24" ht="15.75">
      <c r="A1531" s="1">
        <v>2059</v>
      </c>
      <c r="B1531" s="2">
        <v>46235</v>
      </c>
      <c r="C1531" s="3">
        <f>YEAR(SalesDataTable[[#This Row],[Order Date]])</f>
        <v>2026</v>
      </c>
      <c r="D1531" s="10" t="str">
        <f>"Q"&amp;ROUNDUP(MONTH(SalesDataTable[[#This Row],[Order Date]])/3,0)</f>
        <v>Q3</v>
      </c>
      <c r="E1531" s="3">
        <f>MONTH(SalesDataTable[[#This Row],[Order Date]])</f>
        <v>8</v>
      </c>
      <c r="F1531" s="3" t="str">
        <f>TEXT(SalesDataTable[[#This Row],[Order Date]],"MMM")</f>
        <v>Aug</v>
      </c>
      <c r="G1531" s="3" t="s">
        <v>11</v>
      </c>
      <c r="H1531" s="3" t="s">
        <v>12</v>
      </c>
      <c r="I1531" s="3" t="s">
        <v>19</v>
      </c>
      <c r="J1531" s="3" t="s">
        <v>13</v>
      </c>
      <c r="K1531" s="3" t="s">
        <v>4</v>
      </c>
      <c r="L1531" s="3" t="s">
        <v>22</v>
      </c>
      <c r="M1531" s="8">
        <v>1</v>
      </c>
      <c r="N1531" s="5">
        <v>50.98</v>
      </c>
      <c r="O1531" s="6">
        <v>0</v>
      </c>
      <c r="P1531" s="5">
        <v>22.92</v>
      </c>
      <c r="Q1531" s="5">
        <f t="shared" si="92"/>
        <v>50.98</v>
      </c>
      <c r="R1531" s="5">
        <f t="shared" si="93"/>
        <v>22.92</v>
      </c>
      <c r="S1531" s="5">
        <f t="shared" si="94"/>
        <v>28.059999999999995</v>
      </c>
      <c r="T1531" s="7">
        <f t="shared" si="95"/>
        <v>0.55041192624558644</v>
      </c>
      <c r="U1531" s="4">
        <f>YEAR(SalesDataTable[[#This Row],[Order Date]])</f>
        <v>2026</v>
      </c>
      <c r="V1531" s="7" t="str">
        <f>"Q"&amp;ROUNDUP(MONTH(SalesDataTable[[#This Row],[Order Date]])/3,0)</f>
        <v>Q3</v>
      </c>
      <c r="W1531" s="8">
        <f>MONTH(SalesDataTable[[#This Row],[Order Date]])</f>
        <v>8</v>
      </c>
      <c r="X1531" s="7" t="str">
        <f>TEXT(SalesDataTable[[#This Row],[Order Date]],"mmm")</f>
        <v>Aug</v>
      </c>
    </row>
    <row r="1532" spans="1:24" ht="15.75">
      <c r="A1532" s="1">
        <v>2519</v>
      </c>
      <c r="B1532" s="2">
        <v>46235</v>
      </c>
      <c r="C1532" s="3">
        <f>YEAR(SalesDataTable[[#This Row],[Order Date]])</f>
        <v>2026</v>
      </c>
      <c r="D1532" s="10" t="str">
        <f>"Q"&amp;ROUNDUP(MONTH(SalesDataTable[[#This Row],[Order Date]])/3,0)</f>
        <v>Q3</v>
      </c>
      <c r="E1532" s="3">
        <f>MONTH(SalesDataTable[[#This Row],[Order Date]])</f>
        <v>8</v>
      </c>
      <c r="F1532" s="3" t="str">
        <f>TEXT(SalesDataTable[[#This Row],[Order Date]],"MMM")</f>
        <v>Aug</v>
      </c>
      <c r="G1532" s="3" t="s">
        <v>11</v>
      </c>
      <c r="H1532" s="3" t="s">
        <v>12</v>
      </c>
      <c r="I1532" s="3" t="s">
        <v>2</v>
      </c>
      <c r="J1532" s="3" t="s">
        <v>3</v>
      </c>
      <c r="K1532" s="3" t="s">
        <v>9</v>
      </c>
      <c r="L1532" s="3" t="s">
        <v>10</v>
      </c>
      <c r="M1532" s="8">
        <v>2</v>
      </c>
      <c r="N1532" s="5">
        <v>91.11</v>
      </c>
      <c r="O1532" s="6">
        <v>0</v>
      </c>
      <c r="P1532" s="5">
        <v>44.19</v>
      </c>
      <c r="Q1532" s="5">
        <f t="shared" si="92"/>
        <v>182.22</v>
      </c>
      <c r="R1532" s="5">
        <f t="shared" si="93"/>
        <v>88.38</v>
      </c>
      <c r="S1532" s="5">
        <f t="shared" si="94"/>
        <v>93.84</v>
      </c>
      <c r="T1532" s="7">
        <f t="shared" si="95"/>
        <v>0.51498189002304906</v>
      </c>
      <c r="U1532" s="4">
        <f>YEAR(SalesDataTable[[#This Row],[Order Date]])</f>
        <v>2026</v>
      </c>
      <c r="V1532" s="7" t="str">
        <f>"Q"&amp;ROUNDUP(MONTH(SalesDataTable[[#This Row],[Order Date]])/3,0)</f>
        <v>Q3</v>
      </c>
      <c r="W1532" s="8">
        <f>MONTH(SalesDataTable[[#This Row],[Order Date]])</f>
        <v>8</v>
      </c>
      <c r="X1532" s="7" t="str">
        <f>TEXT(SalesDataTable[[#This Row],[Order Date]],"mmm")</f>
        <v>Aug</v>
      </c>
    </row>
    <row r="1533" spans="1:24" ht="15.75">
      <c r="A1533" s="1">
        <v>2644</v>
      </c>
      <c r="B1533" s="2">
        <v>46235</v>
      </c>
      <c r="C1533" s="3">
        <f>YEAR(SalesDataTable[[#This Row],[Order Date]])</f>
        <v>2026</v>
      </c>
      <c r="D1533" s="10" t="str">
        <f>"Q"&amp;ROUNDUP(MONTH(SalesDataTable[[#This Row],[Order Date]])/3,0)</f>
        <v>Q3</v>
      </c>
      <c r="E1533" s="3">
        <f>MONTH(SalesDataTable[[#This Row],[Order Date]])</f>
        <v>8</v>
      </c>
      <c r="F1533" s="3" t="str">
        <f>TEXT(SalesDataTable[[#This Row],[Order Date]],"MMM")</f>
        <v>Aug</v>
      </c>
      <c r="G1533" s="3" t="s">
        <v>0</v>
      </c>
      <c r="H1533" s="3" t="s">
        <v>1</v>
      </c>
      <c r="I1533" s="3" t="s">
        <v>28</v>
      </c>
      <c r="J1533" s="3" t="s">
        <v>3</v>
      </c>
      <c r="K1533" s="3" t="s">
        <v>14</v>
      </c>
      <c r="L1533" s="3" t="s">
        <v>15</v>
      </c>
      <c r="M1533" s="8">
        <v>3</v>
      </c>
      <c r="N1533" s="5">
        <v>35.619999999999997</v>
      </c>
      <c r="O1533" s="6">
        <v>0.05</v>
      </c>
      <c r="P1533" s="5">
        <v>13.47</v>
      </c>
      <c r="Q1533" s="5">
        <f t="shared" si="92"/>
        <v>101.51699999999998</v>
      </c>
      <c r="R1533" s="5">
        <f t="shared" si="93"/>
        <v>40.410000000000004</v>
      </c>
      <c r="S1533" s="5">
        <f t="shared" si="94"/>
        <v>61.106999999999978</v>
      </c>
      <c r="T1533" s="7">
        <f t="shared" si="95"/>
        <v>0.60193859156594454</v>
      </c>
      <c r="U1533" s="4">
        <f>YEAR(SalesDataTable[[#This Row],[Order Date]])</f>
        <v>2026</v>
      </c>
      <c r="V1533" s="7" t="str">
        <f>"Q"&amp;ROUNDUP(MONTH(SalesDataTable[[#This Row],[Order Date]])/3,0)</f>
        <v>Q3</v>
      </c>
      <c r="W1533" s="8">
        <f>MONTH(SalesDataTable[[#This Row],[Order Date]])</f>
        <v>8</v>
      </c>
      <c r="X1533" s="7" t="str">
        <f>TEXT(SalesDataTable[[#This Row],[Order Date]],"mmm")</f>
        <v>Aug</v>
      </c>
    </row>
    <row r="1534" spans="1:24" ht="15.75">
      <c r="A1534" s="1">
        <v>4141</v>
      </c>
      <c r="B1534" s="2">
        <v>46235</v>
      </c>
      <c r="C1534" s="3">
        <f>YEAR(SalesDataTable[[#This Row],[Order Date]])</f>
        <v>2026</v>
      </c>
      <c r="D1534" s="10" t="str">
        <f>"Q"&amp;ROUNDUP(MONTH(SalesDataTable[[#This Row],[Order Date]])/3,0)</f>
        <v>Q3</v>
      </c>
      <c r="E1534" s="3">
        <f>MONTH(SalesDataTable[[#This Row],[Order Date]])</f>
        <v>8</v>
      </c>
      <c r="F1534" s="3" t="str">
        <f>TEXT(SalesDataTable[[#This Row],[Order Date]],"MMM")</f>
        <v>Aug</v>
      </c>
      <c r="G1534" s="3" t="s">
        <v>20</v>
      </c>
      <c r="H1534" s="3" t="s">
        <v>47</v>
      </c>
      <c r="I1534" s="3" t="s">
        <v>2</v>
      </c>
      <c r="J1534" s="3" t="s">
        <v>13</v>
      </c>
      <c r="K1534" s="3" t="s">
        <v>9</v>
      </c>
      <c r="L1534" s="3" t="s">
        <v>10</v>
      </c>
      <c r="M1534" s="8">
        <v>1</v>
      </c>
      <c r="N1534" s="5">
        <v>91.95</v>
      </c>
      <c r="O1534" s="6">
        <v>0.05</v>
      </c>
      <c r="P1534" s="5">
        <v>46.47</v>
      </c>
      <c r="Q1534" s="5">
        <f t="shared" si="92"/>
        <v>87.352499999999992</v>
      </c>
      <c r="R1534" s="5">
        <f t="shared" si="93"/>
        <v>46.47</v>
      </c>
      <c r="S1534" s="5">
        <f t="shared" si="94"/>
        <v>40.882499999999993</v>
      </c>
      <c r="T1534" s="7">
        <f t="shared" si="95"/>
        <v>0.46801751523997592</v>
      </c>
      <c r="U1534" s="4">
        <f>YEAR(SalesDataTable[[#This Row],[Order Date]])</f>
        <v>2026</v>
      </c>
      <c r="V1534" s="7" t="str">
        <f>"Q"&amp;ROUNDUP(MONTH(SalesDataTable[[#This Row],[Order Date]])/3,0)</f>
        <v>Q3</v>
      </c>
      <c r="W1534" s="8">
        <f>MONTH(SalesDataTable[[#This Row],[Order Date]])</f>
        <v>8</v>
      </c>
      <c r="X1534" s="7" t="str">
        <f>TEXT(SalesDataTable[[#This Row],[Order Date]],"mmm")</f>
        <v>Aug</v>
      </c>
    </row>
    <row r="1535" spans="1:24" ht="15.75">
      <c r="A1535" s="1">
        <v>4804</v>
      </c>
      <c r="B1535" s="2">
        <v>46235</v>
      </c>
      <c r="C1535" s="3">
        <f>YEAR(SalesDataTable[[#This Row],[Order Date]])</f>
        <v>2026</v>
      </c>
      <c r="D1535" s="10" t="str">
        <f>"Q"&amp;ROUNDUP(MONTH(SalesDataTable[[#This Row],[Order Date]])/3,0)</f>
        <v>Q3</v>
      </c>
      <c r="E1535" s="3">
        <f>MONTH(SalesDataTable[[#This Row],[Order Date]])</f>
        <v>8</v>
      </c>
      <c r="F1535" s="3" t="str">
        <f>TEXT(SalesDataTable[[#This Row],[Order Date]],"MMM")</f>
        <v>Aug</v>
      </c>
      <c r="G1535" s="3" t="s">
        <v>0</v>
      </c>
      <c r="H1535" s="3" t="s">
        <v>36</v>
      </c>
      <c r="I1535" s="3" t="s">
        <v>2</v>
      </c>
      <c r="J1535" s="3" t="s">
        <v>3</v>
      </c>
      <c r="K1535" s="3" t="s">
        <v>34</v>
      </c>
      <c r="L1535" s="3" t="s">
        <v>45</v>
      </c>
      <c r="M1535" s="8">
        <v>1</v>
      </c>
      <c r="N1535" s="5">
        <v>49.46</v>
      </c>
      <c r="O1535" s="6">
        <v>0</v>
      </c>
      <c r="P1535" s="5">
        <v>21.47</v>
      </c>
      <c r="Q1535" s="5">
        <f t="shared" si="92"/>
        <v>49.46</v>
      </c>
      <c r="R1535" s="5">
        <f t="shared" si="93"/>
        <v>21.47</v>
      </c>
      <c r="S1535" s="5">
        <f t="shared" si="94"/>
        <v>27.990000000000002</v>
      </c>
      <c r="T1535" s="7">
        <f t="shared" si="95"/>
        <v>0.5659118479579458</v>
      </c>
      <c r="U1535" s="4">
        <f>YEAR(SalesDataTable[[#This Row],[Order Date]])</f>
        <v>2026</v>
      </c>
      <c r="V1535" s="7" t="str">
        <f>"Q"&amp;ROUNDUP(MONTH(SalesDataTable[[#This Row],[Order Date]])/3,0)</f>
        <v>Q3</v>
      </c>
      <c r="W1535" s="8">
        <f>MONTH(SalesDataTable[[#This Row],[Order Date]])</f>
        <v>8</v>
      </c>
      <c r="X1535" s="7" t="str">
        <f>TEXT(SalesDataTable[[#This Row],[Order Date]],"mmm")</f>
        <v>Aug</v>
      </c>
    </row>
    <row r="1536" spans="1:24" ht="15.75">
      <c r="A1536" s="1">
        <v>5161</v>
      </c>
      <c r="B1536" s="2">
        <v>46235</v>
      </c>
      <c r="C1536" s="3">
        <f>YEAR(SalesDataTable[[#This Row],[Order Date]])</f>
        <v>2026</v>
      </c>
      <c r="D1536" s="10" t="str">
        <f>"Q"&amp;ROUNDUP(MONTH(SalesDataTable[[#This Row],[Order Date]])/3,0)</f>
        <v>Q3</v>
      </c>
      <c r="E1536" s="3">
        <f>MONTH(SalesDataTable[[#This Row],[Order Date]])</f>
        <v>8</v>
      </c>
      <c r="F1536" s="3" t="str">
        <f>TEXT(SalesDataTable[[#This Row],[Order Date]],"MMM")</f>
        <v>Aug</v>
      </c>
      <c r="G1536" s="3" t="s">
        <v>0</v>
      </c>
      <c r="H1536" s="3" t="s">
        <v>50</v>
      </c>
      <c r="I1536" s="3" t="s">
        <v>2</v>
      </c>
      <c r="J1536" s="3" t="s">
        <v>13</v>
      </c>
      <c r="K1536" s="3" t="s">
        <v>4</v>
      </c>
      <c r="L1536" s="3" t="s">
        <v>26</v>
      </c>
      <c r="M1536" s="8">
        <v>1</v>
      </c>
      <c r="N1536" s="5">
        <v>41.25</v>
      </c>
      <c r="O1536" s="6">
        <v>0.05</v>
      </c>
      <c r="P1536" s="5">
        <v>16.98</v>
      </c>
      <c r="Q1536" s="5">
        <f t="shared" si="92"/>
        <v>39.1875</v>
      </c>
      <c r="R1536" s="5">
        <f t="shared" si="93"/>
        <v>16.98</v>
      </c>
      <c r="S1536" s="5">
        <f t="shared" si="94"/>
        <v>22.2075</v>
      </c>
      <c r="T1536" s="7">
        <f t="shared" si="95"/>
        <v>0.56669856459330148</v>
      </c>
      <c r="U1536" s="4">
        <f>YEAR(SalesDataTable[[#This Row],[Order Date]])</f>
        <v>2026</v>
      </c>
      <c r="V1536" s="7" t="str">
        <f>"Q"&amp;ROUNDUP(MONTH(SalesDataTable[[#This Row],[Order Date]])/3,0)</f>
        <v>Q3</v>
      </c>
      <c r="W1536" s="8">
        <f>MONTH(SalesDataTable[[#This Row],[Order Date]])</f>
        <v>8</v>
      </c>
      <c r="X1536" s="7" t="str">
        <f>TEXT(SalesDataTable[[#This Row],[Order Date]],"mmm")</f>
        <v>Aug</v>
      </c>
    </row>
    <row r="1537" spans="1:24" ht="15.75">
      <c r="A1537" s="1">
        <v>590</v>
      </c>
      <c r="B1537" s="2">
        <v>46236</v>
      </c>
      <c r="C1537" s="3">
        <f>YEAR(SalesDataTable[[#This Row],[Order Date]])</f>
        <v>2026</v>
      </c>
      <c r="D1537" s="10" t="str">
        <f>"Q"&amp;ROUNDUP(MONTH(SalesDataTable[[#This Row],[Order Date]])/3,0)</f>
        <v>Q3</v>
      </c>
      <c r="E1537" s="3">
        <f>MONTH(SalesDataTable[[#This Row],[Order Date]])</f>
        <v>8</v>
      </c>
      <c r="F1537" s="3" t="str">
        <f>TEXT(SalesDataTable[[#This Row],[Order Date]],"MMM")</f>
        <v>Aug</v>
      </c>
      <c r="G1537" s="3" t="s">
        <v>11</v>
      </c>
      <c r="H1537" s="3" t="s">
        <v>25</v>
      </c>
      <c r="I1537" s="3" t="s">
        <v>2</v>
      </c>
      <c r="J1537" s="3" t="s">
        <v>3</v>
      </c>
      <c r="K1537" s="3" t="s">
        <v>14</v>
      </c>
      <c r="L1537" s="3" t="s">
        <v>44</v>
      </c>
      <c r="M1537" s="8">
        <v>4</v>
      </c>
      <c r="N1537" s="5">
        <v>133.65</v>
      </c>
      <c r="O1537" s="6">
        <v>0</v>
      </c>
      <c r="P1537" s="5">
        <v>66</v>
      </c>
      <c r="Q1537" s="5">
        <f t="shared" si="92"/>
        <v>534.6</v>
      </c>
      <c r="R1537" s="5">
        <f t="shared" si="93"/>
        <v>264</v>
      </c>
      <c r="S1537" s="5">
        <f t="shared" si="94"/>
        <v>270.60000000000002</v>
      </c>
      <c r="T1537" s="7">
        <f t="shared" si="95"/>
        <v>0.50617283950617287</v>
      </c>
      <c r="U1537" s="4">
        <f>YEAR(SalesDataTable[[#This Row],[Order Date]])</f>
        <v>2026</v>
      </c>
      <c r="V1537" s="7" t="str">
        <f>"Q"&amp;ROUNDUP(MONTH(SalesDataTable[[#This Row],[Order Date]])/3,0)</f>
        <v>Q3</v>
      </c>
      <c r="W1537" s="8">
        <f>MONTH(SalesDataTable[[#This Row],[Order Date]])</f>
        <v>8</v>
      </c>
      <c r="X1537" s="7" t="str">
        <f>TEXT(SalesDataTable[[#This Row],[Order Date]],"mmm")</f>
        <v>Aug</v>
      </c>
    </row>
    <row r="1538" spans="1:24" ht="15.75">
      <c r="A1538" s="1">
        <v>1599</v>
      </c>
      <c r="B1538" s="2">
        <v>46236</v>
      </c>
      <c r="C1538" s="3">
        <f>YEAR(SalesDataTable[[#This Row],[Order Date]])</f>
        <v>2026</v>
      </c>
      <c r="D1538" s="10" t="str">
        <f>"Q"&amp;ROUNDUP(MONTH(SalesDataTable[[#This Row],[Order Date]])/3,0)</f>
        <v>Q3</v>
      </c>
      <c r="E1538" s="3">
        <f>MONTH(SalesDataTable[[#This Row],[Order Date]])</f>
        <v>8</v>
      </c>
      <c r="F1538" s="3" t="str">
        <f>TEXT(SalesDataTable[[#This Row],[Order Date]],"MMM")</f>
        <v>Aug</v>
      </c>
      <c r="G1538" s="3" t="s">
        <v>20</v>
      </c>
      <c r="H1538" s="3" t="s">
        <v>21</v>
      </c>
      <c r="I1538" s="3" t="s">
        <v>2</v>
      </c>
      <c r="J1538" s="3" t="s">
        <v>3</v>
      </c>
      <c r="K1538" s="3" t="s">
        <v>23</v>
      </c>
      <c r="L1538" s="3" t="s">
        <v>29</v>
      </c>
      <c r="M1538" s="8">
        <v>2</v>
      </c>
      <c r="N1538" s="5">
        <v>200.45</v>
      </c>
      <c r="O1538" s="6">
        <v>0.05</v>
      </c>
      <c r="P1538" s="5">
        <v>105.42</v>
      </c>
      <c r="Q1538" s="5">
        <f t="shared" ref="Q1538:Q1601" si="96">M1538*N1538*(1-O1538)</f>
        <v>380.85499999999996</v>
      </c>
      <c r="R1538" s="5">
        <f t="shared" ref="R1538:R1601" si="97">M1538*P1538</f>
        <v>210.84</v>
      </c>
      <c r="S1538" s="5">
        <f t="shared" ref="S1538:S1601" si="98">Q1538-R1538</f>
        <v>170.01499999999996</v>
      </c>
      <c r="T1538" s="7">
        <f t="shared" ref="T1538:T1601" si="99">IFERROR(S1538/Q1538,0)</f>
        <v>0.44640348689133652</v>
      </c>
      <c r="U1538" s="4">
        <f>YEAR(SalesDataTable[[#This Row],[Order Date]])</f>
        <v>2026</v>
      </c>
      <c r="V1538" s="7" t="str">
        <f>"Q"&amp;ROUNDUP(MONTH(SalesDataTable[[#This Row],[Order Date]])/3,0)</f>
        <v>Q3</v>
      </c>
      <c r="W1538" s="8">
        <f>MONTH(SalesDataTable[[#This Row],[Order Date]])</f>
        <v>8</v>
      </c>
      <c r="X1538" s="7" t="str">
        <f>TEXT(SalesDataTable[[#This Row],[Order Date]],"mmm")</f>
        <v>Aug</v>
      </c>
    </row>
    <row r="1539" spans="1:24" ht="15.75">
      <c r="A1539" s="1">
        <v>1665</v>
      </c>
      <c r="B1539" s="2">
        <v>46236</v>
      </c>
      <c r="C1539" s="3">
        <f>YEAR(SalesDataTable[[#This Row],[Order Date]])</f>
        <v>2026</v>
      </c>
      <c r="D1539" s="10" t="str">
        <f>"Q"&amp;ROUNDUP(MONTH(SalesDataTable[[#This Row],[Order Date]])/3,0)</f>
        <v>Q3</v>
      </c>
      <c r="E1539" s="3">
        <f>MONTH(SalesDataTable[[#This Row],[Order Date]])</f>
        <v>8</v>
      </c>
      <c r="F1539" s="3" t="str">
        <f>TEXT(SalesDataTable[[#This Row],[Order Date]],"MMM")</f>
        <v>Aug</v>
      </c>
      <c r="G1539" s="3" t="s">
        <v>0</v>
      </c>
      <c r="H1539" s="3" t="s">
        <v>1</v>
      </c>
      <c r="I1539" s="3" t="s">
        <v>28</v>
      </c>
      <c r="J1539" s="3" t="s">
        <v>3</v>
      </c>
      <c r="K1539" s="3" t="s">
        <v>4</v>
      </c>
      <c r="L1539" s="3" t="s">
        <v>22</v>
      </c>
      <c r="M1539" s="8">
        <v>2</v>
      </c>
      <c r="N1539" s="5">
        <v>51.87</v>
      </c>
      <c r="O1539" s="6">
        <v>0.05</v>
      </c>
      <c r="P1539" s="5">
        <v>21.98</v>
      </c>
      <c r="Q1539" s="5">
        <f t="shared" si="96"/>
        <v>98.552999999999997</v>
      </c>
      <c r="R1539" s="5">
        <f t="shared" si="97"/>
        <v>43.96</v>
      </c>
      <c r="S1539" s="5">
        <f t="shared" si="98"/>
        <v>54.592999999999996</v>
      </c>
      <c r="T1539" s="7">
        <f t="shared" si="99"/>
        <v>0.55394559272675614</v>
      </c>
      <c r="U1539" s="4">
        <f>YEAR(SalesDataTable[[#This Row],[Order Date]])</f>
        <v>2026</v>
      </c>
      <c r="V1539" s="7" t="str">
        <f>"Q"&amp;ROUNDUP(MONTH(SalesDataTable[[#This Row],[Order Date]])/3,0)</f>
        <v>Q3</v>
      </c>
      <c r="W1539" s="8">
        <f>MONTH(SalesDataTable[[#This Row],[Order Date]])</f>
        <v>8</v>
      </c>
      <c r="X1539" s="7" t="str">
        <f>TEXT(SalesDataTable[[#This Row],[Order Date]],"mmm")</f>
        <v>Aug</v>
      </c>
    </row>
    <row r="1540" spans="1:24" ht="15.75">
      <c r="A1540" s="1">
        <v>2409</v>
      </c>
      <c r="B1540" s="2">
        <v>46236</v>
      </c>
      <c r="C1540" s="3">
        <f>YEAR(SalesDataTable[[#This Row],[Order Date]])</f>
        <v>2026</v>
      </c>
      <c r="D1540" s="10" t="str">
        <f>"Q"&amp;ROUNDUP(MONTH(SalesDataTable[[#This Row],[Order Date]])/3,0)</f>
        <v>Q3</v>
      </c>
      <c r="E1540" s="3">
        <f>MONTH(SalesDataTable[[#This Row],[Order Date]])</f>
        <v>8</v>
      </c>
      <c r="F1540" s="3" t="str">
        <f>TEXT(SalesDataTable[[#This Row],[Order Date]],"MMM")</f>
        <v>Aug</v>
      </c>
      <c r="G1540" s="3" t="s">
        <v>20</v>
      </c>
      <c r="H1540" s="3" t="s">
        <v>47</v>
      </c>
      <c r="I1540" s="3" t="s">
        <v>2</v>
      </c>
      <c r="J1540" s="3" t="s">
        <v>3</v>
      </c>
      <c r="K1540" s="3" t="s">
        <v>23</v>
      </c>
      <c r="L1540" s="3" t="s">
        <v>40</v>
      </c>
      <c r="M1540" s="8">
        <v>1</v>
      </c>
      <c r="N1540" s="5">
        <v>83.6</v>
      </c>
      <c r="O1540" s="6">
        <v>0.05</v>
      </c>
      <c r="P1540" s="5">
        <v>38.51</v>
      </c>
      <c r="Q1540" s="5">
        <f t="shared" si="96"/>
        <v>79.419999999999987</v>
      </c>
      <c r="R1540" s="5">
        <f t="shared" si="97"/>
        <v>38.51</v>
      </c>
      <c r="S1540" s="5">
        <f t="shared" si="98"/>
        <v>40.909999999999989</v>
      </c>
      <c r="T1540" s="7">
        <f t="shared" si="99"/>
        <v>0.51510954419541677</v>
      </c>
      <c r="U1540" s="4">
        <f>YEAR(SalesDataTable[[#This Row],[Order Date]])</f>
        <v>2026</v>
      </c>
      <c r="V1540" s="7" t="str">
        <f>"Q"&amp;ROUNDUP(MONTH(SalesDataTable[[#This Row],[Order Date]])/3,0)</f>
        <v>Q3</v>
      </c>
      <c r="W1540" s="8">
        <f>MONTH(SalesDataTable[[#This Row],[Order Date]])</f>
        <v>8</v>
      </c>
      <c r="X1540" s="7" t="str">
        <f>TEXT(SalesDataTable[[#This Row],[Order Date]],"mmm")</f>
        <v>Aug</v>
      </c>
    </row>
    <row r="1541" spans="1:24" ht="15.75">
      <c r="A1541" s="1">
        <v>2936</v>
      </c>
      <c r="B1541" s="2">
        <v>46236</v>
      </c>
      <c r="C1541" s="3">
        <f>YEAR(SalesDataTable[[#This Row],[Order Date]])</f>
        <v>2026</v>
      </c>
      <c r="D1541" s="10" t="str">
        <f>"Q"&amp;ROUNDUP(MONTH(SalesDataTable[[#This Row],[Order Date]])/3,0)</f>
        <v>Q3</v>
      </c>
      <c r="E1541" s="3">
        <f>MONTH(SalesDataTable[[#This Row],[Order Date]])</f>
        <v>8</v>
      </c>
      <c r="F1541" s="3" t="str">
        <f>TEXT(SalesDataTable[[#This Row],[Order Date]],"MMM")</f>
        <v>Aug</v>
      </c>
      <c r="G1541" s="3" t="s">
        <v>11</v>
      </c>
      <c r="H1541" s="3" t="s">
        <v>52</v>
      </c>
      <c r="I1541" s="3" t="s">
        <v>2</v>
      </c>
      <c r="J1541" s="3" t="s">
        <v>13</v>
      </c>
      <c r="K1541" s="3" t="s">
        <v>14</v>
      </c>
      <c r="L1541" s="3" t="s">
        <v>15</v>
      </c>
      <c r="M1541" s="8">
        <v>1</v>
      </c>
      <c r="N1541" s="5">
        <v>35.74</v>
      </c>
      <c r="O1541" s="6">
        <v>0</v>
      </c>
      <c r="P1541" s="5">
        <v>13.49</v>
      </c>
      <c r="Q1541" s="5">
        <f t="shared" si="96"/>
        <v>35.74</v>
      </c>
      <c r="R1541" s="5">
        <f t="shared" si="97"/>
        <v>13.49</v>
      </c>
      <c r="S1541" s="5">
        <f t="shared" si="98"/>
        <v>22.25</v>
      </c>
      <c r="T1541" s="7">
        <f t="shared" si="99"/>
        <v>0.62255176273083379</v>
      </c>
      <c r="U1541" s="4">
        <f>YEAR(SalesDataTable[[#This Row],[Order Date]])</f>
        <v>2026</v>
      </c>
      <c r="V1541" s="7" t="str">
        <f>"Q"&amp;ROUNDUP(MONTH(SalesDataTable[[#This Row],[Order Date]])/3,0)</f>
        <v>Q3</v>
      </c>
      <c r="W1541" s="8">
        <f>MONTH(SalesDataTable[[#This Row],[Order Date]])</f>
        <v>8</v>
      </c>
      <c r="X1541" s="7" t="str">
        <f>TEXT(SalesDataTable[[#This Row],[Order Date]],"mmm")</f>
        <v>Aug</v>
      </c>
    </row>
    <row r="1542" spans="1:24" ht="15.75">
      <c r="A1542" s="1">
        <v>3397</v>
      </c>
      <c r="B1542" s="2">
        <v>46236</v>
      </c>
      <c r="C1542" s="3">
        <f>YEAR(SalesDataTable[[#This Row],[Order Date]])</f>
        <v>2026</v>
      </c>
      <c r="D1542" s="10" t="str">
        <f>"Q"&amp;ROUNDUP(MONTH(SalesDataTable[[#This Row],[Order Date]])/3,0)</f>
        <v>Q3</v>
      </c>
      <c r="E1542" s="3">
        <f>MONTH(SalesDataTable[[#This Row],[Order Date]])</f>
        <v>8</v>
      </c>
      <c r="F1542" s="3" t="str">
        <f>TEXT(SalesDataTable[[#This Row],[Order Date]],"MMM")</f>
        <v>Aug</v>
      </c>
      <c r="G1542" s="3" t="s">
        <v>20</v>
      </c>
      <c r="H1542" s="3" t="s">
        <v>21</v>
      </c>
      <c r="I1542" s="3" t="s">
        <v>2</v>
      </c>
      <c r="J1542" s="3" t="s">
        <v>3</v>
      </c>
      <c r="K1542" s="3" t="s">
        <v>4</v>
      </c>
      <c r="L1542" s="3" t="s">
        <v>5</v>
      </c>
      <c r="M1542" s="8">
        <v>1</v>
      </c>
      <c r="N1542" s="5">
        <v>79.849999999999994</v>
      </c>
      <c r="O1542" s="6">
        <v>0.1</v>
      </c>
      <c r="P1542" s="5">
        <v>43.11</v>
      </c>
      <c r="Q1542" s="5">
        <f t="shared" si="96"/>
        <v>71.864999999999995</v>
      </c>
      <c r="R1542" s="5">
        <f t="shared" si="97"/>
        <v>43.11</v>
      </c>
      <c r="S1542" s="5">
        <f t="shared" si="98"/>
        <v>28.754999999999995</v>
      </c>
      <c r="T1542" s="7">
        <f t="shared" si="99"/>
        <v>0.40012523481527862</v>
      </c>
      <c r="U1542" s="4">
        <f>YEAR(SalesDataTable[[#This Row],[Order Date]])</f>
        <v>2026</v>
      </c>
      <c r="V1542" s="7" t="str">
        <f>"Q"&amp;ROUNDUP(MONTH(SalesDataTable[[#This Row],[Order Date]])/3,0)</f>
        <v>Q3</v>
      </c>
      <c r="W1542" s="8">
        <f>MONTH(SalesDataTable[[#This Row],[Order Date]])</f>
        <v>8</v>
      </c>
      <c r="X1542" s="7" t="str">
        <f>TEXT(SalesDataTable[[#This Row],[Order Date]],"mmm")</f>
        <v>Aug</v>
      </c>
    </row>
    <row r="1543" spans="1:24" ht="15.75">
      <c r="A1543" s="1">
        <v>4556</v>
      </c>
      <c r="B1543" s="2">
        <v>46236</v>
      </c>
      <c r="C1543" s="3">
        <f>YEAR(SalesDataTable[[#This Row],[Order Date]])</f>
        <v>2026</v>
      </c>
      <c r="D1543" s="10" t="str">
        <f>"Q"&amp;ROUNDUP(MONTH(SalesDataTable[[#This Row],[Order Date]])/3,0)</f>
        <v>Q3</v>
      </c>
      <c r="E1543" s="3">
        <f>MONTH(SalesDataTable[[#This Row],[Order Date]])</f>
        <v>8</v>
      </c>
      <c r="F1543" s="3" t="str">
        <f>TEXT(SalesDataTable[[#This Row],[Order Date]],"MMM")</f>
        <v>Aug</v>
      </c>
      <c r="G1543" s="3" t="s">
        <v>0</v>
      </c>
      <c r="H1543" s="3" t="s">
        <v>50</v>
      </c>
      <c r="I1543" s="3" t="s">
        <v>2</v>
      </c>
      <c r="J1543" s="3" t="s">
        <v>3</v>
      </c>
      <c r="K1543" s="3" t="s">
        <v>14</v>
      </c>
      <c r="L1543" s="3" t="s">
        <v>32</v>
      </c>
      <c r="M1543" s="8">
        <v>2</v>
      </c>
      <c r="N1543" s="5">
        <v>46.44</v>
      </c>
      <c r="O1543" s="6">
        <v>0</v>
      </c>
      <c r="P1543" s="5">
        <v>18.489999999999998</v>
      </c>
      <c r="Q1543" s="5">
        <f t="shared" si="96"/>
        <v>92.88</v>
      </c>
      <c r="R1543" s="5">
        <f t="shared" si="97"/>
        <v>36.979999999999997</v>
      </c>
      <c r="S1543" s="5">
        <f t="shared" si="98"/>
        <v>55.9</v>
      </c>
      <c r="T1543" s="7">
        <f t="shared" si="99"/>
        <v>0.60185185185185186</v>
      </c>
      <c r="U1543" s="4">
        <f>YEAR(SalesDataTable[[#This Row],[Order Date]])</f>
        <v>2026</v>
      </c>
      <c r="V1543" s="7" t="str">
        <f>"Q"&amp;ROUNDUP(MONTH(SalesDataTable[[#This Row],[Order Date]])/3,0)</f>
        <v>Q3</v>
      </c>
      <c r="W1543" s="8">
        <f>MONTH(SalesDataTable[[#This Row],[Order Date]])</f>
        <v>8</v>
      </c>
      <c r="X1543" s="7" t="str">
        <f>TEXT(SalesDataTable[[#This Row],[Order Date]],"mmm")</f>
        <v>Aug</v>
      </c>
    </row>
    <row r="1544" spans="1:24" ht="15.75">
      <c r="A1544" s="1">
        <v>4614</v>
      </c>
      <c r="B1544" s="2">
        <v>46236</v>
      </c>
      <c r="C1544" s="3">
        <f>YEAR(SalesDataTable[[#This Row],[Order Date]])</f>
        <v>2026</v>
      </c>
      <c r="D1544" s="10" t="str">
        <f>"Q"&amp;ROUNDUP(MONTH(SalesDataTable[[#This Row],[Order Date]])/3,0)</f>
        <v>Q3</v>
      </c>
      <c r="E1544" s="3">
        <f>MONTH(SalesDataTable[[#This Row],[Order Date]])</f>
        <v>8</v>
      </c>
      <c r="F1544" s="3" t="str">
        <f>TEXT(SalesDataTable[[#This Row],[Order Date]],"MMM")</f>
        <v>Aug</v>
      </c>
      <c r="G1544" s="3" t="s">
        <v>20</v>
      </c>
      <c r="H1544" s="3" t="s">
        <v>33</v>
      </c>
      <c r="I1544" s="3" t="s">
        <v>19</v>
      </c>
      <c r="J1544" s="3" t="s">
        <v>3</v>
      </c>
      <c r="K1544" s="3" t="s">
        <v>4</v>
      </c>
      <c r="L1544" s="3" t="s">
        <v>22</v>
      </c>
      <c r="M1544" s="8">
        <v>2</v>
      </c>
      <c r="N1544" s="5">
        <v>50.44</v>
      </c>
      <c r="O1544" s="6">
        <v>0</v>
      </c>
      <c r="P1544" s="5">
        <v>22.99</v>
      </c>
      <c r="Q1544" s="5">
        <f t="shared" si="96"/>
        <v>100.88</v>
      </c>
      <c r="R1544" s="5">
        <f t="shared" si="97"/>
        <v>45.98</v>
      </c>
      <c r="S1544" s="5">
        <f t="shared" si="98"/>
        <v>54.9</v>
      </c>
      <c r="T1544" s="7">
        <f t="shared" si="99"/>
        <v>0.54421094369547984</v>
      </c>
      <c r="U1544" s="4">
        <f>YEAR(SalesDataTable[[#This Row],[Order Date]])</f>
        <v>2026</v>
      </c>
      <c r="V1544" s="7" t="str">
        <f>"Q"&amp;ROUNDUP(MONTH(SalesDataTable[[#This Row],[Order Date]])/3,0)</f>
        <v>Q3</v>
      </c>
      <c r="W1544" s="8">
        <f>MONTH(SalesDataTable[[#This Row],[Order Date]])</f>
        <v>8</v>
      </c>
      <c r="X1544" s="7" t="str">
        <f>TEXT(SalesDataTable[[#This Row],[Order Date]],"mmm")</f>
        <v>Aug</v>
      </c>
    </row>
    <row r="1545" spans="1:24" ht="15.75">
      <c r="A1545" s="1">
        <v>4999</v>
      </c>
      <c r="B1545" s="2">
        <v>46236</v>
      </c>
      <c r="C1545" s="3">
        <f>YEAR(SalesDataTable[[#This Row],[Order Date]])</f>
        <v>2026</v>
      </c>
      <c r="D1545" s="10" t="str">
        <f>"Q"&amp;ROUNDUP(MONTH(SalesDataTable[[#This Row],[Order Date]])/3,0)</f>
        <v>Q3</v>
      </c>
      <c r="E1545" s="3">
        <f>MONTH(SalesDataTable[[#This Row],[Order Date]])</f>
        <v>8</v>
      </c>
      <c r="F1545" s="3" t="str">
        <f>TEXT(SalesDataTable[[#This Row],[Order Date]],"MMM")</f>
        <v>Aug</v>
      </c>
      <c r="G1545" s="3" t="s">
        <v>20</v>
      </c>
      <c r="H1545" s="3" t="s">
        <v>33</v>
      </c>
      <c r="I1545" s="3" t="s">
        <v>2</v>
      </c>
      <c r="J1545" s="3" t="s">
        <v>3</v>
      </c>
      <c r="K1545" s="3" t="s">
        <v>4</v>
      </c>
      <c r="L1545" s="3" t="s">
        <v>5</v>
      </c>
      <c r="M1545" s="8">
        <v>2</v>
      </c>
      <c r="N1545" s="5">
        <v>81.38</v>
      </c>
      <c r="O1545" s="6">
        <v>0</v>
      </c>
      <c r="P1545" s="5">
        <v>42.19</v>
      </c>
      <c r="Q1545" s="5">
        <f t="shared" si="96"/>
        <v>162.76</v>
      </c>
      <c r="R1545" s="5">
        <f t="shared" si="97"/>
        <v>84.38</v>
      </c>
      <c r="S1545" s="5">
        <f t="shared" si="98"/>
        <v>78.38</v>
      </c>
      <c r="T1545" s="7">
        <f t="shared" si="99"/>
        <v>0.4815679528139592</v>
      </c>
      <c r="U1545" s="4">
        <f>YEAR(SalesDataTable[[#This Row],[Order Date]])</f>
        <v>2026</v>
      </c>
      <c r="V1545" s="7" t="str">
        <f>"Q"&amp;ROUNDUP(MONTH(SalesDataTable[[#This Row],[Order Date]])/3,0)</f>
        <v>Q3</v>
      </c>
      <c r="W1545" s="8">
        <f>MONTH(SalesDataTable[[#This Row],[Order Date]])</f>
        <v>8</v>
      </c>
      <c r="X1545" s="7" t="str">
        <f>TEXT(SalesDataTable[[#This Row],[Order Date]],"mmm")</f>
        <v>Aug</v>
      </c>
    </row>
    <row r="1546" spans="1:24" ht="15.75">
      <c r="A1546" s="1">
        <v>207</v>
      </c>
      <c r="B1546" s="2">
        <v>46237</v>
      </c>
      <c r="C1546" s="3">
        <f>YEAR(SalesDataTable[[#This Row],[Order Date]])</f>
        <v>2026</v>
      </c>
      <c r="D1546" s="10" t="str">
        <f>"Q"&amp;ROUNDUP(MONTH(SalesDataTable[[#This Row],[Order Date]])/3,0)</f>
        <v>Q3</v>
      </c>
      <c r="E1546" s="3">
        <f>MONTH(SalesDataTable[[#This Row],[Order Date]])</f>
        <v>8</v>
      </c>
      <c r="F1546" s="3" t="str">
        <f>TEXT(SalesDataTable[[#This Row],[Order Date]],"MMM")</f>
        <v>Aug</v>
      </c>
      <c r="G1546" s="3" t="s">
        <v>11</v>
      </c>
      <c r="H1546" s="3" t="s">
        <v>52</v>
      </c>
      <c r="I1546" s="3" t="s">
        <v>2</v>
      </c>
      <c r="J1546" s="3" t="s">
        <v>3</v>
      </c>
      <c r="K1546" s="3" t="s">
        <v>34</v>
      </c>
      <c r="L1546" s="3" t="s">
        <v>35</v>
      </c>
      <c r="M1546" s="8">
        <v>1</v>
      </c>
      <c r="N1546" s="5">
        <v>41.3</v>
      </c>
      <c r="O1546" s="6">
        <v>0</v>
      </c>
      <c r="P1546" s="5">
        <v>14.52</v>
      </c>
      <c r="Q1546" s="5">
        <f t="shared" si="96"/>
        <v>41.3</v>
      </c>
      <c r="R1546" s="5">
        <f t="shared" si="97"/>
        <v>14.52</v>
      </c>
      <c r="S1546" s="5">
        <f t="shared" si="98"/>
        <v>26.779999999999998</v>
      </c>
      <c r="T1546" s="7">
        <f t="shared" si="99"/>
        <v>0.64842615012106541</v>
      </c>
      <c r="U1546" s="4">
        <f>YEAR(SalesDataTable[[#This Row],[Order Date]])</f>
        <v>2026</v>
      </c>
      <c r="V1546" s="7" t="str">
        <f>"Q"&amp;ROUNDUP(MONTH(SalesDataTable[[#This Row],[Order Date]])/3,0)</f>
        <v>Q3</v>
      </c>
      <c r="W1546" s="8">
        <f>MONTH(SalesDataTable[[#This Row],[Order Date]])</f>
        <v>8</v>
      </c>
      <c r="X1546" s="7" t="str">
        <f>TEXT(SalesDataTable[[#This Row],[Order Date]],"mmm")</f>
        <v>Aug</v>
      </c>
    </row>
    <row r="1547" spans="1:24" ht="15.75">
      <c r="A1547" s="1">
        <v>295</v>
      </c>
      <c r="B1547" s="2">
        <v>46237</v>
      </c>
      <c r="C1547" s="3">
        <f>YEAR(SalesDataTable[[#This Row],[Order Date]])</f>
        <v>2026</v>
      </c>
      <c r="D1547" s="10" t="str">
        <f>"Q"&amp;ROUNDUP(MONTH(SalesDataTable[[#This Row],[Order Date]])/3,0)</f>
        <v>Q3</v>
      </c>
      <c r="E1547" s="3">
        <f>MONTH(SalesDataTable[[#This Row],[Order Date]])</f>
        <v>8</v>
      </c>
      <c r="F1547" s="3" t="str">
        <f>TEXT(SalesDataTable[[#This Row],[Order Date]],"MMM")</f>
        <v>Aug</v>
      </c>
      <c r="G1547" s="3" t="s">
        <v>20</v>
      </c>
      <c r="H1547" s="3" t="s">
        <v>33</v>
      </c>
      <c r="I1547" s="3" t="s">
        <v>28</v>
      </c>
      <c r="J1547" s="3" t="s">
        <v>3</v>
      </c>
      <c r="K1547" s="3" t="s">
        <v>14</v>
      </c>
      <c r="L1547" s="3" t="s">
        <v>15</v>
      </c>
      <c r="M1547" s="8">
        <v>2</v>
      </c>
      <c r="N1547" s="5">
        <v>36.15</v>
      </c>
      <c r="O1547" s="6">
        <v>0.1</v>
      </c>
      <c r="P1547" s="5">
        <v>13.19</v>
      </c>
      <c r="Q1547" s="5">
        <f t="shared" si="96"/>
        <v>65.069999999999993</v>
      </c>
      <c r="R1547" s="5">
        <f t="shared" si="97"/>
        <v>26.38</v>
      </c>
      <c r="S1547" s="5">
        <f t="shared" si="98"/>
        <v>38.69</v>
      </c>
      <c r="T1547" s="7">
        <f t="shared" si="99"/>
        <v>0.59459044106347014</v>
      </c>
      <c r="U1547" s="4">
        <f>YEAR(SalesDataTable[[#This Row],[Order Date]])</f>
        <v>2026</v>
      </c>
      <c r="V1547" s="7" t="str">
        <f>"Q"&amp;ROUNDUP(MONTH(SalesDataTable[[#This Row],[Order Date]])/3,0)</f>
        <v>Q3</v>
      </c>
      <c r="W1547" s="8">
        <f>MONTH(SalesDataTable[[#This Row],[Order Date]])</f>
        <v>8</v>
      </c>
      <c r="X1547" s="7" t="str">
        <f>TEXT(SalesDataTable[[#This Row],[Order Date]],"mmm")</f>
        <v>Aug</v>
      </c>
    </row>
    <row r="1548" spans="1:24" ht="15.75">
      <c r="A1548" s="1">
        <v>657</v>
      </c>
      <c r="B1548" s="2">
        <v>46237</v>
      </c>
      <c r="C1548" s="3">
        <f>YEAR(SalesDataTable[[#This Row],[Order Date]])</f>
        <v>2026</v>
      </c>
      <c r="D1548" s="10" t="str">
        <f>"Q"&amp;ROUNDUP(MONTH(SalesDataTable[[#This Row],[Order Date]])/3,0)</f>
        <v>Q3</v>
      </c>
      <c r="E1548" s="3">
        <f>MONTH(SalesDataTable[[#This Row],[Order Date]])</f>
        <v>8</v>
      </c>
      <c r="F1548" s="3" t="str">
        <f>TEXT(SalesDataTable[[#This Row],[Order Date]],"MMM")</f>
        <v>Aug</v>
      </c>
      <c r="G1548" s="3" t="s">
        <v>6</v>
      </c>
      <c r="H1548" s="3" t="s">
        <v>43</v>
      </c>
      <c r="I1548" s="3" t="s">
        <v>2</v>
      </c>
      <c r="J1548" s="3" t="s">
        <v>3</v>
      </c>
      <c r="K1548" s="3" t="s">
        <v>14</v>
      </c>
      <c r="L1548" s="3" t="s">
        <v>44</v>
      </c>
      <c r="M1548" s="8">
        <v>3</v>
      </c>
      <c r="N1548" s="5">
        <v>132.59</v>
      </c>
      <c r="O1548" s="6">
        <v>0.1</v>
      </c>
      <c r="P1548" s="5">
        <v>66.040000000000006</v>
      </c>
      <c r="Q1548" s="5">
        <f t="shared" si="96"/>
        <v>357.99299999999999</v>
      </c>
      <c r="R1548" s="5">
        <f t="shared" si="97"/>
        <v>198.12</v>
      </c>
      <c r="S1548" s="5">
        <f t="shared" si="98"/>
        <v>159.87299999999999</v>
      </c>
      <c r="T1548" s="7">
        <f t="shared" si="99"/>
        <v>0.44658135773604507</v>
      </c>
      <c r="U1548" s="4">
        <f>YEAR(SalesDataTable[[#This Row],[Order Date]])</f>
        <v>2026</v>
      </c>
      <c r="V1548" s="7" t="str">
        <f>"Q"&amp;ROUNDUP(MONTH(SalesDataTable[[#This Row],[Order Date]])/3,0)</f>
        <v>Q3</v>
      </c>
      <c r="W1548" s="8">
        <f>MONTH(SalesDataTable[[#This Row],[Order Date]])</f>
        <v>8</v>
      </c>
      <c r="X1548" s="7" t="str">
        <f>TEXT(SalesDataTable[[#This Row],[Order Date]],"mmm")</f>
        <v>Aug</v>
      </c>
    </row>
    <row r="1549" spans="1:24" ht="15.75">
      <c r="A1549" s="1">
        <v>694</v>
      </c>
      <c r="B1549" s="2">
        <v>46237</v>
      </c>
      <c r="C1549" s="3">
        <f>YEAR(SalesDataTable[[#This Row],[Order Date]])</f>
        <v>2026</v>
      </c>
      <c r="D1549" s="10" t="str">
        <f>"Q"&amp;ROUNDUP(MONTH(SalesDataTable[[#This Row],[Order Date]])/3,0)</f>
        <v>Q3</v>
      </c>
      <c r="E1549" s="3">
        <f>MONTH(SalesDataTable[[#This Row],[Order Date]])</f>
        <v>8</v>
      </c>
      <c r="F1549" s="3" t="str">
        <f>TEXT(SalesDataTable[[#This Row],[Order Date]],"MMM")</f>
        <v>Aug</v>
      </c>
      <c r="G1549" s="3" t="s">
        <v>11</v>
      </c>
      <c r="H1549" s="3" t="s">
        <v>18</v>
      </c>
      <c r="I1549" s="3" t="s">
        <v>2</v>
      </c>
      <c r="J1549" s="3" t="s">
        <v>13</v>
      </c>
      <c r="K1549" s="3" t="s">
        <v>9</v>
      </c>
      <c r="L1549" s="3" t="s">
        <v>17</v>
      </c>
      <c r="M1549" s="8">
        <v>3</v>
      </c>
      <c r="N1549" s="5">
        <v>144</v>
      </c>
      <c r="O1549" s="6">
        <v>0</v>
      </c>
      <c r="P1549" s="5">
        <v>78.89</v>
      </c>
      <c r="Q1549" s="5">
        <f t="shared" si="96"/>
        <v>432</v>
      </c>
      <c r="R1549" s="5">
        <f t="shared" si="97"/>
        <v>236.67000000000002</v>
      </c>
      <c r="S1549" s="5">
        <f t="shared" si="98"/>
        <v>195.32999999999998</v>
      </c>
      <c r="T1549" s="7">
        <f t="shared" si="99"/>
        <v>0.45215277777777774</v>
      </c>
      <c r="U1549" s="4">
        <f>YEAR(SalesDataTable[[#This Row],[Order Date]])</f>
        <v>2026</v>
      </c>
      <c r="V1549" s="7" t="str">
        <f>"Q"&amp;ROUNDUP(MONTH(SalesDataTable[[#This Row],[Order Date]])/3,0)</f>
        <v>Q3</v>
      </c>
      <c r="W1549" s="8">
        <f>MONTH(SalesDataTable[[#This Row],[Order Date]])</f>
        <v>8</v>
      </c>
      <c r="X1549" s="7" t="str">
        <f>TEXT(SalesDataTable[[#This Row],[Order Date]],"mmm")</f>
        <v>Aug</v>
      </c>
    </row>
    <row r="1550" spans="1:24" ht="15.75">
      <c r="A1550" s="1">
        <v>1187</v>
      </c>
      <c r="B1550" s="2">
        <v>46237</v>
      </c>
      <c r="C1550" s="3">
        <f>YEAR(SalesDataTable[[#This Row],[Order Date]])</f>
        <v>2026</v>
      </c>
      <c r="D1550" s="10" t="str">
        <f>"Q"&amp;ROUNDUP(MONTH(SalesDataTable[[#This Row],[Order Date]])/3,0)</f>
        <v>Q3</v>
      </c>
      <c r="E1550" s="3">
        <f>MONTH(SalesDataTable[[#This Row],[Order Date]])</f>
        <v>8</v>
      </c>
      <c r="F1550" s="3" t="str">
        <f>TEXT(SalesDataTable[[#This Row],[Order Date]],"MMM")</f>
        <v>Aug</v>
      </c>
      <c r="G1550" s="3" t="s">
        <v>0</v>
      </c>
      <c r="H1550" s="3" t="s">
        <v>1</v>
      </c>
      <c r="I1550" s="3" t="s">
        <v>2</v>
      </c>
      <c r="J1550" s="3" t="s">
        <v>3</v>
      </c>
      <c r="K1550" s="3" t="s">
        <v>14</v>
      </c>
      <c r="L1550" s="3" t="s">
        <v>32</v>
      </c>
      <c r="M1550" s="8">
        <v>2</v>
      </c>
      <c r="N1550" s="5">
        <v>45.45</v>
      </c>
      <c r="O1550" s="6">
        <v>0.05</v>
      </c>
      <c r="P1550" s="5">
        <v>18.829999999999998</v>
      </c>
      <c r="Q1550" s="5">
        <f t="shared" si="96"/>
        <v>86.355000000000004</v>
      </c>
      <c r="R1550" s="5">
        <f t="shared" si="97"/>
        <v>37.659999999999997</v>
      </c>
      <c r="S1550" s="5">
        <f t="shared" si="98"/>
        <v>48.695000000000007</v>
      </c>
      <c r="T1550" s="7">
        <f t="shared" si="99"/>
        <v>0.56389323142840608</v>
      </c>
      <c r="U1550" s="4">
        <f>YEAR(SalesDataTable[[#This Row],[Order Date]])</f>
        <v>2026</v>
      </c>
      <c r="V1550" s="7" t="str">
        <f>"Q"&amp;ROUNDUP(MONTH(SalesDataTable[[#This Row],[Order Date]])/3,0)</f>
        <v>Q3</v>
      </c>
      <c r="W1550" s="8">
        <f>MONTH(SalesDataTable[[#This Row],[Order Date]])</f>
        <v>8</v>
      </c>
      <c r="X1550" s="7" t="str">
        <f>TEXT(SalesDataTable[[#This Row],[Order Date]],"mmm")</f>
        <v>Aug</v>
      </c>
    </row>
    <row r="1551" spans="1:24" ht="15.75">
      <c r="A1551" s="1">
        <v>1915</v>
      </c>
      <c r="B1551" s="2">
        <v>46237</v>
      </c>
      <c r="C1551" s="3">
        <f>YEAR(SalesDataTable[[#This Row],[Order Date]])</f>
        <v>2026</v>
      </c>
      <c r="D1551" s="10" t="str">
        <f>"Q"&amp;ROUNDUP(MONTH(SalesDataTable[[#This Row],[Order Date]])/3,0)</f>
        <v>Q3</v>
      </c>
      <c r="E1551" s="3">
        <f>MONTH(SalesDataTable[[#This Row],[Order Date]])</f>
        <v>8</v>
      </c>
      <c r="F1551" s="3" t="str">
        <f>TEXT(SalesDataTable[[#This Row],[Order Date]],"MMM")</f>
        <v>Aug</v>
      </c>
      <c r="G1551" s="3" t="s">
        <v>6</v>
      </c>
      <c r="H1551" s="3" t="s">
        <v>27</v>
      </c>
      <c r="I1551" s="3" t="s">
        <v>2</v>
      </c>
      <c r="J1551" s="3" t="s">
        <v>3</v>
      </c>
      <c r="K1551" s="3" t="s">
        <v>4</v>
      </c>
      <c r="L1551" s="3" t="s">
        <v>26</v>
      </c>
      <c r="M1551" s="8">
        <v>1</v>
      </c>
      <c r="N1551" s="5">
        <v>41.16</v>
      </c>
      <c r="O1551" s="6">
        <v>0.05</v>
      </c>
      <c r="P1551" s="5">
        <v>16.66</v>
      </c>
      <c r="Q1551" s="5">
        <f t="shared" si="96"/>
        <v>39.101999999999997</v>
      </c>
      <c r="R1551" s="5">
        <f t="shared" si="97"/>
        <v>16.66</v>
      </c>
      <c r="S1551" s="5">
        <f t="shared" si="98"/>
        <v>22.441999999999997</v>
      </c>
      <c r="T1551" s="7">
        <f t="shared" si="99"/>
        <v>0.57393483709273174</v>
      </c>
      <c r="U1551" s="4">
        <f>YEAR(SalesDataTable[[#This Row],[Order Date]])</f>
        <v>2026</v>
      </c>
      <c r="V1551" s="7" t="str">
        <f>"Q"&amp;ROUNDUP(MONTH(SalesDataTable[[#This Row],[Order Date]])/3,0)</f>
        <v>Q3</v>
      </c>
      <c r="W1551" s="8">
        <f>MONTH(SalesDataTable[[#This Row],[Order Date]])</f>
        <v>8</v>
      </c>
      <c r="X1551" s="7" t="str">
        <f>TEXT(SalesDataTable[[#This Row],[Order Date]],"mmm")</f>
        <v>Aug</v>
      </c>
    </row>
    <row r="1552" spans="1:24" ht="15.75">
      <c r="A1552" s="1">
        <v>2156</v>
      </c>
      <c r="B1552" s="2">
        <v>46237</v>
      </c>
      <c r="C1552" s="3">
        <f>YEAR(SalesDataTable[[#This Row],[Order Date]])</f>
        <v>2026</v>
      </c>
      <c r="D1552" s="10" t="str">
        <f>"Q"&amp;ROUNDUP(MONTH(SalesDataTable[[#This Row],[Order Date]])/3,0)</f>
        <v>Q3</v>
      </c>
      <c r="E1552" s="3">
        <f>MONTH(SalesDataTable[[#This Row],[Order Date]])</f>
        <v>8</v>
      </c>
      <c r="F1552" s="3" t="str">
        <f>TEXT(SalesDataTable[[#This Row],[Order Date]],"MMM")</f>
        <v>Aug</v>
      </c>
      <c r="G1552" s="3" t="s">
        <v>0</v>
      </c>
      <c r="H1552" s="3" t="s">
        <v>1</v>
      </c>
      <c r="I1552" s="3" t="s">
        <v>19</v>
      </c>
      <c r="J1552" s="3" t="s">
        <v>3</v>
      </c>
      <c r="K1552" s="3" t="s">
        <v>14</v>
      </c>
      <c r="L1552" s="3" t="s">
        <v>48</v>
      </c>
      <c r="M1552" s="8">
        <v>1</v>
      </c>
      <c r="N1552" s="5">
        <v>162.78</v>
      </c>
      <c r="O1552" s="6">
        <v>0</v>
      </c>
      <c r="P1552" s="5">
        <v>85.08</v>
      </c>
      <c r="Q1552" s="5">
        <f t="shared" si="96"/>
        <v>162.78</v>
      </c>
      <c r="R1552" s="5">
        <f t="shared" si="97"/>
        <v>85.08</v>
      </c>
      <c r="S1552" s="5">
        <f t="shared" si="98"/>
        <v>77.7</v>
      </c>
      <c r="T1552" s="7">
        <f t="shared" si="99"/>
        <v>0.47733136748986366</v>
      </c>
      <c r="U1552" s="4">
        <f>YEAR(SalesDataTable[[#This Row],[Order Date]])</f>
        <v>2026</v>
      </c>
      <c r="V1552" s="7" t="str">
        <f>"Q"&amp;ROUNDUP(MONTH(SalesDataTable[[#This Row],[Order Date]])/3,0)</f>
        <v>Q3</v>
      </c>
      <c r="W1552" s="8">
        <f>MONTH(SalesDataTable[[#This Row],[Order Date]])</f>
        <v>8</v>
      </c>
      <c r="X1552" s="7" t="str">
        <f>TEXT(SalesDataTable[[#This Row],[Order Date]],"mmm")</f>
        <v>Aug</v>
      </c>
    </row>
    <row r="1553" spans="1:24" ht="15.75">
      <c r="A1553" s="1">
        <v>2539</v>
      </c>
      <c r="B1553" s="2">
        <v>46237</v>
      </c>
      <c r="C1553" s="3">
        <f>YEAR(SalesDataTable[[#This Row],[Order Date]])</f>
        <v>2026</v>
      </c>
      <c r="D1553" s="10" t="str">
        <f>"Q"&amp;ROUNDUP(MONTH(SalesDataTable[[#This Row],[Order Date]])/3,0)</f>
        <v>Q3</v>
      </c>
      <c r="E1553" s="3">
        <f>MONTH(SalesDataTable[[#This Row],[Order Date]])</f>
        <v>8</v>
      </c>
      <c r="F1553" s="3" t="str">
        <f>TEXT(SalesDataTable[[#This Row],[Order Date]],"MMM")</f>
        <v>Aug</v>
      </c>
      <c r="G1553" s="3" t="s">
        <v>11</v>
      </c>
      <c r="H1553" s="3" t="s">
        <v>52</v>
      </c>
      <c r="I1553" s="3" t="s">
        <v>19</v>
      </c>
      <c r="J1553" s="3" t="s">
        <v>13</v>
      </c>
      <c r="K1553" s="3" t="s">
        <v>4</v>
      </c>
      <c r="L1553" s="3" t="s">
        <v>5</v>
      </c>
      <c r="M1553" s="8">
        <v>1</v>
      </c>
      <c r="N1553" s="5">
        <v>80.040000000000006</v>
      </c>
      <c r="O1553" s="6">
        <v>0.1</v>
      </c>
      <c r="P1553" s="5">
        <v>41.88</v>
      </c>
      <c r="Q1553" s="5">
        <f t="shared" si="96"/>
        <v>72.036000000000001</v>
      </c>
      <c r="R1553" s="5">
        <f t="shared" si="97"/>
        <v>41.88</v>
      </c>
      <c r="S1553" s="5">
        <f t="shared" si="98"/>
        <v>30.155999999999999</v>
      </c>
      <c r="T1553" s="7">
        <f t="shared" si="99"/>
        <v>0.41862402132267196</v>
      </c>
      <c r="U1553" s="4">
        <f>YEAR(SalesDataTable[[#This Row],[Order Date]])</f>
        <v>2026</v>
      </c>
      <c r="V1553" s="7" t="str">
        <f>"Q"&amp;ROUNDUP(MONTH(SalesDataTable[[#This Row],[Order Date]])/3,0)</f>
        <v>Q3</v>
      </c>
      <c r="W1553" s="8">
        <f>MONTH(SalesDataTable[[#This Row],[Order Date]])</f>
        <v>8</v>
      </c>
      <c r="X1553" s="7" t="str">
        <f>TEXT(SalesDataTable[[#This Row],[Order Date]],"mmm")</f>
        <v>Aug</v>
      </c>
    </row>
    <row r="1554" spans="1:24" ht="15.75">
      <c r="A1554" s="1">
        <v>3803</v>
      </c>
      <c r="B1554" s="2">
        <v>46237</v>
      </c>
      <c r="C1554" s="3">
        <f>YEAR(SalesDataTable[[#This Row],[Order Date]])</f>
        <v>2026</v>
      </c>
      <c r="D1554" s="10" t="str">
        <f>"Q"&amp;ROUNDUP(MONTH(SalesDataTable[[#This Row],[Order Date]])/3,0)</f>
        <v>Q3</v>
      </c>
      <c r="E1554" s="3">
        <f>MONTH(SalesDataTable[[#This Row],[Order Date]])</f>
        <v>8</v>
      </c>
      <c r="F1554" s="3" t="str">
        <f>TEXT(SalesDataTable[[#This Row],[Order Date]],"MMM")</f>
        <v>Aug</v>
      </c>
      <c r="G1554" s="3" t="s">
        <v>11</v>
      </c>
      <c r="H1554" s="3" t="s">
        <v>25</v>
      </c>
      <c r="I1554" s="3" t="s">
        <v>2</v>
      </c>
      <c r="J1554" s="3" t="s">
        <v>13</v>
      </c>
      <c r="K1554" s="3" t="s">
        <v>9</v>
      </c>
      <c r="L1554" s="3" t="s">
        <v>10</v>
      </c>
      <c r="M1554" s="8">
        <v>1</v>
      </c>
      <c r="N1554" s="5">
        <v>90.21</v>
      </c>
      <c r="O1554" s="6">
        <v>0</v>
      </c>
      <c r="P1554" s="5">
        <v>46.31</v>
      </c>
      <c r="Q1554" s="5">
        <f t="shared" si="96"/>
        <v>90.21</v>
      </c>
      <c r="R1554" s="5">
        <f t="shared" si="97"/>
        <v>46.31</v>
      </c>
      <c r="S1554" s="5">
        <f t="shared" si="98"/>
        <v>43.899999999999991</v>
      </c>
      <c r="T1554" s="7">
        <f t="shared" si="99"/>
        <v>0.48664227912648261</v>
      </c>
      <c r="U1554" s="4">
        <f>YEAR(SalesDataTable[[#This Row],[Order Date]])</f>
        <v>2026</v>
      </c>
      <c r="V1554" s="7" t="str">
        <f>"Q"&amp;ROUNDUP(MONTH(SalesDataTable[[#This Row],[Order Date]])/3,0)</f>
        <v>Q3</v>
      </c>
      <c r="W1554" s="8">
        <f>MONTH(SalesDataTable[[#This Row],[Order Date]])</f>
        <v>8</v>
      </c>
      <c r="X1554" s="7" t="str">
        <f>TEXT(SalesDataTable[[#This Row],[Order Date]],"mmm")</f>
        <v>Aug</v>
      </c>
    </row>
    <row r="1555" spans="1:24" ht="15.75">
      <c r="A1555" s="1">
        <v>100</v>
      </c>
      <c r="B1555" s="2">
        <v>46238</v>
      </c>
      <c r="C1555" s="3">
        <f>YEAR(SalesDataTable[[#This Row],[Order Date]])</f>
        <v>2026</v>
      </c>
      <c r="D1555" s="10" t="str">
        <f>"Q"&amp;ROUNDUP(MONTH(SalesDataTable[[#This Row],[Order Date]])/3,0)</f>
        <v>Q3</v>
      </c>
      <c r="E1555" s="3">
        <f>MONTH(SalesDataTable[[#This Row],[Order Date]])</f>
        <v>8</v>
      </c>
      <c r="F1555" s="3" t="str">
        <f>TEXT(SalesDataTable[[#This Row],[Order Date]],"MMM")</f>
        <v>Aug</v>
      </c>
      <c r="G1555" s="3" t="s">
        <v>0</v>
      </c>
      <c r="H1555" s="3" t="s">
        <v>36</v>
      </c>
      <c r="I1555" s="3" t="s">
        <v>19</v>
      </c>
      <c r="J1555" s="3" t="s">
        <v>16</v>
      </c>
      <c r="K1555" s="3" t="s">
        <v>14</v>
      </c>
      <c r="L1555" s="3" t="s">
        <v>44</v>
      </c>
      <c r="M1555" s="8">
        <v>1</v>
      </c>
      <c r="N1555" s="5">
        <v>133.6</v>
      </c>
      <c r="O1555" s="6">
        <v>0.1</v>
      </c>
      <c r="P1555" s="5">
        <v>67.3</v>
      </c>
      <c r="Q1555" s="5">
        <f t="shared" si="96"/>
        <v>120.24</v>
      </c>
      <c r="R1555" s="5">
        <f t="shared" si="97"/>
        <v>67.3</v>
      </c>
      <c r="S1555" s="5">
        <f t="shared" si="98"/>
        <v>52.94</v>
      </c>
      <c r="T1555" s="7">
        <f t="shared" si="99"/>
        <v>0.44028609447771122</v>
      </c>
      <c r="U1555" s="4">
        <f>YEAR(SalesDataTable[[#This Row],[Order Date]])</f>
        <v>2026</v>
      </c>
      <c r="V1555" s="7" t="str">
        <f>"Q"&amp;ROUNDUP(MONTH(SalesDataTable[[#This Row],[Order Date]])/3,0)</f>
        <v>Q3</v>
      </c>
      <c r="W1555" s="8">
        <f>MONTH(SalesDataTable[[#This Row],[Order Date]])</f>
        <v>8</v>
      </c>
      <c r="X1555" s="7" t="str">
        <f>TEXT(SalesDataTable[[#This Row],[Order Date]],"mmm")</f>
        <v>Aug</v>
      </c>
    </row>
    <row r="1556" spans="1:24" ht="15.75">
      <c r="A1556" s="1">
        <v>118</v>
      </c>
      <c r="B1556" s="2">
        <v>46238</v>
      </c>
      <c r="C1556" s="3">
        <f>YEAR(SalesDataTable[[#This Row],[Order Date]])</f>
        <v>2026</v>
      </c>
      <c r="D1556" s="10" t="str">
        <f>"Q"&amp;ROUNDUP(MONTH(SalesDataTable[[#This Row],[Order Date]])/3,0)</f>
        <v>Q3</v>
      </c>
      <c r="E1556" s="3">
        <f>MONTH(SalesDataTable[[#This Row],[Order Date]])</f>
        <v>8</v>
      </c>
      <c r="F1556" s="3" t="str">
        <f>TEXT(SalesDataTable[[#This Row],[Order Date]],"MMM")</f>
        <v>Aug</v>
      </c>
      <c r="G1556" s="3" t="s">
        <v>20</v>
      </c>
      <c r="H1556" s="3" t="s">
        <v>21</v>
      </c>
      <c r="I1556" s="3" t="s">
        <v>2</v>
      </c>
      <c r="J1556" s="3" t="s">
        <v>3</v>
      </c>
      <c r="K1556" s="3" t="s">
        <v>14</v>
      </c>
      <c r="L1556" s="3" t="s">
        <v>32</v>
      </c>
      <c r="M1556" s="8">
        <v>1</v>
      </c>
      <c r="N1556" s="5">
        <v>47.53</v>
      </c>
      <c r="O1556" s="6">
        <v>0</v>
      </c>
      <c r="P1556" s="5">
        <v>18.04</v>
      </c>
      <c r="Q1556" s="5">
        <f t="shared" si="96"/>
        <v>47.53</v>
      </c>
      <c r="R1556" s="5">
        <f t="shared" si="97"/>
        <v>18.04</v>
      </c>
      <c r="S1556" s="5">
        <f t="shared" si="98"/>
        <v>29.490000000000002</v>
      </c>
      <c r="T1556" s="7">
        <f t="shared" si="99"/>
        <v>0.62045024195245113</v>
      </c>
      <c r="U1556" s="4">
        <f>YEAR(SalesDataTable[[#This Row],[Order Date]])</f>
        <v>2026</v>
      </c>
      <c r="V1556" s="7" t="str">
        <f>"Q"&amp;ROUNDUP(MONTH(SalesDataTable[[#This Row],[Order Date]])/3,0)</f>
        <v>Q3</v>
      </c>
      <c r="W1556" s="8">
        <f>MONTH(SalesDataTable[[#This Row],[Order Date]])</f>
        <v>8</v>
      </c>
      <c r="X1556" s="7" t="str">
        <f>TEXT(SalesDataTable[[#This Row],[Order Date]],"mmm")</f>
        <v>Aug</v>
      </c>
    </row>
    <row r="1557" spans="1:24" ht="15.75">
      <c r="A1557" s="1">
        <v>220</v>
      </c>
      <c r="B1557" s="2">
        <v>46238</v>
      </c>
      <c r="C1557" s="3">
        <f>YEAR(SalesDataTable[[#This Row],[Order Date]])</f>
        <v>2026</v>
      </c>
      <c r="D1557" s="10" t="str">
        <f>"Q"&amp;ROUNDUP(MONTH(SalesDataTable[[#This Row],[Order Date]])/3,0)</f>
        <v>Q3</v>
      </c>
      <c r="E1557" s="3">
        <f>MONTH(SalesDataTable[[#This Row],[Order Date]])</f>
        <v>8</v>
      </c>
      <c r="F1557" s="3" t="str">
        <f>TEXT(SalesDataTable[[#This Row],[Order Date]],"MMM")</f>
        <v>Aug</v>
      </c>
      <c r="G1557" s="3" t="s">
        <v>0</v>
      </c>
      <c r="H1557" s="3" t="s">
        <v>50</v>
      </c>
      <c r="I1557" s="3" t="s">
        <v>2</v>
      </c>
      <c r="J1557" s="3" t="s">
        <v>3</v>
      </c>
      <c r="K1557" s="3" t="s">
        <v>14</v>
      </c>
      <c r="L1557" s="3" t="s">
        <v>32</v>
      </c>
      <c r="M1557" s="8">
        <v>2</v>
      </c>
      <c r="N1557" s="5">
        <v>46.71</v>
      </c>
      <c r="O1557" s="6">
        <v>0</v>
      </c>
      <c r="P1557" s="5">
        <v>18.41</v>
      </c>
      <c r="Q1557" s="5">
        <f t="shared" si="96"/>
        <v>93.42</v>
      </c>
      <c r="R1557" s="5">
        <f t="shared" si="97"/>
        <v>36.82</v>
      </c>
      <c r="S1557" s="5">
        <f t="shared" si="98"/>
        <v>56.6</v>
      </c>
      <c r="T1557" s="7">
        <f t="shared" si="99"/>
        <v>0.60586598158852489</v>
      </c>
      <c r="U1557" s="4">
        <f>YEAR(SalesDataTable[[#This Row],[Order Date]])</f>
        <v>2026</v>
      </c>
      <c r="V1557" s="7" t="str">
        <f>"Q"&amp;ROUNDUP(MONTH(SalesDataTable[[#This Row],[Order Date]])/3,0)</f>
        <v>Q3</v>
      </c>
      <c r="W1557" s="8">
        <f>MONTH(SalesDataTable[[#This Row],[Order Date]])</f>
        <v>8</v>
      </c>
      <c r="X1557" s="7" t="str">
        <f>TEXT(SalesDataTable[[#This Row],[Order Date]],"mmm")</f>
        <v>Aug</v>
      </c>
    </row>
    <row r="1558" spans="1:24" ht="15.75">
      <c r="A1558" s="1">
        <v>1145</v>
      </c>
      <c r="B1558" s="2">
        <v>46238</v>
      </c>
      <c r="C1558" s="3">
        <f>YEAR(SalesDataTable[[#This Row],[Order Date]])</f>
        <v>2026</v>
      </c>
      <c r="D1558" s="10" t="str">
        <f>"Q"&amp;ROUNDUP(MONTH(SalesDataTable[[#This Row],[Order Date]])/3,0)</f>
        <v>Q3</v>
      </c>
      <c r="E1558" s="3">
        <f>MONTH(SalesDataTable[[#This Row],[Order Date]])</f>
        <v>8</v>
      </c>
      <c r="F1558" s="3" t="str">
        <f>TEXT(SalesDataTable[[#This Row],[Order Date]],"MMM")</f>
        <v>Aug</v>
      </c>
      <c r="G1558" s="3" t="s">
        <v>11</v>
      </c>
      <c r="H1558" s="3" t="s">
        <v>52</v>
      </c>
      <c r="I1558" s="3" t="s">
        <v>28</v>
      </c>
      <c r="J1558" s="3" t="s">
        <v>13</v>
      </c>
      <c r="K1558" s="3" t="s">
        <v>23</v>
      </c>
      <c r="L1558" s="3" t="s">
        <v>29</v>
      </c>
      <c r="M1558" s="8">
        <v>1</v>
      </c>
      <c r="N1558" s="5">
        <v>197.26</v>
      </c>
      <c r="O1558" s="6">
        <v>0</v>
      </c>
      <c r="P1558" s="5">
        <v>104.09</v>
      </c>
      <c r="Q1558" s="5">
        <f t="shared" si="96"/>
        <v>197.26</v>
      </c>
      <c r="R1558" s="5">
        <f t="shared" si="97"/>
        <v>104.09</v>
      </c>
      <c r="S1558" s="5">
        <f t="shared" si="98"/>
        <v>93.169999999999987</v>
      </c>
      <c r="T1558" s="7">
        <f t="shared" si="99"/>
        <v>0.47232079488999285</v>
      </c>
      <c r="U1558" s="4">
        <f>YEAR(SalesDataTable[[#This Row],[Order Date]])</f>
        <v>2026</v>
      </c>
      <c r="V1558" s="7" t="str">
        <f>"Q"&amp;ROUNDUP(MONTH(SalesDataTable[[#This Row],[Order Date]])/3,0)</f>
        <v>Q3</v>
      </c>
      <c r="W1558" s="8">
        <f>MONTH(SalesDataTable[[#This Row],[Order Date]])</f>
        <v>8</v>
      </c>
      <c r="X1558" s="7" t="str">
        <f>TEXT(SalesDataTable[[#This Row],[Order Date]],"mmm")</f>
        <v>Aug</v>
      </c>
    </row>
    <row r="1559" spans="1:24" ht="15.75">
      <c r="A1559" s="1">
        <v>1289</v>
      </c>
      <c r="B1559" s="2">
        <v>46238</v>
      </c>
      <c r="C1559" s="3">
        <f>YEAR(SalesDataTable[[#This Row],[Order Date]])</f>
        <v>2026</v>
      </c>
      <c r="D1559" s="10" t="str">
        <f>"Q"&amp;ROUNDUP(MONTH(SalesDataTable[[#This Row],[Order Date]])/3,0)</f>
        <v>Q3</v>
      </c>
      <c r="E1559" s="3">
        <f>MONTH(SalesDataTable[[#This Row],[Order Date]])</f>
        <v>8</v>
      </c>
      <c r="F1559" s="3" t="str">
        <f>TEXT(SalesDataTable[[#This Row],[Order Date]],"MMM")</f>
        <v>Aug</v>
      </c>
      <c r="G1559" s="3" t="s">
        <v>11</v>
      </c>
      <c r="H1559" s="3" t="s">
        <v>52</v>
      </c>
      <c r="I1559" s="3" t="s">
        <v>28</v>
      </c>
      <c r="J1559" s="3" t="s">
        <v>13</v>
      </c>
      <c r="K1559" s="3" t="s">
        <v>9</v>
      </c>
      <c r="L1559" s="3" t="s">
        <v>46</v>
      </c>
      <c r="M1559" s="8">
        <v>1</v>
      </c>
      <c r="N1559" s="5">
        <v>70.56</v>
      </c>
      <c r="O1559" s="6">
        <v>0</v>
      </c>
      <c r="P1559" s="5">
        <v>32.11</v>
      </c>
      <c r="Q1559" s="5">
        <f t="shared" si="96"/>
        <v>70.56</v>
      </c>
      <c r="R1559" s="5">
        <f t="shared" si="97"/>
        <v>32.11</v>
      </c>
      <c r="S1559" s="5">
        <f t="shared" si="98"/>
        <v>38.450000000000003</v>
      </c>
      <c r="T1559" s="7">
        <f t="shared" si="99"/>
        <v>0.54492630385487528</v>
      </c>
      <c r="U1559" s="4">
        <f>YEAR(SalesDataTable[[#This Row],[Order Date]])</f>
        <v>2026</v>
      </c>
      <c r="V1559" s="7" t="str">
        <f>"Q"&amp;ROUNDUP(MONTH(SalesDataTable[[#This Row],[Order Date]])/3,0)</f>
        <v>Q3</v>
      </c>
      <c r="W1559" s="8">
        <f>MONTH(SalesDataTable[[#This Row],[Order Date]])</f>
        <v>8</v>
      </c>
      <c r="X1559" s="7" t="str">
        <f>TEXT(SalesDataTable[[#This Row],[Order Date]],"mmm")</f>
        <v>Aug</v>
      </c>
    </row>
    <row r="1560" spans="1:24" ht="15.75">
      <c r="A1560" s="1">
        <v>1411</v>
      </c>
      <c r="B1560" s="2">
        <v>46238</v>
      </c>
      <c r="C1560" s="3">
        <f>YEAR(SalesDataTable[[#This Row],[Order Date]])</f>
        <v>2026</v>
      </c>
      <c r="D1560" s="10" t="str">
        <f>"Q"&amp;ROUNDUP(MONTH(SalesDataTable[[#This Row],[Order Date]])/3,0)</f>
        <v>Q3</v>
      </c>
      <c r="E1560" s="3">
        <f>MONTH(SalesDataTable[[#This Row],[Order Date]])</f>
        <v>8</v>
      </c>
      <c r="F1560" s="3" t="str">
        <f>TEXT(SalesDataTable[[#This Row],[Order Date]],"MMM")</f>
        <v>Aug</v>
      </c>
      <c r="G1560" s="3" t="s">
        <v>6</v>
      </c>
      <c r="H1560" s="3" t="s">
        <v>43</v>
      </c>
      <c r="I1560" s="3" t="s">
        <v>2</v>
      </c>
      <c r="J1560" s="3" t="s">
        <v>16</v>
      </c>
      <c r="K1560" s="3" t="s">
        <v>34</v>
      </c>
      <c r="L1560" s="3" t="s">
        <v>42</v>
      </c>
      <c r="M1560" s="8">
        <v>1</v>
      </c>
      <c r="N1560" s="5">
        <v>36.58</v>
      </c>
      <c r="O1560" s="6">
        <v>0</v>
      </c>
      <c r="P1560" s="5">
        <v>13.98</v>
      </c>
      <c r="Q1560" s="5">
        <f t="shared" si="96"/>
        <v>36.58</v>
      </c>
      <c r="R1560" s="5">
        <f t="shared" si="97"/>
        <v>13.98</v>
      </c>
      <c r="S1560" s="5">
        <f t="shared" si="98"/>
        <v>22.599999999999998</v>
      </c>
      <c r="T1560" s="7">
        <f t="shared" si="99"/>
        <v>0.61782394751230174</v>
      </c>
      <c r="U1560" s="4">
        <f>YEAR(SalesDataTable[[#This Row],[Order Date]])</f>
        <v>2026</v>
      </c>
      <c r="V1560" s="7" t="str">
        <f>"Q"&amp;ROUNDUP(MONTH(SalesDataTable[[#This Row],[Order Date]])/3,0)</f>
        <v>Q3</v>
      </c>
      <c r="W1560" s="8">
        <f>MONTH(SalesDataTable[[#This Row],[Order Date]])</f>
        <v>8</v>
      </c>
      <c r="X1560" s="7" t="str">
        <f>TEXT(SalesDataTable[[#This Row],[Order Date]],"mmm")</f>
        <v>Aug</v>
      </c>
    </row>
    <row r="1561" spans="1:24" ht="15.75">
      <c r="A1561" s="1">
        <v>1799</v>
      </c>
      <c r="B1561" s="2">
        <v>46238</v>
      </c>
      <c r="C1561" s="3">
        <f>YEAR(SalesDataTable[[#This Row],[Order Date]])</f>
        <v>2026</v>
      </c>
      <c r="D1561" s="10" t="str">
        <f>"Q"&amp;ROUNDUP(MONTH(SalesDataTable[[#This Row],[Order Date]])/3,0)</f>
        <v>Q3</v>
      </c>
      <c r="E1561" s="3">
        <f>MONTH(SalesDataTable[[#This Row],[Order Date]])</f>
        <v>8</v>
      </c>
      <c r="F1561" s="3" t="str">
        <f>TEXT(SalesDataTable[[#This Row],[Order Date]],"MMM")</f>
        <v>Aug</v>
      </c>
      <c r="G1561" s="3" t="s">
        <v>20</v>
      </c>
      <c r="H1561" s="3" t="s">
        <v>47</v>
      </c>
      <c r="I1561" s="3" t="s">
        <v>8</v>
      </c>
      <c r="J1561" s="3" t="s">
        <v>16</v>
      </c>
      <c r="K1561" s="3" t="s">
        <v>4</v>
      </c>
      <c r="L1561" s="3" t="s">
        <v>5</v>
      </c>
      <c r="M1561" s="8">
        <v>4</v>
      </c>
      <c r="N1561" s="5">
        <v>82.98</v>
      </c>
      <c r="O1561" s="6">
        <v>0.05</v>
      </c>
      <c r="P1561" s="5">
        <v>43.79</v>
      </c>
      <c r="Q1561" s="5">
        <f t="shared" si="96"/>
        <v>315.32400000000001</v>
      </c>
      <c r="R1561" s="5">
        <f t="shared" si="97"/>
        <v>175.16</v>
      </c>
      <c r="S1561" s="5">
        <f t="shared" si="98"/>
        <v>140.16400000000002</v>
      </c>
      <c r="T1561" s="7">
        <f t="shared" si="99"/>
        <v>0.44450787126891711</v>
      </c>
      <c r="U1561" s="4">
        <f>YEAR(SalesDataTable[[#This Row],[Order Date]])</f>
        <v>2026</v>
      </c>
      <c r="V1561" s="7" t="str">
        <f>"Q"&amp;ROUNDUP(MONTH(SalesDataTable[[#This Row],[Order Date]])/3,0)</f>
        <v>Q3</v>
      </c>
      <c r="W1561" s="8">
        <f>MONTH(SalesDataTable[[#This Row],[Order Date]])</f>
        <v>8</v>
      </c>
      <c r="X1561" s="7" t="str">
        <f>TEXT(SalesDataTable[[#This Row],[Order Date]],"mmm")</f>
        <v>Aug</v>
      </c>
    </row>
    <row r="1562" spans="1:24" ht="15.75">
      <c r="A1562" s="1">
        <v>1871</v>
      </c>
      <c r="B1562" s="2">
        <v>46238</v>
      </c>
      <c r="C1562" s="3">
        <f>YEAR(SalesDataTable[[#This Row],[Order Date]])</f>
        <v>2026</v>
      </c>
      <c r="D1562" s="10" t="str">
        <f>"Q"&amp;ROUNDUP(MONTH(SalesDataTable[[#This Row],[Order Date]])/3,0)</f>
        <v>Q3</v>
      </c>
      <c r="E1562" s="3">
        <f>MONTH(SalesDataTable[[#This Row],[Order Date]])</f>
        <v>8</v>
      </c>
      <c r="F1562" s="3" t="str">
        <f>TEXT(SalesDataTable[[#This Row],[Order Date]],"MMM")</f>
        <v>Aug</v>
      </c>
      <c r="G1562" s="3" t="s">
        <v>0</v>
      </c>
      <c r="H1562" s="3" t="s">
        <v>1</v>
      </c>
      <c r="I1562" s="3" t="s">
        <v>2</v>
      </c>
      <c r="J1562" s="3" t="s">
        <v>13</v>
      </c>
      <c r="K1562" s="3" t="s">
        <v>4</v>
      </c>
      <c r="L1562" s="3" t="s">
        <v>26</v>
      </c>
      <c r="M1562" s="8">
        <v>1</v>
      </c>
      <c r="N1562" s="5">
        <v>41.25</v>
      </c>
      <c r="O1562" s="6">
        <v>0</v>
      </c>
      <c r="P1562" s="5">
        <v>17.02</v>
      </c>
      <c r="Q1562" s="5">
        <f t="shared" si="96"/>
        <v>41.25</v>
      </c>
      <c r="R1562" s="5">
        <f t="shared" si="97"/>
        <v>17.02</v>
      </c>
      <c r="S1562" s="5">
        <f t="shared" si="98"/>
        <v>24.23</v>
      </c>
      <c r="T1562" s="7">
        <f t="shared" si="99"/>
        <v>0.58739393939393936</v>
      </c>
      <c r="U1562" s="4">
        <f>YEAR(SalesDataTable[[#This Row],[Order Date]])</f>
        <v>2026</v>
      </c>
      <c r="V1562" s="7" t="str">
        <f>"Q"&amp;ROUNDUP(MONTH(SalesDataTable[[#This Row],[Order Date]])/3,0)</f>
        <v>Q3</v>
      </c>
      <c r="W1562" s="8">
        <f>MONTH(SalesDataTable[[#This Row],[Order Date]])</f>
        <v>8</v>
      </c>
      <c r="X1562" s="7" t="str">
        <f>TEXT(SalesDataTable[[#This Row],[Order Date]],"mmm")</f>
        <v>Aug</v>
      </c>
    </row>
    <row r="1563" spans="1:24" ht="15.75">
      <c r="A1563" s="1">
        <v>4180</v>
      </c>
      <c r="B1563" s="2">
        <v>46238</v>
      </c>
      <c r="C1563" s="3">
        <f>YEAR(SalesDataTable[[#This Row],[Order Date]])</f>
        <v>2026</v>
      </c>
      <c r="D1563" s="10" t="str">
        <f>"Q"&amp;ROUNDUP(MONTH(SalesDataTable[[#This Row],[Order Date]])/3,0)</f>
        <v>Q3</v>
      </c>
      <c r="E1563" s="3">
        <f>MONTH(SalesDataTable[[#This Row],[Order Date]])</f>
        <v>8</v>
      </c>
      <c r="F1563" s="3" t="str">
        <f>TEXT(SalesDataTable[[#This Row],[Order Date]],"MMM")</f>
        <v>Aug</v>
      </c>
      <c r="G1563" s="3" t="s">
        <v>11</v>
      </c>
      <c r="H1563" s="3" t="s">
        <v>18</v>
      </c>
      <c r="I1563" s="3" t="s">
        <v>2</v>
      </c>
      <c r="J1563" s="3" t="s">
        <v>3</v>
      </c>
      <c r="K1563" s="3" t="s">
        <v>4</v>
      </c>
      <c r="L1563" s="3" t="s">
        <v>30</v>
      </c>
      <c r="M1563" s="8">
        <v>1</v>
      </c>
      <c r="N1563" s="5">
        <v>101.37</v>
      </c>
      <c r="O1563" s="6">
        <v>0</v>
      </c>
      <c r="P1563" s="5">
        <v>51.56</v>
      </c>
      <c r="Q1563" s="5">
        <f t="shared" si="96"/>
        <v>101.37</v>
      </c>
      <c r="R1563" s="5">
        <f t="shared" si="97"/>
        <v>51.56</v>
      </c>
      <c r="S1563" s="5">
        <f t="shared" si="98"/>
        <v>49.81</v>
      </c>
      <c r="T1563" s="7">
        <f t="shared" si="99"/>
        <v>0.49136825490776365</v>
      </c>
      <c r="U1563" s="4">
        <f>YEAR(SalesDataTable[[#This Row],[Order Date]])</f>
        <v>2026</v>
      </c>
      <c r="V1563" s="7" t="str">
        <f>"Q"&amp;ROUNDUP(MONTH(SalesDataTable[[#This Row],[Order Date]])/3,0)</f>
        <v>Q3</v>
      </c>
      <c r="W1563" s="8">
        <f>MONTH(SalesDataTable[[#This Row],[Order Date]])</f>
        <v>8</v>
      </c>
      <c r="X1563" s="7" t="str">
        <f>TEXT(SalesDataTable[[#This Row],[Order Date]],"mmm")</f>
        <v>Aug</v>
      </c>
    </row>
    <row r="1564" spans="1:24" ht="15.75">
      <c r="A1564" s="1">
        <v>4338</v>
      </c>
      <c r="B1564" s="2">
        <v>46238</v>
      </c>
      <c r="C1564" s="3">
        <f>YEAR(SalesDataTable[[#This Row],[Order Date]])</f>
        <v>2026</v>
      </c>
      <c r="D1564" s="10" t="str">
        <f>"Q"&amp;ROUNDUP(MONTH(SalesDataTable[[#This Row],[Order Date]])/3,0)</f>
        <v>Q3</v>
      </c>
      <c r="E1564" s="3">
        <f>MONTH(SalesDataTable[[#This Row],[Order Date]])</f>
        <v>8</v>
      </c>
      <c r="F1564" s="3" t="str">
        <f>TEXT(SalesDataTable[[#This Row],[Order Date]],"MMM")</f>
        <v>Aug</v>
      </c>
      <c r="G1564" s="3" t="s">
        <v>11</v>
      </c>
      <c r="H1564" s="3" t="s">
        <v>52</v>
      </c>
      <c r="I1564" s="3" t="s">
        <v>2</v>
      </c>
      <c r="J1564" s="3" t="s">
        <v>3</v>
      </c>
      <c r="K1564" s="3" t="s">
        <v>23</v>
      </c>
      <c r="L1564" s="3" t="s">
        <v>24</v>
      </c>
      <c r="M1564" s="8">
        <v>1</v>
      </c>
      <c r="N1564" s="5">
        <v>340.66</v>
      </c>
      <c r="O1564" s="6">
        <v>0.05</v>
      </c>
      <c r="P1564" s="5">
        <v>194.13</v>
      </c>
      <c r="Q1564" s="5">
        <f t="shared" si="96"/>
        <v>323.62700000000001</v>
      </c>
      <c r="R1564" s="5">
        <f t="shared" si="97"/>
        <v>194.13</v>
      </c>
      <c r="S1564" s="5">
        <f t="shared" si="98"/>
        <v>129.49700000000001</v>
      </c>
      <c r="T1564" s="7">
        <f t="shared" si="99"/>
        <v>0.40014275693931595</v>
      </c>
      <c r="U1564" s="4">
        <f>YEAR(SalesDataTable[[#This Row],[Order Date]])</f>
        <v>2026</v>
      </c>
      <c r="V1564" s="7" t="str">
        <f>"Q"&amp;ROUNDUP(MONTH(SalesDataTable[[#This Row],[Order Date]])/3,0)</f>
        <v>Q3</v>
      </c>
      <c r="W1564" s="8">
        <f>MONTH(SalesDataTable[[#This Row],[Order Date]])</f>
        <v>8</v>
      </c>
      <c r="X1564" s="7" t="str">
        <f>TEXT(SalesDataTable[[#This Row],[Order Date]],"mmm")</f>
        <v>Aug</v>
      </c>
    </row>
    <row r="1565" spans="1:24" ht="15.75">
      <c r="A1565" s="1">
        <v>4463</v>
      </c>
      <c r="B1565" s="2">
        <v>46238</v>
      </c>
      <c r="C1565" s="3">
        <f>YEAR(SalesDataTable[[#This Row],[Order Date]])</f>
        <v>2026</v>
      </c>
      <c r="D1565" s="10" t="str">
        <f>"Q"&amp;ROUNDUP(MONTH(SalesDataTable[[#This Row],[Order Date]])/3,0)</f>
        <v>Q3</v>
      </c>
      <c r="E1565" s="3">
        <f>MONTH(SalesDataTable[[#This Row],[Order Date]])</f>
        <v>8</v>
      </c>
      <c r="F1565" s="3" t="str">
        <f>TEXT(SalesDataTable[[#This Row],[Order Date]],"MMM")</f>
        <v>Aug</v>
      </c>
      <c r="G1565" s="3" t="s">
        <v>11</v>
      </c>
      <c r="H1565" s="3" t="s">
        <v>12</v>
      </c>
      <c r="I1565" s="3" t="s">
        <v>28</v>
      </c>
      <c r="J1565" s="3" t="s">
        <v>16</v>
      </c>
      <c r="K1565" s="3" t="s">
        <v>4</v>
      </c>
      <c r="L1565" s="3" t="s">
        <v>22</v>
      </c>
      <c r="M1565" s="8">
        <v>1</v>
      </c>
      <c r="N1565" s="5">
        <v>50.43</v>
      </c>
      <c r="O1565" s="6">
        <v>0.15</v>
      </c>
      <c r="P1565" s="5">
        <v>22.94</v>
      </c>
      <c r="Q1565" s="5">
        <f t="shared" si="96"/>
        <v>42.865499999999997</v>
      </c>
      <c r="R1565" s="5">
        <f t="shared" si="97"/>
        <v>22.94</v>
      </c>
      <c r="S1565" s="5">
        <f t="shared" si="98"/>
        <v>19.925499999999996</v>
      </c>
      <c r="T1565" s="7">
        <f t="shared" si="99"/>
        <v>0.46483768998378644</v>
      </c>
      <c r="U1565" s="4">
        <f>YEAR(SalesDataTable[[#This Row],[Order Date]])</f>
        <v>2026</v>
      </c>
      <c r="V1565" s="7" t="str">
        <f>"Q"&amp;ROUNDUP(MONTH(SalesDataTable[[#This Row],[Order Date]])/3,0)</f>
        <v>Q3</v>
      </c>
      <c r="W1565" s="8">
        <f>MONTH(SalesDataTable[[#This Row],[Order Date]])</f>
        <v>8</v>
      </c>
      <c r="X1565" s="7" t="str">
        <f>TEXT(SalesDataTable[[#This Row],[Order Date]],"mmm")</f>
        <v>Aug</v>
      </c>
    </row>
    <row r="1566" spans="1:24" ht="15.75">
      <c r="A1566" s="1">
        <v>382</v>
      </c>
      <c r="B1566" s="2">
        <v>46239</v>
      </c>
      <c r="C1566" s="3">
        <f>YEAR(SalesDataTable[[#This Row],[Order Date]])</f>
        <v>2026</v>
      </c>
      <c r="D1566" s="10" t="str">
        <f>"Q"&amp;ROUNDUP(MONTH(SalesDataTable[[#This Row],[Order Date]])/3,0)</f>
        <v>Q3</v>
      </c>
      <c r="E1566" s="3">
        <f>MONTH(SalesDataTable[[#This Row],[Order Date]])</f>
        <v>8</v>
      </c>
      <c r="F1566" s="3" t="str">
        <f>TEXT(SalesDataTable[[#This Row],[Order Date]],"MMM")</f>
        <v>Aug</v>
      </c>
      <c r="G1566" s="3" t="s">
        <v>20</v>
      </c>
      <c r="H1566" s="3" t="s">
        <v>33</v>
      </c>
      <c r="I1566" s="3" t="s">
        <v>2</v>
      </c>
      <c r="J1566" s="3" t="s">
        <v>13</v>
      </c>
      <c r="K1566" s="3" t="s">
        <v>34</v>
      </c>
      <c r="L1566" s="3" t="s">
        <v>35</v>
      </c>
      <c r="M1566" s="8">
        <v>1</v>
      </c>
      <c r="N1566" s="5">
        <v>40.42</v>
      </c>
      <c r="O1566" s="6">
        <v>0.05</v>
      </c>
      <c r="P1566" s="5">
        <v>14.33</v>
      </c>
      <c r="Q1566" s="5">
        <f t="shared" si="96"/>
        <v>38.399000000000001</v>
      </c>
      <c r="R1566" s="5">
        <f t="shared" si="97"/>
        <v>14.33</v>
      </c>
      <c r="S1566" s="5">
        <f t="shared" si="98"/>
        <v>24.069000000000003</v>
      </c>
      <c r="T1566" s="7">
        <f t="shared" si="99"/>
        <v>0.62681319826037141</v>
      </c>
      <c r="U1566" s="4">
        <f>YEAR(SalesDataTable[[#This Row],[Order Date]])</f>
        <v>2026</v>
      </c>
      <c r="V1566" s="7" t="str">
        <f>"Q"&amp;ROUNDUP(MONTH(SalesDataTable[[#This Row],[Order Date]])/3,0)</f>
        <v>Q3</v>
      </c>
      <c r="W1566" s="8">
        <f>MONTH(SalesDataTable[[#This Row],[Order Date]])</f>
        <v>8</v>
      </c>
      <c r="X1566" s="7" t="str">
        <f>TEXT(SalesDataTable[[#This Row],[Order Date]],"mmm")</f>
        <v>Aug</v>
      </c>
    </row>
    <row r="1567" spans="1:24" ht="15.75">
      <c r="A1567" s="1">
        <v>1011</v>
      </c>
      <c r="B1567" s="2">
        <v>46239</v>
      </c>
      <c r="C1567" s="3">
        <f>YEAR(SalesDataTable[[#This Row],[Order Date]])</f>
        <v>2026</v>
      </c>
      <c r="D1567" s="10" t="str">
        <f>"Q"&amp;ROUNDUP(MONTH(SalesDataTable[[#This Row],[Order Date]])/3,0)</f>
        <v>Q3</v>
      </c>
      <c r="E1567" s="3">
        <f>MONTH(SalesDataTable[[#This Row],[Order Date]])</f>
        <v>8</v>
      </c>
      <c r="F1567" s="3" t="str">
        <f>TEXT(SalesDataTable[[#This Row],[Order Date]],"MMM")</f>
        <v>Aug</v>
      </c>
      <c r="G1567" s="3" t="s">
        <v>0</v>
      </c>
      <c r="H1567" s="3" t="s">
        <v>1</v>
      </c>
      <c r="I1567" s="3" t="s">
        <v>2</v>
      </c>
      <c r="J1567" s="3" t="s">
        <v>13</v>
      </c>
      <c r="K1567" s="3" t="s">
        <v>4</v>
      </c>
      <c r="L1567" s="3" t="s">
        <v>22</v>
      </c>
      <c r="M1567" s="8">
        <v>1</v>
      </c>
      <c r="N1567" s="5">
        <v>51.81</v>
      </c>
      <c r="O1567" s="6">
        <v>0.05</v>
      </c>
      <c r="P1567" s="5">
        <v>22.28</v>
      </c>
      <c r="Q1567" s="5">
        <f t="shared" si="96"/>
        <v>49.219499999999996</v>
      </c>
      <c r="R1567" s="5">
        <f t="shared" si="97"/>
        <v>22.28</v>
      </c>
      <c r="S1567" s="5">
        <f t="shared" si="98"/>
        <v>26.939499999999995</v>
      </c>
      <c r="T1567" s="7">
        <f t="shared" si="99"/>
        <v>0.54733388189640275</v>
      </c>
      <c r="U1567" s="4">
        <f>YEAR(SalesDataTable[[#This Row],[Order Date]])</f>
        <v>2026</v>
      </c>
      <c r="V1567" s="7" t="str">
        <f>"Q"&amp;ROUNDUP(MONTH(SalesDataTable[[#This Row],[Order Date]])/3,0)</f>
        <v>Q3</v>
      </c>
      <c r="W1567" s="8">
        <f>MONTH(SalesDataTable[[#This Row],[Order Date]])</f>
        <v>8</v>
      </c>
      <c r="X1567" s="7" t="str">
        <f>TEXT(SalesDataTable[[#This Row],[Order Date]],"mmm")</f>
        <v>Aug</v>
      </c>
    </row>
    <row r="1568" spans="1:24" ht="15.75">
      <c r="A1568" s="1">
        <v>1148</v>
      </c>
      <c r="B1568" s="2">
        <v>46239</v>
      </c>
      <c r="C1568" s="3">
        <f>YEAR(SalesDataTable[[#This Row],[Order Date]])</f>
        <v>2026</v>
      </c>
      <c r="D1568" s="10" t="str">
        <f>"Q"&amp;ROUNDUP(MONTH(SalesDataTable[[#This Row],[Order Date]])/3,0)</f>
        <v>Q3</v>
      </c>
      <c r="E1568" s="3">
        <f>MONTH(SalesDataTable[[#This Row],[Order Date]])</f>
        <v>8</v>
      </c>
      <c r="F1568" s="3" t="str">
        <f>TEXT(SalesDataTable[[#This Row],[Order Date]],"MMM")</f>
        <v>Aug</v>
      </c>
      <c r="G1568" s="3" t="s">
        <v>11</v>
      </c>
      <c r="H1568" s="3" t="s">
        <v>12</v>
      </c>
      <c r="I1568" s="3" t="s">
        <v>19</v>
      </c>
      <c r="J1568" s="3" t="s">
        <v>13</v>
      </c>
      <c r="K1568" s="3" t="s">
        <v>34</v>
      </c>
      <c r="L1568" s="3" t="s">
        <v>42</v>
      </c>
      <c r="M1568" s="8">
        <v>3</v>
      </c>
      <c r="N1568" s="5">
        <v>35.9</v>
      </c>
      <c r="O1568" s="6">
        <v>0</v>
      </c>
      <c r="P1568" s="5">
        <v>14.11</v>
      </c>
      <c r="Q1568" s="5">
        <f t="shared" si="96"/>
        <v>107.69999999999999</v>
      </c>
      <c r="R1568" s="5">
        <f t="shared" si="97"/>
        <v>42.33</v>
      </c>
      <c r="S1568" s="5">
        <f t="shared" si="98"/>
        <v>65.36999999999999</v>
      </c>
      <c r="T1568" s="7">
        <f t="shared" si="99"/>
        <v>0.60696378830083564</v>
      </c>
      <c r="U1568" s="4">
        <f>YEAR(SalesDataTable[[#This Row],[Order Date]])</f>
        <v>2026</v>
      </c>
      <c r="V1568" s="7" t="str">
        <f>"Q"&amp;ROUNDUP(MONTH(SalesDataTable[[#This Row],[Order Date]])/3,0)</f>
        <v>Q3</v>
      </c>
      <c r="W1568" s="8">
        <f>MONTH(SalesDataTable[[#This Row],[Order Date]])</f>
        <v>8</v>
      </c>
      <c r="X1568" s="7" t="str">
        <f>TEXT(SalesDataTable[[#This Row],[Order Date]],"mmm")</f>
        <v>Aug</v>
      </c>
    </row>
    <row r="1569" spans="1:24" ht="15.75">
      <c r="A1569" s="1">
        <v>1397</v>
      </c>
      <c r="B1569" s="2">
        <v>46239</v>
      </c>
      <c r="C1569" s="3">
        <f>YEAR(SalesDataTable[[#This Row],[Order Date]])</f>
        <v>2026</v>
      </c>
      <c r="D1569" s="10" t="str">
        <f>"Q"&amp;ROUNDUP(MONTH(SalesDataTable[[#This Row],[Order Date]])/3,0)</f>
        <v>Q3</v>
      </c>
      <c r="E1569" s="3">
        <f>MONTH(SalesDataTable[[#This Row],[Order Date]])</f>
        <v>8</v>
      </c>
      <c r="F1569" s="3" t="str">
        <f>TEXT(SalesDataTable[[#This Row],[Order Date]],"MMM")</f>
        <v>Aug</v>
      </c>
      <c r="G1569" s="3" t="s">
        <v>6</v>
      </c>
      <c r="H1569" s="3" t="s">
        <v>49</v>
      </c>
      <c r="I1569" s="3" t="s">
        <v>19</v>
      </c>
      <c r="J1569" s="3" t="s">
        <v>16</v>
      </c>
      <c r="K1569" s="3" t="s">
        <v>9</v>
      </c>
      <c r="L1569" s="3" t="s">
        <v>10</v>
      </c>
      <c r="M1569" s="8">
        <v>2</v>
      </c>
      <c r="N1569" s="5">
        <v>90.27</v>
      </c>
      <c r="O1569" s="6">
        <v>0.05</v>
      </c>
      <c r="P1569" s="5">
        <v>46.38</v>
      </c>
      <c r="Q1569" s="5">
        <f t="shared" si="96"/>
        <v>171.51299999999998</v>
      </c>
      <c r="R1569" s="5">
        <f t="shared" si="97"/>
        <v>92.76</v>
      </c>
      <c r="S1569" s="5">
        <f t="shared" si="98"/>
        <v>78.752999999999972</v>
      </c>
      <c r="T1569" s="7">
        <f t="shared" si="99"/>
        <v>0.45916636056742044</v>
      </c>
      <c r="U1569" s="4">
        <f>YEAR(SalesDataTable[[#This Row],[Order Date]])</f>
        <v>2026</v>
      </c>
      <c r="V1569" s="7" t="str">
        <f>"Q"&amp;ROUNDUP(MONTH(SalesDataTable[[#This Row],[Order Date]])/3,0)</f>
        <v>Q3</v>
      </c>
      <c r="W1569" s="8">
        <f>MONTH(SalesDataTable[[#This Row],[Order Date]])</f>
        <v>8</v>
      </c>
      <c r="X1569" s="7" t="str">
        <f>TEXT(SalesDataTable[[#This Row],[Order Date]],"mmm")</f>
        <v>Aug</v>
      </c>
    </row>
    <row r="1570" spans="1:24" ht="15.75">
      <c r="A1570" s="1">
        <v>2252</v>
      </c>
      <c r="B1570" s="2">
        <v>46239</v>
      </c>
      <c r="C1570" s="3">
        <f>YEAR(SalesDataTable[[#This Row],[Order Date]])</f>
        <v>2026</v>
      </c>
      <c r="D1570" s="10" t="str">
        <f>"Q"&amp;ROUNDUP(MONTH(SalesDataTable[[#This Row],[Order Date]])/3,0)</f>
        <v>Q3</v>
      </c>
      <c r="E1570" s="3">
        <f>MONTH(SalesDataTable[[#This Row],[Order Date]])</f>
        <v>8</v>
      </c>
      <c r="F1570" s="3" t="str">
        <f>TEXT(SalesDataTable[[#This Row],[Order Date]],"MMM")</f>
        <v>Aug</v>
      </c>
      <c r="G1570" s="3" t="s">
        <v>6</v>
      </c>
      <c r="H1570" s="3" t="s">
        <v>41</v>
      </c>
      <c r="I1570" s="3" t="s">
        <v>2</v>
      </c>
      <c r="J1570" s="3" t="s">
        <v>13</v>
      </c>
      <c r="K1570" s="3" t="s">
        <v>4</v>
      </c>
      <c r="L1570" s="3" t="s">
        <v>22</v>
      </c>
      <c r="M1570" s="8">
        <v>1</v>
      </c>
      <c r="N1570" s="5">
        <v>49.68</v>
      </c>
      <c r="O1570" s="6">
        <v>0.05</v>
      </c>
      <c r="P1570" s="5">
        <v>22.02</v>
      </c>
      <c r="Q1570" s="5">
        <f t="shared" si="96"/>
        <v>47.195999999999998</v>
      </c>
      <c r="R1570" s="5">
        <f t="shared" si="97"/>
        <v>22.02</v>
      </c>
      <c r="S1570" s="5">
        <f t="shared" si="98"/>
        <v>25.175999999999998</v>
      </c>
      <c r="T1570" s="7">
        <f t="shared" si="99"/>
        <v>0.53343503686753113</v>
      </c>
      <c r="U1570" s="4">
        <f>YEAR(SalesDataTable[[#This Row],[Order Date]])</f>
        <v>2026</v>
      </c>
      <c r="V1570" s="7" t="str">
        <f>"Q"&amp;ROUNDUP(MONTH(SalesDataTable[[#This Row],[Order Date]])/3,0)</f>
        <v>Q3</v>
      </c>
      <c r="W1570" s="8">
        <f>MONTH(SalesDataTable[[#This Row],[Order Date]])</f>
        <v>8</v>
      </c>
      <c r="X1570" s="7" t="str">
        <f>TEXT(SalesDataTable[[#This Row],[Order Date]],"mmm")</f>
        <v>Aug</v>
      </c>
    </row>
    <row r="1571" spans="1:24" ht="15.75">
      <c r="A1571" s="1">
        <v>2415</v>
      </c>
      <c r="B1571" s="2">
        <v>46239</v>
      </c>
      <c r="C1571" s="3">
        <f>YEAR(SalesDataTable[[#This Row],[Order Date]])</f>
        <v>2026</v>
      </c>
      <c r="D1571" s="10" t="str">
        <f>"Q"&amp;ROUNDUP(MONTH(SalesDataTable[[#This Row],[Order Date]])/3,0)</f>
        <v>Q3</v>
      </c>
      <c r="E1571" s="3">
        <f>MONTH(SalesDataTable[[#This Row],[Order Date]])</f>
        <v>8</v>
      </c>
      <c r="F1571" s="3" t="str">
        <f>TEXT(SalesDataTable[[#This Row],[Order Date]],"MMM")</f>
        <v>Aug</v>
      </c>
      <c r="G1571" s="3" t="s">
        <v>6</v>
      </c>
      <c r="H1571" s="3" t="s">
        <v>43</v>
      </c>
      <c r="I1571" s="3" t="s">
        <v>2</v>
      </c>
      <c r="J1571" s="3" t="s">
        <v>13</v>
      </c>
      <c r="K1571" s="3" t="s">
        <v>14</v>
      </c>
      <c r="L1571" s="3" t="s">
        <v>44</v>
      </c>
      <c r="M1571" s="8">
        <v>2</v>
      </c>
      <c r="N1571" s="5">
        <v>131.25</v>
      </c>
      <c r="O1571" s="6">
        <v>0.05</v>
      </c>
      <c r="P1571" s="5">
        <v>65.42</v>
      </c>
      <c r="Q1571" s="5">
        <f t="shared" si="96"/>
        <v>249.375</v>
      </c>
      <c r="R1571" s="5">
        <f t="shared" si="97"/>
        <v>130.84</v>
      </c>
      <c r="S1571" s="5">
        <f t="shared" si="98"/>
        <v>118.535</v>
      </c>
      <c r="T1571" s="7">
        <f t="shared" si="99"/>
        <v>0.47532832080200499</v>
      </c>
      <c r="U1571" s="4">
        <f>YEAR(SalesDataTable[[#This Row],[Order Date]])</f>
        <v>2026</v>
      </c>
      <c r="V1571" s="7" t="str">
        <f>"Q"&amp;ROUNDUP(MONTH(SalesDataTable[[#This Row],[Order Date]])/3,0)</f>
        <v>Q3</v>
      </c>
      <c r="W1571" s="8">
        <f>MONTH(SalesDataTable[[#This Row],[Order Date]])</f>
        <v>8</v>
      </c>
      <c r="X1571" s="7" t="str">
        <f>TEXT(SalesDataTable[[#This Row],[Order Date]],"mmm")</f>
        <v>Aug</v>
      </c>
    </row>
    <row r="1572" spans="1:24" ht="15.75">
      <c r="A1572" s="1">
        <v>2525</v>
      </c>
      <c r="B1572" s="2">
        <v>46239</v>
      </c>
      <c r="C1572" s="3">
        <f>YEAR(SalesDataTable[[#This Row],[Order Date]])</f>
        <v>2026</v>
      </c>
      <c r="D1572" s="10" t="str">
        <f>"Q"&amp;ROUNDUP(MONTH(SalesDataTable[[#This Row],[Order Date]])/3,0)</f>
        <v>Q3</v>
      </c>
      <c r="E1572" s="3">
        <f>MONTH(SalesDataTable[[#This Row],[Order Date]])</f>
        <v>8</v>
      </c>
      <c r="F1572" s="3" t="str">
        <f>TEXT(SalesDataTable[[#This Row],[Order Date]],"MMM")</f>
        <v>Aug</v>
      </c>
      <c r="G1572" s="3" t="s">
        <v>20</v>
      </c>
      <c r="H1572" s="3" t="s">
        <v>21</v>
      </c>
      <c r="I1572" s="3" t="s">
        <v>19</v>
      </c>
      <c r="J1572" s="3" t="s">
        <v>13</v>
      </c>
      <c r="K1572" s="3" t="s">
        <v>34</v>
      </c>
      <c r="L1572" s="3" t="s">
        <v>42</v>
      </c>
      <c r="M1572" s="8">
        <v>2</v>
      </c>
      <c r="N1572" s="5">
        <v>36.78</v>
      </c>
      <c r="O1572" s="6">
        <v>0.05</v>
      </c>
      <c r="P1572" s="5">
        <v>13.85</v>
      </c>
      <c r="Q1572" s="5">
        <f t="shared" si="96"/>
        <v>69.882000000000005</v>
      </c>
      <c r="R1572" s="5">
        <f t="shared" si="97"/>
        <v>27.7</v>
      </c>
      <c r="S1572" s="5">
        <f t="shared" si="98"/>
        <v>42.182000000000002</v>
      </c>
      <c r="T1572" s="7">
        <f t="shared" si="99"/>
        <v>0.60361752668784519</v>
      </c>
      <c r="U1572" s="4">
        <f>YEAR(SalesDataTable[[#This Row],[Order Date]])</f>
        <v>2026</v>
      </c>
      <c r="V1572" s="7" t="str">
        <f>"Q"&amp;ROUNDUP(MONTH(SalesDataTable[[#This Row],[Order Date]])/3,0)</f>
        <v>Q3</v>
      </c>
      <c r="W1572" s="8">
        <f>MONTH(SalesDataTable[[#This Row],[Order Date]])</f>
        <v>8</v>
      </c>
      <c r="X1572" s="7" t="str">
        <f>TEXT(SalesDataTable[[#This Row],[Order Date]],"mmm")</f>
        <v>Aug</v>
      </c>
    </row>
    <row r="1573" spans="1:24" ht="15.75">
      <c r="A1573" s="1">
        <v>2652</v>
      </c>
      <c r="B1573" s="2">
        <v>46239</v>
      </c>
      <c r="C1573" s="3">
        <f>YEAR(SalesDataTable[[#This Row],[Order Date]])</f>
        <v>2026</v>
      </c>
      <c r="D1573" s="10" t="str">
        <f>"Q"&amp;ROUNDUP(MONTH(SalesDataTable[[#This Row],[Order Date]])/3,0)</f>
        <v>Q3</v>
      </c>
      <c r="E1573" s="3">
        <f>MONTH(SalesDataTable[[#This Row],[Order Date]])</f>
        <v>8</v>
      </c>
      <c r="F1573" s="3" t="str">
        <f>TEXT(SalesDataTable[[#This Row],[Order Date]],"MMM")</f>
        <v>Aug</v>
      </c>
      <c r="G1573" s="3" t="s">
        <v>11</v>
      </c>
      <c r="H1573" s="3" t="s">
        <v>12</v>
      </c>
      <c r="I1573" s="3" t="s">
        <v>19</v>
      </c>
      <c r="J1573" s="3" t="s">
        <v>3</v>
      </c>
      <c r="K1573" s="3" t="s">
        <v>4</v>
      </c>
      <c r="L1573" s="3" t="s">
        <v>5</v>
      </c>
      <c r="M1573" s="8">
        <v>1</v>
      </c>
      <c r="N1573" s="5">
        <v>80.790000000000006</v>
      </c>
      <c r="O1573" s="6">
        <v>0.1</v>
      </c>
      <c r="P1573" s="5">
        <v>43.65</v>
      </c>
      <c r="Q1573" s="5">
        <f t="shared" si="96"/>
        <v>72.711000000000013</v>
      </c>
      <c r="R1573" s="5">
        <f t="shared" si="97"/>
        <v>43.65</v>
      </c>
      <c r="S1573" s="5">
        <f t="shared" si="98"/>
        <v>29.061000000000014</v>
      </c>
      <c r="T1573" s="7">
        <f t="shared" si="99"/>
        <v>0.39967817799232591</v>
      </c>
      <c r="U1573" s="4">
        <f>YEAR(SalesDataTable[[#This Row],[Order Date]])</f>
        <v>2026</v>
      </c>
      <c r="V1573" s="7" t="str">
        <f>"Q"&amp;ROUNDUP(MONTH(SalesDataTable[[#This Row],[Order Date]])/3,0)</f>
        <v>Q3</v>
      </c>
      <c r="W1573" s="8">
        <f>MONTH(SalesDataTable[[#This Row],[Order Date]])</f>
        <v>8</v>
      </c>
      <c r="X1573" s="7" t="str">
        <f>TEXT(SalesDataTable[[#This Row],[Order Date]],"mmm")</f>
        <v>Aug</v>
      </c>
    </row>
    <row r="1574" spans="1:24" ht="15.75">
      <c r="A1574" s="1">
        <v>4035</v>
      </c>
      <c r="B1574" s="2">
        <v>46239</v>
      </c>
      <c r="C1574" s="3">
        <f>YEAR(SalesDataTable[[#This Row],[Order Date]])</f>
        <v>2026</v>
      </c>
      <c r="D1574" s="10" t="str">
        <f>"Q"&amp;ROUNDUP(MONTH(SalesDataTable[[#This Row],[Order Date]])/3,0)</f>
        <v>Q3</v>
      </c>
      <c r="E1574" s="3">
        <f>MONTH(SalesDataTable[[#This Row],[Order Date]])</f>
        <v>8</v>
      </c>
      <c r="F1574" s="3" t="str">
        <f>TEXT(SalesDataTable[[#This Row],[Order Date]],"MMM")</f>
        <v>Aug</v>
      </c>
      <c r="G1574" s="3" t="s">
        <v>0</v>
      </c>
      <c r="H1574" s="3" t="s">
        <v>36</v>
      </c>
      <c r="I1574" s="3" t="s">
        <v>2</v>
      </c>
      <c r="J1574" s="3" t="s">
        <v>3</v>
      </c>
      <c r="K1574" s="3" t="s">
        <v>4</v>
      </c>
      <c r="L1574" s="3" t="s">
        <v>26</v>
      </c>
      <c r="M1574" s="8">
        <v>2</v>
      </c>
      <c r="N1574" s="5">
        <v>40.53</v>
      </c>
      <c r="O1574" s="6">
        <v>0.05</v>
      </c>
      <c r="P1574" s="5">
        <v>17.100000000000001</v>
      </c>
      <c r="Q1574" s="5">
        <f t="shared" si="96"/>
        <v>77.007000000000005</v>
      </c>
      <c r="R1574" s="5">
        <f t="shared" si="97"/>
        <v>34.200000000000003</v>
      </c>
      <c r="S1574" s="5">
        <f t="shared" si="98"/>
        <v>42.807000000000002</v>
      </c>
      <c r="T1574" s="7">
        <f t="shared" si="99"/>
        <v>0.55588452997779425</v>
      </c>
      <c r="U1574" s="4">
        <f>YEAR(SalesDataTable[[#This Row],[Order Date]])</f>
        <v>2026</v>
      </c>
      <c r="V1574" s="7" t="str">
        <f>"Q"&amp;ROUNDUP(MONTH(SalesDataTable[[#This Row],[Order Date]])/3,0)</f>
        <v>Q3</v>
      </c>
      <c r="W1574" s="8">
        <f>MONTH(SalesDataTable[[#This Row],[Order Date]])</f>
        <v>8</v>
      </c>
      <c r="X1574" s="7" t="str">
        <f>TEXT(SalesDataTable[[#This Row],[Order Date]],"mmm")</f>
        <v>Aug</v>
      </c>
    </row>
    <row r="1575" spans="1:24" ht="15.75">
      <c r="A1575" s="1">
        <v>4377</v>
      </c>
      <c r="B1575" s="2">
        <v>46239</v>
      </c>
      <c r="C1575" s="3">
        <f>YEAR(SalesDataTable[[#This Row],[Order Date]])</f>
        <v>2026</v>
      </c>
      <c r="D1575" s="10" t="str">
        <f>"Q"&amp;ROUNDUP(MONTH(SalesDataTable[[#This Row],[Order Date]])/3,0)</f>
        <v>Q3</v>
      </c>
      <c r="E1575" s="3">
        <f>MONTH(SalesDataTable[[#This Row],[Order Date]])</f>
        <v>8</v>
      </c>
      <c r="F1575" s="3" t="str">
        <f>TEXT(SalesDataTable[[#This Row],[Order Date]],"MMM")</f>
        <v>Aug</v>
      </c>
      <c r="G1575" s="3" t="s">
        <v>11</v>
      </c>
      <c r="H1575" s="3" t="s">
        <v>12</v>
      </c>
      <c r="I1575" s="3" t="s">
        <v>28</v>
      </c>
      <c r="J1575" s="3" t="s">
        <v>13</v>
      </c>
      <c r="K1575" s="3" t="s">
        <v>4</v>
      </c>
      <c r="L1575" s="3" t="s">
        <v>5</v>
      </c>
      <c r="M1575" s="8">
        <v>2</v>
      </c>
      <c r="N1575" s="5">
        <v>81.66</v>
      </c>
      <c r="O1575" s="6">
        <v>0</v>
      </c>
      <c r="P1575" s="5">
        <v>42.11</v>
      </c>
      <c r="Q1575" s="5">
        <f t="shared" si="96"/>
        <v>163.32</v>
      </c>
      <c r="R1575" s="5">
        <f t="shared" si="97"/>
        <v>84.22</v>
      </c>
      <c r="S1575" s="5">
        <f t="shared" si="98"/>
        <v>79.099999999999994</v>
      </c>
      <c r="T1575" s="7">
        <f t="shared" si="99"/>
        <v>0.48432525104090129</v>
      </c>
      <c r="U1575" s="4">
        <f>YEAR(SalesDataTable[[#This Row],[Order Date]])</f>
        <v>2026</v>
      </c>
      <c r="V1575" s="7" t="str">
        <f>"Q"&amp;ROUNDUP(MONTH(SalesDataTable[[#This Row],[Order Date]])/3,0)</f>
        <v>Q3</v>
      </c>
      <c r="W1575" s="8">
        <f>MONTH(SalesDataTable[[#This Row],[Order Date]])</f>
        <v>8</v>
      </c>
      <c r="X1575" s="7" t="str">
        <f>TEXT(SalesDataTable[[#This Row],[Order Date]],"mmm")</f>
        <v>Aug</v>
      </c>
    </row>
    <row r="1576" spans="1:24" ht="15.75">
      <c r="A1576" s="1">
        <v>4734</v>
      </c>
      <c r="B1576" s="2">
        <v>46239</v>
      </c>
      <c r="C1576" s="3">
        <f>YEAR(SalesDataTable[[#This Row],[Order Date]])</f>
        <v>2026</v>
      </c>
      <c r="D1576" s="10" t="str">
        <f>"Q"&amp;ROUNDUP(MONTH(SalesDataTable[[#This Row],[Order Date]])/3,0)</f>
        <v>Q3</v>
      </c>
      <c r="E1576" s="3">
        <f>MONTH(SalesDataTable[[#This Row],[Order Date]])</f>
        <v>8</v>
      </c>
      <c r="F1576" s="3" t="str">
        <f>TEXT(SalesDataTable[[#This Row],[Order Date]],"MMM")</f>
        <v>Aug</v>
      </c>
      <c r="G1576" s="3" t="s">
        <v>6</v>
      </c>
      <c r="H1576" s="3" t="s">
        <v>43</v>
      </c>
      <c r="I1576" s="3" t="s">
        <v>28</v>
      </c>
      <c r="J1576" s="3" t="s">
        <v>3</v>
      </c>
      <c r="K1576" s="3" t="s">
        <v>9</v>
      </c>
      <c r="L1576" s="3" t="s">
        <v>17</v>
      </c>
      <c r="M1576" s="8">
        <v>1</v>
      </c>
      <c r="N1576" s="5">
        <v>146.55000000000001</v>
      </c>
      <c r="O1576" s="6">
        <v>0</v>
      </c>
      <c r="P1576" s="5">
        <v>78.8</v>
      </c>
      <c r="Q1576" s="5">
        <f t="shared" si="96"/>
        <v>146.55000000000001</v>
      </c>
      <c r="R1576" s="5">
        <f t="shared" si="97"/>
        <v>78.8</v>
      </c>
      <c r="S1576" s="5">
        <f t="shared" si="98"/>
        <v>67.750000000000014</v>
      </c>
      <c r="T1576" s="7">
        <f t="shared" si="99"/>
        <v>0.46229955646537024</v>
      </c>
      <c r="U1576" s="4">
        <f>YEAR(SalesDataTable[[#This Row],[Order Date]])</f>
        <v>2026</v>
      </c>
      <c r="V1576" s="7" t="str">
        <f>"Q"&amp;ROUNDUP(MONTH(SalesDataTable[[#This Row],[Order Date]])/3,0)</f>
        <v>Q3</v>
      </c>
      <c r="W1576" s="8">
        <f>MONTH(SalesDataTable[[#This Row],[Order Date]])</f>
        <v>8</v>
      </c>
      <c r="X1576" s="7" t="str">
        <f>TEXT(SalesDataTable[[#This Row],[Order Date]],"mmm")</f>
        <v>Aug</v>
      </c>
    </row>
    <row r="1577" spans="1:24" ht="15.75">
      <c r="A1577" s="1">
        <v>4892</v>
      </c>
      <c r="B1577" s="2">
        <v>46239</v>
      </c>
      <c r="C1577" s="3">
        <f>YEAR(SalesDataTable[[#This Row],[Order Date]])</f>
        <v>2026</v>
      </c>
      <c r="D1577" s="10" t="str">
        <f>"Q"&amp;ROUNDUP(MONTH(SalesDataTable[[#This Row],[Order Date]])/3,0)</f>
        <v>Q3</v>
      </c>
      <c r="E1577" s="3">
        <f>MONTH(SalesDataTable[[#This Row],[Order Date]])</f>
        <v>8</v>
      </c>
      <c r="F1577" s="3" t="str">
        <f>TEXT(SalesDataTable[[#This Row],[Order Date]],"MMM")</f>
        <v>Aug</v>
      </c>
      <c r="G1577" s="3" t="s">
        <v>6</v>
      </c>
      <c r="H1577" s="3" t="s">
        <v>7</v>
      </c>
      <c r="I1577" s="3" t="s">
        <v>19</v>
      </c>
      <c r="J1577" s="3" t="s">
        <v>3</v>
      </c>
      <c r="K1577" s="3" t="s">
        <v>14</v>
      </c>
      <c r="L1577" s="3" t="s">
        <v>48</v>
      </c>
      <c r="M1577" s="8">
        <v>2</v>
      </c>
      <c r="N1577" s="5">
        <v>161.75</v>
      </c>
      <c r="O1577" s="6">
        <v>0.1</v>
      </c>
      <c r="P1577" s="5">
        <v>85.85</v>
      </c>
      <c r="Q1577" s="5">
        <f t="shared" si="96"/>
        <v>291.15000000000003</v>
      </c>
      <c r="R1577" s="5">
        <f t="shared" si="97"/>
        <v>171.7</v>
      </c>
      <c r="S1577" s="5">
        <f t="shared" si="98"/>
        <v>119.45000000000005</v>
      </c>
      <c r="T1577" s="7">
        <f t="shared" si="99"/>
        <v>0.41026962047054794</v>
      </c>
      <c r="U1577" s="4">
        <f>YEAR(SalesDataTable[[#This Row],[Order Date]])</f>
        <v>2026</v>
      </c>
      <c r="V1577" s="7" t="str">
        <f>"Q"&amp;ROUNDUP(MONTH(SalesDataTable[[#This Row],[Order Date]])/3,0)</f>
        <v>Q3</v>
      </c>
      <c r="W1577" s="8">
        <f>MONTH(SalesDataTable[[#This Row],[Order Date]])</f>
        <v>8</v>
      </c>
      <c r="X1577" s="7" t="str">
        <f>TEXT(SalesDataTable[[#This Row],[Order Date]],"mmm")</f>
        <v>Aug</v>
      </c>
    </row>
    <row r="1578" spans="1:24" ht="15.75">
      <c r="A1578" s="1">
        <v>5059</v>
      </c>
      <c r="B1578" s="2">
        <v>46239</v>
      </c>
      <c r="C1578" s="3">
        <f>YEAR(SalesDataTable[[#This Row],[Order Date]])</f>
        <v>2026</v>
      </c>
      <c r="D1578" s="10" t="str">
        <f>"Q"&amp;ROUNDUP(MONTH(SalesDataTable[[#This Row],[Order Date]])/3,0)</f>
        <v>Q3</v>
      </c>
      <c r="E1578" s="3">
        <f>MONTH(SalesDataTable[[#This Row],[Order Date]])</f>
        <v>8</v>
      </c>
      <c r="F1578" s="3" t="str">
        <f>TEXT(SalesDataTable[[#This Row],[Order Date]],"MMM")</f>
        <v>Aug</v>
      </c>
      <c r="G1578" s="3" t="s">
        <v>6</v>
      </c>
      <c r="H1578" s="3" t="s">
        <v>7</v>
      </c>
      <c r="I1578" s="3" t="s">
        <v>28</v>
      </c>
      <c r="J1578" s="3" t="s">
        <v>3</v>
      </c>
      <c r="K1578" s="3" t="s">
        <v>23</v>
      </c>
      <c r="L1578" s="3" t="s">
        <v>51</v>
      </c>
      <c r="M1578" s="8">
        <v>2</v>
      </c>
      <c r="N1578" s="5">
        <v>122.47</v>
      </c>
      <c r="O1578" s="6">
        <v>0</v>
      </c>
      <c r="P1578" s="5">
        <v>59.73</v>
      </c>
      <c r="Q1578" s="5">
        <f t="shared" si="96"/>
        <v>244.94</v>
      </c>
      <c r="R1578" s="5">
        <f t="shared" si="97"/>
        <v>119.46</v>
      </c>
      <c r="S1578" s="5">
        <f t="shared" si="98"/>
        <v>125.48</v>
      </c>
      <c r="T1578" s="7">
        <f t="shared" si="99"/>
        <v>0.5122887237690863</v>
      </c>
      <c r="U1578" s="4">
        <f>YEAR(SalesDataTable[[#This Row],[Order Date]])</f>
        <v>2026</v>
      </c>
      <c r="V1578" s="7" t="str">
        <f>"Q"&amp;ROUNDUP(MONTH(SalesDataTable[[#This Row],[Order Date]])/3,0)</f>
        <v>Q3</v>
      </c>
      <c r="W1578" s="8">
        <f>MONTH(SalesDataTable[[#This Row],[Order Date]])</f>
        <v>8</v>
      </c>
      <c r="X1578" s="7" t="str">
        <f>TEXT(SalesDataTable[[#This Row],[Order Date]],"mmm")</f>
        <v>Aug</v>
      </c>
    </row>
    <row r="1579" spans="1:24" ht="15.75">
      <c r="A1579" s="1">
        <v>835</v>
      </c>
      <c r="B1579" s="2">
        <v>46240</v>
      </c>
      <c r="C1579" s="3">
        <f>YEAR(SalesDataTable[[#This Row],[Order Date]])</f>
        <v>2026</v>
      </c>
      <c r="D1579" s="10" t="str">
        <f>"Q"&amp;ROUNDUP(MONTH(SalesDataTable[[#This Row],[Order Date]])/3,0)</f>
        <v>Q3</v>
      </c>
      <c r="E1579" s="3">
        <f>MONTH(SalesDataTable[[#This Row],[Order Date]])</f>
        <v>8</v>
      </c>
      <c r="F1579" s="3" t="str">
        <f>TEXT(SalesDataTable[[#This Row],[Order Date]],"MMM")</f>
        <v>Aug</v>
      </c>
      <c r="G1579" s="3" t="s">
        <v>20</v>
      </c>
      <c r="H1579" s="3" t="s">
        <v>31</v>
      </c>
      <c r="I1579" s="3" t="s">
        <v>28</v>
      </c>
      <c r="J1579" s="3" t="s">
        <v>3</v>
      </c>
      <c r="K1579" s="3" t="s">
        <v>9</v>
      </c>
      <c r="L1579" s="3" t="s">
        <v>46</v>
      </c>
      <c r="M1579" s="8">
        <v>3</v>
      </c>
      <c r="N1579" s="5">
        <v>70.930000000000007</v>
      </c>
      <c r="O1579" s="6">
        <v>0</v>
      </c>
      <c r="P1579" s="5">
        <v>32.9</v>
      </c>
      <c r="Q1579" s="5">
        <f t="shared" si="96"/>
        <v>212.79000000000002</v>
      </c>
      <c r="R1579" s="5">
        <f t="shared" si="97"/>
        <v>98.699999999999989</v>
      </c>
      <c r="S1579" s="5">
        <f t="shared" si="98"/>
        <v>114.09000000000003</v>
      </c>
      <c r="T1579" s="7">
        <f t="shared" si="99"/>
        <v>0.53616241364725792</v>
      </c>
      <c r="U1579" s="4">
        <f>YEAR(SalesDataTable[[#This Row],[Order Date]])</f>
        <v>2026</v>
      </c>
      <c r="V1579" s="7" t="str">
        <f>"Q"&amp;ROUNDUP(MONTH(SalesDataTable[[#This Row],[Order Date]])/3,0)</f>
        <v>Q3</v>
      </c>
      <c r="W1579" s="8">
        <f>MONTH(SalesDataTable[[#This Row],[Order Date]])</f>
        <v>8</v>
      </c>
      <c r="X1579" s="7" t="str">
        <f>TEXT(SalesDataTable[[#This Row],[Order Date]],"mmm")</f>
        <v>Aug</v>
      </c>
    </row>
    <row r="1580" spans="1:24" ht="15.75">
      <c r="A1580" s="1">
        <v>1104</v>
      </c>
      <c r="B1580" s="2">
        <v>46240</v>
      </c>
      <c r="C1580" s="3">
        <f>YEAR(SalesDataTable[[#This Row],[Order Date]])</f>
        <v>2026</v>
      </c>
      <c r="D1580" s="10" t="str">
        <f>"Q"&amp;ROUNDUP(MONTH(SalesDataTable[[#This Row],[Order Date]])/3,0)</f>
        <v>Q3</v>
      </c>
      <c r="E1580" s="3">
        <f>MONTH(SalesDataTable[[#This Row],[Order Date]])</f>
        <v>8</v>
      </c>
      <c r="F1580" s="3" t="str">
        <f>TEXT(SalesDataTable[[#This Row],[Order Date]],"MMM")</f>
        <v>Aug</v>
      </c>
      <c r="G1580" s="3" t="s">
        <v>0</v>
      </c>
      <c r="H1580" s="3" t="s">
        <v>50</v>
      </c>
      <c r="I1580" s="3" t="s">
        <v>2</v>
      </c>
      <c r="J1580" s="3" t="s">
        <v>3</v>
      </c>
      <c r="K1580" s="3" t="s">
        <v>23</v>
      </c>
      <c r="L1580" s="3" t="s">
        <v>29</v>
      </c>
      <c r="M1580" s="8">
        <v>1</v>
      </c>
      <c r="N1580" s="5">
        <v>191.44</v>
      </c>
      <c r="O1580" s="6">
        <v>0</v>
      </c>
      <c r="P1580" s="5">
        <v>102.13</v>
      </c>
      <c r="Q1580" s="5">
        <f t="shared" si="96"/>
        <v>191.44</v>
      </c>
      <c r="R1580" s="5">
        <f t="shared" si="97"/>
        <v>102.13</v>
      </c>
      <c r="S1580" s="5">
        <f t="shared" si="98"/>
        <v>89.31</v>
      </c>
      <c r="T1580" s="7">
        <f t="shared" si="99"/>
        <v>0.46651692436272463</v>
      </c>
      <c r="U1580" s="4">
        <f>YEAR(SalesDataTable[[#This Row],[Order Date]])</f>
        <v>2026</v>
      </c>
      <c r="V1580" s="7" t="str">
        <f>"Q"&amp;ROUNDUP(MONTH(SalesDataTable[[#This Row],[Order Date]])/3,0)</f>
        <v>Q3</v>
      </c>
      <c r="W1580" s="8">
        <f>MONTH(SalesDataTable[[#This Row],[Order Date]])</f>
        <v>8</v>
      </c>
      <c r="X1580" s="7" t="str">
        <f>TEXT(SalesDataTable[[#This Row],[Order Date]],"mmm")</f>
        <v>Aug</v>
      </c>
    </row>
    <row r="1581" spans="1:24" ht="15.75">
      <c r="A1581" s="1">
        <v>1976</v>
      </c>
      <c r="B1581" s="2">
        <v>46240</v>
      </c>
      <c r="C1581" s="3">
        <f>YEAR(SalesDataTable[[#This Row],[Order Date]])</f>
        <v>2026</v>
      </c>
      <c r="D1581" s="10" t="str">
        <f>"Q"&amp;ROUNDUP(MONTH(SalesDataTable[[#This Row],[Order Date]])/3,0)</f>
        <v>Q3</v>
      </c>
      <c r="E1581" s="3">
        <f>MONTH(SalesDataTable[[#This Row],[Order Date]])</f>
        <v>8</v>
      </c>
      <c r="F1581" s="3" t="str">
        <f>TEXT(SalesDataTable[[#This Row],[Order Date]],"MMM")</f>
        <v>Aug</v>
      </c>
      <c r="G1581" s="3" t="s">
        <v>20</v>
      </c>
      <c r="H1581" s="3" t="s">
        <v>33</v>
      </c>
      <c r="I1581" s="3" t="s">
        <v>2</v>
      </c>
      <c r="J1581" s="3" t="s">
        <v>3</v>
      </c>
      <c r="K1581" s="3" t="s">
        <v>4</v>
      </c>
      <c r="L1581" s="3" t="s">
        <v>5</v>
      </c>
      <c r="M1581" s="8">
        <v>2</v>
      </c>
      <c r="N1581" s="5">
        <v>82.92</v>
      </c>
      <c r="O1581" s="6">
        <v>0</v>
      </c>
      <c r="P1581" s="5">
        <v>41.64</v>
      </c>
      <c r="Q1581" s="5">
        <f t="shared" si="96"/>
        <v>165.84</v>
      </c>
      <c r="R1581" s="5">
        <f t="shared" si="97"/>
        <v>83.28</v>
      </c>
      <c r="S1581" s="5">
        <f t="shared" si="98"/>
        <v>82.56</v>
      </c>
      <c r="T1581" s="7">
        <f t="shared" si="99"/>
        <v>0.49782923299565845</v>
      </c>
      <c r="U1581" s="4">
        <f>YEAR(SalesDataTable[[#This Row],[Order Date]])</f>
        <v>2026</v>
      </c>
      <c r="V1581" s="7" t="str">
        <f>"Q"&amp;ROUNDUP(MONTH(SalesDataTable[[#This Row],[Order Date]])/3,0)</f>
        <v>Q3</v>
      </c>
      <c r="W1581" s="8">
        <f>MONTH(SalesDataTable[[#This Row],[Order Date]])</f>
        <v>8</v>
      </c>
      <c r="X1581" s="7" t="str">
        <f>TEXT(SalesDataTable[[#This Row],[Order Date]],"mmm")</f>
        <v>Aug</v>
      </c>
    </row>
    <row r="1582" spans="1:24" ht="15.75">
      <c r="A1582" s="1">
        <v>2596</v>
      </c>
      <c r="B1582" s="2">
        <v>46240</v>
      </c>
      <c r="C1582" s="3">
        <f>YEAR(SalesDataTable[[#This Row],[Order Date]])</f>
        <v>2026</v>
      </c>
      <c r="D1582" s="10" t="str">
        <f>"Q"&amp;ROUNDUP(MONTH(SalesDataTable[[#This Row],[Order Date]])/3,0)</f>
        <v>Q3</v>
      </c>
      <c r="E1582" s="3">
        <f>MONTH(SalesDataTable[[#This Row],[Order Date]])</f>
        <v>8</v>
      </c>
      <c r="F1582" s="3" t="str">
        <f>TEXT(SalesDataTable[[#This Row],[Order Date]],"MMM")</f>
        <v>Aug</v>
      </c>
      <c r="G1582" s="3" t="s">
        <v>11</v>
      </c>
      <c r="H1582" s="3" t="s">
        <v>18</v>
      </c>
      <c r="I1582" s="3" t="s">
        <v>19</v>
      </c>
      <c r="J1582" s="3" t="s">
        <v>3</v>
      </c>
      <c r="K1582" s="3" t="s">
        <v>23</v>
      </c>
      <c r="L1582" s="3" t="s">
        <v>40</v>
      </c>
      <c r="M1582" s="8">
        <v>1</v>
      </c>
      <c r="N1582" s="5">
        <v>82.82</v>
      </c>
      <c r="O1582" s="6">
        <v>0</v>
      </c>
      <c r="P1582" s="5">
        <v>38.83</v>
      </c>
      <c r="Q1582" s="5">
        <f t="shared" si="96"/>
        <v>82.82</v>
      </c>
      <c r="R1582" s="5">
        <f t="shared" si="97"/>
        <v>38.83</v>
      </c>
      <c r="S1582" s="5">
        <f t="shared" si="98"/>
        <v>43.989999999999995</v>
      </c>
      <c r="T1582" s="7">
        <f t="shared" si="99"/>
        <v>0.53115189567737264</v>
      </c>
      <c r="U1582" s="4">
        <f>YEAR(SalesDataTable[[#This Row],[Order Date]])</f>
        <v>2026</v>
      </c>
      <c r="V1582" s="7" t="str">
        <f>"Q"&amp;ROUNDUP(MONTH(SalesDataTable[[#This Row],[Order Date]])/3,0)</f>
        <v>Q3</v>
      </c>
      <c r="W1582" s="8">
        <f>MONTH(SalesDataTable[[#This Row],[Order Date]])</f>
        <v>8</v>
      </c>
      <c r="X1582" s="7" t="str">
        <f>TEXT(SalesDataTable[[#This Row],[Order Date]],"mmm")</f>
        <v>Aug</v>
      </c>
    </row>
    <row r="1583" spans="1:24" ht="15.75">
      <c r="A1583" s="1">
        <v>2693</v>
      </c>
      <c r="B1583" s="2">
        <v>46240</v>
      </c>
      <c r="C1583" s="3">
        <f>YEAR(SalesDataTable[[#This Row],[Order Date]])</f>
        <v>2026</v>
      </c>
      <c r="D1583" s="10" t="str">
        <f>"Q"&amp;ROUNDUP(MONTH(SalesDataTable[[#This Row],[Order Date]])/3,0)</f>
        <v>Q3</v>
      </c>
      <c r="E1583" s="3">
        <f>MONTH(SalesDataTable[[#This Row],[Order Date]])</f>
        <v>8</v>
      </c>
      <c r="F1583" s="3" t="str">
        <f>TEXT(SalesDataTable[[#This Row],[Order Date]],"MMM")</f>
        <v>Aug</v>
      </c>
      <c r="G1583" s="3" t="s">
        <v>20</v>
      </c>
      <c r="H1583" s="3" t="s">
        <v>33</v>
      </c>
      <c r="I1583" s="3" t="s">
        <v>2</v>
      </c>
      <c r="J1583" s="3" t="s">
        <v>13</v>
      </c>
      <c r="K1583" s="3" t="s">
        <v>23</v>
      </c>
      <c r="L1583" s="3" t="s">
        <v>24</v>
      </c>
      <c r="M1583" s="8">
        <v>1</v>
      </c>
      <c r="N1583" s="5">
        <v>335.26</v>
      </c>
      <c r="O1583" s="6">
        <v>0.05</v>
      </c>
      <c r="P1583" s="5">
        <v>193.73</v>
      </c>
      <c r="Q1583" s="5">
        <f t="shared" si="96"/>
        <v>318.49699999999996</v>
      </c>
      <c r="R1583" s="5">
        <f t="shared" si="97"/>
        <v>193.73</v>
      </c>
      <c r="S1583" s="5">
        <f t="shared" si="98"/>
        <v>124.76699999999997</v>
      </c>
      <c r="T1583" s="7">
        <f t="shared" si="99"/>
        <v>0.39173681384754011</v>
      </c>
      <c r="U1583" s="4">
        <f>YEAR(SalesDataTable[[#This Row],[Order Date]])</f>
        <v>2026</v>
      </c>
      <c r="V1583" s="7" t="str">
        <f>"Q"&amp;ROUNDUP(MONTH(SalesDataTable[[#This Row],[Order Date]])/3,0)</f>
        <v>Q3</v>
      </c>
      <c r="W1583" s="8">
        <f>MONTH(SalesDataTable[[#This Row],[Order Date]])</f>
        <v>8</v>
      </c>
      <c r="X1583" s="7" t="str">
        <f>TEXT(SalesDataTable[[#This Row],[Order Date]],"mmm")</f>
        <v>Aug</v>
      </c>
    </row>
    <row r="1584" spans="1:24" ht="15.75">
      <c r="A1584" s="1">
        <v>3045</v>
      </c>
      <c r="B1584" s="2">
        <v>46240</v>
      </c>
      <c r="C1584" s="3">
        <f>YEAR(SalesDataTable[[#This Row],[Order Date]])</f>
        <v>2026</v>
      </c>
      <c r="D1584" s="10" t="str">
        <f>"Q"&amp;ROUNDUP(MONTH(SalesDataTable[[#This Row],[Order Date]])/3,0)</f>
        <v>Q3</v>
      </c>
      <c r="E1584" s="3">
        <f>MONTH(SalesDataTable[[#This Row],[Order Date]])</f>
        <v>8</v>
      </c>
      <c r="F1584" s="3" t="str">
        <f>TEXT(SalesDataTable[[#This Row],[Order Date]],"MMM")</f>
        <v>Aug</v>
      </c>
      <c r="G1584" s="3" t="s">
        <v>11</v>
      </c>
      <c r="H1584" s="3" t="s">
        <v>52</v>
      </c>
      <c r="I1584" s="3" t="s">
        <v>28</v>
      </c>
      <c r="J1584" s="3" t="s">
        <v>16</v>
      </c>
      <c r="K1584" s="3" t="s">
        <v>14</v>
      </c>
      <c r="L1584" s="3" t="s">
        <v>32</v>
      </c>
      <c r="M1584" s="8">
        <v>1</v>
      </c>
      <c r="N1584" s="5">
        <v>47.19</v>
      </c>
      <c r="O1584" s="6">
        <v>0.05</v>
      </c>
      <c r="P1584" s="5">
        <v>18.11</v>
      </c>
      <c r="Q1584" s="5">
        <f t="shared" si="96"/>
        <v>44.830499999999994</v>
      </c>
      <c r="R1584" s="5">
        <f t="shared" si="97"/>
        <v>18.11</v>
      </c>
      <c r="S1584" s="5">
        <f t="shared" si="98"/>
        <v>26.720499999999994</v>
      </c>
      <c r="T1584" s="7">
        <f t="shared" si="99"/>
        <v>0.59603395010093574</v>
      </c>
      <c r="U1584" s="4">
        <f>YEAR(SalesDataTable[[#This Row],[Order Date]])</f>
        <v>2026</v>
      </c>
      <c r="V1584" s="7" t="str">
        <f>"Q"&amp;ROUNDUP(MONTH(SalesDataTable[[#This Row],[Order Date]])/3,0)</f>
        <v>Q3</v>
      </c>
      <c r="W1584" s="8">
        <f>MONTH(SalesDataTable[[#This Row],[Order Date]])</f>
        <v>8</v>
      </c>
      <c r="X1584" s="7" t="str">
        <f>TEXT(SalesDataTable[[#This Row],[Order Date]],"mmm")</f>
        <v>Aug</v>
      </c>
    </row>
    <row r="1585" spans="1:24" ht="15.75">
      <c r="A1585" s="1">
        <v>3340</v>
      </c>
      <c r="B1585" s="2">
        <v>46240</v>
      </c>
      <c r="C1585" s="3">
        <f>YEAR(SalesDataTable[[#This Row],[Order Date]])</f>
        <v>2026</v>
      </c>
      <c r="D1585" s="10" t="str">
        <f>"Q"&amp;ROUNDUP(MONTH(SalesDataTable[[#This Row],[Order Date]])/3,0)</f>
        <v>Q3</v>
      </c>
      <c r="E1585" s="3">
        <f>MONTH(SalesDataTable[[#This Row],[Order Date]])</f>
        <v>8</v>
      </c>
      <c r="F1585" s="3" t="str">
        <f>TEXT(SalesDataTable[[#This Row],[Order Date]],"MMM")</f>
        <v>Aug</v>
      </c>
      <c r="G1585" s="3" t="s">
        <v>11</v>
      </c>
      <c r="H1585" s="3" t="s">
        <v>52</v>
      </c>
      <c r="I1585" s="3" t="s">
        <v>28</v>
      </c>
      <c r="J1585" s="3" t="s">
        <v>3</v>
      </c>
      <c r="K1585" s="3" t="s">
        <v>9</v>
      </c>
      <c r="L1585" s="3" t="s">
        <v>10</v>
      </c>
      <c r="M1585" s="8">
        <v>3</v>
      </c>
      <c r="N1585" s="5">
        <v>91.57</v>
      </c>
      <c r="O1585" s="6">
        <v>0</v>
      </c>
      <c r="P1585" s="5">
        <v>44.52</v>
      </c>
      <c r="Q1585" s="5">
        <f t="shared" si="96"/>
        <v>274.70999999999998</v>
      </c>
      <c r="R1585" s="5">
        <f t="shared" si="97"/>
        <v>133.56</v>
      </c>
      <c r="S1585" s="5">
        <f t="shared" si="98"/>
        <v>141.14999999999998</v>
      </c>
      <c r="T1585" s="7">
        <f t="shared" si="99"/>
        <v>0.51381456808998571</v>
      </c>
      <c r="U1585" s="4">
        <f>YEAR(SalesDataTable[[#This Row],[Order Date]])</f>
        <v>2026</v>
      </c>
      <c r="V1585" s="7" t="str">
        <f>"Q"&amp;ROUNDUP(MONTH(SalesDataTable[[#This Row],[Order Date]])/3,0)</f>
        <v>Q3</v>
      </c>
      <c r="W1585" s="8">
        <f>MONTH(SalesDataTable[[#This Row],[Order Date]])</f>
        <v>8</v>
      </c>
      <c r="X1585" s="7" t="str">
        <f>TEXT(SalesDataTable[[#This Row],[Order Date]],"mmm")</f>
        <v>Aug</v>
      </c>
    </row>
    <row r="1586" spans="1:24" ht="15.75">
      <c r="A1586" s="1">
        <v>3553</v>
      </c>
      <c r="B1586" s="2">
        <v>46240</v>
      </c>
      <c r="C1586" s="3">
        <f>YEAR(SalesDataTable[[#This Row],[Order Date]])</f>
        <v>2026</v>
      </c>
      <c r="D1586" s="10" t="str">
        <f>"Q"&amp;ROUNDUP(MONTH(SalesDataTable[[#This Row],[Order Date]])/3,0)</f>
        <v>Q3</v>
      </c>
      <c r="E1586" s="3">
        <f>MONTH(SalesDataTable[[#This Row],[Order Date]])</f>
        <v>8</v>
      </c>
      <c r="F1586" s="3" t="str">
        <f>TEXT(SalesDataTable[[#This Row],[Order Date]],"MMM")</f>
        <v>Aug</v>
      </c>
      <c r="G1586" s="3" t="s">
        <v>20</v>
      </c>
      <c r="H1586" s="3" t="s">
        <v>47</v>
      </c>
      <c r="I1586" s="3" t="s">
        <v>2</v>
      </c>
      <c r="J1586" s="3" t="s">
        <v>13</v>
      </c>
      <c r="K1586" s="3" t="s">
        <v>9</v>
      </c>
      <c r="L1586" s="3" t="s">
        <v>37</v>
      </c>
      <c r="M1586" s="8">
        <v>4</v>
      </c>
      <c r="N1586" s="5">
        <v>154.41999999999999</v>
      </c>
      <c r="O1586" s="6">
        <v>0</v>
      </c>
      <c r="P1586" s="5">
        <v>77.86</v>
      </c>
      <c r="Q1586" s="5">
        <f t="shared" si="96"/>
        <v>617.67999999999995</v>
      </c>
      <c r="R1586" s="5">
        <f t="shared" si="97"/>
        <v>311.44</v>
      </c>
      <c r="S1586" s="5">
        <f t="shared" si="98"/>
        <v>306.23999999999995</v>
      </c>
      <c r="T1586" s="7">
        <f t="shared" si="99"/>
        <v>0.49579070068643954</v>
      </c>
      <c r="U1586" s="4">
        <f>YEAR(SalesDataTable[[#This Row],[Order Date]])</f>
        <v>2026</v>
      </c>
      <c r="V1586" s="7" t="str">
        <f>"Q"&amp;ROUNDUP(MONTH(SalesDataTable[[#This Row],[Order Date]])/3,0)</f>
        <v>Q3</v>
      </c>
      <c r="W1586" s="8">
        <f>MONTH(SalesDataTable[[#This Row],[Order Date]])</f>
        <v>8</v>
      </c>
      <c r="X1586" s="7" t="str">
        <f>TEXT(SalesDataTable[[#This Row],[Order Date]],"mmm")</f>
        <v>Aug</v>
      </c>
    </row>
    <row r="1587" spans="1:24" ht="15.75">
      <c r="A1587" s="1">
        <v>3807</v>
      </c>
      <c r="B1587" s="2">
        <v>46240</v>
      </c>
      <c r="C1587" s="3">
        <f>YEAR(SalesDataTable[[#This Row],[Order Date]])</f>
        <v>2026</v>
      </c>
      <c r="D1587" s="10" t="str">
        <f>"Q"&amp;ROUNDUP(MONTH(SalesDataTable[[#This Row],[Order Date]])/3,0)</f>
        <v>Q3</v>
      </c>
      <c r="E1587" s="3">
        <f>MONTH(SalesDataTable[[#This Row],[Order Date]])</f>
        <v>8</v>
      </c>
      <c r="F1587" s="3" t="str">
        <f>TEXT(SalesDataTable[[#This Row],[Order Date]],"MMM")</f>
        <v>Aug</v>
      </c>
      <c r="G1587" s="3" t="s">
        <v>0</v>
      </c>
      <c r="H1587" s="3" t="s">
        <v>1</v>
      </c>
      <c r="I1587" s="3" t="s">
        <v>28</v>
      </c>
      <c r="J1587" s="3" t="s">
        <v>3</v>
      </c>
      <c r="K1587" s="3" t="s">
        <v>4</v>
      </c>
      <c r="L1587" s="3" t="s">
        <v>22</v>
      </c>
      <c r="M1587" s="8">
        <v>2</v>
      </c>
      <c r="N1587" s="5">
        <v>49.91</v>
      </c>
      <c r="O1587" s="6">
        <v>0.05</v>
      </c>
      <c r="P1587" s="5">
        <v>21.86</v>
      </c>
      <c r="Q1587" s="5">
        <f t="shared" si="96"/>
        <v>94.828999999999994</v>
      </c>
      <c r="R1587" s="5">
        <f t="shared" si="97"/>
        <v>43.72</v>
      </c>
      <c r="S1587" s="5">
        <f t="shared" si="98"/>
        <v>51.108999999999995</v>
      </c>
      <c r="T1587" s="7">
        <f t="shared" si="99"/>
        <v>0.53895960096594919</v>
      </c>
      <c r="U1587" s="4">
        <f>YEAR(SalesDataTable[[#This Row],[Order Date]])</f>
        <v>2026</v>
      </c>
      <c r="V1587" s="7" t="str">
        <f>"Q"&amp;ROUNDUP(MONTH(SalesDataTable[[#This Row],[Order Date]])/3,0)</f>
        <v>Q3</v>
      </c>
      <c r="W1587" s="8">
        <f>MONTH(SalesDataTable[[#This Row],[Order Date]])</f>
        <v>8</v>
      </c>
      <c r="X1587" s="7" t="str">
        <f>TEXT(SalesDataTable[[#This Row],[Order Date]],"mmm")</f>
        <v>Aug</v>
      </c>
    </row>
    <row r="1588" spans="1:24" ht="15.75">
      <c r="A1588" s="1">
        <v>4061</v>
      </c>
      <c r="B1588" s="2">
        <v>46240</v>
      </c>
      <c r="C1588" s="3">
        <f>YEAR(SalesDataTable[[#This Row],[Order Date]])</f>
        <v>2026</v>
      </c>
      <c r="D1588" s="10" t="str">
        <f>"Q"&amp;ROUNDUP(MONTH(SalesDataTable[[#This Row],[Order Date]])/3,0)</f>
        <v>Q3</v>
      </c>
      <c r="E1588" s="3">
        <f>MONTH(SalesDataTable[[#This Row],[Order Date]])</f>
        <v>8</v>
      </c>
      <c r="F1588" s="3" t="str">
        <f>TEXT(SalesDataTable[[#This Row],[Order Date]],"MMM")</f>
        <v>Aug</v>
      </c>
      <c r="G1588" s="3" t="s">
        <v>20</v>
      </c>
      <c r="H1588" s="3" t="s">
        <v>33</v>
      </c>
      <c r="I1588" s="3" t="s">
        <v>28</v>
      </c>
      <c r="J1588" s="3" t="s">
        <v>3</v>
      </c>
      <c r="K1588" s="3" t="s">
        <v>9</v>
      </c>
      <c r="L1588" s="3" t="s">
        <v>10</v>
      </c>
      <c r="M1588" s="8">
        <v>1</v>
      </c>
      <c r="N1588" s="5">
        <v>91.58</v>
      </c>
      <c r="O1588" s="6">
        <v>0.1</v>
      </c>
      <c r="P1588" s="5">
        <v>44.87</v>
      </c>
      <c r="Q1588" s="5">
        <f t="shared" si="96"/>
        <v>82.421999999999997</v>
      </c>
      <c r="R1588" s="5">
        <f t="shared" si="97"/>
        <v>44.87</v>
      </c>
      <c r="S1588" s="5">
        <f t="shared" si="98"/>
        <v>37.552</v>
      </c>
      <c r="T1588" s="7">
        <f t="shared" si="99"/>
        <v>0.45560651282424597</v>
      </c>
      <c r="U1588" s="4">
        <f>YEAR(SalesDataTable[[#This Row],[Order Date]])</f>
        <v>2026</v>
      </c>
      <c r="V1588" s="7" t="str">
        <f>"Q"&amp;ROUNDUP(MONTH(SalesDataTable[[#This Row],[Order Date]])/3,0)</f>
        <v>Q3</v>
      </c>
      <c r="W1588" s="8">
        <f>MONTH(SalesDataTable[[#This Row],[Order Date]])</f>
        <v>8</v>
      </c>
      <c r="X1588" s="7" t="str">
        <f>TEXT(SalesDataTable[[#This Row],[Order Date]],"mmm")</f>
        <v>Aug</v>
      </c>
    </row>
    <row r="1589" spans="1:24" ht="15.75">
      <c r="A1589" s="1">
        <v>4645</v>
      </c>
      <c r="B1589" s="2">
        <v>46240</v>
      </c>
      <c r="C1589" s="3">
        <f>YEAR(SalesDataTable[[#This Row],[Order Date]])</f>
        <v>2026</v>
      </c>
      <c r="D1589" s="10" t="str">
        <f>"Q"&amp;ROUNDUP(MONTH(SalesDataTable[[#This Row],[Order Date]])/3,0)</f>
        <v>Q3</v>
      </c>
      <c r="E1589" s="3">
        <f>MONTH(SalesDataTable[[#This Row],[Order Date]])</f>
        <v>8</v>
      </c>
      <c r="F1589" s="3" t="str">
        <f>TEXT(SalesDataTable[[#This Row],[Order Date]],"MMM")</f>
        <v>Aug</v>
      </c>
      <c r="G1589" s="3" t="s">
        <v>11</v>
      </c>
      <c r="H1589" s="3" t="s">
        <v>39</v>
      </c>
      <c r="I1589" s="3" t="s">
        <v>2</v>
      </c>
      <c r="J1589" s="3" t="s">
        <v>13</v>
      </c>
      <c r="K1589" s="3" t="s">
        <v>34</v>
      </c>
      <c r="L1589" s="3" t="s">
        <v>35</v>
      </c>
      <c r="M1589" s="8">
        <v>3</v>
      </c>
      <c r="N1589" s="5">
        <v>41.11</v>
      </c>
      <c r="O1589" s="6">
        <v>0</v>
      </c>
      <c r="P1589" s="5">
        <v>14.49</v>
      </c>
      <c r="Q1589" s="5">
        <f t="shared" si="96"/>
        <v>123.33</v>
      </c>
      <c r="R1589" s="5">
        <f t="shared" si="97"/>
        <v>43.47</v>
      </c>
      <c r="S1589" s="5">
        <f t="shared" si="98"/>
        <v>79.86</v>
      </c>
      <c r="T1589" s="7">
        <f t="shared" si="99"/>
        <v>0.64753101435173921</v>
      </c>
      <c r="U1589" s="4">
        <f>YEAR(SalesDataTable[[#This Row],[Order Date]])</f>
        <v>2026</v>
      </c>
      <c r="V1589" s="7" t="str">
        <f>"Q"&amp;ROUNDUP(MONTH(SalesDataTable[[#This Row],[Order Date]])/3,0)</f>
        <v>Q3</v>
      </c>
      <c r="W1589" s="8">
        <f>MONTH(SalesDataTable[[#This Row],[Order Date]])</f>
        <v>8</v>
      </c>
      <c r="X1589" s="7" t="str">
        <f>TEXT(SalesDataTable[[#This Row],[Order Date]],"mmm")</f>
        <v>Aug</v>
      </c>
    </row>
    <row r="1590" spans="1:24" ht="15.75">
      <c r="A1590" s="1">
        <v>5104</v>
      </c>
      <c r="B1590" s="2">
        <v>46240</v>
      </c>
      <c r="C1590" s="3">
        <f>YEAR(SalesDataTable[[#This Row],[Order Date]])</f>
        <v>2026</v>
      </c>
      <c r="D1590" s="10" t="str">
        <f>"Q"&amp;ROUNDUP(MONTH(SalesDataTable[[#This Row],[Order Date]])/3,0)</f>
        <v>Q3</v>
      </c>
      <c r="E1590" s="3">
        <f>MONTH(SalesDataTable[[#This Row],[Order Date]])</f>
        <v>8</v>
      </c>
      <c r="F1590" s="3" t="str">
        <f>TEXT(SalesDataTable[[#This Row],[Order Date]],"MMM")</f>
        <v>Aug</v>
      </c>
      <c r="G1590" s="3" t="s">
        <v>6</v>
      </c>
      <c r="H1590" s="3" t="s">
        <v>43</v>
      </c>
      <c r="I1590" s="3" t="s">
        <v>2</v>
      </c>
      <c r="J1590" s="3" t="s">
        <v>3</v>
      </c>
      <c r="K1590" s="3" t="s">
        <v>14</v>
      </c>
      <c r="L1590" s="3" t="s">
        <v>15</v>
      </c>
      <c r="M1590" s="8">
        <v>4</v>
      </c>
      <c r="N1590" s="5">
        <v>35.9</v>
      </c>
      <c r="O1590" s="6">
        <v>0</v>
      </c>
      <c r="P1590" s="5">
        <v>13.49</v>
      </c>
      <c r="Q1590" s="5">
        <f t="shared" si="96"/>
        <v>143.6</v>
      </c>
      <c r="R1590" s="5">
        <f t="shared" si="97"/>
        <v>53.96</v>
      </c>
      <c r="S1590" s="5">
        <f t="shared" si="98"/>
        <v>89.639999999999986</v>
      </c>
      <c r="T1590" s="7">
        <f t="shared" si="99"/>
        <v>0.62423398328690805</v>
      </c>
      <c r="U1590" s="4">
        <f>YEAR(SalesDataTable[[#This Row],[Order Date]])</f>
        <v>2026</v>
      </c>
      <c r="V1590" s="7" t="str">
        <f>"Q"&amp;ROUNDUP(MONTH(SalesDataTable[[#This Row],[Order Date]])/3,0)</f>
        <v>Q3</v>
      </c>
      <c r="W1590" s="8">
        <f>MONTH(SalesDataTable[[#This Row],[Order Date]])</f>
        <v>8</v>
      </c>
      <c r="X1590" s="7" t="str">
        <f>TEXT(SalesDataTable[[#This Row],[Order Date]],"mmm")</f>
        <v>Aug</v>
      </c>
    </row>
    <row r="1591" spans="1:24" ht="15.75">
      <c r="A1591" s="1">
        <v>813</v>
      </c>
      <c r="B1591" s="2">
        <v>46241</v>
      </c>
      <c r="C1591" s="3">
        <f>YEAR(SalesDataTable[[#This Row],[Order Date]])</f>
        <v>2026</v>
      </c>
      <c r="D1591" s="10" t="str">
        <f>"Q"&amp;ROUNDUP(MONTH(SalesDataTable[[#This Row],[Order Date]])/3,0)</f>
        <v>Q3</v>
      </c>
      <c r="E1591" s="3">
        <f>MONTH(SalesDataTable[[#This Row],[Order Date]])</f>
        <v>8</v>
      </c>
      <c r="F1591" s="3" t="str">
        <f>TEXT(SalesDataTable[[#This Row],[Order Date]],"MMM")</f>
        <v>Aug</v>
      </c>
      <c r="G1591" s="3" t="s">
        <v>11</v>
      </c>
      <c r="H1591" s="3" t="s">
        <v>52</v>
      </c>
      <c r="I1591" s="3" t="s">
        <v>2</v>
      </c>
      <c r="J1591" s="3" t="s">
        <v>3</v>
      </c>
      <c r="K1591" s="3" t="s">
        <v>34</v>
      </c>
      <c r="L1591" s="3" t="s">
        <v>42</v>
      </c>
      <c r="M1591" s="8">
        <v>1</v>
      </c>
      <c r="N1591" s="5">
        <v>36.33</v>
      </c>
      <c r="O1591" s="6">
        <v>0.05</v>
      </c>
      <c r="P1591" s="5">
        <v>13.78</v>
      </c>
      <c r="Q1591" s="5">
        <f t="shared" si="96"/>
        <v>34.513499999999993</v>
      </c>
      <c r="R1591" s="5">
        <f t="shared" si="97"/>
        <v>13.78</v>
      </c>
      <c r="S1591" s="5">
        <f t="shared" si="98"/>
        <v>20.733499999999992</v>
      </c>
      <c r="T1591" s="7">
        <f t="shared" si="99"/>
        <v>0.60073594390600771</v>
      </c>
      <c r="U1591" s="4">
        <f>YEAR(SalesDataTable[[#This Row],[Order Date]])</f>
        <v>2026</v>
      </c>
      <c r="V1591" s="7" t="str">
        <f>"Q"&amp;ROUNDUP(MONTH(SalesDataTable[[#This Row],[Order Date]])/3,0)</f>
        <v>Q3</v>
      </c>
      <c r="W1591" s="8">
        <f>MONTH(SalesDataTable[[#This Row],[Order Date]])</f>
        <v>8</v>
      </c>
      <c r="X1591" s="7" t="str">
        <f>TEXT(SalesDataTable[[#This Row],[Order Date]],"mmm")</f>
        <v>Aug</v>
      </c>
    </row>
    <row r="1592" spans="1:24" ht="15.75">
      <c r="A1592" s="1">
        <v>836</v>
      </c>
      <c r="B1592" s="2">
        <v>46241</v>
      </c>
      <c r="C1592" s="3">
        <f>YEAR(SalesDataTable[[#This Row],[Order Date]])</f>
        <v>2026</v>
      </c>
      <c r="D1592" s="10" t="str">
        <f>"Q"&amp;ROUNDUP(MONTH(SalesDataTable[[#This Row],[Order Date]])/3,0)</f>
        <v>Q3</v>
      </c>
      <c r="E1592" s="3">
        <f>MONTH(SalesDataTable[[#This Row],[Order Date]])</f>
        <v>8</v>
      </c>
      <c r="F1592" s="3" t="str">
        <f>TEXT(SalesDataTable[[#This Row],[Order Date]],"MMM")</f>
        <v>Aug</v>
      </c>
      <c r="G1592" s="3" t="s">
        <v>6</v>
      </c>
      <c r="H1592" s="3" t="s">
        <v>49</v>
      </c>
      <c r="I1592" s="3" t="s">
        <v>28</v>
      </c>
      <c r="J1592" s="3" t="s">
        <v>13</v>
      </c>
      <c r="K1592" s="3" t="s">
        <v>14</v>
      </c>
      <c r="L1592" s="3" t="s">
        <v>32</v>
      </c>
      <c r="M1592" s="8">
        <v>5</v>
      </c>
      <c r="N1592" s="5">
        <v>45.94</v>
      </c>
      <c r="O1592" s="6">
        <v>0.05</v>
      </c>
      <c r="P1592" s="5">
        <v>18.059999999999999</v>
      </c>
      <c r="Q1592" s="5">
        <f t="shared" si="96"/>
        <v>218.21499999999997</v>
      </c>
      <c r="R1592" s="5">
        <f t="shared" si="97"/>
        <v>90.3</v>
      </c>
      <c r="S1592" s="5">
        <f t="shared" si="98"/>
        <v>127.91499999999998</v>
      </c>
      <c r="T1592" s="7">
        <f t="shared" si="99"/>
        <v>0.5861879339183832</v>
      </c>
      <c r="U1592" s="4">
        <f>YEAR(SalesDataTable[[#This Row],[Order Date]])</f>
        <v>2026</v>
      </c>
      <c r="V1592" s="7" t="str">
        <f>"Q"&amp;ROUNDUP(MONTH(SalesDataTable[[#This Row],[Order Date]])/3,0)</f>
        <v>Q3</v>
      </c>
      <c r="W1592" s="8">
        <f>MONTH(SalesDataTable[[#This Row],[Order Date]])</f>
        <v>8</v>
      </c>
      <c r="X1592" s="7" t="str">
        <f>TEXT(SalesDataTable[[#This Row],[Order Date]],"mmm")</f>
        <v>Aug</v>
      </c>
    </row>
    <row r="1593" spans="1:24" ht="15.75">
      <c r="A1593" s="1">
        <v>1266</v>
      </c>
      <c r="B1593" s="2">
        <v>46241</v>
      </c>
      <c r="C1593" s="3">
        <f>YEAR(SalesDataTable[[#This Row],[Order Date]])</f>
        <v>2026</v>
      </c>
      <c r="D1593" s="10" t="str">
        <f>"Q"&amp;ROUNDUP(MONTH(SalesDataTable[[#This Row],[Order Date]])/3,0)</f>
        <v>Q3</v>
      </c>
      <c r="E1593" s="3">
        <f>MONTH(SalesDataTable[[#This Row],[Order Date]])</f>
        <v>8</v>
      </c>
      <c r="F1593" s="3" t="str">
        <f>TEXT(SalesDataTable[[#This Row],[Order Date]],"MMM")</f>
        <v>Aug</v>
      </c>
      <c r="G1593" s="3" t="s">
        <v>0</v>
      </c>
      <c r="H1593" s="3" t="s">
        <v>50</v>
      </c>
      <c r="I1593" s="3" t="s">
        <v>19</v>
      </c>
      <c r="J1593" s="3" t="s">
        <v>3</v>
      </c>
      <c r="K1593" s="3" t="s">
        <v>34</v>
      </c>
      <c r="L1593" s="3" t="s">
        <v>42</v>
      </c>
      <c r="M1593" s="8">
        <v>1</v>
      </c>
      <c r="N1593" s="5">
        <v>36.630000000000003</v>
      </c>
      <c r="O1593" s="6">
        <v>0</v>
      </c>
      <c r="P1593" s="5">
        <v>13.7</v>
      </c>
      <c r="Q1593" s="5">
        <f t="shared" si="96"/>
        <v>36.630000000000003</v>
      </c>
      <c r="R1593" s="5">
        <f t="shared" si="97"/>
        <v>13.7</v>
      </c>
      <c r="S1593" s="5">
        <f t="shared" si="98"/>
        <v>22.930000000000003</v>
      </c>
      <c r="T1593" s="7">
        <f t="shared" si="99"/>
        <v>0.62598962598962604</v>
      </c>
      <c r="U1593" s="4">
        <f>YEAR(SalesDataTable[[#This Row],[Order Date]])</f>
        <v>2026</v>
      </c>
      <c r="V1593" s="7" t="str">
        <f>"Q"&amp;ROUNDUP(MONTH(SalesDataTable[[#This Row],[Order Date]])/3,0)</f>
        <v>Q3</v>
      </c>
      <c r="W1593" s="8">
        <f>MONTH(SalesDataTable[[#This Row],[Order Date]])</f>
        <v>8</v>
      </c>
      <c r="X1593" s="7" t="str">
        <f>TEXT(SalesDataTable[[#This Row],[Order Date]],"mmm")</f>
        <v>Aug</v>
      </c>
    </row>
    <row r="1594" spans="1:24" ht="15.75">
      <c r="A1594" s="1">
        <v>2201</v>
      </c>
      <c r="B1594" s="2">
        <v>46241</v>
      </c>
      <c r="C1594" s="3">
        <f>YEAR(SalesDataTable[[#This Row],[Order Date]])</f>
        <v>2026</v>
      </c>
      <c r="D1594" s="10" t="str">
        <f>"Q"&amp;ROUNDUP(MONTH(SalesDataTable[[#This Row],[Order Date]])/3,0)</f>
        <v>Q3</v>
      </c>
      <c r="E1594" s="3">
        <f>MONTH(SalesDataTable[[#This Row],[Order Date]])</f>
        <v>8</v>
      </c>
      <c r="F1594" s="3" t="str">
        <f>TEXT(SalesDataTable[[#This Row],[Order Date]],"MMM")</f>
        <v>Aug</v>
      </c>
      <c r="G1594" s="3" t="s">
        <v>6</v>
      </c>
      <c r="H1594" s="3" t="s">
        <v>7</v>
      </c>
      <c r="I1594" s="3" t="s">
        <v>2</v>
      </c>
      <c r="J1594" s="3" t="s">
        <v>3</v>
      </c>
      <c r="K1594" s="3" t="s">
        <v>9</v>
      </c>
      <c r="L1594" s="3" t="s">
        <v>17</v>
      </c>
      <c r="M1594" s="8">
        <v>1</v>
      </c>
      <c r="N1594" s="5">
        <v>141.38</v>
      </c>
      <c r="O1594" s="6">
        <v>0.05</v>
      </c>
      <c r="P1594" s="5">
        <v>77.14</v>
      </c>
      <c r="Q1594" s="5">
        <f t="shared" si="96"/>
        <v>134.31099999999998</v>
      </c>
      <c r="R1594" s="5">
        <f t="shared" si="97"/>
        <v>77.14</v>
      </c>
      <c r="S1594" s="5">
        <f t="shared" si="98"/>
        <v>57.170999999999978</v>
      </c>
      <c r="T1594" s="7">
        <f t="shared" si="99"/>
        <v>0.42566133823737434</v>
      </c>
      <c r="U1594" s="4">
        <f>YEAR(SalesDataTable[[#This Row],[Order Date]])</f>
        <v>2026</v>
      </c>
      <c r="V1594" s="7" t="str">
        <f>"Q"&amp;ROUNDUP(MONTH(SalesDataTable[[#This Row],[Order Date]])/3,0)</f>
        <v>Q3</v>
      </c>
      <c r="W1594" s="8">
        <f>MONTH(SalesDataTable[[#This Row],[Order Date]])</f>
        <v>8</v>
      </c>
      <c r="X1594" s="7" t="str">
        <f>TEXT(SalesDataTable[[#This Row],[Order Date]],"mmm")</f>
        <v>Aug</v>
      </c>
    </row>
    <row r="1595" spans="1:24" ht="15.75">
      <c r="A1595" s="1">
        <v>2382</v>
      </c>
      <c r="B1595" s="2">
        <v>46241</v>
      </c>
      <c r="C1595" s="3">
        <f>YEAR(SalesDataTable[[#This Row],[Order Date]])</f>
        <v>2026</v>
      </c>
      <c r="D1595" s="10" t="str">
        <f>"Q"&amp;ROUNDUP(MONTH(SalesDataTable[[#This Row],[Order Date]])/3,0)</f>
        <v>Q3</v>
      </c>
      <c r="E1595" s="3">
        <f>MONTH(SalesDataTable[[#This Row],[Order Date]])</f>
        <v>8</v>
      </c>
      <c r="F1595" s="3" t="str">
        <f>TEXT(SalesDataTable[[#This Row],[Order Date]],"MMM")</f>
        <v>Aug</v>
      </c>
      <c r="G1595" s="3" t="s">
        <v>6</v>
      </c>
      <c r="H1595" s="3" t="s">
        <v>49</v>
      </c>
      <c r="I1595" s="3" t="s">
        <v>19</v>
      </c>
      <c r="J1595" s="3" t="s">
        <v>3</v>
      </c>
      <c r="K1595" s="3" t="s">
        <v>23</v>
      </c>
      <c r="L1595" s="3" t="s">
        <v>24</v>
      </c>
      <c r="M1595" s="8">
        <v>3</v>
      </c>
      <c r="N1595" s="5">
        <v>343.45</v>
      </c>
      <c r="O1595" s="6">
        <v>0.05</v>
      </c>
      <c r="P1595" s="5">
        <v>195.73</v>
      </c>
      <c r="Q1595" s="5">
        <f t="shared" si="96"/>
        <v>978.83249999999987</v>
      </c>
      <c r="R1595" s="5">
        <f t="shared" si="97"/>
        <v>587.18999999999994</v>
      </c>
      <c r="S1595" s="5">
        <f t="shared" si="98"/>
        <v>391.64249999999993</v>
      </c>
      <c r="T1595" s="7">
        <f t="shared" si="99"/>
        <v>0.40011186796515236</v>
      </c>
      <c r="U1595" s="4">
        <f>YEAR(SalesDataTable[[#This Row],[Order Date]])</f>
        <v>2026</v>
      </c>
      <c r="V1595" s="7" t="str">
        <f>"Q"&amp;ROUNDUP(MONTH(SalesDataTable[[#This Row],[Order Date]])/3,0)</f>
        <v>Q3</v>
      </c>
      <c r="W1595" s="8">
        <f>MONTH(SalesDataTable[[#This Row],[Order Date]])</f>
        <v>8</v>
      </c>
      <c r="X1595" s="7" t="str">
        <f>TEXT(SalesDataTable[[#This Row],[Order Date]],"mmm")</f>
        <v>Aug</v>
      </c>
    </row>
    <row r="1596" spans="1:24" ht="15.75">
      <c r="A1596" s="1">
        <v>1227</v>
      </c>
      <c r="B1596" s="2">
        <v>46242</v>
      </c>
      <c r="C1596" s="3">
        <f>YEAR(SalesDataTable[[#This Row],[Order Date]])</f>
        <v>2026</v>
      </c>
      <c r="D1596" s="10" t="str">
        <f>"Q"&amp;ROUNDUP(MONTH(SalesDataTable[[#This Row],[Order Date]])/3,0)</f>
        <v>Q3</v>
      </c>
      <c r="E1596" s="3">
        <f>MONTH(SalesDataTable[[#This Row],[Order Date]])</f>
        <v>8</v>
      </c>
      <c r="F1596" s="3" t="str">
        <f>TEXT(SalesDataTable[[#This Row],[Order Date]],"MMM")</f>
        <v>Aug</v>
      </c>
      <c r="G1596" s="3" t="s">
        <v>20</v>
      </c>
      <c r="H1596" s="3" t="s">
        <v>33</v>
      </c>
      <c r="I1596" s="3" t="s">
        <v>2</v>
      </c>
      <c r="J1596" s="3" t="s">
        <v>3</v>
      </c>
      <c r="K1596" s="3" t="s">
        <v>4</v>
      </c>
      <c r="L1596" s="3" t="s">
        <v>30</v>
      </c>
      <c r="M1596" s="8">
        <v>1</v>
      </c>
      <c r="N1596" s="5">
        <v>104.69</v>
      </c>
      <c r="O1596" s="6">
        <v>0</v>
      </c>
      <c r="P1596" s="5">
        <v>49.06</v>
      </c>
      <c r="Q1596" s="5">
        <f t="shared" si="96"/>
        <v>104.69</v>
      </c>
      <c r="R1596" s="5">
        <f t="shared" si="97"/>
        <v>49.06</v>
      </c>
      <c r="S1596" s="5">
        <f t="shared" si="98"/>
        <v>55.629999999999995</v>
      </c>
      <c r="T1596" s="7">
        <f t="shared" si="99"/>
        <v>0.53137835514375775</v>
      </c>
      <c r="U1596" s="4">
        <f>YEAR(SalesDataTable[[#This Row],[Order Date]])</f>
        <v>2026</v>
      </c>
      <c r="V1596" s="7" t="str">
        <f>"Q"&amp;ROUNDUP(MONTH(SalesDataTable[[#This Row],[Order Date]])/3,0)</f>
        <v>Q3</v>
      </c>
      <c r="W1596" s="8">
        <f>MONTH(SalesDataTable[[#This Row],[Order Date]])</f>
        <v>8</v>
      </c>
      <c r="X1596" s="7" t="str">
        <f>TEXT(SalesDataTable[[#This Row],[Order Date]],"mmm")</f>
        <v>Aug</v>
      </c>
    </row>
    <row r="1597" spans="1:24" ht="15.75">
      <c r="A1597" s="1">
        <v>1843</v>
      </c>
      <c r="B1597" s="2">
        <v>46242</v>
      </c>
      <c r="C1597" s="3">
        <f>YEAR(SalesDataTable[[#This Row],[Order Date]])</f>
        <v>2026</v>
      </c>
      <c r="D1597" s="10" t="str">
        <f>"Q"&amp;ROUNDUP(MONTH(SalesDataTable[[#This Row],[Order Date]])/3,0)</f>
        <v>Q3</v>
      </c>
      <c r="E1597" s="3">
        <f>MONTH(SalesDataTable[[#This Row],[Order Date]])</f>
        <v>8</v>
      </c>
      <c r="F1597" s="3" t="str">
        <f>TEXT(SalesDataTable[[#This Row],[Order Date]],"MMM")</f>
        <v>Aug</v>
      </c>
      <c r="G1597" s="3" t="s">
        <v>20</v>
      </c>
      <c r="H1597" s="3" t="s">
        <v>33</v>
      </c>
      <c r="I1597" s="3" t="s">
        <v>2</v>
      </c>
      <c r="J1597" s="3" t="s">
        <v>13</v>
      </c>
      <c r="K1597" s="3" t="s">
        <v>23</v>
      </c>
      <c r="L1597" s="3" t="s">
        <v>24</v>
      </c>
      <c r="M1597" s="8">
        <v>2</v>
      </c>
      <c r="N1597" s="5">
        <v>341.23</v>
      </c>
      <c r="O1597" s="6">
        <v>0.05</v>
      </c>
      <c r="P1597" s="5">
        <v>192.5</v>
      </c>
      <c r="Q1597" s="5">
        <f t="shared" si="96"/>
        <v>648.33699999999999</v>
      </c>
      <c r="R1597" s="5">
        <f t="shared" si="97"/>
        <v>385</v>
      </c>
      <c r="S1597" s="5">
        <f t="shared" si="98"/>
        <v>263.33699999999999</v>
      </c>
      <c r="T1597" s="7">
        <f t="shared" si="99"/>
        <v>0.40617302421425894</v>
      </c>
      <c r="U1597" s="4">
        <f>YEAR(SalesDataTable[[#This Row],[Order Date]])</f>
        <v>2026</v>
      </c>
      <c r="V1597" s="7" t="str">
        <f>"Q"&amp;ROUNDUP(MONTH(SalesDataTable[[#This Row],[Order Date]])/3,0)</f>
        <v>Q3</v>
      </c>
      <c r="W1597" s="8">
        <f>MONTH(SalesDataTable[[#This Row],[Order Date]])</f>
        <v>8</v>
      </c>
      <c r="X1597" s="7" t="str">
        <f>TEXT(SalesDataTable[[#This Row],[Order Date]],"mmm")</f>
        <v>Aug</v>
      </c>
    </row>
    <row r="1598" spans="1:24" ht="15.75">
      <c r="A1598" s="1">
        <v>2369</v>
      </c>
      <c r="B1598" s="2">
        <v>46242</v>
      </c>
      <c r="C1598" s="3">
        <f>YEAR(SalesDataTable[[#This Row],[Order Date]])</f>
        <v>2026</v>
      </c>
      <c r="D1598" s="10" t="str">
        <f>"Q"&amp;ROUNDUP(MONTH(SalesDataTable[[#This Row],[Order Date]])/3,0)</f>
        <v>Q3</v>
      </c>
      <c r="E1598" s="3">
        <f>MONTH(SalesDataTable[[#This Row],[Order Date]])</f>
        <v>8</v>
      </c>
      <c r="F1598" s="3" t="str">
        <f>TEXT(SalesDataTable[[#This Row],[Order Date]],"MMM")</f>
        <v>Aug</v>
      </c>
      <c r="G1598" s="3" t="s">
        <v>20</v>
      </c>
      <c r="H1598" s="3" t="s">
        <v>33</v>
      </c>
      <c r="I1598" s="3" t="s">
        <v>19</v>
      </c>
      <c r="J1598" s="3" t="s">
        <v>13</v>
      </c>
      <c r="K1598" s="3" t="s">
        <v>23</v>
      </c>
      <c r="L1598" s="3" t="s">
        <v>51</v>
      </c>
      <c r="M1598" s="8">
        <v>1</v>
      </c>
      <c r="N1598" s="5">
        <v>125.95</v>
      </c>
      <c r="O1598" s="6">
        <v>0.05</v>
      </c>
      <c r="P1598" s="5">
        <v>61.9</v>
      </c>
      <c r="Q1598" s="5">
        <f t="shared" si="96"/>
        <v>119.6525</v>
      </c>
      <c r="R1598" s="5">
        <f t="shared" si="97"/>
        <v>61.9</v>
      </c>
      <c r="S1598" s="5">
        <f t="shared" si="98"/>
        <v>57.752500000000005</v>
      </c>
      <c r="T1598" s="7">
        <f t="shared" si="99"/>
        <v>0.48266856104134892</v>
      </c>
      <c r="U1598" s="4">
        <f>YEAR(SalesDataTable[[#This Row],[Order Date]])</f>
        <v>2026</v>
      </c>
      <c r="V1598" s="7" t="str">
        <f>"Q"&amp;ROUNDUP(MONTH(SalesDataTable[[#This Row],[Order Date]])/3,0)</f>
        <v>Q3</v>
      </c>
      <c r="W1598" s="8">
        <f>MONTH(SalesDataTable[[#This Row],[Order Date]])</f>
        <v>8</v>
      </c>
      <c r="X1598" s="7" t="str">
        <f>TEXT(SalesDataTable[[#This Row],[Order Date]],"mmm")</f>
        <v>Aug</v>
      </c>
    </row>
    <row r="1599" spans="1:24" ht="15.75">
      <c r="A1599" s="1">
        <v>2386</v>
      </c>
      <c r="B1599" s="2">
        <v>46242</v>
      </c>
      <c r="C1599" s="3">
        <f>YEAR(SalesDataTable[[#This Row],[Order Date]])</f>
        <v>2026</v>
      </c>
      <c r="D1599" s="10" t="str">
        <f>"Q"&amp;ROUNDUP(MONTH(SalesDataTable[[#This Row],[Order Date]])/3,0)</f>
        <v>Q3</v>
      </c>
      <c r="E1599" s="3">
        <f>MONTH(SalesDataTable[[#This Row],[Order Date]])</f>
        <v>8</v>
      </c>
      <c r="F1599" s="3" t="str">
        <f>TEXT(SalesDataTable[[#This Row],[Order Date]],"MMM")</f>
        <v>Aug</v>
      </c>
      <c r="G1599" s="3" t="s">
        <v>6</v>
      </c>
      <c r="H1599" s="3" t="s">
        <v>7</v>
      </c>
      <c r="I1599" s="3" t="s">
        <v>2</v>
      </c>
      <c r="J1599" s="3" t="s">
        <v>3</v>
      </c>
      <c r="K1599" s="3" t="s">
        <v>9</v>
      </c>
      <c r="L1599" s="3" t="s">
        <v>10</v>
      </c>
      <c r="M1599" s="8">
        <v>6</v>
      </c>
      <c r="N1599" s="5">
        <v>91.9</v>
      </c>
      <c r="O1599" s="6">
        <v>0.05</v>
      </c>
      <c r="P1599" s="5">
        <v>44.69</v>
      </c>
      <c r="Q1599" s="5">
        <f t="shared" si="96"/>
        <v>523.83000000000004</v>
      </c>
      <c r="R1599" s="5">
        <f t="shared" si="97"/>
        <v>268.14</v>
      </c>
      <c r="S1599" s="5">
        <f t="shared" si="98"/>
        <v>255.69000000000005</v>
      </c>
      <c r="T1599" s="7">
        <f t="shared" si="99"/>
        <v>0.48811637363266713</v>
      </c>
      <c r="U1599" s="4">
        <f>YEAR(SalesDataTable[[#This Row],[Order Date]])</f>
        <v>2026</v>
      </c>
      <c r="V1599" s="7" t="str">
        <f>"Q"&amp;ROUNDUP(MONTH(SalesDataTable[[#This Row],[Order Date]])/3,0)</f>
        <v>Q3</v>
      </c>
      <c r="W1599" s="8">
        <f>MONTH(SalesDataTable[[#This Row],[Order Date]])</f>
        <v>8</v>
      </c>
      <c r="X1599" s="7" t="str">
        <f>TEXT(SalesDataTable[[#This Row],[Order Date]],"mmm")</f>
        <v>Aug</v>
      </c>
    </row>
    <row r="1600" spans="1:24" ht="15.75">
      <c r="A1600" s="1">
        <v>2579</v>
      </c>
      <c r="B1600" s="2">
        <v>46242</v>
      </c>
      <c r="C1600" s="3">
        <f>YEAR(SalesDataTable[[#This Row],[Order Date]])</f>
        <v>2026</v>
      </c>
      <c r="D1600" s="10" t="str">
        <f>"Q"&amp;ROUNDUP(MONTH(SalesDataTable[[#This Row],[Order Date]])/3,0)</f>
        <v>Q3</v>
      </c>
      <c r="E1600" s="3">
        <f>MONTH(SalesDataTable[[#This Row],[Order Date]])</f>
        <v>8</v>
      </c>
      <c r="F1600" s="3" t="str">
        <f>TEXT(SalesDataTable[[#This Row],[Order Date]],"MMM")</f>
        <v>Aug</v>
      </c>
      <c r="G1600" s="3" t="s">
        <v>20</v>
      </c>
      <c r="H1600" s="3" t="s">
        <v>33</v>
      </c>
      <c r="I1600" s="3" t="s">
        <v>19</v>
      </c>
      <c r="J1600" s="3" t="s">
        <v>3</v>
      </c>
      <c r="K1600" s="3" t="s">
        <v>23</v>
      </c>
      <c r="L1600" s="3" t="s">
        <v>40</v>
      </c>
      <c r="M1600" s="8">
        <v>1</v>
      </c>
      <c r="N1600" s="5">
        <v>81.22</v>
      </c>
      <c r="O1600" s="6">
        <v>0</v>
      </c>
      <c r="P1600" s="5">
        <v>39.18</v>
      </c>
      <c r="Q1600" s="5">
        <f t="shared" si="96"/>
        <v>81.22</v>
      </c>
      <c r="R1600" s="5">
        <f t="shared" si="97"/>
        <v>39.18</v>
      </c>
      <c r="S1600" s="5">
        <f t="shared" si="98"/>
        <v>42.04</v>
      </c>
      <c r="T1600" s="7">
        <f t="shared" si="99"/>
        <v>0.51760650086185667</v>
      </c>
      <c r="U1600" s="4">
        <f>YEAR(SalesDataTable[[#This Row],[Order Date]])</f>
        <v>2026</v>
      </c>
      <c r="V1600" s="7" t="str">
        <f>"Q"&amp;ROUNDUP(MONTH(SalesDataTable[[#This Row],[Order Date]])/3,0)</f>
        <v>Q3</v>
      </c>
      <c r="W1600" s="8">
        <f>MONTH(SalesDataTable[[#This Row],[Order Date]])</f>
        <v>8</v>
      </c>
      <c r="X1600" s="7" t="str">
        <f>TEXT(SalesDataTable[[#This Row],[Order Date]],"mmm")</f>
        <v>Aug</v>
      </c>
    </row>
    <row r="1601" spans="1:24" ht="15.75">
      <c r="A1601" s="1">
        <v>3075</v>
      </c>
      <c r="B1601" s="2">
        <v>46242</v>
      </c>
      <c r="C1601" s="3">
        <f>YEAR(SalesDataTable[[#This Row],[Order Date]])</f>
        <v>2026</v>
      </c>
      <c r="D1601" s="10" t="str">
        <f>"Q"&amp;ROUNDUP(MONTH(SalesDataTable[[#This Row],[Order Date]])/3,0)</f>
        <v>Q3</v>
      </c>
      <c r="E1601" s="3">
        <f>MONTH(SalesDataTable[[#This Row],[Order Date]])</f>
        <v>8</v>
      </c>
      <c r="F1601" s="3" t="str">
        <f>TEXT(SalesDataTable[[#This Row],[Order Date]],"MMM")</f>
        <v>Aug</v>
      </c>
      <c r="G1601" s="3" t="s">
        <v>0</v>
      </c>
      <c r="H1601" s="3" t="s">
        <v>1</v>
      </c>
      <c r="I1601" s="3" t="s">
        <v>2</v>
      </c>
      <c r="J1601" s="3" t="s">
        <v>16</v>
      </c>
      <c r="K1601" s="3" t="s">
        <v>9</v>
      </c>
      <c r="L1601" s="3" t="s">
        <v>46</v>
      </c>
      <c r="M1601" s="8">
        <v>2</v>
      </c>
      <c r="N1601" s="5">
        <v>72.31</v>
      </c>
      <c r="O1601" s="6">
        <v>0</v>
      </c>
      <c r="P1601" s="5">
        <v>31.75</v>
      </c>
      <c r="Q1601" s="5">
        <f t="shared" si="96"/>
        <v>144.62</v>
      </c>
      <c r="R1601" s="5">
        <f t="shared" si="97"/>
        <v>63.5</v>
      </c>
      <c r="S1601" s="5">
        <f t="shared" si="98"/>
        <v>81.12</v>
      </c>
      <c r="T1601" s="7">
        <f t="shared" si="99"/>
        <v>0.56091826856589688</v>
      </c>
      <c r="U1601" s="4">
        <f>YEAR(SalesDataTable[[#This Row],[Order Date]])</f>
        <v>2026</v>
      </c>
      <c r="V1601" s="7" t="str">
        <f>"Q"&amp;ROUNDUP(MONTH(SalesDataTable[[#This Row],[Order Date]])/3,0)</f>
        <v>Q3</v>
      </c>
      <c r="W1601" s="8">
        <f>MONTH(SalesDataTable[[#This Row],[Order Date]])</f>
        <v>8</v>
      </c>
      <c r="X1601" s="7" t="str">
        <f>TEXT(SalesDataTable[[#This Row],[Order Date]],"mmm")</f>
        <v>Aug</v>
      </c>
    </row>
    <row r="1602" spans="1:24" ht="15.75">
      <c r="A1602" s="1">
        <v>3982</v>
      </c>
      <c r="B1602" s="2">
        <v>46242</v>
      </c>
      <c r="C1602" s="3">
        <f>YEAR(SalesDataTable[[#This Row],[Order Date]])</f>
        <v>2026</v>
      </c>
      <c r="D1602" s="10" t="str">
        <f>"Q"&amp;ROUNDUP(MONTH(SalesDataTable[[#This Row],[Order Date]])/3,0)</f>
        <v>Q3</v>
      </c>
      <c r="E1602" s="3">
        <f>MONTH(SalesDataTable[[#This Row],[Order Date]])</f>
        <v>8</v>
      </c>
      <c r="F1602" s="3" t="str">
        <f>TEXT(SalesDataTable[[#This Row],[Order Date]],"MMM")</f>
        <v>Aug</v>
      </c>
      <c r="G1602" s="3" t="s">
        <v>11</v>
      </c>
      <c r="H1602" s="3" t="s">
        <v>12</v>
      </c>
      <c r="I1602" s="3" t="s">
        <v>19</v>
      </c>
      <c r="J1602" s="3" t="s">
        <v>3</v>
      </c>
      <c r="K1602" s="3" t="s">
        <v>23</v>
      </c>
      <c r="L1602" s="3" t="s">
        <v>40</v>
      </c>
      <c r="M1602" s="8">
        <v>1</v>
      </c>
      <c r="N1602" s="5">
        <v>79.989999999999995</v>
      </c>
      <c r="O1602" s="6">
        <v>0.05</v>
      </c>
      <c r="P1602" s="5">
        <v>40.25</v>
      </c>
      <c r="Q1602" s="5">
        <f t="shared" ref="Q1602:Q1665" si="100">M1602*N1602*(1-O1602)</f>
        <v>75.990499999999997</v>
      </c>
      <c r="R1602" s="5">
        <f t="shared" ref="R1602:R1665" si="101">M1602*P1602</f>
        <v>40.25</v>
      </c>
      <c r="S1602" s="5">
        <f t="shared" ref="S1602:S1665" si="102">Q1602-R1602</f>
        <v>35.740499999999997</v>
      </c>
      <c r="T1602" s="7">
        <f t="shared" ref="T1602:T1665" si="103">IFERROR(S1602/Q1602,0)</f>
        <v>0.47032852790809376</v>
      </c>
      <c r="U1602" s="4">
        <f>YEAR(SalesDataTable[[#This Row],[Order Date]])</f>
        <v>2026</v>
      </c>
      <c r="V1602" s="7" t="str">
        <f>"Q"&amp;ROUNDUP(MONTH(SalesDataTable[[#This Row],[Order Date]])/3,0)</f>
        <v>Q3</v>
      </c>
      <c r="W1602" s="8">
        <f>MONTH(SalesDataTable[[#This Row],[Order Date]])</f>
        <v>8</v>
      </c>
      <c r="X1602" s="7" t="str">
        <f>TEXT(SalesDataTable[[#This Row],[Order Date]],"mmm")</f>
        <v>Aug</v>
      </c>
    </row>
    <row r="1603" spans="1:24" ht="15.75">
      <c r="A1603" s="1">
        <v>4530</v>
      </c>
      <c r="B1603" s="2">
        <v>46242</v>
      </c>
      <c r="C1603" s="3">
        <f>YEAR(SalesDataTable[[#This Row],[Order Date]])</f>
        <v>2026</v>
      </c>
      <c r="D1603" s="10" t="str">
        <f>"Q"&amp;ROUNDUP(MONTH(SalesDataTable[[#This Row],[Order Date]])/3,0)</f>
        <v>Q3</v>
      </c>
      <c r="E1603" s="3">
        <f>MONTH(SalesDataTable[[#This Row],[Order Date]])</f>
        <v>8</v>
      </c>
      <c r="F1603" s="3" t="str">
        <f>TEXT(SalesDataTable[[#This Row],[Order Date]],"MMM")</f>
        <v>Aug</v>
      </c>
      <c r="G1603" s="3" t="s">
        <v>20</v>
      </c>
      <c r="H1603" s="3" t="s">
        <v>47</v>
      </c>
      <c r="I1603" s="3" t="s">
        <v>2</v>
      </c>
      <c r="J1603" s="3" t="s">
        <v>13</v>
      </c>
      <c r="K1603" s="3" t="s">
        <v>9</v>
      </c>
      <c r="L1603" s="3" t="s">
        <v>37</v>
      </c>
      <c r="M1603" s="8">
        <v>1</v>
      </c>
      <c r="N1603" s="5">
        <v>151.87</v>
      </c>
      <c r="O1603" s="6">
        <v>0.1</v>
      </c>
      <c r="P1603" s="5">
        <v>76.97</v>
      </c>
      <c r="Q1603" s="5">
        <f t="shared" si="100"/>
        <v>136.68300000000002</v>
      </c>
      <c r="R1603" s="5">
        <f t="shared" si="101"/>
        <v>76.97</v>
      </c>
      <c r="S1603" s="5">
        <f t="shared" si="102"/>
        <v>59.713000000000022</v>
      </c>
      <c r="T1603" s="7">
        <f t="shared" si="103"/>
        <v>0.4368721786908395</v>
      </c>
      <c r="U1603" s="4">
        <f>YEAR(SalesDataTable[[#This Row],[Order Date]])</f>
        <v>2026</v>
      </c>
      <c r="V1603" s="7" t="str">
        <f>"Q"&amp;ROUNDUP(MONTH(SalesDataTable[[#This Row],[Order Date]])/3,0)</f>
        <v>Q3</v>
      </c>
      <c r="W1603" s="8">
        <f>MONTH(SalesDataTable[[#This Row],[Order Date]])</f>
        <v>8</v>
      </c>
      <c r="X1603" s="7" t="str">
        <f>TEXT(SalesDataTable[[#This Row],[Order Date]],"mmm")</f>
        <v>Aug</v>
      </c>
    </row>
    <row r="1604" spans="1:24" ht="15.75">
      <c r="A1604" s="1">
        <v>4641</v>
      </c>
      <c r="B1604" s="2">
        <v>46242</v>
      </c>
      <c r="C1604" s="3">
        <f>YEAR(SalesDataTable[[#This Row],[Order Date]])</f>
        <v>2026</v>
      </c>
      <c r="D1604" s="10" t="str">
        <f>"Q"&amp;ROUNDUP(MONTH(SalesDataTable[[#This Row],[Order Date]])/3,0)</f>
        <v>Q3</v>
      </c>
      <c r="E1604" s="3">
        <f>MONTH(SalesDataTable[[#This Row],[Order Date]])</f>
        <v>8</v>
      </c>
      <c r="F1604" s="3" t="str">
        <f>TEXT(SalesDataTable[[#This Row],[Order Date]],"MMM")</f>
        <v>Aug</v>
      </c>
      <c r="G1604" s="3" t="s">
        <v>20</v>
      </c>
      <c r="H1604" s="3" t="s">
        <v>33</v>
      </c>
      <c r="I1604" s="3" t="s">
        <v>28</v>
      </c>
      <c r="J1604" s="3" t="s">
        <v>13</v>
      </c>
      <c r="K1604" s="3" t="s">
        <v>9</v>
      </c>
      <c r="L1604" s="3" t="s">
        <v>37</v>
      </c>
      <c r="M1604" s="8">
        <v>1</v>
      </c>
      <c r="N1604" s="5">
        <v>156.55000000000001</v>
      </c>
      <c r="O1604" s="6">
        <v>0</v>
      </c>
      <c r="P1604" s="5">
        <v>80.430000000000007</v>
      </c>
      <c r="Q1604" s="5">
        <f t="shared" si="100"/>
        <v>156.55000000000001</v>
      </c>
      <c r="R1604" s="5">
        <f t="shared" si="101"/>
        <v>80.430000000000007</v>
      </c>
      <c r="S1604" s="5">
        <f t="shared" si="102"/>
        <v>76.12</v>
      </c>
      <c r="T1604" s="7">
        <f t="shared" si="103"/>
        <v>0.48623442989460236</v>
      </c>
      <c r="U1604" s="4">
        <f>YEAR(SalesDataTable[[#This Row],[Order Date]])</f>
        <v>2026</v>
      </c>
      <c r="V1604" s="7" t="str">
        <f>"Q"&amp;ROUNDUP(MONTH(SalesDataTable[[#This Row],[Order Date]])/3,0)</f>
        <v>Q3</v>
      </c>
      <c r="W1604" s="8">
        <f>MONTH(SalesDataTable[[#This Row],[Order Date]])</f>
        <v>8</v>
      </c>
      <c r="X1604" s="7" t="str">
        <f>TEXT(SalesDataTable[[#This Row],[Order Date]],"mmm")</f>
        <v>Aug</v>
      </c>
    </row>
    <row r="1605" spans="1:24" ht="15.75">
      <c r="A1605" s="1">
        <v>4778</v>
      </c>
      <c r="B1605" s="2">
        <v>46242</v>
      </c>
      <c r="C1605" s="3">
        <f>YEAR(SalesDataTable[[#This Row],[Order Date]])</f>
        <v>2026</v>
      </c>
      <c r="D1605" s="10" t="str">
        <f>"Q"&amp;ROUNDUP(MONTH(SalesDataTable[[#This Row],[Order Date]])/3,0)</f>
        <v>Q3</v>
      </c>
      <c r="E1605" s="3">
        <f>MONTH(SalesDataTable[[#This Row],[Order Date]])</f>
        <v>8</v>
      </c>
      <c r="F1605" s="3" t="str">
        <f>TEXT(SalesDataTable[[#This Row],[Order Date]],"MMM")</f>
        <v>Aug</v>
      </c>
      <c r="G1605" s="3" t="s">
        <v>6</v>
      </c>
      <c r="H1605" s="3" t="s">
        <v>43</v>
      </c>
      <c r="I1605" s="3" t="s">
        <v>19</v>
      </c>
      <c r="J1605" s="3" t="s">
        <v>13</v>
      </c>
      <c r="K1605" s="3" t="s">
        <v>9</v>
      </c>
      <c r="L1605" s="3" t="s">
        <v>37</v>
      </c>
      <c r="M1605" s="8">
        <v>1</v>
      </c>
      <c r="N1605" s="5">
        <v>152.72</v>
      </c>
      <c r="O1605" s="6">
        <v>0</v>
      </c>
      <c r="P1605" s="5">
        <v>77.73</v>
      </c>
      <c r="Q1605" s="5">
        <f t="shared" si="100"/>
        <v>152.72</v>
      </c>
      <c r="R1605" s="5">
        <f t="shared" si="101"/>
        <v>77.73</v>
      </c>
      <c r="S1605" s="5">
        <f t="shared" si="102"/>
        <v>74.989999999999995</v>
      </c>
      <c r="T1605" s="7">
        <f t="shared" si="103"/>
        <v>0.4910293347302252</v>
      </c>
      <c r="U1605" s="4">
        <f>YEAR(SalesDataTable[[#This Row],[Order Date]])</f>
        <v>2026</v>
      </c>
      <c r="V1605" s="7" t="str">
        <f>"Q"&amp;ROUNDUP(MONTH(SalesDataTable[[#This Row],[Order Date]])/3,0)</f>
        <v>Q3</v>
      </c>
      <c r="W1605" s="8">
        <f>MONTH(SalesDataTable[[#This Row],[Order Date]])</f>
        <v>8</v>
      </c>
      <c r="X1605" s="7" t="str">
        <f>TEXT(SalesDataTable[[#This Row],[Order Date]],"mmm")</f>
        <v>Aug</v>
      </c>
    </row>
    <row r="1606" spans="1:24" ht="15.75">
      <c r="A1606" s="1">
        <v>5132</v>
      </c>
      <c r="B1606" s="2">
        <v>46242</v>
      </c>
      <c r="C1606" s="3">
        <f>YEAR(SalesDataTable[[#This Row],[Order Date]])</f>
        <v>2026</v>
      </c>
      <c r="D1606" s="10" t="str">
        <f>"Q"&amp;ROUNDUP(MONTH(SalesDataTable[[#This Row],[Order Date]])/3,0)</f>
        <v>Q3</v>
      </c>
      <c r="E1606" s="3">
        <f>MONTH(SalesDataTable[[#This Row],[Order Date]])</f>
        <v>8</v>
      </c>
      <c r="F1606" s="3" t="str">
        <f>TEXT(SalesDataTable[[#This Row],[Order Date]],"MMM")</f>
        <v>Aug</v>
      </c>
      <c r="G1606" s="3" t="s">
        <v>6</v>
      </c>
      <c r="H1606" s="3" t="s">
        <v>43</v>
      </c>
      <c r="I1606" s="3" t="s">
        <v>2</v>
      </c>
      <c r="J1606" s="3" t="s">
        <v>16</v>
      </c>
      <c r="K1606" s="3" t="s">
        <v>4</v>
      </c>
      <c r="L1606" s="3" t="s">
        <v>26</v>
      </c>
      <c r="M1606" s="8">
        <v>1</v>
      </c>
      <c r="N1606" s="5">
        <v>40.51</v>
      </c>
      <c r="O1606" s="6">
        <v>0.05</v>
      </c>
      <c r="P1606" s="5">
        <v>16.29</v>
      </c>
      <c r="Q1606" s="5">
        <f t="shared" si="100"/>
        <v>38.484499999999997</v>
      </c>
      <c r="R1606" s="5">
        <f t="shared" si="101"/>
        <v>16.29</v>
      </c>
      <c r="S1606" s="5">
        <f t="shared" si="102"/>
        <v>22.194499999999998</v>
      </c>
      <c r="T1606" s="7">
        <f t="shared" si="103"/>
        <v>0.57671270251659756</v>
      </c>
      <c r="U1606" s="4">
        <f>YEAR(SalesDataTable[[#This Row],[Order Date]])</f>
        <v>2026</v>
      </c>
      <c r="V1606" s="7" t="str">
        <f>"Q"&amp;ROUNDUP(MONTH(SalesDataTable[[#This Row],[Order Date]])/3,0)</f>
        <v>Q3</v>
      </c>
      <c r="W1606" s="8">
        <f>MONTH(SalesDataTable[[#This Row],[Order Date]])</f>
        <v>8</v>
      </c>
      <c r="X1606" s="7" t="str">
        <f>TEXT(SalesDataTable[[#This Row],[Order Date]],"mmm")</f>
        <v>Aug</v>
      </c>
    </row>
    <row r="1607" spans="1:24" ht="15.75">
      <c r="A1607" s="1">
        <v>227</v>
      </c>
      <c r="B1607" s="2">
        <v>46243</v>
      </c>
      <c r="C1607" s="3">
        <f>YEAR(SalesDataTable[[#This Row],[Order Date]])</f>
        <v>2026</v>
      </c>
      <c r="D1607" s="10" t="str">
        <f>"Q"&amp;ROUNDUP(MONTH(SalesDataTable[[#This Row],[Order Date]])/3,0)</f>
        <v>Q3</v>
      </c>
      <c r="E1607" s="3">
        <f>MONTH(SalesDataTable[[#This Row],[Order Date]])</f>
        <v>8</v>
      </c>
      <c r="F1607" s="3" t="str">
        <f>TEXT(SalesDataTable[[#This Row],[Order Date]],"MMM")</f>
        <v>Aug</v>
      </c>
      <c r="G1607" s="3" t="s">
        <v>20</v>
      </c>
      <c r="H1607" s="3" t="s">
        <v>31</v>
      </c>
      <c r="I1607" s="3" t="s">
        <v>28</v>
      </c>
      <c r="J1607" s="3" t="s">
        <v>3</v>
      </c>
      <c r="K1607" s="3" t="s">
        <v>34</v>
      </c>
      <c r="L1607" s="3" t="s">
        <v>35</v>
      </c>
      <c r="M1607" s="8">
        <v>3</v>
      </c>
      <c r="N1607" s="5">
        <v>40.61</v>
      </c>
      <c r="O1607" s="6">
        <v>0</v>
      </c>
      <c r="P1607" s="5">
        <v>14.72</v>
      </c>
      <c r="Q1607" s="5">
        <f t="shared" si="100"/>
        <v>121.83</v>
      </c>
      <c r="R1607" s="5">
        <f t="shared" si="101"/>
        <v>44.160000000000004</v>
      </c>
      <c r="S1607" s="5">
        <f t="shared" si="102"/>
        <v>77.669999999999987</v>
      </c>
      <c r="T1607" s="7">
        <f t="shared" si="103"/>
        <v>0.63752770253632096</v>
      </c>
      <c r="U1607" s="4">
        <f>YEAR(SalesDataTable[[#This Row],[Order Date]])</f>
        <v>2026</v>
      </c>
      <c r="V1607" s="7" t="str">
        <f>"Q"&amp;ROUNDUP(MONTH(SalesDataTable[[#This Row],[Order Date]])/3,0)</f>
        <v>Q3</v>
      </c>
      <c r="W1607" s="8">
        <f>MONTH(SalesDataTable[[#This Row],[Order Date]])</f>
        <v>8</v>
      </c>
      <c r="X1607" s="7" t="str">
        <f>TEXT(SalesDataTable[[#This Row],[Order Date]],"mmm")</f>
        <v>Aug</v>
      </c>
    </row>
    <row r="1608" spans="1:24" ht="15.75">
      <c r="A1608" s="1">
        <v>390</v>
      </c>
      <c r="B1608" s="2">
        <v>46243</v>
      </c>
      <c r="C1608" s="3">
        <f>YEAR(SalesDataTable[[#This Row],[Order Date]])</f>
        <v>2026</v>
      </c>
      <c r="D1608" s="10" t="str">
        <f>"Q"&amp;ROUNDUP(MONTH(SalesDataTable[[#This Row],[Order Date]])/3,0)</f>
        <v>Q3</v>
      </c>
      <c r="E1608" s="3">
        <f>MONTH(SalesDataTable[[#This Row],[Order Date]])</f>
        <v>8</v>
      </c>
      <c r="F1608" s="3" t="str">
        <f>TEXT(SalesDataTable[[#This Row],[Order Date]],"MMM")</f>
        <v>Aug</v>
      </c>
      <c r="G1608" s="3" t="s">
        <v>11</v>
      </c>
      <c r="H1608" s="3" t="s">
        <v>25</v>
      </c>
      <c r="I1608" s="3" t="s">
        <v>19</v>
      </c>
      <c r="J1608" s="3" t="s">
        <v>13</v>
      </c>
      <c r="K1608" s="3" t="s">
        <v>9</v>
      </c>
      <c r="L1608" s="3" t="s">
        <v>10</v>
      </c>
      <c r="M1608" s="8">
        <v>1</v>
      </c>
      <c r="N1608" s="5">
        <v>93.41</v>
      </c>
      <c r="O1608" s="6">
        <v>0.05</v>
      </c>
      <c r="P1608" s="5">
        <v>44.7</v>
      </c>
      <c r="Q1608" s="5">
        <f t="shared" si="100"/>
        <v>88.739499999999992</v>
      </c>
      <c r="R1608" s="5">
        <f t="shared" si="101"/>
        <v>44.7</v>
      </c>
      <c r="S1608" s="5">
        <f t="shared" si="102"/>
        <v>44.03949999999999</v>
      </c>
      <c r="T1608" s="7">
        <f t="shared" si="103"/>
        <v>0.49627843294136198</v>
      </c>
      <c r="U1608" s="4">
        <f>YEAR(SalesDataTable[[#This Row],[Order Date]])</f>
        <v>2026</v>
      </c>
      <c r="V1608" s="7" t="str">
        <f>"Q"&amp;ROUNDUP(MONTH(SalesDataTable[[#This Row],[Order Date]])/3,0)</f>
        <v>Q3</v>
      </c>
      <c r="W1608" s="8">
        <f>MONTH(SalesDataTable[[#This Row],[Order Date]])</f>
        <v>8</v>
      </c>
      <c r="X1608" s="7" t="str">
        <f>TEXT(SalesDataTable[[#This Row],[Order Date]],"mmm")</f>
        <v>Aug</v>
      </c>
    </row>
    <row r="1609" spans="1:24" ht="15.75">
      <c r="A1609" s="1">
        <v>859</v>
      </c>
      <c r="B1609" s="2">
        <v>46243</v>
      </c>
      <c r="C1609" s="3">
        <f>YEAR(SalesDataTable[[#This Row],[Order Date]])</f>
        <v>2026</v>
      </c>
      <c r="D1609" s="10" t="str">
        <f>"Q"&amp;ROUNDUP(MONTH(SalesDataTable[[#This Row],[Order Date]])/3,0)</f>
        <v>Q3</v>
      </c>
      <c r="E1609" s="3">
        <f>MONTH(SalesDataTable[[#This Row],[Order Date]])</f>
        <v>8</v>
      </c>
      <c r="F1609" s="3" t="str">
        <f>TEXT(SalesDataTable[[#This Row],[Order Date]],"MMM")</f>
        <v>Aug</v>
      </c>
      <c r="G1609" s="3" t="s">
        <v>0</v>
      </c>
      <c r="H1609" s="3" t="s">
        <v>1</v>
      </c>
      <c r="I1609" s="3" t="s">
        <v>19</v>
      </c>
      <c r="J1609" s="3" t="s">
        <v>13</v>
      </c>
      <c r="K1609" s="3" t="s">
        <v>9</v>
      </c>
      <c r="L1609" s="3" t="s">
        <v>10</v>
      </c>
      <c r="M1609" s="8">
        <v>2</v>
      </c>
      <c r="N1609" s="5">
        <v>90.23</v>
      </c>
      <c r="O1609" s="6">
        <v>0</v>
      </c>
      <c r="P1609" s="5">
        <v>44.22</v>
      </c>
      <c r="Q1609" s="5">
        <f t="shared" si="100"/>
        <v>180.46</v>
      </c>
      <c r="R1609" s="5">
        <f t="shared" si="101"/>
        <v>88.44</v>
      </c>
      <c r="S1609" s="5">
        <f t="shared" si="102"/>
        <v>92.02000000000001</v>
      </c>
      <c r="T1609" s="7">
        <f t="shared" si="103"/>
        <v>0.50991909564446414</v>
      </c>
      <c r="U1609" s="4">
        <f>YEAR(SalesDataTable[[#This Row],[Order Date]])</f>
        <v>2026</v>
      </c>
      <c r="V1609" s="7" t="str">
        <f>"Q"&amp;ROUNDUP(MONTH(SalesDataTable[[#This Row],[Order Date]])/3,0)</f>
        <v>Q3</v>
      </c>
      <c r="W1609" s="8">
        <f>MONTH(SalesDataTable[[#This Row],[Order Date]])</f>
        <v>8</v>
      </c>
      <c r="X1609" s="7" t="str">
        <f>TEXT(SalesDataTable[[#This Row],[Order Date]],"mmm")</f>
        <v>Aug</v>
      </c>
    </row>
    <row r="1610" spans="1:24" ht="15.75">
      <c r="A1610" s="1">
        <v>1468</v>
      </c>
      <c r="B1610" s="2">
        <v>46243</v>
      </c>
      <c r="C1610" s="3">
        <f>YEAR(SalesDataTable[[#This Row],[Order Date]])</f>
        <v>2026</v>
      </c>
      <c r="D1610" s="10" t="str">
        <f>"Q"&amp;ROUNDUP(MONTH(SalesDataTable[[#This Row],[Order Date]])/3,0)</f>
        <v>Q3</v>
      </c>
      <c r="E1610" s="3">
        <f>MONTH(SalesDataTable[[#This Row],[Order Date]])</f>
        <v>8</v>
      </c>
      <c r="F1610" s="3" t="str">
        <f>TEXT(SalesDataTable[[#This Row],[Order Date]],"MMM")</f>
        <v>Aug</v>
      </c>
      <c r="G1610" s="3" t="s">
        <v>6</v>
      </c>
      <c r="H1610" s="3" t="s">
        <v>41</v>
      </c>
      <c r="I1610" s="3" t="s">
        <v>19</v>
      </c>
      <c r="J1610" s="3" t="s">
        <v>3</v>
      </c>
      <c r="K1610" s="3" t="s">
        <v>4</v>
      </c>
      <c r="L1610" s="3" t="s">
        <v>22</v>
      </c>
      <c r="M1610" s="8">
        <v>1</v>
      </c>
      <c r="N1610" s="5">
        <v>51.75</v>
      </c>
      <c r="O1610" s="6">
        <v>0</v>
      </c>
      <c r="P1610" s="5">
        <v>22.36</v>
      </c>
      <c r="Q1610" s="5">
        <f t="shared" si="100"/>
        <v>51.75</v>
      </c>
      <c r="R1610" s="5">
        <f t="shared" si="101"/>
        <v>22.36</v>
      </c>
      <c r="S1610" s="5">
        <f t="shared" si="102"/>
        <v>29.39</v>
      </c>
      <c r="T1610" s="7">
        <f t="shared" si="103"/>
        <v>0.56792270531400968</v>
      </c>
      <c r="U1610" s="4">
        <f>YEAR(SalesDataTable[[#This Row],[Order Date]])</f>
        <v>2026</v>
      </c>
      <c r="V1610" s="7" t="str">
        <f>"Q"&amp;ROUNDUP(MONTH(SalesDataTable[[#This Row],[Order Date]])/3,0)</f>
        <v>Q3</v>
      </c>
      <c r="W1610" s="8">
        <f>MONTH(SalesDataTable[[#This Row],[Order Date]])</f>
        <v>8</v>
      </c>
      <c r="X1610" s="7" t="str">
        <f>TEXT(SalesDataTable[[#This Row],[Order Date]],"mmm")</f>
        <v>Aug</v>
      </c>
    </row>
    <row r="1611" spans="1:24" ht="15.75">
      <c r="A1611" s="1">
        <v>2356</v>
      </c>
      <c r="B1611" s="2">
        <v>46243</v>
      </c>
      <c r="C1611" s="3">
        <f>YEAR(SalesDataTable[[#This Row],[Order Date]])</f>
        <v>2026</v>
      </c>
      <c r="D1611" s="10" t="str">
        <f>"Q"&amp;ROUNDUP(MONTH(SalesDataTable[[#This Row],[Order Date]])/3,0)</f>
        <v>Q3</v>
      </c>
      <c r="E1611" s="3">
        <f>MONTH(SalesDataTable[[#This Row],[Order Date]])</f>
        <v>8</v>
      </c>
      <c r="F1611" s="3" t="str">
        <f>TEXT(SalesDataTable[[#This Row],[Order Date]],"MMM")</f>
        <v>Aug</v>
      </c>
      <c r="G1611" s="3" t="s">
        <v>20</v>
      </c>
      <c r="H1611" s="3" t="s">
        <v>47</v>
      </c>
      <c r="I1611" s="3" t="s">
        <v>19</v>
      </c>
      <c r="J1611" s="3" t="s">
        <v>13</v>
      </c>
      <c r="K1611" s="3" t="s">
        <v>4</v>
      </c>
      <c r="L1611" s="3" t="s">
        <v>30</v>
      </c>
      <c r="M1611" s="8">
        <v>3</v>
      </c>
      <c r="N1611" s="5">
        <v>102.91</v>
      </c>
      <c r="O1611" s="6">
        <v>0.1</v>
      </c>
      <c r="P1611" s="5">
        <v>50.23</v>
      </c>
      <c r="Q1611" s="5">
        <f t="shared" si="100"/>
        <v>277.85700000000003</v>
      </c>
      <c r="R1611" s="5">
        <f t="shared" si="101"/>
        <v>150.69</v>
      </c>
      <c r="S1611" s="5">
        <f t="shared" si="102"/>
        <v>127.16700000000003</v>
      </c>
      <c r="T1611" s="7">
        <f t="shared" si="103"/>
        <v>0.45767067232425318</v>
      </c>
      <c r="U1611" s="4">
        <f>YEAR(SalesDataTable[[#This Row],[Order Date]])</f>
        <v>2026</v>
      </c>
      <c r="V1611" s="7" t="str">
        <f>"Q"&amp;ROUNDUP(MONTH(SalesDataTable[[#This Row],[Order Date]])/3,0)</f>
        <v>Q3</v>
      </c>
      <c r="W1611" s="8">
        <f>MONTH(SalesDataTable[[#This Row],[Order Date]])</f>
        <v>8</v>
      </c>
      <c r="X1611" s="7" t="str">
        <f>TEXT(SalesDataTable[[#This Row],[Order Date]],"mmm")</f>
        <v>Aug</v>
      </c>
    </row>
    <row r="1612" spans="1:24" ht="15.75">
      <c r="A1612" s="1">
        <v>3556</v>
      </c>
      <c r="B1612" s="2">
        <v>46243</v>
      </c>
      <c r="C1612" s="3">
        <f>YEAR(SalesDataTable[[#This Row],[Order Date]])</f>
        <v>2026</v>
      </c>
      <c r="D1612" s="10" t="str">
        <f>"Q"&amp;ROUNDUP(MONTH(SalesDataTable[[#This Row],[Order Date]])/3,0)</f>
        <v>Q3</v>
      </c>
      <c r="E1612" s="3">
        <f>MONTH(SalesDataTable[[#This Row],[Order Date]])</f>
        <v>8</v>
      </c>
      <c r="F1612" s="3" t="str">
        <f>TEXT(SalesDataTable[[#This Row],[Order Date]],"MMM")</f>
        <v>Aug</v>
      </c>
      <c r="G1612" s="3" t="s">
        <v>11</v>
      </c>
      <c r="H1612" s="3" t="s">
        <v>52</v>
      </c>
      <c r="I1612" s="3" t="s">
        <v>2</v>
      </c>
      <c r="J1612" s="3" t="s">
        <v>13</v>
      </c>
      <c r="K1612" s="3" t="s">
        <v>4</v>
      </c>
      <c r="L1612" s="3" t="s">
        <v>5</v>
      </c>
      <c r="M1612" s="8">
        <v>4</v>
      </c>
      <c r="N1612" s="5">
        <v>82.63</v>
      </c>
      <c r="O1612" s="6">
        <v>0.1</v>
      </c>
      <c r="P1612" s="5">
        <v>43.78</v>
      </c>
      <c r="Q1612" s="5">
        <f t="shared" si="100"/>
        <v>297.46800000000002</v>
      </c>
      <c r="R1612" s="5">
        <f t="shared" si="101"/>
        <v>175.12</v>
      </c>
      <c r="S1612" s="5">
        <f t="shared" si="102"/>
        <v>122.34800000000001</v>
      </c>
      <c r="T1612" s="7">
        <f t="shared" si="103"/>
        <v>0.41129802197211129</v>
      </c>
      <c r="U1612" s="4">
        <f>YEAR(SalesDataTable[[#This Row],[Order Date]])</f>
        <v>2026</v>
      </c>
      <c r="V1612" s="7" t="str">
        <f>"Q"&amp;ROUNDUP(MONTH(SalesDataTable[[#This Row],[Order Date]])/3,0)</f>
        <v>Q3</v>
      </c>
      <c r="W1612" s="8">
        <f>MONTH(SalesDataTable[[#This Row],[Order Date]])</f>
        <v>8</v>
      </c>
      <c r="X1612" s="7" t="str">
        <f>TEXT(SalesDataTable[[#This Row],[Order Date]],"mmm")</f>
        <v>Aug</v>
      </c>
    </row>
    <row r="1613" spans="1:24" ht="15.75">
      <c r="A1613" s="1">
        <v>925</v>
      </c>
      <c r="B1613" s="2">
        <v>46244</v>
      </c>
      <c r="C1613" s="3">
        <f>YEAR(SalesDataTable[[#This Row],[Order Date]])</f>
        <v>2026</v>
      </c>
      <c r="D1613" s="10" t="str">
        <f>"Q"&amp;ROUNDUP(MONTH(SalesDataTable[[#This Row],[Order Date]])/3,0)</f>
        <v>Q3</v>
      </c>
      <c r="E1613" s="3">
        <f>MONTH(SalesDataTable[[#This Row],[Order Date]])</f>
        <v>8</v>
      </c>
      <c r="F1613" s="3" t="str">
        <f>TEXT(SalesDataTable[[#This Row],[Order Date]],"MMM")</f>
        <v>Aug</v>
      </c>
      <c r="G1613" s="3" t="s">
        <v>0</v>
      </c>
      <c r="H1613" s="3" t="s">
        <v>1</v>
      </c>
      <c r="I1613" s="3" t="s">
        <v>19</v>
      </c>
      <c r="J1613" s="3" t="s">
        <v>3</v>
      </c>
      <c r="K1613" s="3" t="s">
        <v>23</v>
      </c>
      <c r="L1613" s="3" t="s">
        <v>29</v>
      </c>
      <c r="M1613" s="8">
        <v>1</v>
      </c>
      <c r="N1613" s="5">
        <v>196.39</v>
      </c>
      <c r="O1613" s="6">
        <v>0</v>
      </c>
      <c r="P1613" s="5">
        <v>102.92</v>
      </c>
      <c r="Q1613" s="5">
        <f t="shared" si="100"/>
        <v>196.39</v>
      </c>
      <c r="R1613" s="5">
        <f t="shared" si="101"/>
        <v>102.92</v>
      </c>
      <c r="S1613" s="5">
        <f t="shared" si="102"/>
        <v>93.469999999999985</v>
      </c>
      <c r="T1613" s="7">
        <f t="shared" si="103"/>
        <v>0.47594073017974436</v>
      </c>
      <c r="U1613" s="4">
        <f>YEAR(SalesDataTable[[#This Row],[Order Date]])</f>
        <v>2026</v>
      </c>
      <c r="V1613" s="7" t="str">
        <f>"Q"&amp;ROUNDUP(MONTH(SalesDataTable[[#This Row],[Order Date]])/3,0)</f>
        <v>Q3</v>
      </c>
      <c r="W1613" s="8">
        <f>MONTH(SalesDataTable[[#This Row],[Order Date]])</f>
        <v>8</v>
      </c>
      <c r="X1613" s="7" t="str">
        <f>TEXT(SalesDataTable[[#This Row],[Order Date]],"mmm")</f>
        <v>Aug</v>
      </c>
    </row>
    <row r="1614" spans="1:24" ht="15.75">
      <c r="A1614" s="1">
        <v>1563</v>
      </c>
      <c r="B1614" s="2">
        <v>46244</v>
      </c>
      <c r="C1614" s="3">
        <f>YEAR(SalesDataTable[[#This Row],[Order Date]])</f>
        <v>2026</v>
      </c>
      <c r="D1614" s="10" t="str">
        <f>"Q"&amp;ROUNDUP(MONTH(SalesDataTable[[#This Row],[Order Date]])/3,0)</f>
        <v>Q3</v>
      </c>
      <c r="E1614" s="3">
        <f>MONTH(SalesDataTable[[#This Row],[Order Date]])</f>
        <v>8</v>
      </c>
      <c r="F1614" s="3" t="str">
        <f>TEXT(SalesDataTable[[#This Row],[Order Date]],"MMM")</f>
        <v>Aug</v>
      </c>
      <c r="G1614" s="3" t="s">
        <v>11</v>
      </c>
      <c r="H1614" s="3" t="s">
        <v>39</v>
      </c>
      <c r="I1614" s="3" t="s">
        <v>28</v>
      </c>
      <c r="J1614" s="3" t="s">
        <v>16</v>
      </c>
      <c r="K1614" s="3" t="s">
        <v>14</v>
      </c>
      <c r="L1614" s="3" t="s">
        <v>15</v>
      </c>
      <c r="M1614" s="8">
        <v>2</v>
      </c>
      <c r="N1614" s="5">
        <v>36.25</v>
      </c>
      <c r="O1614" s="6">
        <v>0</v>
      </c>
      <c r="P1614" s="5">
        <v>13.77</v>
      </c>
      <c r="Q1614" s="5">
        <f t="shared" si="100"/>
        <v>72.5</v>
      </c>
      <c r="R1614" s="5">
        <f t="shared" si="101"/>
        <v>27.54</v>
      </c>
      <c r="S1614" s="5">
        <f t="shared" si="102"/>
        <v>44.96</v>
      </c>
      <c r="T1614" s="7">
        <f t="shared" si="103"/>
        <v>0.62013793103448278</v>
      </c>
      <c r="U1614" s="4">
        <f>YEAR(SalesDataTable[[#This Row],[Order Date]])</f>
        <v>2026</v>
      </c>
      <c r="V1614" s="7" t="str">
        <f>"Q"&amp;ROUNDUP(MONTH(SalesDataTable[[#This Row],[Order Date]])/3,0)</f>
        <v>Q3</v>
      </c>
      <c r="W1614" s="8">
        <f>MONTH(SalesDataTable[[#This Row],[Order Date]])</f>
        <v>8</v>
      </c>
      <c r="X1614" s="7" t="str">
        <f>TEXT(SalesDataTable[[#This Row],[Order Date]],"mmm")</f>
        <v>Aug</v>
      </c>
    </row>
    <row r="1615" spans="1:24" ht="15.75">
      <c r="A1615" s="1">
        <v>1634</v>
      </c>
      <c r="B1615" s="2">
        <v>46244</v>
      </c>
      <c r="C1615" s="3">
        <f>YEAR(SalesDataTable[[#This Row],[Order Date]])</f>
        <v>2026</v>
      </c>
      <c r="D1615" s="10" t="str">
        <f>"Q"&amp;ROUNDUP(MONTH(SalesDataTable[[#This Row],[Order Date]])/3,0)</f>
        <v>Q3</v>
      </c>
      <c r="E1615" s="3">
        <f>MONTH(SalesDataTable[[#This Row],[Order Date]])</f>
        <v>8</v>
      </c>
      <c r="F1615" s="3" t="str">
        <f>TEXT(SalesDataTable[[#This Row],[Order Date]],"MMM")</f>
        <v>Aug</v>
      </c>
      <c r="G1615" s="3" t="s">
        <v>6</v>
      </c>
      <c r="H1615" s="3" t="s">
        <v>7</v>
      </c>
      <c r="I1615" s="3" t="s">
        <v>19</v>
      </c>
      <c r="J1615" s="3" t="s">
        <v>3</v>
      </c>
      <c r="K1615" s="3" t="s">
        <v>23</v>
      </c>
      <c r="L1615" s="3" t="s">
        <v>29</v>
      </c>
      <c r="M1615" s="8">
        <v>2</v>
      </c>
      <c r="N1615" s="5">
        <v>199.85</v>
      </c>
      <c r="O1615" s="6">
        <v>0.05</v>
      </c>
      <c r="P1615" s="5">
        <v>104.34</v>
      </c>
      <c r="Q1615" s="5">
        <f t="shared" si="100"/>
        <v>379.71499999999997</v>
      </c>
      <c r="R1615" s="5">
        <f t="shared" si="101"/>
        <v>208.68</v>
      </c>
      <c r="S1615" s="5">
        <f t="shared" si="102"/>
        <v>171.03499999999997</v>
      </c>
      <c r="T1615" s="7">
        <f t="shared" si="103"/>
        <v>0.45042992770893953</v>
      </c>
      <c r="U1615" s="4">
        <f>YEAR(SalesDataTable[[#This Row],[Order Date]])</f>
        <v>2026</v>
      </c>
      <c r="V1615" s="7" t="str">
        <f>"Q"&amp;ROUNDUP(MONTH(SalesDataTable[[#This Row],[Order Date]])/3,0)</f>
        <v>Q3</v>
      </c>
      <c r="W1615" s="8">
        <f>MONTH(SalesDataTable[[#This Row],[Order Date]])</f>
        <v>8</v>
      </c>
      <c r="X1615" s="7" t="str">
        <f>TEXT(SalesDataTable[[#This Row],[Order Date]],"mmm")</f>
        <v>Aug</v>
      </c>
    </row>
    <row r="1616" spans="1:24" ht="15.75">
      <c r="A1616" s="1">
        <v>2187</v>
      </c>
      <c r="B1616" s="2">
        <v>46244</v>
      </c>
      <c r="C1616" s="3">
        <f>YEAR(SalesDataTable[[#This Row],[Order Date]])</f>
        <v>2026</v>
      </c>
      <c r="D1616" s="10" t="str">
        <f>"Q"&amp;ROUNDUP(MONTH(SalesDataTable[[#This Row],[Order Date]])/3,0)</f>
        <v>Q3</v>
      </c>
      <c r="E1616" s="3">
        <f>MONTH(SalesDataTable[[#This Row],[Order Date]])</f>
        <v>8</v>
      </c>
      <c r="F1616" s="3" t="str">
        <f>TEXT(SalesDataTable[[#This Row],[Order Date]],"MMM")</f>
        <v>Aug</v>
      </c>
      <c r="G1616" s="3" t="s">
        <v>11</v>
      </c>
      <c r="H1616" s="3" t="s">
        <v>12</v>
      </c>
      <c r="I1616" s="3" t="s">
        <v>19</v>
      </c>
      <c r="J1616" s="3" t="s">
        <v>13</v>
      </c>
      <c r="K1616" s="3" t="s">
        <v>14</v>
      </c>
      <c r="L1616" s="3" t="s">
        <v>32</v>
      </c>
      <c r="M1616" s="8">
        <v>1</v>
      </c>
      <c r="N1616" s="5">
        <v>46.32</v>
      </c>
      <c r="O1616" s="6">
        <v>0.05</v>
      </c>
      <c r="P1616" s="5">
        <v>18.34</v>
      </c>
      <c r="Q1616" s="5">
        <f t="shared" si="100"/>
        <v>44.003999999999998</v>
      </c>
      <c r="R1616" s="5">
        <f t="shared" si="101"/>
        <v>18.34</v>
      </c>
      <c r="S1616" s="5">
        <f t="shared" si="102"/>
        <v>25.663999999999998</v>
      </c>
      <c r="T1616" s="7">
        <f t="shared" si="103"/>
        <v>0.58321970729933637</v>
      </c>
      <c r="U1616" s="4">
        <f>YEAR(SalesDataTable[[#This Row],[Order Date]])</f>
        <v>2026</v>
      </c>
      <c r="V1616" s="7" t="str">
        <f>"Q"&amp;ROUNDUP(MONTH(SalesDataTable[[#This Row],[Order Date]])/3,0)</f>
        <v>Q3</v>
      </c>
      <c r="W1616" s="8">
        <f>MONTH(SalesDataTable[[#This Row],[Order Date]])</f>
        <v>8</v>
      </c>
      <c r="X1616" s="7" t="str">
        <f>TEXT(SalesDataTable[[#This Row],[Order Date]],"mmm")</f>
        <v>Aug</v>
      </c>
    </row>
    <row r="1617" spans="1:24" ht="15.75">
      <c r="A1617" s="1">
        <v>2773</v>
      </c>
      <c r="B1617" s="2">
        <v>46244</v>
      </c>
      <c r="C1617" s="3">
        <f>YEAR(SalesDataTable[[#This Row],[Order Date]])</f>
        <v>2026</v>
      </c>
      <c r="D1617" s="10" t="str">
        <f>"Q"&amp;ROUNDUP(MONTH(SalesDataTable[[#This Row],[Order Date]])/3,0)</f>
        <v>Q3</v>
      </c>
      <c r="E1617" s="3">
        <f>MONTH(SalesDataTable[[#This Row],[Order Date]])</f>
        <v>8</v>
      </c>
      <c r="F1617" s="3" t="str">
        <f>TEXT(SalesDataTable[[#This Row],[Order Date]],"MMM")</f>
        <v>Aug</v>
      </c>
      <c r="G1617" s="3" t="s">
        <v>6</v>
      </c>
      <c r="H1617" s="3" t="s">
        <v>49</v>
      </c>
      <c r="I1617" s="3" t="s">
        <v>2</v>
      </c>
      <c r="J1617" s="3" t="s">
        <v>13</v>
      </c>
      <c r="K1617" s="3" t="s">
        <v>9</v>
      </c>
      <c r="L1617" s="3" t="s">
        <v>37</v>
      </c>
      <c r="M1617" s="8">
        <v>4</v>
      </c>
      <c r="N1617" s="5">
        <v>151.06</v>
      </c>
      <c r="O1617" s="6">
        <v>0</v>
      </c>
      <c r="P1617" s="5">
        <v>77.67</v>
      </c>
      <c r="Q1617" s="5">
        <f t="shared" si="100"/>
        <v>604.24</v>
      </c>
      <c r="R1617" s="5">
        <f t="shared" si="101"/>
        <v>310.68</v>
      </c>
      <c r="S1617" s="5">
        <f t="shared" si="102"/>
        <v>293.56</v>
      </c>
      <c r="T1617" s="7">
        <f t="shared" si="103"/>
        <v>0.48583344366476894</v>
      </c>
      <c r="U1617" s="4">
        <f>YEAR(SalesDataTable[[#This Row],[Order Date]])</f>
        <v>2026</v>
      </c>
      <c r="V1617" s="7" t="str">
        <f>"Q"&amp;ROUNDUP(MONTH(SalesDataTable[[#This Row],[Order Date]])/3,0)</f>
        <v>Q3</v>
      </c>
      <c r="W1617" s="8">
        <f>MONTH(SalesDataTable[[#This Row],[Order Date]])</f>
        <v>8</v>
      </c>
      <c r="X1617" s="7" t="str">
        <f>TEXT(SalesDataTable[[#This Row],[Order Date]],"mmm")</f>
        <v>Aug</v>
      </c>
    </row>
    <row r="1618" spans="1:24" ht="15.75">
      <c r="A1618" s="1">
        <v>5040</v>
      </c>
      <c r="B1618" s="2">
        <v>46244</v>
      </c>
      <c r="C1618" s="3">
        <f>YEAR(SalesDataTable[[#This Row],[Order Date]])</f>
        <v>2026</v>
      </c>
      <c r="D1618" s="10" t="str">
        <f>"Q"&amp;ROUNDUP(MONTH(SalesDataTable[[#This Row],[Order Date]])/3,0)</f>
        <v>Q3</v>
      </c>
      <c r="E1618" s="3">
        <f>MONTH(SalesDataTable[[#This Row],[Order Date]])</f>
        <v>8</v>
      </c>
      <c r="F1618" s="3" t="str">
        <f>TEXT(SalesDataTable[[#This Row],[Order Date]],"MMM")</f>
        <v>Aug</v>
      </c>
      <c r="G1618" s="3" t="s">
        <v>20</v>
      </c>
      <c r="H1618" s="3" t="s">
        <v>31</v>
      </c>
      <c r="I1618" s="3" t="s">
        <v>2</v>
      </c>
      <c r="J1618" s="3" t="s">
        <v>3</v>
      </c>
      <c r="K1618" s="3" t="s">
        <v>9</v>
      </c>
      <c r="L1618" s="3" t="s">
        <v>46</v>
      </c>
      <c r="M1618" s="8">
        <v>1</v>
      </c>
      <c r="N1618" s="5">
        <v>72.39</v>
      </c>
      <c r="O1618" s="6">
        <v>0.1</v>
      </c>
      <c r="P1618" s="5">
        <v>31.64</v>
      </c>
      <c r="Q1618" s="5">
        <f t="shared" si="100"/>
        <v>65.150999999999996</v>
      </c>
      <c r="R1618" s="5">
        <f t="shared" si="101"/>
        <v>31.64</v>
      </c>
      <c r="S1618" s="5">
        <f t="shared" si="102"/>
        <v>33.510999999999996</v>
      </c>
      <c r="T1618" s="7">
        <f t="shared" si="103"/>
        <v>0.51435895074519189</v>
      </c>
      <c r="U1618" s="4">
        <f>YEAR(SalesDataTable[[#This Row],[Order Date]])</f>
        <v>2026</v>
      </c>
      <c r="V1618" s="7" t="str">
        <f>"Q"&amp;ROUNDUP(MONTH(SalesDataTable[[#This Row],[Order Date]])/3,0)</f>
        <v>Q3</v>
      </c>
      <c r="W1618" s="8">
        <f>MONTH(SalesDataTable[[#This Row],[Order Date]])</f>
        <v>8</v>
      </c>
      <c r="X1618" s="7" t="str">
        <f>TEXT(SalesDataTable[[#This Row],[Order Date]],"mmm")</f>
        <v>Aug</v>
      </c>
    </row>
    <row r="1619" spans="1:24" ht="15.75">
      <c r="A1619" s="1">
        <v>415</v>
      </c>
      <c r="B1619" s="2">
        <v>46245</v>
      </c>
      <c r="C1619" s="3">
        <f>YEAR(SalesDataTable[[#This Row],[Order Date]])</f>
        <v>2026</v>
      </c>
      <c r="D1619" s="10" t="str">
        <f>"Q"&amp;ROUNDUP(MONTH(SalesDataTable[[#This Row],[Order Date]])/3,0)</f>
        <v>Q3</v>
      </c>
      <c r="E1619" s="3">
        <f>MONTH(SalesDataTable[[#This Row],[Order Date]])</f>
        <v>8</v>
      </c>
      <c r="F1619" s="3" t="str">
        <f>TEXT(SalesDataTable[[#This Row],[Order Date]],"MMM")</f>
        <v>Aug</v>
      </c>
      <c r="G1619" s="3" t="s">
        <v>0</v>
      </c>
      <c r="H1619" s="3" t="s">
        <v>36</v>
      </c>
      <c r="I1619" s="3" t="s">
        <v>19</v>
      </c>
      <c r="J1619" s="3" t="s">
        <v>3</v>
      </c>
      <c r="K1619" s="3" t="s">
        <v>9</v>
      </c>
      <c r="L1619" s="3" t="s">
        <v>46</v>
      </c>
      <c r="M1619" s="8">
        <v>1</v>
      </c>
      <c r="N1619" s="5">
        <v>72.650000000000006</v>
      </c>
      <c r="O1619" s="6">
        <v>0</v>
      </c>
      <c r="P1619" s="5">
        <v>31.72</v>
      </c>
      <c r="Q1619" s="5">
        <f t="shared" si="100"/>
        <v>72.650000000000006</v>
      </c>
      <c r="R1619" s="5">
        <f t="shared" si="101"/>
        <v>31.72</v>
      </c>
      <c r="S1619" s="5">
        <f t="shared" si="102"/>
        <v>40.930000000000007</v>
      </c>
      <c r="T1619" s="7">
        <f t="shared" si="103"/>
        <v>0.56338609772883697</v>
      </c>
      <c r="U1619" s="4">
        <f>YEAR(SalesDataTable[[#This Row],[Order Date]])</f>
        <v>2026</v>
      </c>
      <c r="V1619" s="7" t="str">
        <f>"Q"&amp;ROUNDUP(MONTH(SalesDataTable[[#This Row],[Order Date]])/3,0)</f>
        <v>Q3</v>
      </c>
      <c r="W1619" s="8">
        <f>MONTH(SalesDataTable[[#This Row],[Order Date]])</f>
        <v>8</v>
      </c>
      <c r="X1619" s="7" t="str">
        <f>TEXT(SalesDataTable[[#This Row],[Order Date]],"mmm")</f>
        <v>Aug</v>
      </c>
    </row>
    <row r="1620" spans="1:24" ht="15.75">
      <c r="A1620" s="1">
        <v>1111</v>
      </c>
      <c r="B1620" s="2">
        <v>46245</v>
      </c>
      <c r="C1620" s="3">
        <f>YEAR(SalesDataTable[[#This Row],[Order Date]])</f>
        <v>2026</v>
      </c>
      <c r="D1620" s="10" t="str">
        <f>"Q"&amp;ROUNDUP(MONTH(SalesDataTable[[#This Row],[Order Date]])/3,0)</f>
        <v>Q3</v>
      </c>
      <c r="E1620" s="3">
        <f>MONTH(SalesDataTable[[#This Row],[Order Date]])</f>
        <v>8</v>
      </c>
      <c r="F1620" s="3" t="str">
        <f>TEXT(SalesDataTable[[#This Row],[Order Date]],"MMM")</f>
        <v>Aug</v>
      </c>
      <c r="G1620" s="3" t="s">
        <v>20</v>
      </c>
      <c r="H1620" s="3" t="s">
        <v>47</v>
      </c>
      <c r="I1620" s="3" t="s">
        <v>2</v>
      </c>
      <c r="J1620" s="3" t="s">
        <v>13</v>
      </c>
      <c r="K1620" s="3" t="s">
        <v>23</v>
      </c>
      <c r="L1620" s="3" t="s">
        <v>29</v>
      </c>
      <c r="M1620" s="8">
        <v>1</v>
      </c>
      <c r="N1620" s="5">
        <v>198.44</v>
      </c>
      <c r="O1620" s="6">
        <v>0</v>
      </c>
      <c r="P1620" s="5">
        <v>106.79</v>
      </c>
      <c r="Q1620" s="5">
        <f t="shared" si="100"/>
        <v>198.44</v>
      </c>
      <c r="R1620" s="5">
        <f t="shared" si="101"/>
        <v>106.79</v>
      </c>
      <c r="S1620" s="5">
        <f t="shared" si="102"/>
        <v>91.649999999999991</v>
      </c>
      <c r="T1620" s="7">
        <f t="shared" si="103"/>
        <v>0.46185244910300338</v>
      </c>
      <c r="U1620" s="4">
        <f>YEAR(SalesDataTable[[#This Row],[Order Date]])</f>
        <v>2026</v>
      </c>
      <c r="V1620" s="7" t="str">
        <f>"Q"&amp;ROUNDUP(MONTH(SalesDataTable[[#This Row],[Order Date]])/3,0)</f>
        <v>Q3</v>
      </c>
      <c r="W1620" s="8">
        <f>MONTH(SalesDataTable[[#This Row],[Order Date]])</f>
        <v>8</v>
      </c>
      <c r="X1620" s="7" t="str">
        <f>TEXT(SalesDataTable[[#This Row],[Order Date]],"mmm")</f>
        <v>Aug</v>
      </c>
    </row>
    <row r="1621" spans="1:24" ht="15.75">
      <c r="A1621" s="1">
        <v>1243</v>
      </c>
      <c r="B1621" s="2">
        <v>46245</v>
      </c>
      <c r="C1621" s="3">
        <f>YEAR(SalesDataTable[[#This Row],[Order Date]])</f>
        <v>2026</v>
      </c>
      <c r="D1621" s="10" t="str">
        <f>"Q"&amp;ROUNDUP(MONTH(SalesDataTable[[#This Row],[Order Date]])/3,0)</f>
        <v>Q3</v>
      </c>
      <c r="E1621" s="3">
        <f>MONTH(SalesDataTable[[#This Row],[Order Date]])</f>
        <v>8</v>
      </c>
      <c r="F1621" s="3" t="str">
        <f>TEXT(SalesDataTable[[#This Row],[Order Date]],"MMM")</f>
        <v>Aug</v>
      </c>
      <c r="G1621" s="3" t="s">
        <v>11</v>
      </c>
      <c r="H1621" s="3" t="s">
        <v>52</v>
      </c>
      <c r="I1621" s="3" t="s">
        <v>2</v>
      </c>
      <c r="J1621" s="3" t="s">
        <v>3</v>
      </c>
      <c r="K1621" s="3" t="s">
        <v>23</v>
      </c>
      <c r="L1621" s="3" t="s">
        <v>29</v>
      </c>
      <c r="M1621" s="8">
        <v>1</v>
      </c>
      <c r="N1621" s="5">
        <v>193.67</v>
      </c>
      <c r="O1621" s="6">
        <v>0</v>
      </c>
      <c r="P1621" s="5">
        <v>103.79</v>
      </c>
      <c r="Q1621" s="5">
        <f t="shared" si="100"/>
        <v>193.67</v>
      </c>
      <c r="R1621" s="5">
        <f t="shared" si="101"/>
        <v>103.79</v>
      </c>
      <c r="S1621" s="5">
        <f t="shared" si="102"/>
        <v>89.879999999999981</v>
      </c>
      <c r="T1621" s="7">
        <f t="shared" si="103"/>
        <v>0.46408839779005517</v>
      </c>
      <c r="U1621" s="4">
        <f>YEAR(SalesDataTable[[#This Row],[Order Date]])</f>
        <v>2026</v>
      </c>
      <c r="V1621" s="7" t="str">
        <f>"Q"&amp;ROUNDUP(MONTH(SalesDataTable[[#This Row],[Order Date]])/3,0)</f>
        <v>Q3</v>
      </c>
      <c r="W1621" s="8">
        <f>MONTH(SalesDataTable[[#This Row],[Order Date]])</f>
        <v>8</v>
      </c>
      <c r="X1621" s="7" t="str">
        <f>TEXT(SalesDataTable[[#This Row],[Order Date]],"mmm")</f>
        <v>Aug</v>
      </c>
    </row>
    <row r="1622" spans="1:24" ht="15.75">
      <c r="A1622" s="1">
        <v>1326</v>
      </c>
      <c r="B1622" s="2">
        <v>46245</v>
      </c>
      <c r="C1622" s="3">
        <f>YEAR(SalesDataTable[[#This Row],[Order Date]])</f>
        <v>2026</v>
      </c>
      <c r="D1622" s="10" t="str">
        <f>"Q"&amp;ROUNDUP(MONTH(SalesDataTable[[#This Row],[Order Date]])/3,0)</f>
        <v>Q3</v>
      </c>
      <c r="E1622" s="3">
        <f>MONTH(SalesDataTable[[#This Row],[Order Date]])</f>
        <v>8</v>
      </c>
      <c r="F1622" s="3" t="str">
        <f>TEXT(SalesDataTable[[#This Row],[Order Date]],"MMM")</f>
        <v>Aug</v>
      </c>
      <c r="G1622" s="3" t="s">
        <v>20</v>
      </c>
      <c r="H1622" s="3" t="s">
        <v>33</v>
      </c>
      <c r="I1622" s="3" t="s">
        <v>2</v>
      </c>
      <c r="J1622" s="3" t="s">
        <v>3</v>
      </c>
      <c r="K1622" s="3" t="s">
        <v>14</v>
      </c>
      <c r="L1622" s="3" t="s">
        <v>48</v>
      </c>
      <c r="M1622" s="8">
        <v>5</v>
      </c>
      <c r="N1622" s="5">
        <v>166.03</v>
      </c>
      <c r="O1622" s="6">
        <v>0</v>
      </c>
      <c r="P1622" s="5">
        <v>87.46</v>
      </c>
      <c r="Q1622" s="5">
        <f t="shared" si="100"/>
        <v>830.15</v>
      </c>
      <c r="R1622" s="5">
        <f t="shared" si="101"/>
        <v>437.29999999999995</v>
      </c>
      <c r="S1622" s="5">
        <f t="shared" si="102"/>
        <v>392.85</v>
      </c>
      <c r="T1622" s="7">
        <f t="shared" si="103"/>
        <v>0.47322772992832624</v>
      </c>
      <c r="U1622" s="4">
        <f>YEAR(SalesDataTable[[#This Row],[Order Date]])</f>
        <v>2026</v>
      </c>
      <c r="V1622" s="7" t="str">
        <f>"Q"&amp;ROUNDUP(MONTH(SalesDataTable[[#This Row],[Order Date]])/3,0)</f>
        <v>Q3</v>
      </c>
      <c r="W1622" s="8">
        <f>MONTH(SalesDataTable[[#This Row],[Order Date]])</f>
        <v>8</v>
      </c>
      <c r="X1622" s="7" t="str">
        <f>TEXT(SalesDataTable[[#This Row],[Order Date]],"mmm")</f>
        <v>Aug</v>
      </c>
    </row>
    <row r="1623" spans="1:24" ht="15.75">
      <c r="A1623" s="1">
        <v>1682</v>
      </c>
      <c r="B1623" s="2">
        <v>46245</v>
      </c>
      <c r="C1623" s="3">
        <f>YEAR(SalesDataTable[[#This Row],[Order Date]])</f>
        <v>2026</v>
      </c>
      <c r="D1623" s="10" t="str">
        <f>"Q"&amp;ROUNDUP(MONTH(SalesDataTable[[#This Row],[Order Date]])/3,0)</f>
        <v>Q3</v>
      </c>
      <c r="E1623" s="3">
        <f>MONTH(SalesDataTable[[#This Row],[Order Date]])</f>
        <v>8</v>
      </c>
      <c r="F1623" s="3" t="str">
        <f>TEXT(SalesDataTable[[#This Row],[Order Date]],"MMM")</f>
        <v>Aug</v>
      </c>
      <c r="G1623" s="3" t="s">
        <v>0</v>
      </c>
      <c r="H1623" s="3" t="s">
        <v>1</v>
      </c>
      <c r="I1623" s="3" t="s">
        <v>2</v>
      </c>
      <c r="J1623" s="3" t="s">
        <v>16</v>
      </c>
      <c r="K1623" s="3" t="s">
        <v>23</v>
      </c>
      <c r="L1623" s="3" t="s">
        <v>40</v>
      </c>
      <c r="M1623" s="8">
        <v>2</v>
      </c>
      <c r="N1623" s="5">
        <v>81.569999999999993</v>
      </c>
      <c r="O1623" s="6">
        <v>0</v>
      </c>
      <c r="P1623" s="5">
        <v>40.36</v>
      </c>
      <c r="Q1623" s="5">
        <f t="shared" si="100"/>
        <v>163.13999999999999</v>
      </c>
      <c r="R1623" s="5">
        <f t="shared" si="101"/>
        <v>80.72</v>
      </c>
      <c r="S1623" s="5">
        <f t="shared" si="102"/>
        <v>82.419999999999987</v>
      </c>
      <c r="T1623" s="7">
        <f t="shared" si="103"/>
        <v>0.50521024886600463</v>
      </c>
      <c r="U1623" s="4">
        <f>YEAR(SalesDataTable[[#This Row],[Order Date]])</f>
        <v>2026</v>
      </c>
      <c r="V1623" s="7" t="str">
        <f>"Q"&amp;ROUNDUP(MONTH(SalesDataTable[[#This Row],[Order Date]])/3,0)</f>
        <v>Q3</v>
      </c>
      <c r="W1623" s="8">
        <f>MONTH(SalesDataTable[[#This Row],[Order Date]])</f>
        <v>8</v>
      </c>
      <c r="X1623" s="7" t="str">
        <f>TEXT(SalesDataTable[[#This Row],[Order Date]],"mmm")</f>
        <v>Aug</v>
      </c>
    </row>
    <row r="1624" spans="1:24" ht="15.75">
      <c r="A1624" s="1">
        <v>2618</v>
      </c>
      <c r="B1624" s="2">
        <v>46245</v>
      </c>
      <c r="C1624" s="3">
        <f>YEAR(SalesDataTable[[#This Row],[Order Date]])</f>
        <v>2026</v>
      </c>
      <c r="D1624" s="10" t="str">
        <f>"Q"&amp;ROUNDUP(MONTH(SalesDataTable[[#This Row],[Order Date]])/3,0)</f>
        <v>Q3</v>
      </c>
      <c r="E1624" s="3">
        <f>MONTH(SalesDataTable[[#This Row],[Order Date]])</f>
        <v>8</v>
      </c>
      <c r="F1624" s="3" t="str">
        <f>TEXT(SalesDataTable[[#This Row],[Order Date]],"MMM")</f>
        <v>Aug</v>
      </c>
      <c r="G1624" s="3" t="s">
        <v>0</v>
      </c>
      <c r="H1624" s="3" t="s">
        <v>50</v>
      </c>
      <c r="I1624" s="3" t="s">
        <v>19</v>
      </c>
      <c r="J1624" s="3" t="s">
        <v>16</v>
      </c>
      <c r="K1624" s="3" t="s">
        <v>9</v>
      </c>
      <c r="L1624" s="3" t="s">
        <v>17</v>
      </c>
      <c r="M1624" s="8">
        <v>2</v>
      </c>
      <c r="N1624" s="5">
        <v>143.86000000000001</v>
      </c>
      <c r="O1624" s="6">
        <v>0</v>
      </c>
      <c r="P1624" s="5">
        <v>81.23</v>
      </c>
      <c r="Q1624" s="5">
        <f t="shared" si="100"/>
        <v>287.72000000000003</v>
      </c>
      <c r="R1624" s="5">
        <f t="shared" si="101"/>
        <v>162.46</v>
      </c>
      <c r="S1624" s="5">
        <f t="shared" si="102"/>
        <v>125.26000000000002</v>
      </c>
      <c r="T1624" s="7">
        <f t="shared" si="103"/>
        <v>0.43535381621020441</v>
      </c>
      <c r="U1624" s="4">
        <f>YEAR(SalesDataTable[[#This Row],[Order Date]])</f>
        <v>2026</v>
      </c>
      <c r="V1624" s="7" t="str">
        <f>"Q"&amp;ROUNDUP(MONTH(SalesDataTable[[#This Row],[Order Date]])/3,0)</f>
        <v>Q3</v>
      </c>
      <c r="W1624" s="8">
        <f>MONTH(SalesDataTable[[#This Row],[Order Date]])</f>
        <v>8</v>
      </c>
      <c r="X1624" s="7" t="str">
        <f>TEXT(SalesDataTable[[#This Row],[Order Date]],"mmm")</f>
        <v>Aug</v>
      </c>
    </row>
    <row r="1625" spans="1:24" ht="15.75">
      <c r="A1625" s="1">
        <v>3319</v>
      </c>
      <c r="B1625" s="2">
        <v>46245</v>
      </c>
      <c r="C1625" s="3">
        <f>YEAR(SalesDataTable[[#This Row],[Order Date]])</f>
        <v>2026</v>
      </c>
      <c r="D1625" s="10" t="str">
        <f>"Q"&amp;ROUNDUP(MONTH(SalesDataTable[[#This Row],[Order Date]])/3,0)</f>
        <v>Q3</v>
      </c>
      <c r="E1625" s="3">
        <f>MONTH(SalesDataTable[[#This Row],[Order Date]])</f>
        <v>8</v>
      </c>
      <c r="F1625" s="3" t="str">
        <f>TEXT(SalesDataTable[[#This Row],[Order Date]],"MMM")</f>
        <v>Aug</v>
      </c>
      <c r="G1625" s="3" t="s">
        <v>6</v>
      </c>
      <c r="H1625" s="3" t="s">
        <v>49</v>
      </c>
      <c r="I1625" s="3" t="s">
        <v>2</v>
      </c>
      <c r="J1625" s="3" t="s">
        <v>3</v>
      </c>
      <c r="K1625" s="3" t="s">
        <v>9</v>
      </c>
      <c r="L1625" s="3" t="s">
        <v>10</v>
      </c>
      <c r="M1625" s="8">
        <v>3</v>
      </c>
      <c r="N1625" s="5">
        <v>93.53</v>
      </c>
      <c r="O1625" s="6">
        <v>0</v>
      </c>
      <c r="P1625" s="5">
        <v>46.19</v>
      </c>
      <c r="Q1625" s="5">
        <f t="shared" si="100"/>
        <v>280.59000000000003</v>
      </c>
      <c r="R1625" s="5">
        <f t="shared" si="101"/>
        <v>138.57</v>
      </c>
      <c r="S1625" s="5">
        <f t="shared" si="102"/>
        <v>142.02000000000004</v>
      </c>
      <c r="T1625" s="7">
        <f t="shared" si="103"/>
        <v>0.5061477600769807</v>
      </c>
      <c r="U1625" s="4">
        <f>YEAR(SalesDataTable[[#This Row],[Order Date]])</f>
        <v>2026</v>
      </c>
      <c r="V1625" s="7" t="str">
        <f>"Q"&amp;ROUNDUP(MONTH(SalesDataTable[[#This Row],[Order Date]])/3,0)</f>
        <v>Q3</v>
      </c>
      <c r="W1625" s="8">
        <f>MONTH(SalesDataTable[[#This Row],[Order Date]])</f>
        <v>8</v>
      </c>
      <c r="X1625" s="7" t="str">
        <f>TEXT(SalesDataTable[[#This Row],[Order Date]],"mmm")</f>
        <v>Aug</v>
      </c>
    </row>
    <row r="1626" spans="1:24" ht="15.75">
      <c r="A1626" s="1">
        <v>4600</v>
      </c>
      <c r="B1626" s="2">
        <v>46245</v>
      </c>
      <c r="C1626" s="3">
        <f>YEAR(SalesDataTable[[#This Row],[Order Date]])</f>
        <v>2026</v>
      </c>
      <c r="D1626" s="10" t="str">
        <f>"Q"&amp;ROUNDUP(MONTH(SalesDataTable[[#This Row],[Order Date]])/3,0)</f>
        <v>Q3</v>
      </c>
      <c r="E1626" s="3">
        <f>MONTH(SalesDataTable[[#This Row],[Order Date]])</f>
        <v>8</v>
      </c>
      <c r="F1626" s="3" t="str">
        <f>TEXT(SalesDataTable[[#This Row],[Order Date]],"MMM")</f>
        <v>Aug</v>
      </c>
      <c r="G1626" s="3" t="s">
        <v>20</v>
      </c>
      <c r="H1626" s="3" t="s">
        <v>21</v>
      </c>
      <c r="I1626" s="3" t="s">
        <v>8</v>
      </c>
      <c r="J1626" s="3" t="s">
        <v>16</v>
      </c>
      <c r="K1626" s="3" t="s">
        <v>14</v>
      </c>
      <c r="L1626" s="3" t="s">
        <v>48</v>
      </c>
      <c r="M1626" s="8">
        <v>10</v>
      </c>
      <c r="N1626" s="5">
        <v>162.38</v>
      </c>
      <c r="O1626" s="6">
        <v>0.05</v>
      </c>
      <c r="P1626" s="5">
        <v>85.82</v>
      </c>
      <c r="Q1626" s="5">
        <f t="shared" si="100"/>
        <v>1542.61</v>
      </c>
      <c r="R1626" s="5">
        <f t="shared" si="101"/>
        <v>858.19999999999993</v>
      </c>
      <c r="S1626" s="5">
        <f t="shared" si="102"/>
        <v>684.41</v>
      </c>
      <c r="T1626" s="7">
        <f t="shared" si="103"/>
        <v>0.44367014345816508</v>
      </c>
      <c r="U1626" s="4">
        <f>YEAR(SalesDataTable[[#This Row],[Order Date]])</f>
        <v>2026</v>
      </c>
      <c r="V1626" s="7" t="str">
        <f>"Q"&amp;ROUNDUP(MONTH(SalesDataTable[[#This Row],[Order Date]])/3,0)</f>
        <v>Q3</v>
      </c>
      <c r="W1626" s="8">
        <f>MONTH(SalesDataTable[[#This Row],[Order Date]])</f>
        <v>8</v>
      </c>
      <c r="X1626" s="7" t="str">
        <f>TEXT(SalesDataTable[[#This Row],[Order Date]],"mmm")</f>
        <v>Aug</v>
      </c>
    </row>
    <row r="1627" spans="1:24" ht="15.75">
      <c r="A1627" s="1">
        <v>5168</v>
      </c>
      <c r="B1627" s="2">
        <v>46245</v>
      </c>
      <c r="C1627" s="3">
        <f>YEAR(SalesDataTable[[#This Row],[Order Date]])</f>
        <v>2026</v>
      </c>
      <c r="D1627" s="10" t="str">
        <f>"Q"&amp;ROUNDUP(MONTH(SalesDataTable[[#This Row],[Order Date]])/3,0)</f>
        <v>Q3</v>
      </c>
      <c r="E1627" s="3">
        <f>MONTH(SalesDataTable[[#This Row],[Order Date]])</f>
        <v>8</v>
      </c>
      <c r="F1627" s="3" t="str">
        <f>TEXT(SalesDataTable[[#This Row],[Order Date]],"MMM")</f>
        <v>Aug</v>
      </c>
      <c r="G1627" s="3" t="s">
        <v>0</v>
      </c>
      <c r="H1627" s="3" t="s">
        <v>50</v>
      </c>
      <c r="I1627" s="3" t="s">
        <v>28</v>
      </c>
      <c r="J1627" s="3" t="s">
        <v>16</v>
      </c>
      <c r="K1627" s="3" t="s">
        <v>34</v>
      </c>
      <c r="L1627" s="3" t="s">
        <v>38</v>
      </c>
      <c r="M1627" s="8">
        <v>1</v>
      </c>
      <c r="N1627" s="5">
        <v>122.52</v>
      </c>
      <c r="O1627" s="6">
        <v>0.05</v>
      </c>
      <c r="P1627" s="5">
        <v>69.66</v>
      </c>
      <c r="Q1627" s="5">
        <f t="shared" si="100"/>
        <v>116.39399999999999</v>
      </c>
      <c r="R1627" s="5">
        <f t="shared" si="101"/>
        <v>69.66</v>
      </c>
      <c r="S1627" s="5">
        <f t="shared" si="102"/>
        <v>46.733999999999995</v>
      </c>
      <c r="T1627" s="7">
        <f t="shared" si="103"/>
        <v>0.40151554203824935</v>
      </c>
      <c r="U1627" s="4">
        <f>YEAR(SalesDataTable[[#This Row],[Order Date]])</f>
        <v>2026</v>
      </c>
      <c r="V1627" s="7" t="str">
        <f>"Q"&amp;ROUNDUP(MONTH(SalesDataTable[[#This Row],[Order Date]])/3,0)</f>
        <v>Q3</v>
      </c>
      <c r="W1627" s="8">
        <f>MONTH(SalesDataTable[[#This Row],[Order Date]])</f>
        <v>8</v>
      </c>
      <c r="X1627" s="7" t="str">
        <f>TEXT(SalesDataTable[[#This Row],[Order Date]],"mmm")</f>
        <v>Aug</v>
      </c>
    </row>
    <row r="1628" spans="1:24" ht="15.75">
      <c r="A1628" s="1">
        <v>245</v>
      </c>
      <c r="B1628" s="2">
        <v>46246</v>
      </c>
      <c r="C1628" s="3">
        <f>YEAR(SalesDataTable[[#This Row],[Order Date]])</f>
        <v>2026</v>
      </c>
      <c r="D1628" s="10" t="str">
        <f>"Q"&amp;ROUNDUP(MONTH(SalesDataTable[[#This Row],[Order Date]])/3,0)</f>
        <v>Q3</v>
      </c>
      <c r="E1628" s="3">
        <f>MONTH(SalesDataTable[[#This Row],[Order Date]])</f>
        <v>8</v>
      </c>
      <c r="F1628" s="3" t="str">
        <f>TEXT(SalesDataTable[[#This Row],[Order Date]],"MMM")</f>
        <v>Aug</v>
      </c>
      <c r="G1628" s="3" t="s">
        <v>20</v>
      </c>
      <c r="H1628" s="3" t="s">
        <v>47</v>
      </c>
      <c r="I1628" s="3" t="s">
        <v>28</v>
      </c>
      <c r="J1628" s="3" t="s">
        <v>3</v>
      </c>
      <c r="K1628" s="3" t="s">
        <v>9</v>
      </c>
      <c r="L1628" s="3" t="s">
        <v>17</v>
      </c>
      <c r="M1628" s="8">
        <v>1</v>
      </c>
      <c r="N1628" s="5">
        <v>142.84</v>
      </c>
      <c r="O1628" s="6">
        <v>0</v>
      </c>
      <c r="P1628" s="5">
        <v>77.7</v>
      </c>
      <c r="Q1628" s="5">
        <f t="shared" si="100"/>
        <v>142.84</v>
      </c>
      <c r="R1628" s="5">
        <f t="shared" si="101"/>
        <v>77.7</v>
      </c>
      <c r="S1628" s="5">
        <f t="shared" si="102"/>
        <v>65.14</v>
      </c>
      <c r="T1628" s="7">
        <f t="shared" si="103"/>
        <v>0.4560347241669</v>
      </c>
      <c r="U1628" s="4">
        <f>YEAR(SalesDataTable[[#This Row],[Order Date]])</f>
        <v>2026</v>
      </c>
      <c r="V1628" s="7" t="str">
        <f>"Q"&amp;ROUNDUP(MONTH(SalesDataTable[[#This Row],[Order Date]])/3,0)</f>
        <v>Q3</v>
      </c>
      <c r="W1628" s="8">
        <f>MONTH(SalesDataTable[[#This Row],[Order Date]])</f>
        <v>8</v>
      </c>
      <c r="X1628" s="7" t="str">
        <f>TEXT(SalesDataTable[[#This Row],[Order Date]],"mmm")</f>
        <v>Aug</v>
      </c>
    </row>
    <row r="1629" spans="1:24" ht="15.75">
      <c r="A1629" s="1">
        <v>322</v>
      </c>
      <c r="B1629" s="2">
        <v>46246</v>
      </c>
      <c r="C1629" s="3">
        <f>YEAR(SalesDataTable[[#This Row],[Order Date]])</f>
        <v>2026</v>
      </c>
      <c r="D1629" s="10" t="str">
        <f>"Q"&amp;ROUNDUP(MONTH(SalesDataTable[[#This Row],[Order Date]])/3,0)</f>
        <v>Q3</v>
      </c>
      <c r="E1629" s="3">
        <f>MONTH(SalesDataTable[[#This Row],[Order Date]])</f>
        <v>8</v>
      </c>
      <c r="F1629" s="3" t="str">
        <f>TEXT(SalesDataTable[[#This Row],[Order Date]],"MMM")</f>
        <v>Aug</v>
      </c>
      <c r="G1629" s="3" t="s">
        <v>6</v>
      </c>
      <c r="H1629" s="3" t="s">
        <v>49</v>
      </c>
      <c r="I1629" s="3" t="s">
        <v>19</v>
      </c>
      <c r="J1629" s="3" t="s">
        <v>3</v>
      </c>
      <c r="K1629" s="3" t="s">
        <v>9</v>
      </c>
      <c r="L1629" s="3" t="s">
        <v>46</v>
      </c>
      <c r="M1629" s="8">
        <v>3</v>
      </c>
      <c r="N1629" s="5">
        <v>72.349999999999994</v>
      </c>
      <c r="O1629" s="6">
        <v>0</v>
      </c>
      <c r="P1629" s="5">
        <v>32.119999999999997</v>
      </c>
      <c r="Q1629" s="5">
        <f t="shared" si="100"/>
        <v>217.04999999999998</v>
      </c>
      <c r="R1629" s="5">
        <f t="shared" si="101"/>
        <v>96.359999999999985</v>
      </c>
      <c r="S1629" s="5">
        <f t="shared" si="102"/>
        <v>120.69</v>
      </c>
      <c r="T1629" s="7">
        <f t="shared" si="103"/>
        <v>0.55604699378023503</v>
      </c>
      <c r="U1629" s="4">
        <f>YEAR(SalesDataTable[[#This Row],[Order Date]])</f>
        <v>2026</v>
      </c>
      <c r="V1629" s="7" t="str">
        <f>"Q"&amp;ROUNDUP(MONTH(SalesDataTable[[#This Row],[Order Date]])/3,0)</f>
        <v>Q3</v>
      </c>
      <c r="W1629" s="8">
        <f>MONTH(SalesDataTable[[#This Row],[Order Date]])</f>
        <v>8</v>
      </c>
      <c r="X1629" s="7" t="str">
        <f>TEXT(SalesDataTable[[#This Row],[Order Date]],"mmm")</f>
        <v>Aug</v>
      </c>
    </row>
    <row r="1630" spans="1:24" ht="15.75">
      <c r="A1630" s="1">
        <v>1101</v>
      </c>
      <c r="B1630" s="2">
        <v>46246</v>
      </c>
      <c r="C1630" s="3">
        <f>YEAR(SalesDataTable[[#This Row],[Order Date]])</f>
        <v>2026</v>
      </c>
      <c r="D1630" s="10" t="str">
        <f>"Q"&amp;ROUNDUP(MONTH(SalesDataTable[[#This Row],[Order Date]])/3,0)</f>
        <v>Q3</v>
      </c>
      <c r="E1630" s="3">
        <f>MONTH(SalesDataTable[[#This Row],[Order Date]])</f>
        <v>8</v>
      </c>
      <c r="F1630" s="3" t="str">
        <f>TEXT(SalesDataTable[[#This Row],[Order Date]],"MMM")</f>
        <v>Aug</v>
      </c>
      <c r="G1630" s="3" t="s">
        <v>20</v>
      </c>
      <c r="H1630" s="3" t="s">
        <v>21</v>
      </c>
      <c r="I1630" s="3" t="s">
        <v>2</v>
      </c>
      <c r="J1630" s="3" t="s">
        <v>13</v>
      </c>
      <c r="K1630" s="3" t="s">
        <v>34</v>
      </c>
      <c r="L1630" s="3" t="s">
        <v>35</v>
      </c>
      <c r="M1630" s="8">
        <v>3</v>
      </c>
      <c r="N1630" s="5">
        <v>40.14</v>
      </c>
      <c r="O1630" s="6">
        <v>0.05</v>
      </c>
      <c r="P1630" s="5">
        <v>14.53</v>
      </c>
      <c r="Q1630" s="5">
        <f t="shared" si="100"/>
        <v>114.399</v>
      </c>
      <c r="R1630" s="5">
        <f t="shared" si="101"/>
        <v>43.589999999999996</v>
      </c>
      <c r="S1630" s="5">
        <f t="shared" si="102"/>
        <v>70.808999999999997</v>
      </c>
      <c r="T1630" s="7">
        <f t="shared" si="103"/>
        <v>0.61896520074476169</v>
      </c>
      <c r="U1630" s="4">
        <f>YEAR(SalesDataTable[[#This Row],[Order Date]])</f>
        <v>2026</v>
      </c>
      <c r="V1630" s="7" t="str">
        <f>"Q"&amp;ROUNDUP(MONTH(SalesDataTable[[#This Row],[Order Date]])/3,0)</f>
        <v>Q3</v>
      </c>
      <c r="W1630" s="8">
        <f>MONTH(SalesDataTable[[#This Row],[Order Date]])</f>
        <v>8</v>
      </c>
      <c r="X1630" s="7" t="str">
        <f>TEXT(SalesDataTable[[#This Row],[Order Date]],"mmm")</f>
        <v>Aug</v>
      </c>
    </row>
    <row r="1631" spans="1:24" ht="15.75">
      <c r="A1631" s="1">
        <v>1564</v>
      </c>
      <c r="B1631" s="2">
        <v>46246</v>
      </c>
      <c r="C1631" s="3">
        <f>YEAR(SalesDataTable[[#This Row],[Order Date]])</f>
        <v>2026</v>
      </c>
      <c r="D1631" s="10" t="str">
        <f>"Q"&amp;ROUNDUP(MONTH(SalesDataTable[[#This Row],[Order Date]])/3,0)</f>
        <v>Q3</v>
      </c>
      <c r="E1631" s="3">
        <f>MONTH(SalesDataTable[[#This Row],[Order Date]])</f>
        <v>8</v>
      </c>
      <c r="F1631" s="3" t="str">
        <f>TEXT(SalesDataTable[[#This Row],[Order Date]],"MMM")</f>
        <v>Aug</v>
      </c>
      <c r="G1631" s="3" t="s">
        <v>20</v>
      </c>
      <c r="H1631" s="3" t="s">
        <v>47</v>
      </c>
      <c r="I1631" s="3" t="s">
        <v>2</v>
      </c>
      <c r="J1631" s="3" t="s">
        <v>13</v>
      </c>
      <c r="K1631" s="3" t="s">
        <v>34</v>
      </c>
      <c r="L1631" s="3" t="s">
        <v>45</v>
      </c>
      <c r="M1631" s="8">
        <v>2</v>
      </c>
      <c r="N1631" s="5">
        <v>51.84</v>
      </c>
      <c r="O1631" s="6">
        <v>0</v>
      </c>
      <c r="P1631" s="5">
        <v>21.62</v>
      </c>
      <c r="Q1631" s="5">
        <f t="shared" si="100"/>
        <v>103.68</v>
      </c>
      <c r="R1631" s="5">
        <f t="shared" si="101"/>
        <v>43.24</v>
      </c>
      <c r="S1631" s="5">
        <f t="shared" si="102"/>
        <v>60.440000000000005</v>
      </c>
      <c r="T1631" s="7">
        <f t="shared" si="103"/>
        <v>0.58294753086419759</v>
      </c>
      <c r="U1631" s="4">
        <f>YEAR(SalesDataTable[[#This Row],[Order Date]])</f>
        <v>2026</v>
      </c>
      <c r="V1631" s="7" t="str">
        <f>"Q"&amp;ROUNDUP(MONTH(SalesDataTable[[#This Row],[Order Date]])/3,0)</f>
        <v>Q3</v>
      </c>
      <c r="W1631" s="8">
        <f>MONTH(SalesDataTable[[#This Row],[Order Date]])</f>
        <v>8</v>
      </c>
      <c r="X1631" s="7" t="str">
        <f>TEXT(SalesDataTable[[#This Row],[Order Date]],"mmm")</f>
        <v>Aug</v>
      </c>
    </row>
    <row r="1632" spans="1:24" ht="15.75">
      <c r="A1632" s="1">
        <v>3712</v>
      </c>
      <c r="B1632" s="2">
        <v>46246</v>
      </c>
      <c r="C1632" s="3">
        <f>YEAR(SalesDataTable[[#This Row],[Order Date]])</f>
        <v>2026</v>
      </c>
      <c r="D1632" s="10" t="str">
        <f>"Q"&amp;ROUNDUP(MONTH(SalesDataTable[[#This Row],[Order Date]])/3,0)</f>
        <v>Q3</v>
      </c>
      <c r="E1632" s="3">
        <f>MONTH(SalesDataTable[[#This Row],[Order Date]])</f>
        <v>8</v>
      </c>
      <c r="F1632" s="3" t="str">
        <f>TEXT(SalesDataTable[[#This Row],[Order Date]],"MMM")</f>
        <v>Aug</v>
      </c>
      <c r="G1632" s="3" t="s">
        <v>20</v>
      </c>
      <c r="H1632" s="3" t="s">
        <v>33</v>
      </c>
      <c r="I1632" s="3" t="s">
        <v>2</v>
      </c>
      <c r="J1632" s="3" t="s">
        <v>13</v>
      </c>
      <c r="K1632" s="3" t="s">
        <v>4</v>
      </c>
      <c r="L1632" s="3" t="s">
        <v>5</v>
      </c>
      <c r="M1632" s="8">
        <v>3</v>
      </c>
      <c r="N1632" s="5">
        <v>82.32</v>
      </c>
      <c r="O1632" s="6">
        <v>0.15</v>
      </c>
      <c r="P1632" s="5">
        <v>41.95</v>
      </c>
      <c r="Q1632" s="5">
        <f t="shared" si="100"/>
        <v>209.91599999999997</v>
      </c>
      <c r="R1632" s="5">
        <f t="shared" si="101"/>
        <v>125.85000000000001</v>
      </c>
      <c r="S1632" s="5">
        <f t="shared" si="102"/>
        <v>84.06599999999996</v>
      </c>
      <c r="T1632" s="7">
        <f t="shared" si="103"/>
        <v>0.40047447550448739</v>
      </c>
      <c r="U1632" s="4">
        <f>YEAR(SalesDataTable[[#This Row],[Order Date]])</f>
        <v>2026</v>
      </c>
      <c r="V1632" s="7" t="str">
        <f>"Q"&amp;ROUNDUP(MONTH(SalesDataTable[[#This Row],[Order Date]])/3,0)</f>
        <v>Q3</v>
      </c>
      <c r="W1632" s="8">
        <f>MONTH(SalesDataTable[[#This Row],[Order Date]])</f>
        <v>8</v>
      </c>
      <c r="X1632" s="7" t="str">
        <f>TEXT(SalesDataTable[[#This Row],[Order Date]],"mmm")</f>
        <v>Aug</v>
      </c>
    </row>
    <row r="1633" spans="1:24" ht="15.75">
      <c r="A1633" s="1">
        <v>771</v>
      </c>
      <c r="B1633" s="2">
        <v>46247</v>
      </c>
      <c r="C1633" s="3">
        <f>YEAR(SalesDataTable[[#This Row],[Order Date]])</f>
        <v>2026</v>
      </c>
      <c r="D1633" s="10" t="str">
        <f>"Q"&amp;ROUNDUP(MONTH(SalesDataTable[[#This Row],[Order Date]])/3,0)</f>
        <v>Q3</v>
      </c>
      <c r="E1633" s="3">
        <f>MONTH(SalesDataTable[[#This Row],[Order Date]])</f>
        <v>8</v>
      </c>
      <c r="F1633" s="3" t="str">
        <f>TEXT(SalesDataTable[[#This Row],[Order Date]],"MMM")</f>
        <v>Aug</v>
      </c>
      <c r="G1633" s="3" t="s">
        <v>11</v>
      </c>
      <c r="H1633" s="3" t="s">
        <v>25</v>
      </c>
      <c r="I1633" s="3" t="s">
        <v>2</v>
      </c>
      <c r="J1633" s="3" t="s">
        <v>3</v>
      </c>
      <c r="K1633" s="3" t="s">
        <v>9</v>
      </c>
      <c r="L1633" s="3" t="s">
        <v>10</v>
      </c>
      <c r="M1633" s="8">
        <v>1</v>
      </c>
      <c r="N1633" s="5">
        <v>91.78</v>
      </c>
      <c r="O1633" s="6">
        <v>0</v>
      </c>
      <c r="P1633" s="5">
        <v>46.15</v>
      </c>
      <c r="Q1633" s="5">
        <f t="shared" si="100"/>
        <v>91.78</v>
      </c>
      <c r="R1633" s="5">
        <f t="shared" si="101"/>
        <v>46.15</v>
      </c>
      <c r="S1633" s="5">
        <f t="shared" si="102"/>
        <v>45.63</v>
      </c>
      <c r="T1633" s="7">
        <f t="shared" si="103"/>
        <v>0.49716713881019831</v>
      </c>
      <c r="U1633" s="4">
        <f>YEAR(SalesDataTable[[#This Row],[Order Date]])</f>
        <v>2026</v>
      </c>
      <c r="V1633" s="7" t="str">
        <f>"Q"&amp;ROUNDUP(MONTH(SalesDataTable[[#This Row],[Order Date]])/3,0)</f>
        <v>Q3</v>
      </c>
      <c r="W1633" s="8">
        <f>MONTH(SalesDataTable[[#This Row],[Order Date]])</f>
        <v>8</v>
      </c>
      <c r="X1633" s="7" t="str">
        <f>TEXT(SalesDataTable[[#This Row],[Order Date]],"mmm")</f>
        <v>Aug</v>
      </c>
    </row>
    <row r="1634" spans="1:24" ht="15.75">
      <c r="A1634" s="1">
        <v>2749</v>
      </c>
      <c r="B1634" s="2">
        <v>46247</v>
      </c>
      <c r="C1634" s="3">
        <f>YEAR(SalesDataTable[[#This Row],[Order Date]])</f>
        <v>2026</v>
      </c>
      <c r="D1634" s="10" t="str">
        <f>"Q"&amp;ROUNDUP(MONTH(SalesDataTable[[#This Row],[Order Date]])/3,0)</f>
        <v>Q3</v>
      </c>
      <c r="E1634" s="3">
        <f>MONTH(SalesDataTable[[#This Row],[Order Date]])</f>
        <v>8</v>
      </c>
      <c r="F1634" s="3" t="str">
        <f>TEXT(SalesDataTable[[#This Row],[Order Date]],"MMM")</f>
        <v>Aug</v>
      </c>
      <c r="G1634" s="3" t="s">
        <v>6</v>
      </c>
      <c r="H1634" s="3" t="s">
        <v>49</v>
      </c>
      <c r="I1634" s="3" t="s">
        <v>2</v>
      </c>
      <c r="J1634" s="3" t="s">
        <v>16</v>
      </c>
      <c r="K1634" s="3" t="s">
        <v>9</v>
      </c>
      <c r="L1634" s="3" t="s">
        <v>10</v>
      </c>
      <c r="M1634" s="8">
        <v>2</v>
      </c>
      <c r="N1634" s="5">
        <v>93.13</v>
      </c>
      <c r="O1634" s="6">
        <v>0</v>
      </c>
      <c r="P1634" s="5">
        <v>45.68</v>
      </c>
      <c r="Q1634" s="5">
        <f t="shared" si="100"/>
        <v>186.26</v>
      </c>
      <c r="R1634" s="5">
        <f t="shared" si="101"/>
        <v>91.36</v>
      </c>
      <c r="S1634" s="5">
        <f t="shared" si="102"/>
        <v>94.899999999999991</v>
      </c>
      <c r="T1634" s="7">
        <f t="shared" si="103"/>
        <v>0.50950284548480618</v>
      </c>
      <c r="U1634" s="4">
        <f>YEAR(SalesDataTable[[#This Row],[Order Date]])</f>
        <v>2026</v>
      </c>
      <c r="V1634" s="7" t="str">
        <f>"Q"&amp;ROUNDUP(MONTH(SalesDataTable[[#This Row],[Order Date]])/3,0)</f>
        <v>Q3</v>
      </c>
      <c r="W1634" s="8">
        <f>MONTH(SalesDataTable[[#This Row],[Order Date]])</f>
        <v>8</v>
      </c>
      <c r="X1634" s="7" t="str">
        <f>TEXT(SalesDataTable[[#This Row],[Order Date]],"mmm")</f>
        <v>Aug</v>
      </c>
    </row>
    <row r="1635" spans="1:24" ht="15.75">
      <c r="A1635" s="1">
        <v>4252</v>
      </c>
      <c r="B1635" s="2">
        <v>46247</v>
      </c>
      <c r="C1635" s="3">
        <f>YEAR(SalesDataTable[[#This Row],[Order Date]])</f>
        <v>2026</v>
      </c>
      <c r="D1635" s="10" t="str">
        <f>"Q"&amp;ROUNDUP(MONTH(SalesDataTable[[#This Row],[Order Date]])/3,0)</f>
        <v>Q3</v>
      </c>
      <c r="E1635" s="3">
        <f>MONTH(SalesDataTable[[#This Row],[Order Date]])</f>
        <v>8</v>
      </c>
      <c r="F1635" s="3" t="str">
        <f>TEXT(SalesDataTable[[#This Row],[Order Date]],"MMM")</f>
        <v>Aug</v>
      </c>
      <c r="G1635" s="3" t="s">
        <v>6</v>
      </c>
      <c r="H1635" s="3" t="s">
        <v>43</v>
      </c>
      <c r="I1635" s="3" t="s">
        <v>2</v>
      </c>
      <c r="J1635" s="3" t="s">
        <v>3</v>
      </c>
      <c r="K1635" s="3" t="s">
        <v>14</v>
      </c>
      <c r="L1635" s="3" t="s">
        <v>15</v>
      </c>
      <c r="M1635" s="8">
        <v>1</v>
      </c>
      <c r="N1635" s="5">
        <v>36.67</v>
      </c>
      <c r="O1635" s="6">
        <v>0.1</v>
      </c>
      <c r="P1635" s="5">
        <v>13.18</v>
      </c>
      <c r="Q1635" s="5">
        <f t="shared" si="100"/>
        <v>33.003</v>
      </c>
      <c r="R1635" s="5">
        <f t="shared" si="101"/>
        <v>13.18</v>
      </c>
      <c r="S1635" s="5">
        <f t="shared" si="102"/>
        <v>19.823</v>
      </c>
      <c r="T1635" s="7">
        <f t="shared" si="103"/>
        <v>0.60064236584552921</v>
      </c>
      <c r="U1635" s="4">
        <f>YEAR(SalesDataTable[[#This Row],[Order Date]])</f>
        <v>2026</v>
      </c>
      <c r="V1635" s="7" t="str">
        <f>"Q"&amp;ROUNDUP(MONTH(SalesDataTable[[#This Row],[Order Date]])/3,0)</f>
        <v>Q3</v>
      </c>
      <c r="W1635" s="8">
        <f>MONTH(SalesDataTable[[#This Row],[Order Date]])</f>
        <v>8</v>
      </c>
      <c r="X1635" s="7" t="str">
        <f>TEXT(SalesDataTable[[#This Row],[Order Date]],"mmm")</f>
        <v>Aug</v>
      </c>
    </row>
    <row r="1636" spans="1:24" ht="15.75">
      <c r="A1636" s="1">
        <v>4665</v>
      </c>
      <c r="B1636" s="2">
        <v>46247</v>
      </c>
      <c r="C1636" s="3">
        <f>YEAR(SalesDataTable[[#This Row],[Order Date]])</f>
        <v>2026</v>
      </c>
      <c r="D1636" s="10" t="str">
        <f>"Q"&amp;ROUNDUP(MONTH(SalesDataTable[[#This Row],[Order Date]])/3,0)</f>
        <v>Q3</v>
      </c>
      <c r="E1636" s="3">
        <f>MONTH(SalesDataTable[[#This Row],[Order Date]])</f>
        <v>8</v>
      </c>
      <c r="F1636" s="3" t="str">
        <f>TEXT(SalesDataTable[[#This Row],[Order Date]],"MMM")</f>
        <v>Aug</v>
      </c>
      <c r="G1636" s="3" t="s">
        <v>20</v>
      </c>
      <c r="H1636" s="3" t="s">
        <v>33</v>
      </c>
      <c r="I1636" s="3" t="s">
        <v>8</v>
      </c>
      <c r="J1636" s="3" t="s">
        <v>3</v>
      </c>
      <c r="K1636" s="3" t="s">
        <v>34</v>
      </c>
      <c r="L1636" s="3" t="s">
        <v>45</v>
      </c>
      <c r="M1636" s="8">
        <v>4</v>
      </c>
      <c r="N1636" s="5">
        <v>51.25</v>
      </c>
      <c r="O1636" s="6">
        <v>0.1</v>
      </c>
      <c r="P1636" s="5">
        <v>21.77</v>
      </c>
      <c r="Q1636" s="5">
        <f t="shared" si="100"/>
        <v>184.5</v>
      </c>
      <c r="R1636" s="5">
        <f t="shared" si="101"/>
        <v>87.08</v>
      </c>
      <c r="S1636" s="5">
        <f t="shared" si="102"/>
        <v>97.42</v>
      </c>
      <c r="T1636" s="7">
        <f t="shared" si="103"/>
        <v>0.52802168021680218</v>
      </c>
      <c r="U1636" s="4">
        <f>YEAR(SalesDataTable[[#This Row],[Order Date]])</f>
        <v>2026</v>
      </c>
      <c r="V1636" s="7" t="str">
        <f>"Q"&amp;ROUNDUP(MONTH(SalesDataTable[[#This Row],[Order Date]])/3,0)</f>
        <v>Q3</v>
      </c>
      <c r="W1636" s="8">
        <f>MONTH(SalesDataTable[[#This Row],[Order Date]])</f>
        <v>8</v>
      </c>
      <c r="X1636" s="7" t="str">
        <f>TEXT(SalesDataTable[[#This Row],[Order Date]],"mmm")</f>
        <v>Aug</v>
      </c>
    </row>
    <row r="1637" spans="1:24" ht="15.75">
      <c r="A1637" s="1">
        <v>4767</v>
      </c>
      <c r="B1637" s="2">
        <v>46247</v>
      </c>
      <c r="C1637" s="3">
        <f>YEAR(SalesDataTable[[#This Row],[Order Date]])</f>
        <v>2026</v>
      </c>
      <c r="D1637" s="10" t="str">
        <f>"Q"&amp;ROUNDUP(MONTH(SalesDataTable[[#This Row],[Order Date]])/3,0)</f>
        <v>Q3</v>
      </c>
      <c r="E1637" s="3">
        <f>MONTH(SalesDataTable[[#This Row],[Order Date]])</f>
        <v>8</v>
      </c>
      <c r="F1637" s="3" t="str">
        <f>TEXT(SalesDataTable[[#This Row],[Order Date]],"MMM")</f>
        <v>Aug</v>
      </c>
      <c r="G1637" s="3" t="s">
        <v>20</v>
      </c>
      <c r="H1637" s="3" t="s">
        <v>33</v>
      </c>
      <c r="I1637" s="3" t="s">
        <v>28</v>
      </c>
      <c r="J1637" s="3" t="s">
        <v>16</v>
      </c>
      <c r="K1637" s="3" t="s">
        <v>34</v>
      </c>
      <c r="L1637" s="3" t="s">
        <v>35</v>
      </c>
      <c r="M1637" s="8">
        <v>1</v>
      </c>
      <c r="N1637" s="5">
        <v>39.61</v>
      </c>
      <c r="O1637" s="6">
        <v>0.1</v>
      </c>
      <c r="P1637" s="5">
        <v>14.85</v>
      </c>
      <c r="Q1637" s="5">
        <f t="shared" si="100"/>
        <v>35.649000000000001</v>
      </c>
      <c r="R1637" s="5">
        <f t="shared" si="101"/>
        <v>14.85</v>
      </c>
      <c r="S1637" s="5">
        <f t="shared" si="102"/>
        <v>20.798999999999999</v>
      </c>
      <c r="T1637" s="7">
        <f t="shared" si="103"/>
        <v>0.58343852562484222</v>
      </c>
      <c r="U1637" s="4">
        <f>YEAR(SalesDataTable[[#This Row],[Order Date]])</f>
        <v>2026</v>
      </c>
      <c r="V1637" s="7" t="str">
        <f>"Q"&amp;ROUNDUP(MONTH(SalesDataTable[[#This Row],[Order Date]])/3,0)</f>
        <v>Q3</v>
      </c>
      <c r="W1637" s="8">
        <f>MONTH(SalesDataTable[[#This Row],[Order Date]])</f>
        <v>8</v>
      </c>
      <c r="X1637" s="7" t="str">
        <f>TEXT(SalesDataTable[[#This Row],[Order Date]],"mmm")</f>
        <v>Aug</v>
      </c>
    </row>
    <row r="1638" spans="1:24" ht="15.75">
      <c r="A1638" s="1">
        <v>4832</v>
      </c>
      <c r="B1638" s="2">
        <v>46247</v>
      </c>
      <c r="C1638" s="3">
        <f>YEAR(SalesDataTable[[#This Row],[Order Date]])</f>
        <v>2026</v>
      </c>
      <c r="D1638" s="10" t="str">
        <f>"Q"&amp;ROUNDUP(MONTH(SalesDataTable[[#This Row],[Order Date]])/3,0)</f>
        <v>Q3</v>
      </c>
      <c r="E1638" s="3">
        <f>MONTH(SalesDataTable[[#This Row],[Order Date]])</f>
        <v>8</v>
      </c>
      <c r="F1638" s="3" t="str">
        <f>TEXT(SalesDataTable[[#This Row],[Order Date]],"MMM")</f>
        <v>Aug</v>
      </c>
      <c r="G1638" s="3" t="s">
        <v>0</v>
      </c>
      <c r="H1638" s="3" t="s">
        <v>50</v>
      </c>
      <c r="I1638" s="3" t="s">
        <v>28</v>
      </c>
      <c r="J1638" s="3" t="s">
        <v>3</v>
      </c>
      <c r="K1638" s="3" t="s">
        <v>4</v>
      </c>
      <c r="L1638" s="3" t="s">
        <v>5</v>
      </c>
      <c r="M1638" s="8">
        <v>2</v>
      </c>
      <c r="N1638" s="5">
        <v>81.59</v>
      </c>
      <c r="O1638" s="6">
        <v>0.15</v>
      </c>
      <c r="P1638" s="5">
        <v>43.9</v>
      </c>
      <c r="Q1638" s="5">
        <f t="shared" si="100"/>
        <v>138.703</v>
      </c>
      <c r="R1638" s="5">
        <f t="shared" si="101"/>
        <v>87.8</v>
      </c>
      <c r="S1638" s="5">
        <f t="shared" si="102"/>
        <v>50.903000000000006</v>
      </c>
      <c r="T1638" s="7">
        <f t="shared" si="103"/>
        <v>0.3669927831409559</v>
      </c>
      <c r="U1638" s="4">
        <f>YEAR(SalesDataTable[[#This Row],[Order Date]])</f>
        <v>2026</v>
      </c>
      <c r="V1638" s="7" t="str">
        <f>"Q"&amp;ROUNDUP(MONTH(SalesDataTable[[#This Row],[Order Date]])/3,0)</f>
        <v>Q3</v>
      </c>
      <c r="W1638" s="8">
        <f>MONTH(SalesDataTable[[#This Row],[Order Date]])</f>
        <v>8</v>
      </c>
      <c r="X1638" s="7" t="str">
        <f>TEXT(SalesDataTable[[#This Row],[Order Date]],"mmm")</f>
        <v>Aug</v>
      </c>
    </row>
    <row r="1639" spans="1:24" ht="15.75">
      <c r="A1639" s="1">
        <v>747</v>
      </c>
      <c r="B1639" s="2">
        <v>46248</v>
      </c>
      <c r="C1639" s="3">
        <f>YEAR(SalesDataTable[[#This Row],[Order Date]])</f>
        <v>2026</v>
      </c>
      <c r="D1639" s="10" t="str">
        <f>"Q"&amp;ROUNDUP(MONTH(SalesDataTable[[#This Row],[Order Date]])/3,0)</f>
        <v>Q3</v>
      </c>
      <c r="E1639" s="3">
        <f>MONTH(SalesDataTable[[#This Row],[Order Date]])</f>
        <v>8</v>
      </c>
      <c r="F1639" s="3" t="str">
        <f>TEXT(SalesDataTable[[#This Row],[Order Date]],"MMM")</f>
        <v>Aug</v>
      </c>
      <c r="G1639" s="3" t="s">
        <v>6</v>
      </c>
      <c r="H1639" s="3" t="s">
        <v>7</v>
      </c>
      <c r="I1639" s="3" t="s">
        <v>19</v>
      </c>
      <c r="J1639" s="3" t="s">
        <v>13</v>
      </c>
      <c r="K1639" s="3" t="s">
        <v>34</v>
      </c>
      <c r="L1639" s="3" t="s">
        <v>38</v>
      </c>
      <c r="M1639" s="8">
        <v>3</v>
      </c>
      <c r="N1639" s="5">
        <v>122.96</v>
      </c>
      <c r="O1639" s="6">
        <v>0.1</v>
      </c>
      <c r="P1639" s="5">
        <v>67.62</v>
      </c>
      <c r="Q1639" s="5">
        <f t="shared" si="100"/>
        <v>331.99200000000002</v>
      </c>
      <c r="R1639" s="5">
        <f t="shared" si="101"/>
        <v>202.86</v>
      </c>
      <c r="S1639" s="5">
        <f t="shared" si="102"/>
        <v>129.13200000000001</v>
      </c>
      <c r="T1639" s="7">
        <f t="shared" si="103"/>
        <v>0.38896117978746475</v>
      </c>
      <c r="U1639" s="4">
        <f>YEAR(SalesDataTable[[#This Row],[Order Date]])</f>
        <v>2026</v>
      </c>
      <c r="V1639" s="7" t="str">
        <f>"Q"&amp;ROUNDUP(MONTH(SalesDataTable[[#This Row],[Order Date]])/3,0)</f>
        <v>Q3</v>
      </c>
      <c r="W1639" s="8">
        <f>MONTH(SalesDataTable[[#This Row],[Order Date]])</f>
        <v>8</v>
      </c>
      <c r="X1639" s="7" t="str">
        <f>TEXT(SalesDataTable[[#This Row],[Order Date]],"mmm")</f>
        <v>Aug</v>
      </c>
    </row>
    <row r="1640" spans="1:24" ht="15.75">
      <c r="A1640" s="1">
        <v>2281</v>
      </c>
      <c r="B1640" s="2">
        <v>46248</v>
      </c>
      <c r="C1640" s="3">
        <f>YEAR(SalesDataTable[[#This Row],[Order Date]])</f>
        <v>2026</v>
      </c>
      <c r="D1640" s="10" t="str">
        <f>"Q"&amp;ROUNDUP(MONTH(SalesDataTable[[#This Row],[Order Date]])/3,0)</f>
        <v>Q3</v>
      </c>
      <c r="E1640" s="3">
        <f>MONTH(SalesDataTable[[#This Row],[Order Date]])</f>
        <v>8</v>
      </c>
      <c r="F1640" s="3" t="str">
        <f>TEXT(SalesDataTable[[#This Row],[Order Date]],"MMM")</f>
        <v>Aug</v>
      </c>
      <c r="G1640" s="3" t="s">
        <v>6</v>
      </c>
      <c r="H1640" s="3" t="s">
        <v>41</v>
      </c>
      <c r="I1640" s="3" t="s">
        <v>19</v>
      </c>
      <c r="J1640" s="3" t="s">
        <v>3</v>
      </c>
      <c r="K1640" s="3" t="s">
        <v>9</v>
      </c>
      <c r="L1640" s="3" t="s">
        <v>46</v>
      </c>
      <c r="M1640" s="8">
        <v>1</v>
      </c>
      <c r="N1640" s="5">
        <v>70.91</v>
      </c>
      <c r="O1640" s="6">
        <v>0</v>
      </c>
      <c r="P1640" s="5">
        <v>33.11</v>
      </c>
      <c r="Q1640" s="5">
        <f t="shared" si="100"/>
        <v>70.91</v>
      </c>
      <c r="R1640" s="5">
        <f t="shared" si="101"/>
        <v>33.11</v>
      </c>
      <c r="S1640" s="5">
        <f t="shared" si="102"/>
        <v>37.799999999999997</v>
      </c>
      <c r="T1640" s="7">
        <f t="shared" si="103"/>
        <v>0.53307008884501483</v>
      </c>
      <c r="U1640" s="4">
        <f>YEAR(SalesDataTable[[#This Row],[Order Date]])</f>
        <v>2026</v>
      </c>
      <c r="V1640" s="7" t="str">
        <f>"Q"&amp;ROUNDUP(MONTH(SalesDataTable[[#This Row],[Order Date]])/3,0)</f>
        <v>Q3</v>
      </c>
      <c r="W1640" s="8">
        <f>MONTH(SalesDataTable[[#This Row],[Order Date]])</f>
        <v>8</v>
      </c>
      <c r="X1640" s="7" t="str">
        <f>TEXT(SalesDataTable[[#This Row],[Order Date]],"mmm")</f>
        <v>Aug</v>
      </c>
    </row>
    <row r="1641" spans="1:24" ht="15.75">
      <c r="A1641" s="1">
        <v>2414</v>
      </c>
      <c r="B1641" s="2">
        <v>46248</v>
      </c>
      <c r="C1641" s="3">
        <f>YEAR(SalesDataTable[[#This Row],[Order Date]])</f>
        <v>2026</v>
      </c>
      <c r="D1641" s="10" t="str">
        <f>"Q"&amp;ROUNDUP(MONTH(SalesDataTable[[#This Row],[Order Date]])/3,0)</f>
        <v>Q3</v>
      </c>
      <c r="E1641" s="3">
        <f>MONTH(SalesDataTable[[#This Row],[Order Date]])</f>
        <v>8</v>
      </c>
      <c r="F1641" s="3" t="str">
        <f>TEXT(SalesDataTable[[#This Row],[Order Date]],"MMM")</f>
        <v>Aug</v>
      </c>
      <c r="G1641" s="3" t="s">
        <v>6</v>
      </c>
      <c r="H1641" s="3" t="s">
        <v>27</v>
      </c>
      <c r="I1641" s="3" t="s">
        <v>8</v>
      </c>
      <c r="J1641" s="3" t="s">
        <v>16</v>
      </c>
      <c r="K1641" s="3" t="s">
        <v>4</v>
      </c>
      <c r="L1641" s="3" t="s">
        <v>22</v>
      </c>
      <c r="M1641" s="8">
        <v>6</v>
      </c>
      <c r="N1641" s="5">
        <v>50.94</v>
      </c>
      <c r="O1641" s="6">
        <v>0.1</v>
      </c>
      <c r="P1641" s="5">
        <v>22.76</v>
      </c>
      <c r="Q1641" s="5">
        <f t="shared" si="100"/>
        <v>275.07600000000002</v>
      </c>
      <c r="R1641" s="5">
        <f t="shared" si="101"/>
        <v>136.56</v>
      </c>
      <c r="S1641" s="5">
        <f t="shared" si="102"/>
        <v>138.51600000000002</v>
      </c>
      <c r="T1641" s="7">
        <f t="shared" si="103"/>
        <v>0.50355538105832576</v>
      </c>
      <c r="U1641" s="4">
        <f>YEAR(SalesDataTable[[#This Row],[Order Date]])</f>
        <v>2026</v>
      </c>
      <c r="V1641" s="7" t="str">
        <f>"Q"&amp;ROUNDUP(MONTH(SalesDataTable[[#This Row],[Order Date]])/3,0)</f>
        <v>Q3</v>
      </c>
      <c r="W1641" s="8">
        <f>MONTH(SalesDataTable[[#This Row],[Order Date]])</f>
        <v>8</v>
      </c>
      <c r="X1641" s="7" t="str">
        <f>TEXT(SalesDataTable[[#This Row],[Order Date]],"mmm")</f>
        <v>Aug</v>
      </c>
    </row>
    <row r="1642" spans="1:24" ht="15.75">
      <c r="A1642" s="1">
        <v>3162</v>
      </c>
      <c r="B1642" s="2">
        <v>46248</v>
      </c>
      <c r="C1642" s="3">
        <f>YEAR(SalesDataTable[[#This Row],[Order Date]])</f>
        <v>2026</v>
      </c>
      <c r="D1642" s="10" t="str">
        <f>"Q"&amp;ROUNDUP(MONTH(SalesDataTable[[#This Row],[Order Date]])/3,0)</f>
        <v>Q3</v>
      </c>
      <c r="E1642" s="3">
        <f>MONTH(SalesDataTable[[#This Row],[Order Date]])</f>
        <v>8</v>
      </c>
      <c r="F1642" s="3" t="str">
        <f>TEXT(SalesDataTable[[#This Row],[Order Date]],"MMM")</f>
        <v>Aug</v>
      </c>
      <c r="G1642" s="3" t="s">
        <v>6</v>
      </c>
      <c r="H1642" s="3" t="s">
        <v>7</v>
      </c>
      <c r="I1642" s="3" t="s">
        <v>2</v>
      </c>
      <c r="J1642" s="3" t="s">
        <v>13</v>
      </c>
      <c r="K1642" s="3" t="s">
        <v>9</v>
      </c>
      <c r="L1642" s="3" t="s">
        <v>17</v>
      </c>
      <c r="M1642" s="8">
        <v>1</v>
      </c>
      <c r="N1642" s="5">
        <v>144.96</v>
      </c>
      <c r="O1642" s="6">
        <v>0.05</v>
      </c>
      <c r="P1642" s="5">
        <v>77.959999999999994</v>
      </c>
      <c r="Q1642" s="5">
        <f t="shared" si="100"/>
        <v>137.71199999999999</v>
      </c>
      <c r="R1642" s="5">
        <f t="shared" si="101"/>
        <v>77.959999999999994</v>
      </c>
      <c r="S1642" s="5">
        <f t="shared" si="102"/>
        <v>59.751999999999995</v>
      </c>
      <c r="T1642" s="7">
        <f t="shared" si="103"/>
        <v>0.43389101893807364</v>
      </c>
      <c r="U1642" s="4">
        <f>YEAR(SalesDataTable[[#This Row],[Order Date]])</f>
        <v>2026</v>
      </c>
      <c r="V1642" s="7" t="str">
        <f>"Q"&amp;ROUNDUP(MONTH(SalesDataTable[[#This Row],[Order Date]])/3,0)</f>
        <v>Q3</v>
      </c>
      <c r="W1642" s="8">
        <f>MONTH(SalesDataTable[[#This Row],[Order Date]])</f>
        <v>8</v>
      </c>
      <c r="X1642" s="7" t="str">
        <f>TEXT(SalesDataTable[[#This Row],[Order Date]],"mmm")</f>
        <v>Aug</v>
      </c>
    </row>
    <row r="1643" spans="1:24" ht="15.75">
      <c r="A1643" s="1">
        <v>3200</v>
      </c>
      <c r="B1643" s="2">
        <v>46248</v>
      </c>
      <c r="C1643" s="3">
        <f>YEAR(SalesDataTable[[#This Row],[Order Date]])</f>
        <v>2026</v>
      </c>
      <c r="D1643" s="10" t="str">
        <f>"Q"&amp;ROUNDUP(MONTH(SalesDataTable[[#This Row],[Order Date]])/3,0)</f>
        <v>Q3</v>
      </c>
      <c r="E1643" s="3">
        <f>MONTH(SalesDataTable[[#This Row],[Order Date]])</f>
        <v>8</v>
      </c>
      <c r="F1643" s="3" t="str">
        <f>TEXT(SalesDataTable[[#This Row],[Order Date]],"MMM")</f>
        <v>Aug</v>
      </c>
      <c r="G1643" s="3" t="s">
        <v>20</v>
      </c>
      <c r="H1643" s="3" t="s">
        <v>33</v>
      </c>
      <c r="I1643" s="3" t="s">
        <v>19</v>
      </c>
      <c r="J1643" s="3" t="s">
        <v>13</v>
      </c>
      <c r="K1643" s="3" t="s">
        <v>9</v>
      </c>
      <c r="L1643" s="3" t="s">
        <v>37</v>
      </c>
      <c r="M1643" s="8">
        <v>1</v>
      </c>
      <c r="N1643" s="5">
        <v>152.97</v>
      </c>
      <c r="O1643" s="6">
        <v>0</v>
      </c>
      <c r="P1643" s="5">
        <v>79.66</v>
      </c>
      <c r="Q1643" s="5">
        <f t="shared" si="100"/>
        <v>152.97</v>
      </c>
      <c r="R1643" s="5">
        <f t="shared" si="101"/>
        <v>79.66</v>
      </c>
      <c r="S1643" s="5">
        <f t="shared" si="102"/>
        <v>73.31</v>
      </c>
      <c r="T1643" s="7">
        <f t="shared" si="103"/>
        <v>0.47924429626724196</v>
      </c>
      <c r="U1643" s="4">
        <f>YEAR(SalesDataTable[[#This Row],[Order Date]])</f>
        <v>2026</v>
      </c>
      <c r="V1643" s="7" t="str">
        <f>"Q"&amp;ROUNDUP(MONTH(SalesDataTable[[#This Row],[Order Date]])/3,0)</f>
        <v>Q3</v>
      </c>
      <c r="W1643" s="8">
        <f>MONTH(SalesDataTable[[#This Row],[Order Date]])</f>
        <v>8</v>
      </c>
      <c r="X1643" s="7" t="str">
        <f>TEXT(SalesDataTable[[#This Row],[Order Date]],"mmm")</f>
        <v>Aug</v>
      </c>
    </row>
    <row r="1644" spans="1:24" ht="15.75">
      <c r="A1644" s="1">
        <v>3521</v>
      </c>
      <c r="B1644" s="2">
        <v>46248</v>
      </c>
      <c r="C1644" s="3">
        <f>YEAR(SalesDataTable[[#This Row],[Order Date]])</f>
        <v>2026</v>
      </c>
      <c r="D1644" s="10" t="str">
        <f>"Q"&amp;ROUNDUP(MONTH(SalesDataTable[[#This Row],[Order Date]])/3,0)</f>
        <v>Q3</v>
      </c>
      <c r="E1644" s="3">
        <f>MONTH(SalesDataTable[[#This Row],[Order Date]])</f>
        <v>8</v>
      </c>
      <c r="F1644" s="3" t="str">
        <f>TEXT(SalesDataTable[[#This Row],[Order Date]],"MMM")</f>
        <v>Aug</v>
      </c>
      <c r="G1644" s="3" t="s">
        <v>11</v>
      </c>
      <c r="H1644" s="3" t="s">
        <v>52</v>
      </c>
      <c r="I1644" s="3" t="s">
        <v>2</v>
      </c>
      <c r="J1644" s="3" t="s">
        <v>16</v>
      </c>
      <c r="K1644" s="3" t="s">
        <v>14</v>
      </c>
      <c r="L1644" s="3" t="s">
        <v>32</v>
      </c>
      <c r="M1644" s="8">
        <v>2</v>
      </c>
      <c r="N1644" s="5">
        <v>45.79</v>
      </c>
      <c r="O1644" s="6">
        <v>0</v>
      </c>
      <c r="P1644" s="5">
        <v>18.23</v>
      </c>
      <c r="Q1644" s="5">
        <f t="shared" si="100"/>
        <v>91.58</v>
      </c>
      <c r="R1644" s="5">
        <f t="shared" si="101"/>
        <v>36.46</v>
      </c>
      <c r="S1644" s="5">
        <f t="shared" si="102"/>
        <v>55.12</v>
      </c>
      <c r="T1644" s="7">
        <f t="shared" si="103"/>
        <v>0.60187813933173184</v>
      </c>
      <c r="U1644" s="4">
        <f>YEAR(SalesDataTable[[#This Row],[Order Date]])</f>
        <v>2026</v>
      </c>
      <c r="V1644" s="7" t="str">
        <f>"Q"&amp;ROUNDUP(MONTH(SalesDataTable[[#This Row],[Order Date]])/3,0)</f>
        <v>Q3</v>
      </c>
      <c r="W1644" s="8">
        <f>MONTH(SalesDataTable[[#This Row],[Order Date]])</f>
        <v>8</v>
      </c>
      <c r="X1644" s="7" t="str">
        <f>TEXT(SalesDataTable[[#This Row],[Order Date]],"mmm")</f>
        <v>Aug</v>
      </c>
    </row>
    <row r="1645" spans="1:24" ht="15.75">
      <c r="A1645" s="1">
        <v>4447</v>
      </c>
      <c r="B1645" s="2">
        <v>46248</v>
      </c>
      <c r="C1645" s="3">
        <f>YEAR(SalesDataTable[[#This Row],[Order Date]])</f>
        <v>2026</v>
      </c>
      <c r="D1645" s="10" t="str">
        <f>"Q"&amp;ROUNDUP(MONTH(SalesDataTable[[#This Row],[Order Date]])/3,0)</f>
        <v>Q3</v>
      </c>
      <c r="E1645" s="3">
        <f>MONTH(SalesDataTable[[#This Row],[Order Date]])</f>
        <v>8</v>
      </c>
      <c r="F1645" s="3" t="str">
        <f>TEXT(SalesDataTable[[#This Row],[Order Date]],"MMM")</f>
        <v>Aug</v>
      </c>
      <c r="G1645" s="3" t="s">
        <v>6</v>
      </c>
      <c r="H1645" s="3" t="s">
        <v>27</v>
      </c>
      <c r="I1645" s="3" t="s">
        <v>2</v>
      </c>
      <c r="J1645" s="3" t="s">
        <v>13</v>
      </c>
      <c r="K1645" s="3" t="s">
        <v>14</v>
      </c>
      <c r="L1645" s="3" t="s">
        <v>48</v>
      </c>
      <c r="M1645" s="8">
        <v>1</v>
      </c>
      <c r="N1645" s="5">
        <v>161.31</v>
      </c>
      <c r="O1645" s="6">
        <v>0</v>
      </c>
      <c r="P1645" s="5">
        <v>87.81</v>
      </c>
      <c r="Q1645" s="5">
        <f t="shared" si="100"/>
        <v>161.31</v>
      </c>
      <c r="R1645" s="5">
        <f t="shared" si="101"/>
        <v>87.81</v>
      </c>
      <c r="S1645" s="5">
        <f t="shared" si="102"/>
        <v>73.5</v>
      </c>
      <c r="T1645" s="7">
        <f t="shared" si="103"/>
        <v>0.45564441138181139</v>
      </c>
      <c r="U1645" s="4">
        <f>YEAR(SalesDataTable[[#This Row],[Order Date]])</f>
        <v>2026</v>
      </c>
      <c r="V1645" s="7" t="str">
        <f>"Q"&amp;ROUNDUP(MONTH(SalesDataTable[[#This Row],[Order Date]])/3,0)</f>
        <v>Q3</v>
      </c>
      <c r="W1645" s="8">
        <f>MONTH(SalesDataTable[[#This Row],[Order Date]])</f>
        <v>8</v>
      </c>
      <c r="X1645" s="7" t="str">
        <f>TEXT(SalesDataTable[[#This Row],[Order Date]],"mmm")</f>
        <v>Aug</v>
      </c>
    </row>
    <row r="1646" spans="1:24" ht="15.75">
      <c r="A1646" s="1">
        <v>421</v>
      </c>
      <c r="B1646" s="2">
        <v>46249</v>
      </c>
      <c r="C1646" s="3">
        <f>YEAR(SalesDataTable[[#This Row],[Order Date]])</f>
        <v>2026</v>
      </c>
      <c r="D1646" s="10" t="str">
        <f>"Q"&amp;ROUNDUP(MONTH(SalesDataTable[[#This Row],[Order Date]])/3,0)</f>
        <v>Q3</v>
      </c>
      <c r="E1646" s="3">
        <f>MONTH(SalesDataTable[[#This Row],[Order Date]])</f>
        <v>8</v>
      </c>
      <c r="F1646" s="3" t="str">
        <f>TEXT(SalesDataTable[[#This Row],[Order Date]],"MMM")</f>
        <v>Aug</v>
      </c>
      <c r="G1646" s="3" t="s">
        <v>20</v>
      </c>
      <c r="H1646" s="3" t="s">
        <v>31</v>
      </c>
      <c r="I1646" s="3" t="s">
        <v>2</v>
      </c>
      <c r="J1646" s="3" t="s">
        <v>13</v>
      </c>
      <c r="K1646" s="3" t="s">
        <v>34</v>
      </c>
      <c r="L1646" s="3" t="s">
        <v>42</v>
      </c>
      <c r="M1646" s="8">
        <v>2</v>
      </c>
      <c r="N1646" s="5">
        <v>35.97</v>
      </c>
      <c r="O1646" s="6">
        <v>0.05</v>
      </c>
      <c r="P1646" s="5">
        <v>14.28</v>
      </c>
      <c r="Q1646" s="5">
        <f t="shared" si="100"/>
        <v>68.342999999999989</v>
      </c>
      <c r="R1646" s="5">
        <f t="shared" si="101"/>
        <v>28.56</v>
      </c>
      <c r="S1646" s="5">
        <f t="shared" si="102"/>
        <v>39.782999999999987</v>
      </c>
      <c r="T1646" s="7">
        <f t="shared" si="103"/>
        <v>0.58210789693165343</v>
      </c>
      <c r="U1646" s="4">
        <f>YEAR(SalesDataTable[[#This Row],[Order Date]])</f>
        <v>2026</v>
      </c>
      <c r="V1646" s="7" t="str">
        <f>"Q"&amp;ROUNDUP(MONTH(SalesDataTable[[#This Row],[Order Date]])/3,0)</f>
        <v>Q3</v>
      </c>
      <c r="W1646" s="8">
        <f>MONTH(SalesDataTable[[#This Row],[Order Date]])</f>
        <v>8</v>
      </c>
      <c r="X1646" s="7" t="str">
        <f>TEXT(SalesDataTable[[#This Row],[Order Date]],"mmm")</f>
        <v>Aug</v>
      </c>
    </row>
    <row r="1647" spans="1:24" ht="15.75">
      <c r="A1647" s="1">
        <v>962</v>
      </c>
      <c r="B1647" s="2">
        <v>46249</v>
      </c>
      <c r="C1647" s="3">
        <f>YEAR(SalesDataTable[[#This Row],[Order Date]])</f>
        <v>2026</v>
      </c>
      <c r="D1647" s="10" t="str">
        <f>"Q"&amp;ROUNDUP(MONTH(SalesDataTable[[#This Row],[Order Date]])/3,0)</f>
        <v>Q3</v>
      </c>
      <c r="E1647" s="3">
        <f>MONTH(SalesDataTable[[#This Row],[Order Date]])</f>
        <v>8</v>
      </c>
      <c r="F1647" s="3" t="str">
        <f>TEXT(SalesDataTable[[#This Row],[Order Date]],"MMM")</f>
        <v>Aug</v>
      </c>
      <c r="G1647" s="3" t="s">
        <v>0</v>
      </c>
      <c r="H1647" s="3" t="s">
        <v>1</v>
      </c>
      <c r="I1647" s="3" t="s">
        <v>19</v>
      </c>
      <c r="J1647" s="3" t="s">
        <v>13</v>
      </c>
      <c r="K1647" s="3" t="s">
        <v>34</v>
      </c>
      <c r="L1647" s="3" t="s">
        <v>35</v>
      </c>
      <c r="M1647" s="8">
        <v>2</v>
      </c>
      <c r="N1647" s="5">
        <v>39.729999999999997</v>
      </c>
      <c r="O1647" s="6">
        <v>0</v>
      </c>
      <c r="P1647" s="5">
        <v>14.95</v>
      </c>
      <c r="Q1647" s="5">
        <f t="shared" si="100"/>
        <v>79.459999999999994</v>
      </c>
      <c r="R1647" s="5">
        <f t="shared" si="101"/>
        <v>29.9</v>
      </c>
      <c r="S1647" s="5">
        <f t="shared" si="102"/>
        <v>49.559999999999995</v>
      </c>
      <c r="T1647" s="7">
        <f t="shared" si="103"/>
        <v>0.62371004278882458</v>
      </c>
      <c r="U1647" s="4">
        <f>YEAR(SalesDataTable[[#This Row],[Order Date]])</f>
        <v>2026</v>
      </c>
      <c r="V1647" s="7" t="str">
        <f>"Q"&amp;ROUNDUP(MONTH(SalesDataTable[[#This Row],[Order Date]])/3,0)</f>
        <v>Q3</v>
      </c>
      <c r="W1647" s="8">
        <f>MONTH(SalesDataTable[[#This Row],[Order Date]])</f>
        <v>8</v>
      </c>
      <c r="X1647" s="7" t="str">
        <f>TEXT(SalesDataTable[[#This Row],[Order Date]],"mmm")</f>
        <v>Aug</v>
      </c>
    </row>
    <row r="1648" spans="1:24" ht="15.75">
      <c r="A1648" s="1">
        <v>1386</v>
      </c>
      <c r="B1648" s="2">
        <v>46249</v>
      </c>
      <c r="C1648" s="3">
        <f>YEAR(SalesDataTable[[#This Row],[Order Date]])</f>
        <v>2026</v>
      </c>
      <c r="D1648" s="10" t="str">
        <f>"Q"&amp;ROUNDUP(MONTH(SalesDataTable[[#This Row],[Order Date]])/3,0)</f>
        <v>Q3</v>
      </c>
      <c r="E1648" s="3">
        <f>MONTH(SalesDataTable[[#This Row],[Order Date]])</f>
        <v>8</v>
      </c>
      <c r="F1648" s="3" t="str">
        <f>TEXT(SalesDataTable[[#This Row],[Order Date]],"MMM")</f>
        <v>Aug</v>
      </c>
      <c r="G1648" s="3" t="s">
        <v>6</v>
      </c>
      <c r="H1648" s="3" t="s">
        <v>43</v>
      </c>
      <c r="I1648" s="3" t="s">
        <v>2</v>
      </c>
      <c r="J1648" s="3" t="s">
        <v>16</v>
      </c>
      <c r="K1648" s="3" t="s">
        <v>14</v>
      </c>
      <c r="L1648" s="3" t="s">
        <v>15</v>
      </c>
      <c r="M1648" s="8">
        <v>2</v>
      </c>
      <c r="N1648" s="5">
        <v>36.049999999999997</v>
      </c>
      <c r="O1648" s="6">
        <v>0</v>
      </c>
      <c r="P1648" s="5">
        <v>13.8</v>
      </c>
      <c r="Q1648" s="5">
        <f t="shared" si="100"/>
        <v>72.099999999999994</v>
      </c>
      <c r="R1648" s="5">
        <f t="shared" si="101"/>
        <v>27.6</v>
      </c>
      <c r="S1648" s="5">
        <f t="shared" si="102"/>
        <v>44.499999999999993</v>
      </c>
      <c r="T1648" s="7">
        <f t="shared" si="103"/>
        <v>0.61719833564493753</v>
      </c>
      <c r="U1648" s="4">
        <f>YEAR(SalesDataTable[[#This Row],[Order Date]])</f>
        <v>2026</v>
      </c>
      <c r="V1648" s="7" t="str">
        <f>"Q"&amp;ROUNDUP(MONTH(SalesDataTable[[#This Row],[Order Date]])/3,0)</f>
        <v>Q3</v>
      </c>
      <c r="W1648" s="8">
        <f>MONTH(SalesDataTable[[#This Row],[Order Date]])</f>
        <v>8</v>
      </c>
      <c r="X1648" s="7" t="str">
        <f>TEXT(SalesDataTable[[#This Row],[Order Date]],"mmm")</f>
        <v>Aug</v>
      </c>
    </row>
    <row r="1649" spans="1:24" ht="15.75">
      <c r="A1649" s="1">
        <v>3083</v>
      </c>
      <c r="B1649" s="2">
        <v>46249</v>
      </c>
      <c r="C1649" s="3">
        <f>YEAR(SalesDataTable[[#This Row],[Order Date]])</f>
        <v>2026</v>
      </c>
      <c r="D1649" s="10" t="str">
        <f>"Q"&amp;ROUNDUP(MONTH(SalesDataTable[[#This Row],[Order Date]])/3,0)</f>
        <v>Q3</v>
      </c>
      <c r="E1649" s="3">
        <f>MONTH(SalesDataTable[[#This Row],[Order Date]])</f>
        <v>8</v>
      </c>
      <c r="F1649" s="3" t="str">
        <f>TEXT(SalesDataTable[[#This Row],[Order Date]],"MMM")</f>
        <v>Aug</v>
      </c>
      <c r="G1649" s="3" t="s">
        <v>20</v>
      </c>
      <c r="H1649" s="3" t="s">
        <v>31</v>
      </c>
      <c r="I1649" s="3" t="s">
        <v>2</v>
      </c>
      <c r="J1649" s="3" t="s">
        <v>13</v>
      </c>
      <c r="K1649" s="3" t="s">
        <v>23</v>
      </c>
      <c r="L1649" s="3" t="s">
        <v>29</v>
      </c>
      <c r="M1649" s="8">
        <v>1</v>
      </c>
      <c r="N1649" s="5">
        <v>194.36</v>
      </c>
      <c r="O1649" s="6">
        <v>0</v>
      </c>
      <c r="P1649" s="5">
        <v>106.01</v>
      </c>
      <c r="Q1649" s="5">
        <f t="shared" si="100"/>
        <v>194.36</v>
      </c>
      <c r="R1649" s="5">
        <f t="shared" si="101"/>
        <v>106.01</v>
      </c>
      <c r="S1649" s="5">
        <f t="shared" si="102"/>
        <v>88.350000000000009</v>
      </c>
      <c r="T1649" s="7">
        <f t="shared" si="103"/>
        <v>0.45456884132537562</v>
      </c>
      <c r="U1649" s="4">
        <f>YEAR(SalesDataTable[[#This Row],[Order Date]])</f>
        <v>2026</v>
      </c>
      <c r="V1649" s="7" t="str">
        <f>"Q"&amp;ROUNDUP(MONTH(SalesDataTable[[#This Row],[Order Date]])/3,0)</f>
        <v>Q3</v>
      </c>
      <c r="W1649" s="8">
        <f>MONTH(SalesDataTable[[#This Row],[Order Date]])</f>
        <v>8</v>
      </c>
      <c r="X1649" s="7" t="str">
        <f>TEXT(SalesDataTable[[#This Row],[Order Date]],"mmm")</f>
        <v>Aug</v>
      </c>
    </row>
    <row r="1650" spans="1:24" ht="15.75">
      <c r="A1650" s="1">
        <v>3174</v>
      </c>
      <c r="B1650" s="2">
        <v>46249</v>
      </c>
      <c r="C1650" s="3">
        <f>YEAR(SalesDataTable[[#This Row],[Order Date]])</f>
        <v>2026</v>
      </c>
      <c r="D1650" s="10" t="str">
        <f>"Q"&amp;ROUNDUP(MONTH(SalesDataTable[[#This Row],[Order Date]])/3,0)</f>
        <v>Q3</v>
      </c>
      <c r="E1650" s="3">
        <f>MONTH(SalesDataTable[[#This Row],[Order Date]])</f>
        <v>8</v>
      </c>
      <c r="F1650" s="3" t="str">
        <f>TEXT(SalesDataTable[[#This Row],[Order Date]],"MMM")</f>
        <v>Aug</v>
      </c>
      <c r="G1650" s="3" t="s">
        <v>20</v>
      </c>
      <c r="H1650" s="3" t="s">
        <v>21</v>
      </c>
      <c r="I1650" s="3" t="s">
        <v>19</v>
      </c>
      <c r="J1650" s="3" t="s">
        <v>3</v>
      </c>
      <c r="K1650" s="3" t="s">
        <v>23</v>
      </c>
      <c r="L1650" s="3" t="s">
        <v>29</v>
      </c>
      <c r="M1650" s="8">
        <v>1</v>
      </c>
      <c r="N1650" s="5">
        <v>192.67</v>
      </c>
      <c r="O1650" s="6">
        <v>0.05</v>
      </c>
      <c r="P1650" s="5">
        <v>103.37</v>
      </c>
      <c r="Q1650" s="5">
        <f t="shared" si="100"/>
        <v>183.03649999999999</v>
      </c>
      <c r="R1650" s="5">
        <f t="shared" si="101"/>
        <v>103.37</v>
      </c>
      <c r="S1650" s="5">
        <f t="shared" si="102"/>
        <v>79.666499999999985</v>
      </c>
      <c r="T1650" s="7">
        <f t="shared" si="103"/>
        <v>0.43524925356417976</v>
      </c>
      <c r="U1650" s="4">
        <f>YEAR(SalesDataTable[[#This Row],[Order Date]])</f>
        <v>2026</v>
      </c>
      <c r="V1650" s="7" t="str">
        <f>"Q"&amp;ROUNDUP(MONTH(SalesDataTable[[#This Row],[Order Date]])/3,0)</f>
        <v>Q3</v>
      </c>
      <c r="W1650" s="8">
        <f>MONTH(SalesDataTable[[#This Row],[Order Date]])</f>
        <v>8</v>
      </c>
      <c r="X1650" s="7" t="str">
        <f>TEXT(SalesDataTable[[#This Row],[Order Date]],"mmm")</f>
        <v>Aug</v>
      </c>
    </row>
    <row r="1651" spans="1:24" ht="15.75">
      <c r="A1651" s="1">
        <v>4045</v>
      </c>
      <c r="B1651" s="2">
        <v>46249</v>
      </c>
      <c r="C1651" s="3">
        <f>YEAR(SalesDataTable[[#This Row],[Order Date]])</f>
        <v>2026</v>
      </c>
      <c r="D1651" s="10" t="str">
        <f>"Q"&amp;ROUNDUP(MONTH(SalesDataTable[[#This Row],[Order Date]])/3,0)</f>
        <v>Q3</v>
      </c>
      <c r="E1651" s="3">
        <f>MONTH(SalesDataTable[[#This Row],[Order Date]])</f>
        <v>8</v>
      </c>
      <c r="F1651" s="3" t="str">
        <f>TEXT(SalesDataTable[[#This Row],[Order Date]],"MMM")</f>
        <v>Aug</v>
      </c>
      <c r="G1651" s="3" t="s">
        <v>11</v>
      </c>
      <c r="H1651" s="3" t="s">
        <v>52</v>
      </c>
      <c r="I1651" s="3" t="s">
        <v>2</v>
      </c>
      <c r="J1651" s="3" t="s">
        <v>13</v>
      </c>
      <c r="K1651" s="3" t="s">
        <v>9</v>
      </c>
      <c r="L1651" s="3" t="s">
        <v>10</v>
      </c>
      <c r="M1651" s="8">
        <v>3</v>
      </c>
      <c r="N1651" s="5">
        <v>92.12</v>
      </c>
      <c r="O1651" s="6">
        <v>0.1</v>
      </c>
      <c r="P1651" s="5">
        <v>44.1</v>
      </c>
      <c r="Q1651" s="5">
        <f t="shared" si="100"/>
        <v>248.72400000000002</v>
      </c>
      <c r="R1651" s="5">
        <f t="shared" si="101"/>
        <v>132.30000000000001</v>
      </c>
      <c r="S1651" s="5">
        <f t="shared" si="102"/>
        <v>116.42400000000001</v>
      </c>
      <c r="T1651" s="7">
        <f t="shared" si="103"/>
        <v>0.46808510638297873</v>
      </c>
      <c r="U1651" s="4">
        <f>YEAR(SalesDataTable[[#This Row],[Order Date]])</f>
        <v>2026</v>
      </c>
      <c r="V1651" s="7" t="str">
        <f>"Q"&amp;ROUNDUP(MONTH(SalesDataTable[[#This Row],[Order Date]])/3,0)</f>
        <v>Q3</v>
      </c>
      <c r="W1651" s="8">
        <f>MONTH(SalesDataTable[[#This Row],[Order Date]])</f>
        <v>8</v>
      </c>
      <c r="X1651" s="7" t="str">
        <f>TEXT(SalesDataTable[[#This Row],[Order Date]],"mmm")</f>
        <v>Aug</v>
      </c>
    </row>
    <row r="1652" spans="1:24" ht="15.75">
      <c r="A1652" s="1">
        <v>4850</v>
      </c>
      <c r="B1652" s="2">
        <v>46249</v>
      </c>
      <c r="C1652" s="3">
        <f>YEAR(SalesDataTable[[#This Row],[Order Date]])</f>
        <v>2026</v>
      </c>
      <c r="D1652" s="10" t="str">
        <f>"Q"&amp;ROUNDUP(MONTH(SalesDataTable[[#This Row],[Order Date]])/3,0)</f>
        <v>Q3</v>
      </c>
      <c r="E1652" s="3">
        <f>MONTH(SalesDataTable[[#This Row],[Order Date]])</f>
        <v>8</v>
      </c>
      <c r="F1652" s="3" t="str">
        <f>TEXT(SalesDataTable[[#This Row],[Order Date]],"MMM")</f>
        <v>Aug</v>
      </c>
      <c r="G1652" s="3" t="s">
        <v>6</v>
      </c>
      <c r="H1652" s="3" t="s">
        <v>7</v>
      </c>
      <c r="I1652" s="3" t="s">
        <v>19</v>
      </c>
      <c r="J1652" s="3" t="s">
        <v>16</v>
      </c>
      <c r="K1652" s="3" t="s">
        <v>23</v>
      </c>
      <c r="L1652" s="3" t="s">
        <v>29</v>
      </c>
      <c r="M1652" s="8">
        <v>1</v>
      </c>
      <c r="N1652" s="5">
        <v>192.82</v>
      </c>
      <c r="O1652" s="6">
        <v>0</v>
      </c>
      <c r="P1652" s="5">
        <v>104.98</v>
      </c>
      <c r="Q1652" s="5">
        <f t="shared" si="100"/>
        <v>192.82</v>
      </c>
      <c r="R1652" s="5">
        <f t="shared" si="101"/>
        <v>104.98</v>
      </c>
      <c r="S1652" s="5">
        <f t="shared" si="102"/>
        <v>87.839999999999989</v>
      </c>
      <c r="T1652" s="7">
        <f t="shared" si="103"/>
        <v>0.45555440307022088</v>
      </c>
      <c r="U1652" s="4">
        <f>YEAR(SalesDataTable[[#This Row],[Order Date]])</f>
        <v>2026</v>
      </c>
      <c r="V1652" s="7" t="str">
        <f>"Q"&amp;ROUNDUP(MONTH(SalesDataTable[[#This Row],[Order Date]])/3,0)</f>
        <v>Q3</v>
      </c>
      <c r="W1652" s="8">
        <f>MONTH(SalesDataTable[[#This Row],[Order Date]])</f>
        <v>8</v>
      </c>
      <c r="X1652" s="7" t="str">
        <f>TEXT(SalesDataTable[[#This Row],[Order Date]],"mmm")</f>
        <v>Aug</v>
      </c>
    </row>
    <row r="1653" spans="1:24" ht="15.75">
      <c r="A1653" s="1">
        <v>71</v>
      </c>
      <c r="B1653" s="2">
        <v>46250</v>
      </c>
      <c r="C1653" s="3">
        <f>YEAR(SalesDataTable[[#This Row],[Order Date]])</f>
        <v>2026</v>
      </c>
      <c r="D1653" s="10" t="str">
        <f>"Q"&amp;ROUNDUP(MONTH(SalesDataTable[[#This Row],[Order Date]])/3,0)</f>
        <v>Q3</v>
      </c>
      <c r="E1653" s="3">
        <f>MONTH(SalesDataTable[[#This Row],[Order Date]])</f>
        <v>8</v>
      </c>
      <c r="F1653" s="3" t="str">
        <f>TEXT(SalesDataTable[[#This Row],[Order Date]],"MMM")</f>
        <v>Aug</v>
      </c>
      <c r="G1653" s="3" t="s">
        <v>11</v>
      </c>
      <c r="H1653" s="3" t="s">
        <v>52</v>
      </c>
      <c r="I1653" s="3" t="s">
        <v>2</v>
      </c>
      <c r="J1653" s="3" t="s">
        <v>13</v>
      </c>
      <c r="K1653" s="3" t="s">
        <v>4</v>
      </c>
      <c r="L1653" s="3" t="s">
        <v>5</v>
      </c>
      <c r="M1653" s="8">
        <v>3</v>
      </c>
      <c r="N1653" s="5">
        <v>80.099999999999994</v>
      </c>
      <c r="O1653" s="6">
        <v>0</v>
      </c>
      <c r="P1653" s="5">
        <v>42.41</v>
      </c>
      <c r="Q1653" s="5">
        <f t="shared" si="100"/>
        <v>240.29999999999998</v>
      </c>
      <c r="R1653" s="5">
        <f t="shared" si="101"/>
        <v>127.22999999999999</v>
      </c>
      <c r="S1653" s="5">
        <f t="shared" si="102"/>
        <v>113.07</v>
      </c>
      <c r="T1653" s="7">
        <f t="shared" si="103"/>
        <v>0.47053682896379528</v>
      </c>
      <c r="U1653" s="4">
        <f>YEAR(SalesDataTable[[#This Row],[Order Date]])</f>
        <v>2026</v>
      </c>
      <c r="V1653" s="7" t="str">
        <f>"Q"&amp;ROUNDUP(MONTH(SalesDataTable[[#This Row],[Order Date]])/3,0)</f>
        <v>Q3</v>
      </c>
      <c r="W1653" s="8">
        <f>MONTH(SalesDataTable[[#This Row],[Order Date]])</f>
        <v>8</v>
      </c>
      <c r="X1653" s="7" t="str">
        <f>TEXT(SalesDataTable[[#This Row],[Order Date]],"mmm")</f>
        <v>Aug</v>
      </c>
    </row>
    <row r="1654" spans="1:24" ht="15.75">
      <c r="A1654" s="1">
        <v>627</v>
      </c>
      <c r="B1654" s="2">
        <v>46250</v>
      </c>
      <c r="C1654" s="3">
        <f>YEAR(SalesDataTable[[#This Row],[Order Date]])</f>
        <v>2026</v>
      </c>
      <c r="D1654" s="10" t="str">
        <f>"Q"&amp;ROUNDUP(MONTH(SalesDataTable[[#This Row],[Order Date]])/3,0)</f>
        <v>Q3</v>
      </c>
      <c r="E1654" s="3">
        <f>MONTH(SalesDataTable[[#This Row],[Order Date]])</f>
        <v>8</v>
      </c>
      <c r="F1654" s="3" t="str">
        <f>TEXT(SalesDataTable[[#This Row],[Order Date]],"MMM")</f>
        <v>Aug</v>
      </c>
      <c r="G1654" s="3" t="s">
        <v>20</v>
      </c>
      <c r="H1654" s="3" t="s">
        <v>31</v>
      </c>
      <c r="I1654" s="3" t="s">
        <v>28</v>
      </c>
      <c r="J1654" s="3" t="s">
        <v>13</v>
      </c>
      <c r="K1654" s="3" t="s">
        <v>4</v>
      </c>
      <c r="L1654" s="3" t="s">
        <v>5</v>
      </c>
      <c r="M1654" s="8">
        <v>6</v>
      </c>
      <c r="N1654" s="5">
        <v>83.26</v>
      </c>
      <c r="O1654" s="6">
        <v>0</v>
      </c>
      <c r="P1654" s="5">
        <v>43.8</v>
      </c>
      <c r="Q1654" s="5">
        <f t="shared" si="100"/>
        <v>499.56000000000006</v>
      </c>
      <c r="R1654" s="5">
        <f t="shared" si="101"/>
        <v>262.79999999999995</v>
      </c>
      <c r="S1654" s="5">
        <f t="shared" si="102"/>
        <v>236.7600000000001</v>
      </c>
      <c r="T1654" s="7">
        <f t="shared" si="103"/>
        <v>0.47393706461686297</v>
      </c>
      <c r="U1654" s="4">
        <f>YEAR(SalesDataTable[[#This Row],[Order Date]])</f>
        <v>2026</v>
      </c>
      <c r="V1654" s="7" t="str">
        <f>"Q"&amp;ROUNDUP(MONTH(SalesDataTable[[#This Row],[Order Date]])/3,0)</f>
        <v>Q3</v>
      </c>
      <c r="W1654" s="8">
        <f>MONTH(SalesDataTable[[#This Row],[Order Date]])</f>
        <v>8</v>
      </c>
      <c r="X1654" s="7" t="str">
        <f>TEXT(SalesDataTable[[#This Row],[Order Date]],"mmm")</f>
        <v>Aug</v>
      </c>
    </row>
    <row r="1655" spans="1:24" ht="15.75">
      <c r="A1655" s="1">
        <v>959</v>
      </c>
      <c r="B1655" s="2">
        <v>46250</v>
      </c>
      <c r="C1655" s="3">
        <f>YEAR(SalesDataTable[[#This Row],[Order Date]])</f>
        <v>2026</v>
      </c>
      <c r="D1655" s="10" t="str">
        <f>"Q"&amp;ROUNDUP(MONTH(SalesDataTable[[#This Row],[Order Date]])/3,0)</f>
        <v>Q3</v>
      </c>
      <c r="E1655" s="3">
        <f>MONTH(SalesDataTable[[#This Row],[Order Date]])</f>
        <v>8</v>
      </c>
      <c r="F1655" s="3" t="str">
        <f>TEXT(SalesDataTable[[#This Row],[Order Date]],"MMM")</f>
        <v>Aug</v>
      </c>
      <c r="G1655" s="3" t="s">
        <v>6</v>
      </c>
      <c r="H1655" s="3" t="s">
        <v>7</v>
      </c>
      <c r="I1655" s="3" t="s">
        <v>19</v>
      </c>
      <c r="J1655" s="3" t="s">
        <v>3</v>
      </c>
      <c r="K1655" s="3" t="s">
        <v>34</v>
      </c>
      <c r="L1655" s="3" t="s">
        <v>35</v>
      </c>
      <c r="M1655" s="8">
        <v>4</v>
      </c>
      <c r="N1655" s="5">
        <v>40.46</v>
      </c>
      <c r="O1655" s="6">
        <v>0</v>
      </c>
      <c r="P1655" s="5">
        <v>15.12</v>
      </c>
      <c r="Q1655" s="5">
        <f t="shared" si="100"/>
        <v>161.84</v>
      </c>
      <c r="R1655" s="5">
        <f t="shared" si="101"/>
        <v>60.48</v>
      </c>
      <c r="S1655" s="5">
        <f t="shared" si="102"/>
        <v>101.36000000000001</v>
      </c>
      <c r="T1655" s="7">
        <f t="shared" si="103"/>
        <v>0.62629757785467133</v>
      </c>
      <c r="U1655" s="4">
        <f>YEAR(SalesDataTable[[#This Row],[Order Date]])</f>
        <v>2026</v>
      </c>
      <c r="V1655" s="7" t="str">
        <f>"Q"&amp;ROUNDUP(MONTH(SalesDataTable[[#This Row],[Order Date]])/3,0)</f>
        <v>Q3</v>
      </c>
      <c r="W1655" s="8">
        <f>MONTH(SalesDataTable[[#This Row],[Order Date]])</f>
        <v>8</v>
      </c>
      <c r="X1655" s="7" t="str">
        <f>TEXT(SalesDataTable[[#This Row],[Order Date]],"mmm")</f>
        <v>Aug</v>
      </c>
    </row>
    <row r="1656" spans="1:24" ht="15.75">
      <c r="A1656" s="1">
        <v>967</v>
      </c>
      <c r="B1656" s="2">
        <v>46250</v>
      </c>
      <c r="C1656" s="3">
        <f>YEAR(SalesDataTable[[#This Row],[Order Date]])</f>
        <v>2026</v>
      </c>
      <c r="D1656" s="10" t="str">
        <f>"Q"&amp;ROUNDUP(MONTH(SalesDataTable[[#This Row],[Order Date]])/3,0)</f>
        <v>Q3</v>
      </c>
      <c r="E1656" s="3">
        <f>MONTH(SalesDataTable[[#This Row],[Order Date]])</f>
        <v>8</v>
      </c>
      <c r="F1656" s="3" t="str">
        <f>TEXT(SalesDataTable[[#This Row],[Order Date]],"MMM")</f>
        <v>Aug</v>
      </c>
      <c r="G1656" s="3" t="s">
        <v>11</v>
      </c>
      <c r="H1656" s="3" t="s">
        <v>52</v>
      </c>
      <c r="I1656" s="3" t="s">
        <v>8</v>
      </c>
      <c r="J1656" s="3" t="s">
        <v>3</v>
      </c>
      <c r="K1656" s="3" t="s">
        <v>4</v>
      </c>
      <c r="L1656" s="3" t="s">
        <v>5</v>
      </c>
      <c r="M1656" s="8">
        <v>5</v>
      </c>
      <c r="N1656" s="5">
        <v>81.55</v>
      </c>
      <c r="O1656" s="6">
        <v>0.2</v>
      </c>
      <c r="P1656" s="5">
        <v>42.09</v>
      </c>
      <c r="Q1656" s="5">
        <f t="shared" si="100"/>
        <v>326.20000000000005</v>
      </c>
      <c r="R1656" s="5">
        <f t="shared" si="101"/>
        <v>210.45000000000002</v>
      </c>
      <c r="S1656" s="5">
        <f t="shared" si="102"/>
        <v>115.75000000000003</v>
      </c>
      <c r="T1656" s="7">
        <f t="shared" si="103"/>
        <v>0.3548436541998774</v>
      </c>
      <c r="U1656" s="4">
        <f>YEAR(SalesDataTable[[#This Row],[Order Date]])</f>
        <v>2026</v>
      </c>
      <c r="V1656" s="7" t="str">
        <f>"Q"&amp;ROUNDUP(MONTH(SalesDataTable[[#This Row],[Order Date]])/3,0)</f>
        <v>Q3</v>
      </c>
      <c r="W1656" s="8">
        <f>MONTH(SalesDataTable[[#This Row],[Order Date]])</f>
        <v>8</v>
      </c>
      <c r="X1656" s="7" t="str">
        <f>TEXT(SalesDataTable[[#This Row],[Order Date]],"mmm")</f>
        <v>Aug</v>
      </c>
    </row>
    <row r="1657" spans="1:24" ht="15.75">
      <c r="A1657" s="1">
        <v>1267</v>
      </c>
      <c r="B1657" s="2">
        <v>46250</v>
      </c>
      <c r="C1657" s="3">
        <f>YEAR(SalesDataTable[[#This Row],[Order Date]])</f>
        <v>2026</v>
      </c>
      <c r="D1657" s="10" t="str">
        <f>"Q"&amp;ROUNDUP(MONTH(SalesDataTable[[#This Row],[Order Date]])/3,0)</f>
        <v>Q3</v>
      </c>
      <c r="E1657" s="3">
        <f>MONTH(SalesDataTable[[#This Row],[Order Date]])</f>
        <v>8</v>
      </c>
      <c r="F1657" s="3" t="str">
        <f>TEXT(SalesDataTable[[#This Row],[Order Date]],"MMM")</f>
        <v>Aug</v>
      </c>
      <c r="G1657" s="3" t="s">
        <v>6</v>
      </c>
      <c r="H1657" s="3" t="s">
        <v>43</v>
      </c>
      <c r="I1657" s="3" t="s">
        <v>19</v>
      </c>
      <c r="J1657" s="3" t="s">
        <v>13</v>
      </c>
      <c r="K1657" s="3" t="s">
        <v>23</v>
      </c>
      <c r="L1657" s="3" t="s">
        <v>40</v>
      </c>
      <c r="M1657" s="8">
        <v>2</v>
      </c>
      <c r="N1657" s="5">
        <v>83.56</v>
      </c>
      <c r="O1657" s="6">
        <v>0</v>
      </c>
      <c r="P1657" s="5">
        <v>39.119999999999997</v>
      </c>
      <c r="Q1657" s="5">
        <f t="shared" si="100"/>
        <v>167.12</v>
      </c>
      <c r="R1657" s="5">
        <f t="shared" si="101"/>
        <v>78.239999999999995</v>
      </c>
      <c r="S1657" s="5">
        <f t="shared" si="102"/>
        <v>88.88000000000001</v>
      </c>
      <c r="T1657" s="7">
        <f t="shared" si="103"/>
        <v>0.53183341311632359</v>
      </c>
      <c r="U1657" s="4">
        <f>YEAR(SalesDataTable[[#This Row],[Order Date]])</f>
        <v>2026</v>
      </c>
      <c r="V1657" s="7" t="str">
        <f>"Q"&amp;ROUNDUP(MONTH(SalesDataTable[[#This Row],[Order Date]])/3,0)</f>
        <v>Q3</v>
      </c>
      <c r="W1657" s="8">
        <f>MONTH(SalesDataTable[[#This Row],[Order Date]])</f>
        <v>8</v>
      </c>
      <c r="X1657" s="7" t="str">
        <f>TEXT(SalesDataTable[[#This Row],[Order Date]],"mmm")</f>
        <v>Aug</v>
      </c>
    </row>
    <row r="1658" spans="1:24" ht="15.75">
      <c r="A1658" s="1">
        <v>1394</v>
      </c>
      <c r="B1658" s="2">
        <v>46250</v>
      </c>
      <c r="C1658" s="3">
        <f>YEAR(SalesDataTable[[#This Row],[Order Date]])</f>
        <v>2026</v>
      </c>
      <c r="D1658" s="10" t="str">
        <f>"Q"&amp;ROUNDUP(MONTH(SalesDataTable[[#This Row],[Order Date]])/3,0)</f>
        <v>Q3</v>
      </c>
      <c r="E1658" s="3">
        <f>MONTH(SalesDataTable[[#This Row],[Order Date]])</f>
        <v>8</v>
      </c>
      <c r="F1658" s="3" t="str">
        <f>TEXT(SalesDataTable[[#This Row],[Order Date]],"MMM")</f>
        <v>Aug</v>
      </c>
      <c r="G1658" s="3" t="s">
        <v>11</v>
      </c>
      <c r="H1658" s="3" t="s">
        <v>39</v>
      </c>
      <c r="I1658" s="3" t="s">
        <v>2</v>
      </c>
      <c r="J1658" s="3" t="s">
        <v>3</v>
      </c>
      <c r="K1658" s="3" t="s">
        <v>23</v>
      </c>
      <c r="L1658" s="3" t="s">
        <v>51</v>
      </c>
      <c r="M1658" s="8">
        <v>3</v>
      </c>
      <c r="N1658" s="5">
        <v>125.75</v>
      </c>
      <c r="O1658" s="6">
        <v>0</v>
      </c>
      <c r="P1658" s="5">
        <v>62.05</v>
      </c>
      <c r="Q1658" s="5">
        <f t="shared" si="100"/>
        <v>377.25</v>
      </c>
      <c r="R1658" s="5">
        <f t="shared" si="101"/>
        <v>186.14999999999998</v>
      </c>
      <c r="S1658" s="5">
        <f t="shared" si="102"/>
        <v>191.10000000000002</v>
      </c>
      <c r="T1658" s="7">
        <f t="shared" si="103"/>
        <v>0.50656063618290259</v>
      </c>
      <c r="U1658" s="4">
        <f>YEAR(SalesDataTable[[#This Row],[Order Date]])</f>
        <v>2026</v>
      </c>
      <c r="V1658" s="7" t="str">
        <f>"Q"&amp;ROUNDUP(MONTH(SalesDataTable[[#This Row],[Order Date]])/3,0)</f>
        <v>Q3</v>
      </c>
      <c r="W1658" s="8">
        <f>MONTH(SalesDataTable[[#This Row],[Order Date]])</f>
        <v>8</v>
      </c>
      <c r="X1658" s="7" t="str">
        <f>TEXT(SalesDataTable[[#This Row],[Order Date]],"mmm")</f>
        <v>Aug</v>
      </c>
    </row>
    <row r="1659" spans="1:24" ht="15.75">
      <c r="A1659" s="1">
        <v>1652</v>
      </c>
      <c r="B1659" s="2">
        <v>46250</v>
      </c>
      <c r="C1659" s="3">
        <f>YEAR(SalesDataTable[[#This Row],[Order Date]])</f>
        <v>2026</v>
      </c>
      <c r="D1659" s="10" t="str">
        <f>"Q"&amp;ROUNDUP(MONTH(SalesDataTable[[#This Row],[Order Date]])/3,0)</f>
        <v>Q3</v>
      </c>
      <c r="E1659" s="3">
        <f>MONTH(SalesDataTable[[#This Row],[Order Date]])</f>
        <v>8</v>
      </c>
      <c r="F1659" s="3" t="str">
        <f>TEXT(SalesDataTable[[#This Row],[Order Date]],"MMM")</f>
        <v>Aug</v>
      </c>
      <c r="G1659" s="3" t="s">
        <v>0</v>
      </c>
      <c r="H1659" s="3" t="s">
        <v>1</v>
      </c>
      <c r="I1659" s="3" t="s">
        <v>2</v>
      </c>
      <c r="J1659" s="3" t="s">
        <v>3</v>
      </c>
      <c r="K1659" s="3" t="s">
        <v>14</v>
      </c>
      <c r="L1659" s="3" t="s">
        <v>15</v>
      </c>
      <c r="M1659" s="8">
        <v>1</v>
      </c>
      <c r="N1659" s="5">
        <v>35.619999999999997</v>
      </c>
      <c r="O1659" s="6">
        <v>0.1</v>
      </c>
      <c r="P1659" s="5">
        <v>13.55</v>
      </c>
      <c r="Q1659" s="5">
        <f t="shared" si="100"/>
        <v>32.058</v>
      </c>
      <c r="R1659" s="5">
        <f t="shared" si="101"/>
        <v>13.55</v>
      </c>
      <c r="S1659" s="5">
        <f t="shared" si="102"/>
        <v>18.507999999999999</v>
      </c>
      <c r="T1659" s="7">
        <f t="shared" si="103"/>
        <v>0.57732859192713204</v>
      </c>
      <c r="U1659" s="4">
        <f>YEAR(SalesDataTable[[#This Row],[Order Date]])</f>
        <v>2026</v>
      </c>
      <c r="V1659" s="7" t="str">
        <f>"Q"&amp;ROUNDUP(MONTH(SalesDataTable[[#This Row],[Order Date]])/3,0)</f>
        <v>Q3</v>
      </c>
      <c r="W1659" s="8">
        <f>MONTH(SalesDataTable[[#This Row],[Order Date]])</f>
        <v>8</v>
      </c>
      <c r="X1659" s="7" t="str">
        <f>TEXT(SalesDataTable[[#This Row],[Order Date]],"mmm")</f>
        <v>Aug</v>
      </c>
    </row>
    <row r="1660" spans="1:24" ht="15.75">
      <c r="A1660" s="1">
        <v>2126</v>
      </c>
      <c r="B1660" s="2">
        <v>46250</v>
      </c>
      <c r="C1660" s="3">
        <f>YEAR(SalesDataTable[[#This Row],[Order Date]])</f>
        <v>2026</v>
      </c>
      <c r="D1660" s="10" t="str">
        <f>"Q"&amp;ROUNDUP(MONTH(SalesDataTable[[#This Row],[Order Date]])/3,0)</f>
        <v>Q3</v>
      </c>
      <c r="E1660" s="3">
        <f>MONTH(SalesDataTable[[#This Row],[Order Date]])</f>
        <v>8</v>
      </c>
      <c r="F1660" s="3" t="str">
        <f>TEXT(SalesDataTable[[#This Row],[Order Date]],"MMM")</f>
        <v>Aug</v>
      </c>
      <c r="G1660" s="3" t="s">
        <v>6</v>
      </c>
      <c r="H1660" s="3" t="s">
        <v>49</v>
      </c>
      <c r="I1660" s="3" t="s">
        <v>2</v>
      </c>
      <c r="J1660" s="3" t="s">
        <v>16</v>
      </c>
      <c r="K1660" s="3" t="s">
        <v>4</v>
      </c>
      <c r="L1660" s="3" t="s">
        <v>30</v>
      </c>
      <c r="M1660" s="8">
        <v>2</v>
      </c>
      <c r="N1660" s="5">
        <v>104.02</v>
      </c>
      <c r="O1660" s="6">
        <v>0</v>
      </c>
      <c r="P1660" s="5">
        <v>50.26</v>
      </c>
      <c r="Q1660" s="5">
        <f t="shared" si="100"/>
        <v>208.04</v>
      </c>
      <c r="R1660" s="5">
        <f t="shared" si="101"/>
        <v>100.52</v>
      </c>
      <c r="S1660" s="5">
        <f t="shared" si="102"/>
        <v>107.52</v>
      </c>
      <c r="T1660" s="7">
        <f t="shared" si="103"/>
        <v>0.51682368775235532</v>
      </c>
      <c r="U1660" s="4">
        <f>YEAR(SalesDataTable[[#This Row],[Order Date]])</f>
        <v>2026</v>
      </c>
      <c r="V1660" s="7" t="str">
        <f>"Q"&amp;ROUNDUP(MONTH(SalesDataTable[[#This Row],[Order Date]])/3,0)</f>
        <v>Q3</v>
      </c>
      <c r="W1660" s="8">
        <f>MONTH(SalesDataTable[[#This Row],[Order Date]])</f>
        <v>8</v>
      </c>
      <c r="X1660" s="7" t="str">
        <f>TEXT(SalesDataTable[[#This Row],[Order Date]],"mmm")</f>
        <v>Aug</v>
      </c>
    </row>
    <row r="1661" spans="1:24" ht="15.75">
      <c r="A1661" s="1">
        <v>2282</v>
      </c>
      <c r="B1661" s="2">
        <v>46250</v>
      </c>
      <c r="C1661" s="3">
        <f>YEAR(SalesDataTable[[#This Row],[Order Date]])</f>
        <v>2026</v>
      </c>
      <c r="D1661" s="10" t="str">
        <f>"Q"&amp;ROUNDUP(MONTH(SalesDataTable[[#This Row],[Order Date]])/3,0)</f>
        <v>Q3</v>
      </c>
      <c r="E1661" s="3">
        <f>MONTH(SalesDataTable[[#This Row],[Order Date]])</f>
        <v>8</v>
      </c>
      <c r="F1661" s="3" t="str">
        <f>TEXT(SalesDataTable[[#This Row],[Order Date]],"MMM")</f>
        <v>Aug</v>
      </c>
      <c r="G1661" s="3" t="s">
        <v>6</v>
      </c>
      <c r="H1661" s="3" t="s">
        <v>27</v>
      </c>
      <c r="I1661" s="3" t="s">
        <v>8</v>
      </c>
      <c r="J1661" s="3" t="s">
        <v>16</v>
      </c>
      <c r="K1661" s="3" t="s">
        <v>9</v>
      </c>
      <c r="L1661" s="3" t="s">
        <v>10</v>
      </c>
      <c r="M1661" s="8">
        <v>8</v>
      </c>
      <c r="N1661" s="5">
        <v>92.71</v>
      </c>
      <c r="O1661" s="6">
        <v>0.1</v>
      </c>
      <c r="P1661" s="5">
        <v>44.83</v>
      </c>
      <c r="Q1661" s="5">
        <f t="shared" si="100"/>
        <v>667.51199999999994</v>
      </c>
      <c r="R1661" s="5">
        <f t="shared" si="101"/>
        <v>358.64</v>
      </c>
      <c r="S1661" s="5">
        <f t="shared" si="102"/>
        <v>308.87199999999996</v>
      </c>
      <c r="T1661" s="7">
        <f t="shared" si="103"/>
        <v>0.46272126943036229</v>
      </c>
      <c r="U1661" s="4">
        <f>YEAR(SalesDataTable[[#This Row],[Order Date]])</f>
        <v>2026</v>
      </c>
      <c r="V1661" s="7" t="str">
        <f>"Q"&amp;ROUNDUP(MONTH(SalesDataTable[[#This Row],[Order Date]])/3,0)</f>
        <v>Q3</v>
      </c>
      <c r="W1661" s="8">
        <f>MONTH(SalesDataTable[[#This Row],[Order Date]])</f>
        <v>8</v>
      </c>
      <c r="X1661" s="7" t="str">
        <f>TEXT(SalesDataTable[[#This Row],[Order Date]],"mmm")</f>
        <v>Aug</v>
      </c>
    </row>
    <row r="1662" spans="1:24" ht="15.75">
      <c r="A1662" s="1">
        <v>2426</v>
      </c>
      <c r="B1662" s="2">
        <v>46250</v>
      </c>
      <c r="C1662" s="3">
        <f>YEAR(SalesDataTable[[#This Row],[Order Date]])</f>
        <v>2026</v>
      </c>
      <c r="D1662" s="10" t="str">
        <f>"Q"&amp;ROUNDUP(MONTH(SalesDataTable[[#This Row],[Order Date]])/3,0)</f>
        <v>Q3</v>
      </c>
      <c r="E1662" s="3">
        <f>MONTH(SalesDataTable[[#This Row],[Order Date]])</f>
        <v>8</v>
      </c>
      <c r="F1662" s="3" t="str">
        <f>TEXT(SalesDataTable[[#This Row],[Order Date]],"MMM")</f>
        <v>Aug</v>
      </c>
      <c r="G1662" s="3" t="s">
        <v>6</v>
      </c>
      <c r="H1662" s="3" t="s">
        <v>43</v>
      </c>
      <c r="I1662" s="3" t="s">
        <v>2</v>
      </c>
      <c r="J1662" s="3" t="s">
        <v>13</v>
      </c>
      <c r="K1662" s="3" t="s">
        <v>9</v>
      </c>
      <c r="L1662" s="3" t="s">
        <v>10</v>
      </c>
      <c r="M1662" s="8">
        <v>1</v>
      </c>
      <c r="N1662" s="5">
        <v>90.58</v>
      </c>
      <c r="O1662" s="6">
        <v>0</v>
      </c>
      <c r="P1662" s="5">
        <v>44.53</v>
      </c>
      <c r="Q1662" s="5">
        <f t="shared" si="100"/>
        <v>90.58</v>
      </c>
      <c r="R1662" s="5">
        <f t="shared" si="101"/>
        <v>44.53</v>
      </c>
      <c r="S1662" s="5">
        <f t="shared" si="102"/>
        <v>46.05</v>
      </c>
      <c r="T1662" s="7">
        <f t="shared" si="103"/>
        <v>0.50839037315080593</v>
      </c>
      <c r="U1662" s="4">
        <f>YEAR(SalesDataTable[[#This Row],[Order Date]])</f>
        <v>2026</v>
      </c>
      <c r="V1662" s="7" t="str">
        <f>"Q"&amp;ROUNDUP(MONTH(SalesDataTable[[#This Row],[Order Date]])/3,0)</f>
        <v>Q3</v>
      </c>
      <c r="W1662" s="8">
        <f>MONTH(SalesDataTable[[#This Row],[Order Date]])</f>
        <v>8</v>
      </c>
      <c r="X1662" s="7" t="str">
        <f>TEXT(SalesDataTable[[#This Row],[Order Date]],"mmm")</f>
        <v>Aug</v>
      </c>
    </row>
    <row r="1663" spans="1:24" ht="15.75">
      <c r="A1663" s="1">
        <v>2534</v>
      </c>
      <c r="B1663" s="2">
        <v>46250</v>
      </c>
      <c r="C1663" s="3">
        <f>YEAR(SalesDataTable[[#This Row],[Order Date]])</f>
        <v>2026</v>
      </c>
      <c r="D1663" s="10" t="str">
        <f>"Q"&amp;ROUNDUP(MONTH(SalesDataTable[[#This Row],[Order Date]])/3,0)</f>
        <v>Q3</v>
      </c>
      <c r="E1663" s="3">
        <f>MONTH(SalesDataTable[[#This Row],[Order Date]])</f>
        <v>8</v>
      </c>
      <c r="F1663" s="3" t="str">
        <f>TEXT(SalesDataTable[[#This Row],[Order Date]],"MMM")</f>
        <v>Aug</v>
      </c>
      <c r="G1663" s="3" t="s">
        <v>6</v>
      </c>
      <c r="H1663" s="3" t="s">
        <v>49</v>
      </c>
      <c r="I1663" s="3" t="s">
        <v>2</v>
      </c>
      <c r="J1663" s="3" t="s">
        <v>13</v>
      </c>
      <c r="K1663" s="3" t="s">
        <v>23</v>
      </c>
      <c r="L1663" s="3" t="s">
        <v>51</v>
      </c>
      <c r="M1663" s="8">
        <v>1</v>
      </c>
      <c r="N1663" s="5">
        <v>120.22</v>
      </c>
      <c r="O1663" s="6">
        <v>0</v>
      </c>
      <c r="P1663" s="5">
        <v>62.31</v>
      </c>
      <c r="Q1663" s="5">
        <f t="shared" si="100"/>
        <v>120.22</v>
      </c>
      <c r="R1663" s="5">
        <f t="shared" si="101"/>
        <v>62.31</v>
      </c>
      <c r="S1663" s="5">
        <f t="shared" si="102"/>
        <v>57.91</v>
      </c>
      <c r="T1663" s="7">
        <f t="shared" si="103"/>
        <v>0.48170021627017134</v>
      </c>
      <c r="U1663" s="4">
        <f>YEAR(SalesDataTable[[#This Row],[Order Date]])</f>
        <v>2026</v>
      </c>
      <c r="V1663" s="7" t="str">
        <f>"Q"&amp;ROUNDUP(MONTH(SalesDataTable[[#This Row],[Order Date]])/3,0)</f>
        <v>Q3</v>
      </c>
      <c r="W1663" s="8">
        <f>MONTH(SalesDataTable[[#This Row],[Order Date]])</f>
        <v>8</v>
      </c>
      <c r="X1663" s="7" t="str">
        <f>TEXT(SalesDataTable[[#This Row],[Order Date]],"mmm")</f>
        <v>Aug</v>
      </c>
    </row>
    <row r="1664" spans="1:24" ht="15.75">
      <c r="A1664" s="1">
        <v>2948</v>
      </c>
      <c r="B1664" s="2">
        <v>46250</v>
      </c>
      <c r="C1664" s="3">
        <f>YEAR(SalesDataTable[[#This Row],[Order Date]])</f>
        <v>2026</v>
      </c>
      <c r="D1664" s="10" t="str">
        <f>"Q"&amp;ROUNDUP(MONTH(SalesDataTable[[#This Row],[Order Date]])/3,0)</f>
        <v>Q3</v>
      </c>
      <c r="E1664" s="3">
        <f>MONTH(SalesDataTable[[#This Row],[Order Date]])</f>
        <v>8</v>
      </c>
      <c r="F1664" s="3" t="str">
        <f>TEXT(SalesDataTable[[#This Row],[Order Date]],"MMM")</f>
        <v>Aug</v>
      </c>
      <c r="G1664" s="3" t="s">
        <v>11</v>
      </c>
      <c r="H1664" s="3" t="s">
        <v>12</v>
      </c>
      <c r="I1664" s="3" t="s">
        <v>19</v>
      </c>
      <c r="J1664" s="3" t="s">
        <v>13</v>
      </c>
      <c r="K1664" s="3" t="s">
        <v>14</v>
      </c>
      <c r="L1664" s="3" t="s">
        <v>15</v>
      </c>
      <c r="M1664" s="8">
        <v>3</v>
      </c>
      <c r="N1664" s="5">
        <v>36.35</v>
      </c>
      <c r="O1664" s="6">
        <v>0</v>
      </c>
      <c r="P1664" s="5">
        <v>13.42</v>
      </c>
      <c r="Q1664" s="5">
        <f t="shared" si="100"/>
        <v>109.05000000000001</v>
      </c>
      <c r="R1664" s="5">
        <f t="shared" si="101"/>
        <v>40.26</v>
      </c>
      <c r="S1664" s="5">
        <f t="shared" si="102"/>
        <v>68.79000000000002</v>
      </c>
      <c r="T1664" s="7">
        <f t="shared" si="103"/>
        <v>0.63081155433287495</v>
      </c>
      <c r="U1664" s="4">
        <f>YEAR(SalesDataTable[[#This Row],[Order Date]])</f>
        <v>2026</v>
      </c>
      <c r="V1664" s="7" t="str">
        <f>"Q"&amp;ROUNDUP(MONTH(SalesDataTable[[#This Row],[Order Date]])/3,0)</f>
        <v>Q3</v>
      </c>
      <c r="W1664" s="8">
        <f>MONTH(SalesDataTable[[#This Row],[Order Date]])</f>
        <v>8</v>
      </c>
      <c r="X1664" s="7" t="str">
        <f>TEXT(SalesDataTable[[#This Row],[Order Date]],"mmm")</f>
        <v>Aug</v>
      </c>
    </row>
    <row r="1665" spans="1:24" ht="15.75">
      <c r="A1665" s="1">
        <v>3141</v>
      </c>
      <c r="B1665" s="2">
        <v>46250</v>
      </c>
      <c r="C1665" s="3">
        <f>YEAR(SalesDataTable[[#This Row],[Order Date]])</f>
        <v>2026</v>
      </c>
      <c r="D1665" s="10" t="str">
        <f>"Q"&amp;ROUNDUP(MONTH(SalesDataTable[[#This Row],[Order Date]])/3,0)</f>
        <v>Q3</v>
      </c>
      <c r="E1665" s="3">
        <f>MONTH(SalesDataTable[[#This Row],[Order Date]])</f>
        <v>8</v>
      </c>
      <c r="F1665" s="3" t="str">
        <f>TEXT(SalesDataTable[[#This Row],[Order Date]],"MMM")</f>
        <v>Aug</v>
      </c>
      <c r="G1665" s="3" t="s">
        <v>6</v>
      </c>
      <c r="H1665" s="3" t="s">
        <v>43</v>
      </c>
      <c r="I1665" s="3" t="s">
        <v>28</v>
      </c>
      <c r="J1665" s="3" t="s">
        <v>3</v>
      </c>
      <c r="K1665" s="3" t="s">
        <v>23</v>
      </c>
      <c r="L1665" s="3" t="s">
        <v>29</v>
      </c>
      <c r="M1665" s="8">
        <v>2</v>
      </c>
      <c r="N1665" s="5">
        <v>195.28</v>
      </c>
      <c r="O1665" s="6">
        <v>0</v>
      </c>
      <c r="P1665" s="5">
        <v>102.24</v>
      </c>
      <c r="Q1665" s="5">
        <f t="shared" si="100"/>
        <v>390.56</v>
      </c>
      <c r="R1665" s="5">
        <f t="shared" si="101"/>
        <v>204.48</v>
      </c>
      <c r="S1665" s="5">
        <f t="shared" si="102"/>
        <v>186.08</v>
      </c>
      <c r="T1665" s="7">
        <f t="shared" si="103"/>
        <v>0.4764440802949611</v>
      </c>
      <c r="U1665" s="4">
        <f>YEAR(SalesDataTable[[#This Row],[Order Date]])</f>
        <v>2026</v>
      </c>
      <c r="V1665" s="7" t="str">
        <f>"Q"&amp;ROUNDUP(MONTH(SalesDataTable[[#This Row],[Order Date]])/3,0)</f>
        <v>Q3</v>
      </c>
      <c r="W1665" s="8">
        <f>MONTH(SalesDataTable[[#This Row],[Order Date]])</f>
        <v>8</v>
      </c>
      <c r="X1665" s="7" t="str">
        <f>TEXT(SalesDataTable[[#This Row],[Order Date]],"mmm")</f>
        <v>Aug</v>
      </c>
    </row>
    <row r="1666" spans="1:24" ht="15.75">
      <c r="A1666" s="1">
        <v>3935</v>
      </c>
      <c r="B1666" s="2">
        <v>46250</v>
      </c>
      <c r="C1666" s="3">
        <f>YEAR(SalesDataTable[[#This Row],[Order Date]])</f>
        <v>2026</v>
      </c>
      <c r="D1666" s="10" t="str">
        <f>"Q"&amp;ROUNDUP(MONTH(SalesDataTable[[#This Row],[Order Date]])/3,0)</f>
        <v>Q3</v>
      </c>
      <c r="E1666" s="3">
        <f>MONTH(SalesDataTable[[#This Row],[Order Date]])</f>
        <v>8</v>
      </c>
      <c r="F1666" s="3" t="str">
        <f>TEXT(SalesDataTable[[#This Row],[Order Date]],"MMM")</f>
        <v>Aug</v>
      </c>
      <c r="G1666" s="3" t="s">
        <v>11</v>
      </c>
      <c r="H1666" s="3" t="s">
        <v>52</v>
      </c>
      <c r="I1666" s="3" t="s">
        <v>28</v>
      </c>
      <c r="J1666" s="3" t="s">
        <v>3</v>
      </c>
      <c r="K1666" s="3" t="s">
        <v>14</v>
      </c>
      <c r="L1666" s="3" t="s">
        <v>32</v>
      </c>
      <c r="M1666" s="8">
        <v>4</v>
      </c>
      <c r="N1666" s="5">
        <v>46.05</v>
      </c>
      <c r="O1666" s="6">
        <v>0</v>
      </c>
      <c r="P1666" s="5">
        <v>18.75</v>
      </c>
      <c r="Q1666" s="5">
        <f t="shared" ref="Q1666:Q1729" si="104">M1666*N1666*(1-O1666)</f>
        <v>184.2</v>
      </c>
      <c r="R1666" s="5">
        <f t="shared" ref="R1666:R1729" si="105">M1666*P1666</f>
        <v>75</v>
      </c>
      <c r="S1666" s="5">
        <f t="shared" ref="S1666:S1729" si="106">Q1666-R1666</f>
        <v>109.19999999999999</v>
      </c>
      <c r="T1666" s="7">
        <f t="shared" ref="T1666:T1729" si="107">IFERROR(S1666/Q1666,0)</f>
        <v>0.5928338762214983</v>
      </c>
      <c r="U1666" s="4">
        <f>YEAR(SalesDataTable[[#This Row],[Order Date]])</f>
        <v>2026</v>
      </c>
      <c r="V1666" s="7" t="str">
        <f>"Q"&amp;ROUNDUP(MONTH(SalesDataTable[[#This Row],[Order Date]])/3,0)</f>
        <v>Q3</v>
      </c>
      <c r="W1666" s="8">
        <f>MONTH(SalesDataTable[[#This Row],[Order Date]])</f>
        <v>8</v>
      </c>
      <c r="X1666" s="7" t="str">
        <f>TEXT(SalesDataTable[[#This Row],[Order Date]],"mmm")</f>
        <v>Aug</v>
      </c>
    </row>
    <row r="1667" spans="1:24" ht="15.75">
      <c r="A1667" s="1">
        <v>4636</v>
      </c>
      <c r="B1667" s="2">
        <v>46250</v>
      </c>
      <c r="C1667" s="3">
        <f>YEAR(SalesDataTable[[#This Row],[Order Date]])</f>
        <v>2026</v>
      </c>
      <c r="D1667" s="10" t="str">
        <f>"Q"&amp;ROUNDUP(MONTH(SalesDataTable[[#This Row],[Order Date]])/3,0)</f>
        <v>Q3</v>
      </c>
      <c r="E1667" s="3">
        <f>MONTH(SalesDataTable[[#This Row],[Order Date]])</f>
        <v>8</v>
      </c>
      <c r="F1667" s="3" t="str">
        <f>TEXT(SalesDataTable[[#This Row],[Order Date]],"MMM")</f>
        <v>Aug</v>
      </c>
      <c r="G1667" s="3" t="s">
        <v>0</v>
      </c>
      <c r="H1667" s="3" t="s">
        <v>1</v>
      </c>
      <c r="I1667" s="3" t="s">
        <v>19</v>
      </c>
      <c r="J1667" s="3" t="s">
        <v>3</v>
      </c>
      <c r="K1667" s="3" t="s">
        <v>23</v>
      </c>
      <c r="L1667" s="3" t="s">
        <v>40</v>
      </c>
      <c r="M1667" s="8">
        <v>1</v>
      </c>
      <c r="N1667" s="5">
        <v>81.040000000000006</v>
      </c>
      <c r="O1667" s="6">
        <v>0.1</v>
      </c>
      <c r="P1667" s="5">
        <v>39.29</v>
      </c>
      <c r="Q1667" s="5">
        <f t="shared" si="104"/>
        <v>72.936000000000007</v>
      </c>
      <c r="R1667" s="5">
        <f t="shared" si="105"/>
        <v>39.29</v>
      </c>
      <c r="S1667" s="5">
        <f t="shared" si="106"/>
        <v>33.646000000000008</v>
      </c>
      <c r="T1667" s="7">
        <f t="shared" si="107"/>
        <v>0.46130854447735009</v>
      </c>
      <c r="U1667" s="4">
        <f>YEAR(SalesDataTable[[#This Row],[Order Date]])</f>
        <v>2026</v>
      </c>
      <c r="V1667" s="7" t="str">
        <f>"Q"&amp;ROUNDUP(MONTH(SalesDataTable[[#This Row],[Order Date]])/3,0)</f>
        <v>Q3</v>
      </c>
      <c r="W1667" s="8">
        <f>MONTH(SalesDataTable[[#This Row],[Order Date]])</f>
        <v>8</v>
      </c>
      <c r="X1667" s="7" t="str">
        <f>TEXT(SalesDataTable[[#This Row],[Order Date]],"mmm")</f>
        <v>Aug</v>
      </c>
    </row>
    <row r="1668" spans="1:24" ht="15.75">
      <c r="A1668" s="1">
        <v>4895</v>
      </c>
      <c r="B1668" s="2">
        <v>46250</v>
      </c>
      <c r="C1668" s="3">
        <f>YEAR(SalesDataTable[[#This Row],[Order Date]])</f>
        <v>2026</v>
      </c>
      <c r="D1668" s="10" t="str">
        <f>"Q"&amp;ROUNDUP(MONTH(SalesDataTable[[#This Row],[Order Date]])/3,0)</f>
        <v>Q3</v>
      </c>
      <c r="E1668" s="3">
        <f>MONTH(SalesDataTable[[#This Row],[Order Date]])</f>
        <v>8</v>
      </c>
      <c r="F1668" s="3" t="str">
        <f>TEXT(SalesDataTable[[#This Row],[Order Date]],"MMM")</f>
        <v>Aug</v>
      </c>
      <c r="G1668" s="3" t="s">
        <v>0</v>
      </c>
      <c r="H1668" s="3" t="s">
        <v>50</v>
      </c>
      <c r="I1668" s="3" t="s">
        <v>19</v>
      </c>
      <c r="J1668" s="3" t="s">
        <v>16</v>
      </c>
      <c r="K1668" s="3" t="s">
        <v>23</v>
      </c>
      <c r="L1668" s="3" t="s">
        <v>29</v>
      </c>
      <c r="M1668" s="8">
        <v>1</v>
      </c>
      <c r="N1668" s="5">
        <v>191.12</v>
      </c>
      <c r="O1668" s="6">
        <v>0.05</v>
      </c>
      <c r="P1668" s="5">
        <v>106.14</v>
      </c>
      <c r="Q1668" s="5">
        <f t="shared" si="104"/>
        <v>181.56399999999999</v>
      </c>
      <c r="R1668" s="5">
        <f t="shared" si="105"/>
        <v>106.14</v>
      </c>
      <c r="S1668" s="5">
        <f t="shared" si="106"/>
        <v>75.423999999999992</v>
      </c>
      <c r="T1668" s="7">
        <f t="shared" si="107"/>
        <v>0.41541274702033443</v>
      </c>
      <c r="U1668" s="4">
        <f>YEAR(SalesDataTable[[#This Row],[Order Date]])</f>
        <v>2026</v>
      </c>
      <c r="V1668" s="7" t="str">
        <f>"Q"&amp;ROUNDUP(MONTH(SalesDataTable[[#This Row],[Order Date]])/3,0)</f>
        <v>Q3</v>
      </c>
      <c r="W1668" s="8">
        <f>MONTH(SalesDataTable[[#This Row],[Order Date]])</f>
        <v>8</v>
      </c>
      <c r="X1668" s="7" t="str">
        <f>TEXT(SalesDataTable[[#This Row],[Order Date]],"mmm")</f>
        <v>Aug</v>
      </c>
    </row>
    <row r="1669" spans="1:24" ht="15.75">
      <c r="A1669" s="1">
        <v>5029</v>
      </c>
      <c r="B1669" s="2">
        <v>46250</v>
      </c>
      <c r="C1669" s="3">
        <f>YEAR(SalesDataTable[[#This Row],[Order Date]])</f>
        <v>2026</v>
      </c>
      <c r="D1669" s="10" t="str">
        <f>"Q"&amp;ROUNDUP(MONTH(SalesDataTable[[#This Row],[Order Date]])/3,0)</f>
        <v>Q3</v>
      </c>
      <c r="E1669" s="3">
        <f>MONTH(SalesDataTable[[#This Row],[Order Date]])</f>
        <v>8</v>
      </c>
      <c r="F1669" s="3" t="str">
        <f>TEXT(SalesDataTable[[#This Row],[Order Date]],"MMM")</f>
        <v>Aug</v>
      </c>
      <c r="G1669" s="3" t="s">
        <v>0</v>
      </c>
      <c r="H1669" s="3" t="s">
        <v>50</v>
      </c>
      <c r="I1669" s="3" t="s">
        <v>2</v>
      </c>
      <c r="J1669" s="3" t="s">
        <v>13</v>
      </c>
      <c r="K1669" s="3" t="s">
        <v>9</v>
      </c>
      <c r="L1669" s="3" t="s">
        <v>37</v>
      </c>
      <c r="M1669" s="8">
        <v>1</v>
      </c>
      <c r="N1669" s="5">
        <v>156.19</v>
      </c>
      <c r="O1669" s="6">
        <v>0</v>
      </c>
      <c r="P1669" s="5">
        <v>79.239999999999995</v>
      </c>
      <c r="Q1669" s="5">
        <f t="shared" si="104"/>
        <v>156.19</v>
      </c>
      <c r="R1669" s="5">
        <f t="shared" si="105"/>
        <v>79.239999999999995</v>
      </c>
      <c r="S1669" s="5">
        <f t="shared" si="106"/>
        <v>76.95</v>
      </c>
      <c r="T1669" s="7">
        <f t="shared" si="107"/>
        <v>0.49266918496702738</v>
      </c>
      <c r="U1669" s="4">
        <f>YEAR(SalesDataTable[[#This Row],[Order Date]])</f>
        <v>2026</v>
      </c>
      <c r="V1669" s="7" t="str">
        <f>"Q"&amp;ROUNDUP(MONTH(SalesDataTable[[#This Row],[Order Date]])/3,0)</f>
        <v>Q3</v>
      </c>
      <c r="W1669" s="8">
        <f>MONTH(SalesDataTable[[#This Row],[Order Date]])</f>
        <v>8</v>
      </c>
      <c r="X1669" s="7" t="str">
        <f>TEXT(SalesDataTable[[#This Row],[Order Date]],"mmm")</f>
        <v>Aug</v>
      </c>
    </row>
    <row r="1670" spans="1:24" ht="15.75">
      <c r="A1670" s="1">
        <v>1965</v>
      </c>
      <c r="B1670" s="2">
        <v>46251</v>
      </c>
      <c r="C1670" s="3">
        <f>YEAR(SalesDataTable[[#This Row],[Order Date]])</f>
        <v>2026</v>
      </c>
      <c r="D1670" s="10" t="str">
        <f>"Q"&amp;ROUNDUP(MONTH(SalesDataTable[[#This Row],[Order Date]])/3,0)</f>
        <v>Q3</v>
      </c>
      <c r="E1670" s="3">
        <f>MONTH(SalesDataTable[[#This Row],[Order Date]])</f>
        <v>8</v>
      </c>
      <c r="F1670" s="3" t="str">
        <f>TEXT(SalesDataTable[[#This Row],[Order Date]],"MMM")</f>
        <v>Aug</v>
      </c>
      <c r="G1670" s="3" t="s">
        <v>6</v>
      </c>
      <c r="H1670" s="3" t="s">
        <v>41</v>
      </c>
      <c r="I1670" s="3" t="s">
        <v>2</v>
      </c>
      <c r="J1670" s="3" t="s">
        <v>3</v>
      </c>
      <c r="K1670" s="3" t="s">
        <v>14</v>
      </c>
      <c r="L1670" s="3" t="s">
        <v>15</v>
      </c>
      <c r="M1670" s="8">
        <v>4</v>
      </c>
      <c r="N1670" s="5">
        <v>36.93</v>
      </c>
      <c r="O1670" s="6">
        <v>0</v>
      </c>
      <c r="P1670" s="5">
        <v>13.36</v>
      </c>
      <c r="Q1670" s="5">
        <f t="shared" si="104"/>
        <v>147.72</v>
      </c>
      <c r="R1670" s="5">
        <f t="shared" si="105"/>
        <v>53.44</v>
      </c>
      <c r="S1670" s="5">
        <f t="shared" si="106"/>
        <v>94.28</v>
      </c>
      <c r="T1670" s="7">
        <f t="shared" si="107"/>
        <v>0.63823449769834828</v>
      </c>
      <c r="U1670" s="4">
        <f>YEAR(SalesDataTable[[#This Row],[Order Date]])</f>
        <v>2026</v>
      </c>
      <c r="V1670" s="7" t="str">
        <f>"Q"&amp;ROUNDUP(MONTH(SalesDataTable[[#This Row],[Order Date]])/3,0)</f>
        <v>Q3</v>
      </c>
      <c r="W1670" s="8">
        <f>MONTH(SalesDataTable[[#This Row],[Order Date]])</f>
        <v>8</v>
      </c>
      <c r="X1670" s="7" t="str">
        <f>TEXT(SalesDataTable[[#This Row],[Order Date]],"mmm")</f>
        <v>Aug</v>
      </c>
    </row>
    <row r="1671" spans="1:24" ht="15.75">
      <c r="A1671" s="1">
        <v>3647</v>
      </c>
      <c r="B1671" s="2">
        <v>46251</v>
      </c>
      <c r="C1671" s="3">
        <f>YEAR(SalesDataTable[[#This Row],[Order Date]])</f>
        <v>2026</v>
      </c>
      <c r="D1671" s="10" t="str">
        <f>"Q"&amp;ROUNDUP(MONTH(SalesDataTable[[#This Row],[Order Date]])/3,0)</f>
        <v>Q3</v>
      </c>
      <c r="E1671" s="3">
        <f>MONTH(SalesDataTable[[#This Row],[Order Date]])</f>
        <v>8</v>
      </c>
      <c r="F1671" s="3" t="str">
        <f>TEXT(SalesDataTable[[#This Row],[Order Date]],"MMM")</f>
        <v>Aug</v>
      </c>
      <c r="G1671" s="3" t="s">
        <v>6</v>
      </c>
      <c r="H1671" s="3" t="s">
        <v>43</v>
      </c>
      <c r="I1671" s="3" t="s">
        <v>19</v>
      </c>
      <c r="J1671" s="3" t="s">
        <v>3</v>
      </c>
      <c r="K1671" s="3" t="s">
        <v>4</v>
      </c>
      <c r="L1671" s="3" t="s">
        <v>30</v>
      </c>
      <c r="M1671" s="8">
        <v>3</v>
      </c>
      <c r="N1671" s="5">
        <v>104.96</v>
      </c>
      <c r="O1671" s="6">
        <v>0.05</v>
      </c>
      <c r="P1671" s="5">
        <v>51.66</v>
      </c>
      <c r="Q1671" s="5">
        <f t="shared" si="104"/>
        <v>299.13599999999997</v>
      </c>
      <c r="R1671" s="5">
        <f t="shared" si="105"/>
        <v>154.97999999999999</v>
      </c>
      <c r="S1671" s="5">
        <f t="shared" si="106"/>
        <v>144.15599999999998</v>
      </c>
      <c r="T1671" s="7">
        <f t="shared" si="107"/>
        <v>0.48190789473684209</v>
      </c>
      <c r="U1671" s="4">
        <f>YEAR(SalesDataTable[[#This Row],[Order Date]])</f>
        <v>2026</v>
      </c>
      <c r="V1671" s="7" t="str">
        <f>"Q"&amp;ROUNDUP(MONTH(SalesDataTable[[#This Row],[Order Date]])/3,0)</f>
        <v>Q3</v>
      </c>
      <c r="W1671" s="8">
        <f>MONTH(SalesDataTable[[#This Row],[Order Date]])</f>
        <v>8</v>
      </c>
      <c r="X1671" s="7" t="str">
        <f>TEXT(SalesDataTable[[#This Row],[Order Date]],"mmm")</f>
        <v>Aug</v>
      </c>
    </row>
    <row r="1672" spans="1:24" ht="15.75">
      <c r="A1672" s="1">
        <v>3918</v>
      </c>
      <c r="B1672" s="2">
        <v>46251</v>
      </c>
      <c r="C1672" s="3">
        <f>YEAR(SalesDataTable[[#This Row],[Order Date]])</f>
        <v>2026</v>
      </c>
      <c r="D1672" s="10" t="str">
        <f>"Q"&amp;ROUNDUP(MONTH(SalesDataTable[[#This Row],[Order Date]])/3,0)</f>
        <v>Q3</v>
      </c>
      <c r="E1672" s="3">
        <f>MONTH(SalesDataTable[[#This Row],[Order Date]])</f>
        <v>8</v>
      </c>
      <c r="F1672" s="3" t="str">
        <f>TEXT(SalesDataTable[[#This Row],[Order Date]],"MMM")</f>
        <v>Aug</v>
      </c>
      <c r="G1672" s="3" t="s">
        <v>6</v>
      </c>
      <c r="H1672" s="3" t="s">
        <v>7</v>
      </c>
      <c r="I1672" s="3" t="s">
        <v>28</v>
      </c>
      <c r="J1672" s="3" t="s">
        <v>13</v>
      </c>
      <c r="K1672" s="3" t="s">
        <v>14</v>
      </c>
      <c r="L1672" s="3" t="s">
        <v>48</v>
      </c>
      <c r="M1672" s="8">
        <v>3</v>
      </c>
      <c r="N1672" s="5">
        <v>168.51</v>
      </c>
      <c r="O1672" s="6">
        <v>0</v>
      </c>
      <c r="P1672" s="5">
        <v>85.34</v>
      </c>
      <c r="Q1672" s="5">
        <f t="shared" si="104"/>
        <v>505.53</v>
      </c>
      <c r="R1672" s="5">
        <f t="shared" si="105"/>
        <v>256.02</v>
      </c>
      <c r="S1672" s="5">
        <f t="shared" si="106"/>
        <v>249.51</v>
      </c>
      <c r="T1672" s="7">
        <f t="shared" si="107"/>
        <v>0.49356121298439265</v>
      </c>
      <c r="U1672" s="4">
        <f>YEAR(SalesDataTable[[#This Row],[Order Date]])</f>
        <v>2026</v>
      </c>
      <c r="V1672" s="7" t="str">
        <f>"Q"&amp;ROUNDUP(MONTH(SalesDataTable[[#This Row],[Order Date]])/3,0)</f>
        <v>Q3</v>
      </c>
      <c r="W1672" s="8">
        <f>MONTH(SalesDataTable[[#This Row],[Order Date]])</f>
        <v>8</v>
      </c>
      <c r="X1672" s="7" t="str">
        <f>TEXT(SalesDataTable[[#This Row],[Order Date]],"mmm")</f>
        <v>Aug</v>
      </c>
    </row>
    <row r="1673" spans="1:24" ht="15.75">
      <c r="A1673" s="1">
        <v>4256</v>
      </c>
      <c r="B1673" s="2">
        <v>46251</v>
      </c>
      <c r="C1673" s="3">
        <f>YEAR(SalesDataTable[[#This Row],[Order Date]])</f>
        <v>2026</v>
      </c>
      <c r="D1673" s="10" t="str">
        <f>"Q"&amp;ROUNDUP(MONTH(SalesDataTable[[#This Row],[Order Date]])/3,0)</f>
        <v>Q3</v>
      </c>
      <c r="E1673" s="3">
        <f>MONTH(SalesDataTable[[#This Row],[Order Date]])</f>
        <v>8</v>
      </c>
      <c r="F1673" s="3" t="str">
        <f>TEXT(SalesDataTable[[#This Row],[Order Date]],"MMM")</f>
        <v>Aug</v>
      </c>
      <c r="G1673" s="3" t="s">
        <v>6</v>
      </c>
      <c r="H1673" s="3" t="s">
        <v>43</v>
      </c>
      <c r="I1673" s="3" t="s">
        <v>19</v>
      </c>
      <c r="J1673" s="3" t="s">
        <v>13</v>
      </c>
      <c r="K1673" s="3" t="s">
        <v>14</v>
      </c>
      <c r="L1673" s="3" t="s">
        <v>32</v>
      </c>
      <c r="M1673" s="8">
        <v>1</v>
      </c>
      <c r="N1673" s="5">
        <v>46.44</v>
      </c>
      <c r="O1673" s="6">
        <v>0.05</v>
      </c>
      <c r="P1673" s="5">
        <v>18.59</v>
      </c>
      <c r="Q1673" s="5">
        <f t="shared" si="104"/>
        <v>44.117999999999995</v>
      </c>
      <c r="R1673" s="5">
        <f t="shared" si="105"/>
        <v>18.59</v>
      </c>
      <c r="S1673" s="5">
        <f t="shared" si="106"/>
        <v>25.527999999999995</v>
      </c>
      <c r="T1673" s="7">
        <f t="shared" si="107"/>
        <v>0.57863003762636556</v>
      </c>
      <c r="U1673" s="4">
        <f>YEAR(SalesDataTable[[#This Row],[Order Date]])</f>
        <v>2026</v>
      </c>
      <c r="V1673" s="7" t="str">
        <f>"Q"&amp;ROUNDUP(MONTH(SalesDataTable[[#This Row],[Order Date]])/3,0)</f>
        <v>Q3</v>
      </c>
      <c r="W1673" s="8">
        <f>MONTH(SalesDataTable[[#This Row],[Order Date]])</f>
        <v>8</v>
      </c>
      <c r="X1673" s="7" t="str">
        <f>TEXT(SalesDataTable[[#This Row],[Order Date]],"mmm")</f>
        <v>Aug</v>
      </c>
    </row>
    <row r="1674" spans="1:24" ht="15.75">
      <c r="A1674" s="1">
        <v>5087</v>
      </c>
      <c r="B1674" s="2">
        <v>46251</v>
      </c>
      <c r="C1674" s="3">
        <f>YEAR(SalesDataTable[[#This Row],[Order Date]])</f>
        <v>2026</v>
      </c>
      <c r="D1674" s="10" t="str">
        <f>"Q"&amp;ROUNDUP(MONTH(SalesDataTable[[#This Row],[Order Date]])/3,0)</f>
        <v>Q3</v>
      </c>
      <c r="E1674" s="3">
        <f>MONTH(SalesDataTable[[#This Row],[Order Date]])</f>
        <v>8</v>
      </c>
      <c r="F1674" s="3" t="str">
        <f>TEXT(SalesDataTable[[#This Row],[Order Date]],"MMM")</f>
        <v>Aug</v>
      </c>
      <c r="G1674" s="3" t="s">
        <v>0</v>
      </c>
      <c r="H1674" s="3" t="s">
        <v>1</v>
      </c>
      <c r="I1674" s="3" t="s">
        <v>2</v>
      </c>
      <c r="J1674" s="3" t="s">
        <v>13</v>
      </c>
      <c r="K1674" s="3" t="s">
        <v>9</v>
      </c>
      <c r="L1674" s="3" t="s">
        <v>46</v>
      </c>
      <c r="M1674" s="8">
        <v>1</v>
      </c>
      <c r="N1674" s="5">
        <v>69.900000000000006</v>
      </c>
      <c r="O1674" s="6">
        <v>0.1</v>
      </c>
      <c r="P1674" s="5">
        <v>31.43</v>
      </c>
      <c r="Q1674" s="5">
        <f t="shared" si="104"/>
        <v>62.910000000000004</v>
      </c>
      <c r="R1674" s="5">
        <f t="shared" si="105"/>
        <v>31.43</v>
      </c>
      <c r="S1674" s="5">
        <f t="shared" si="106"/>
        <v>31.480000000000004</v>
      </c>
      <c r="T1674" s="7">
        <f t="shared" si="107"/>
        <v>0.50039739310125575</v>
      </c>
      <c r="U1674" s="4">
        <f>YEAR(SalesDataTable[[#This Row],[Order Date]])</f>
        <v>2026</v>
      </c>
      <c r="V1674" s="7" t="str">
        <f>"Q"&amp;ROUNDUP(MONTH(SalesDataTable[[#This Row],[Order Date]])/3,0)</f>
        <v>Q3</v>
      </c>
      <c r="W1674" s="8">
        <f>MONTH(SalesDataTable[[#This Row],[Order Date]])</f>
        <v>8</v>
      </c>
      <c r="X1674" s="7" t="str">
        <f>TEXT(SalesDataTable[[#This Row],[Order Date]],"mmm")</f>
        <v>Aug</v>
      </c>
    </row>
    <row r="1675" spans="1:24" ht="15.75">
      <c r="A1675" s="1">
        <v>1921</v>
      </c>
      <c r="B1675" s="2">
        <v>46252</v>
      </c>
      <c r="C1675" s="3">
        <f>YEAR(SalesDataTable[[#This Row],[Order Date]])</f>
        <v>2026</v>
      </c>
      <c r="D1675" s="10" t="str">
        <f>"Q"&amp;ROUNDUP(MONTH(SalesDataTable[[#This Row],[Order Date]])/3,0)</f>
        <v>Q3</v>
      </c>
      <c r="E1675" s="3">
        <f>MONTH(SalesDataTable[[#This Row],[Order Date]])</f>
        <v>8</v>
      </c>
      <c r="F1675" s="3" t="str">
        <f>TEXT(SalesDataTable[[#This Row],[Order Date]],"MMM")</f>
        <v>Aug</v>
      </c>
      <c r="G1675" s="3" t="s">
        <v>20</v>
      </c>
      <c r="H1675" s="3" t="s">
        <v>47</v>
      </c>
      <c r="I1675" s="3" t="s">
        <v>2</v>
      </c>
      <c r="J1675" s="3" t="s">
        <v>13</v>
      </c>
      <c r="K1675" s="3" t="s">
        <v>4</v>
      </c>
      <c r="L1675" s="3" t="s">
        <v>26</v>
      </c>
      <c r="M1675" s="8">
        <v>2</v>
      </c>
      <c r="N1675" s="5">
        <v>39.83</v>
      </c>
      <c r="O1675" s="6">
        <v>0</v>
      </c>
      <c r="P1675" s="5">
        <v>17.18</v>
      </c>
      <c r="Q1675" s="5">
        <f t="shared" si="104"/>
        <v>79.66</v>
      </c>
      <c r="R1675" s="5">
        <f t="shared" si="105"/>
        <v>34.36</v>
      </c>
      <c r="S1675" s="5">
        <f t="shared" si="106"/>
        <v>45.3</v>
      </c>
      <c r="T1675" s="7">
        <f t="shared" si="107"/>
        <v>0.56866683404468987</v>
      </c>
      <c r="U1675" s="4">
        <f>YEAR(SalesDataTable[[#This Row],[Order Date]])</f>
        <v>2026</v>
      </c>
      <c r="V1675" s="7" t="str">
        <f>"Q"&amp;ROUNDUP(MONTH(SalesDataTable[[#This Row],[Order Date]])/3,0)</f>
        <v>Q3</v>
      </c>
      <c r="W1675" s="8">
        <f>MONTH(SalesDataTable[[#This Row],[Order Date]])</f>
        <v>8</v>
      </c>
      <c r="X1675" s="7" t="str">
        <f>TEXT(SalesDataTable[[#This Row],[Order Date]],"mmm")</f>
        <v>Aug</v>
      </c>
    </row>
    <row r="1676" spans="1:24" ht="15.75">
      <c r="A1676" s="1">
        <v>1966</v>
      </c>
      <c r="B1676" s="2">
        <v>46252</v>
      </c>
      <c r="C1676" s="3">
        <f>YEAR(SalesDataTable[[#This Row],[Order Date]])</f>
        <v>2026</v>
      </c>
      <c r="D1676" s="10" t="str">
        <f>"Q"&amp;ROUNDUP(MONTH(SalesDataTable[[#This Row],[Order Date]])/3,0)</f>
        <v>Q3</v>
      </c>
      <c r="E1676" s="3">
        <f>MONTH(SalesDataTable[[#This Row],[Order Date]])</f>
        <v>8</v>
      </c>
      <c r="F1676" s="3" t="str">
        <f>TEXT(SalesDataTable[[#This Row],[Order Date]],"MMM")</f>
        <v>Aug</v>
      </c>
      <c r="G1676" s="3" t="s">
        <v>0</v>
      </c>
      <c r="H1676" s="3" t="s">
        <v>36</v>
      </c>
      <c r="I1676" s="3" t="s">
        <v>2</v>
      </c>
      <c r="J1676" s="3" t="s">
        <v>13</v>
      </c>
      <c r="K1676" s="3" t="s">
        <v>14</v>
      </c>
      <c r="L1676" s="3" t="s">
        <v>15</v>
      </c>
      <c r="M1676" s="8">
        <v>2</v>
      </c>
      <c r="N1676" s="5">
        <v>36.020000000000003</v>
      </c>
      <c r="O1676" s="6">
        <v>0</v>
      </c>
      <c r="P1676" s="5">
        <v>13.87</v>
      </c>
      <c r="Q1676" s="5">
        <f t="shared" si="104"/>
        <v>72.040000000000006</v>
      </c>
      <c r="R1676" s="5">
        <f t="shared" si="105"/>
        <v>27.74</v>
      </c>
      <c r="S1676" s="5">
        <f t="shared" si="106"/>
        <v>44.300000000000011</v>
      </c>
      <c r="T1676" s="7">
        <f t="shared" si="107"/>
        <v>0.61493614658523055</v>
      </c>
      <c r="U1676" s="4">
        <f>YEAR(SalesDataTable[[#This Row],[Order Date]])</f>
        <v>2026</v>
      </c>
      <c r="V1676" s="7" t="str">
        <f>"Q"&amp;ROUNDUP(MONTH(SalesDataTable[[#This Row],[Order Date]])/3,0)</f>
        <v>Q3</v>
      </c>
      <c r="W1676" s="8">
        <f>MONTH(SalesDataTable[[#This Row],[Order Date]])</f>
        <v>8</v>
      </c>
      <c r="X1676" s="7" t="str">
        <f>TEXT(SalesDataTable[[#This Row],[Order Date]],"mmm")</f>
        <v>Aug</v>
      </c>
    </row>
    <row r="1677" spans="1:24" ht="15.75">
      <c r="A1677" s="1">
        <v>2431</v>
      </c>
      <c r="B1677" s="2">
        <v>46252</v>
      </c>
      <c r="C1677" s="3">
        <f>YEAR(SalesDataTable[[#This Row],[Order Date]])</f>
        <v>2026</v>
      </c>
      <c r="D1677" s="10" t="str">
        <f>"Q"&amp;ROUNDUP(MONTH(SalesDataTable[[#This Row],[Order Date]])/3,0)</f>
        <v>Q3</v>
      </c>
      <c r="E1677" s="3">
        <f>MONTH(SalesDataTable[[#This Row],[Order Date]])</f>
        <v>8</v>
      </c>
      <c r="F1677" s="3" t="str">
        <f>TEXT(SalesDataTable[[#This Row],[Order Date]],"MMM")</f>
        <v>Aug</v>
      </c>
      <c r="G1677" s="3" t="s">
        <v>0</v>
      </c>
      <c r="H1677" s="3" t="s">
        <v>50</v>
      </c>
      <c r="I1677" s="3" t="s">
        <v>28</v>
      </c>
      <c r="J1677" s="3" t="s">
        <v>16</v>
      </c>
      <c r="K1677" s="3" t="s">
        <v>34</v>
      </c>
      <c r="L1677" s="3" t="s">
        <v>38</v>
      </c>
      <c r="M1677" s="8">
        <v>3</v>
      </c>
      <c r="N1677" s="5">
        <v>125.31</v>
      </c>
      <c r="O1677" s="6">
        <v>0</v>
      </c>
      <c r="P1677" s="5">
        <v>67.64</v>
      </c>
      <c r="Q1677" s="5">
        <f t="shared" si="104"/>
        <v>375.93</v>
      </c>
      <c r="R1677" s="5">
        <f t="shared" si="105"/>
        <v>202.92000000000002</v>
      </c>
      <c r="S1677" s="5">
        <f t="shared" si="106"/>
        <v>173.01</v>
      </c>
      <c r="T1677" s="7">
        <f t="shared" si="107"/>
        <v>0.46021865772883247</v>
      </c>
      <c r="U1677" s="4">
        <f>YEAR(SalesDataTable[[#This Row],[Order Date]])</f>
        <v>2026</v>
      </c>
      <c r="V1677" s="7" t="str">
        <f>"Q"&amp;ROUNDUP(MONTH(SalesDataTable[[#This Row],[Order Date]])/3,0)</f>
        <v>Q3</v>
      </c>
      <c r="W1677" s="8">
        <f>MONTH(SalesDataTable[[#This Row],[Order Date]])</f>
        <v>8</v>
      </c>
      <c r="X1677" s="7" t="str">
        <f>TEXT(SalesDataTable[[#This Row],[Order Date]],"mmm")</f>
        <v>Aug</v>
      </c>
    </row>
    <row r="1678" spans="1:24" ht="15.75">
      <c r="A1678" s="1">
        <v>3676</v>
      </c>
      <c r="B1678" s="2">
        <v>46252</v>
      </c>
      <c r="C1678" s="3">
        <f>YEAR(SalesDataTable[[#This Row],[Order Date]])</f>
        <v>2026</v>
      </c>
      <c r="D1678" s="10" t="str">
        <f>"Q"&amp;ROUNDUP(MONTH(SalesDataTable[[#This Row],[Order Date]])/3,0)</f>
        <v>Q3</v>
      </c>
      <c r="E1678" s="3">
        <f>MONTH(SalesDataTable[[#This Row],[Order Date]])</f>
        <v>8</v>
      </c>
      <c r="F1678" s="3" t="str">
        <f>TEXT(SalesDataTable[[#This Row],[Order Date]],"MMM")</f>
        <v>Aug</v>
      </c>
      <c r="G1678" s="3" t="s">
        <v>6</v>
      </c>
      <c r="H1678" s="3" t="s">
        <v>43</v>
      </c>
      <c r="I1678" s="3" t="s">
        <v>2</v>
      </c>
      <c r="J1678" s="3" t="s">
        <v>3</v>
      </c>
      <c r="K1678" s="3" t="s">
        <v>9</v>
      </c>
      <c r="L1678" s="3" t="s">
        <v>10</v>
      </c>
      <c r="M1678" s="8">
        <v>3</v>
      </c>
      <c r="N1678" s="5">
        <v>92.5</v>
      </c>
      <c r="O1678" s="6">
        <v>0.1</v>
      </c>
      <c r="P1678" s="5">
        <v>46.38</v>
      </c>
      <c r="Q1678" s="5">
        <f t="shared" si="104"/>
        <v>249.75</v>
      </c>
      <c r="R1678" s="5">
        <f t="shared" si="105"/>
        <v>139.14000000000001</v>
      </c>
      <c r="S1678" s="5">
        <f t="shared" si="106"/>
        <v>110.60999999999999</v>
      </c>
      <c r="T1678" s="7">
        <f t="shared" si="107"/>
        <v>0.4428828828828828</v>
      </c>
      <c r="U1678" s="4">
        <f>YEAR(SalesDataTable[[#This Row],[Order Date]])</f>
        <v>2026</v>
      </c>
      <c r="V1678" s="7" t="str">
        <f>"Q"&amp;ROUNDUP(MONTH(SalesDataTable[[#This Row],[Order Date]])/3,0)</f>
        <v>Q3</v>
      </c>
      <c r="W1678" s="8">
        <f>MONTH(SalesDataTable[[#This Row],[Order Date]])</f>
        <v>8</v>
      </c>
      <c r="X1678" s="7" t="str">
        <f>TEXT(SalesDataTable[[#This Row],[Order Date]],"mmm")</f>
        <v>Aug</v>
      </c>
    </row>
    <row r="1679" spans="1:24" ht="15.75">
      <c r="A1679" s="1">
        <v>3972</v>
      </c>
      <c r="B1679" s="2">
        <v>46252</v>
      </c>
      <c r="C1679" s="3">
        <f>YEAR(SalesDataTable[[#This Row],[Order Date]])</f>
        <v>2026</v>
      </c>
      <c r="D1679" s="10" t="str">
        <f>"Q"&amp;ROUNDUP(MONTH(SalesDataTable[[#This Row],[Order Date]])/3,0)</f>
        <v>Q3</v>
      </c>
      <c r="E1679" s="3">
        <f>MONTH(SalesDataTable[[#This Row],[Order Date]])</f>
        <v>8</v>
      </c>
      <c r="F1679" s="3" t="str">
        <f>TEXT(SalesDataTable[[#This Row],[Order Date]],"MMM")</f>
        <v>Aug</v>
      </c>
      <c r="G1679" s="3" t="s">
        <v>6</v>
      </c>
      <c r="H1679" s="3" t="s">
        <v>7</v>
      </c>
      <c r="I1679" s="3" t="s">
        <v>8</v>
      </c>
      <c r="J1679" s="3" t="s">
        <v>16</v>
      </c>
      <c r="K1679" s="3" t="s">
        <v>4</v>
      </c>
      <c r="L1679" s="3" t="s">
        <v>30</v>
      </c>
      <c r="M1679" s="8">
        <v>5</v>
      </c>
      <c r="N1679" s="5">
        <v>100.48</v>
      </c>
      <c r="O1679" s="6">
        <v>0.1</v>
      </c>
      <c r="P1679" s="5">
        <v>49.67</v>
      </c>
      <c r="Q1679" s="5">
        <f t="shared" si="104"/>
        <v>452.16</v>
      </c>
      <c r="R1679" s="5">
        <f t="shared" si="105"/>
        <v>248.35000000000002</v>
      </c>
      <c r="S1679" s="5">
        <f t="shared" si="106"/>
        <v>203.81</v>
      </c>
      <c r="T1679" s="7">
        <f t="shared" si="107"/>
        <v>0.45074752300070769</v>
      </c>
      <c r="U1679" s="4">
        <f>YEAR(SalesDataTable[[#This Row],[Order Date]])</f>
        <v>2026</v>
      </c>
      <c r="V1679" s="7" t="str">
        <f>"Q"&amp;ROUNDUP(MONTH(SalesDataTable[[#This Row],[Order Date]])/3,0)</f>
        <v>Q3</v>
      </c>
      <c r="W1679" s="8">
        <f>MONTH(SalesDataTable[[#This Row],[Order Date]])</f>
        <v>8</v>
      </c>
      <c r="X1679" s="7" t="str">
        <f>TEXT(SalesDataTable[[#This Row],[Order Date]],"mmm")</f>
        <v>Aug</v>
      </c>
    </row>
    <row r="1680" spans="1:24" ht="15.75">
      <c r="A1680" s="1">
        <v>4056</v>
      </c>
      <c r="B1680" s="2">
        <v>46252</v>
      </c>
      <c r="C1680" s="3">
        <f>YEAR(SalesDataTable[[#This Row],[Order Date]])</f>
        <v>2026</v>
      </c>
      <c r="D1680" s="10" t="str">
        <f>"Q"&amp;ROUNDUP(MONTH(SalesDataTable[[#This Row],[Order Date]])/3,0)</f>
        <v>Q3</v>
      </c>
      <c r="E1680" s="3">
        <f>MONTH(SalesDataTable[[#This Row],[Order Date]])</f>
        <v>8</v>
      </c>
      <c r="F1680" s="3" t="str">
        <f>TEXT(SalesDataTable[[#This Row],[Order Date]],"MMM")</f>
        <v>Aug</v>
      </c>
      <c r="G1680" s="3" t="s">
        <v>0</v>
      </c>
      <c r="H1680" s="3" t="s">
        <v>50</v>
      </c>
      <c r="I1680" s="3" t="s">
        <v>28</v>
      </c>
      <c r="J1680" s="3" t="s">
        <v>13</v>
      </c>
      <c r="K1680" s="3" t="s">
        <v>23</v>
      </c>
      <c r="L1680" s="3" t="s">
        <v>40</v>
      </c>
      <c r="M1680" s="8">
        <v>2</v>
      </c>
      <c r="N1680" s="5">
        <v>79.78</v>
      </c>
      <c r="O1680" s="6">
        <v>0</v>
      </c>
      <c r="P1680" s="5">
        <v>38.770000000000003</v>
      </c>
      <c r="Q1680" s="5">
        <f t="shared" si="104"/>
        <v>159.56</v>
      </c>
      <c r="R1680" s="5">
        <f t="shared" si="105"/>
        <v>77.540000000000006</v>
      </c>
      <c r="S1680" s="5">
        <f t="shared" si="106"/>
        <v>82.02</v>
      </c>
      <c r="T1680" s="7">
        <f t="shared" si="107"/>
        <v>0.51403860616695907</v>
      </c>
      <c r="U1680" s="4">
        <f>YEAR(SalesDataTable[[#This Row],[Order Date]])</f>
        <v>2026</v>
      </c>
      <c r="V1680" s="7" t="str">
        <f>"Q"&amp;ROUNDUP(MONTH(SalesDataTable[[#This Row],[Order Date]])/3,0)</f>
        <v>Q3</v>
      </c>
      <c r="W1680" s="8">
        <f>MONTH(SalesDataTable[[#This Row],[Order Date]])</f>
        <v>8</v>
      </c>
      <c r="X1680" s="7" t="str">
        <f>TEXT(SalesDataTable[[#This Row],[Order Date]],"mmm")</f>
        <v>Aug</v>
      </c>
    </row>
    <row r="1681" spans="1:24" ht="15.75">
      <c r="A1681" s="1">
        <v>4471</v>
      </c>
      <c r="B1681" s="2">
        <v>46252</v>
      </c>
      <c r="C1681" s="3">
        <f>YEAR(SalesDataTable[[#This Row],[Order Date]])</f>
        <v>2026</v>
      </c>
      <c r="D1681" s="10" t="str">
        <f>"Q"&amp;ROUNDUP(MONTH(SalesDataTable[[#This Row],[Order Date]])/3,0)</f>
        <v>Q3</v>
      </c>
      <c r="E1681" s="3">
        <f>MONTH(SalesDataTable[[#This Row],[Order Date]])</f>
        <v>8</v>
      </c>
      <c r="F1681" s="3" t="str">
        <f>TEXT(SalesDataTable[[#This Row],[Order Date]],"MMM")</f>
        <v>Aug</v>
      </c>
      <c r="G1681" s="3" t="s">
        <v>11</v>
      </c>
      <c r="H1681" s="3" t="s">
        <v>39</v>
      </c>
      <c r="I1681" s="3" t="s">
        <v>8</v>
      </c>
      <c r="J1681" s="3" t="s">
        <v>16</v>
      </c>
      <c r="K1681" s="3" t="s">
        <v>9</v>
      </c>
      <c r="L1681" s="3" t="s">
        <v>17</v>
      </c>
      <c r="M1681" s="8">
        <v>4</v>
      </c>
      <c r="N1681" s="5">
        <v>144.44</v>
      </c>
      <c r="O1681" s="6">
        <v>0.1</v>
      </c>
      <c r="P1681" s="5">
        <v>77.66</v>
      </c>
      <c r="Q1681" s="5">
        <f t="shared" si="104"/>
        <v>519.98400000000004</v>
      </c>
      <c r="R1681" s="5">
        <f t="shared" si="105"/>
        <v>310.64</v>
      </c>
      <c r="S1681" s="5">
        <f t="shared" si="106"/>
        <v>209.34400000000005</v>
      </c>
      <c r="T1681" s="7">
        <f t="shared" si="107"/>
        <v>0.4025970029847073</v>
      </c>
      <c r="U1681" s="4">
        <f>YEAR(SalesDataTable[[#This Row],[Order Date]])</f>
        <v>2026</v>
      </c>
      <c r="V1681" s="7" t="str">
        <f>"Q"&amp;ROUNDUP(MONTH(SalesDataTable[[#This Row],[Order Date]])/3,0)</f>
        <v>Q3</v>
      </c>
      <c r="W1681" s="8">
        <f>MONTH(SalesDataTable[[#This Row],[Order Date]])</f>
        <v>8</v>
      </c>
      <c r="X1681" s="7" t="str">
        <f>TEXT(SalesDataTable[[#This Row],[Order Date]],"mmm")</f>
        <v>Aug</v>
      </c>
    </row>
    <row r="1682" spans="1:24" ht="15.75">
      <c r="A1682" s="1">
        <v>1054</v>
      </c>
      <c r="B1682" s="2">
        <v>46253</v>
      </c>
      <c r="C1682" s="3">
        <f>YEAR(SalesDataTable[[#This Row],[Order Date]])</f>
        <v>2026</v>
      </c>
      <c r="D1682" s="10" t="str">
        <f>"Q"&amp;ROUNDUP(MONTH(SalesDataTable[[#This Row],[Order Date]])/3,0)</f>
        <v>Q3</v>
      </c>
      <c r="E1682" s="3">
        <f>MONTH(SalesDataTable[[#This Row],[Order Date]])</f>
        <v>8</v>
      </c>
      <c r="F1682" s="3" t="str">
        <f>TEXT(SalesDataTable[[#This Row],[Order Date]],"MMM")</f>
        <v>Aug</v>
      </c>
      <c r="G1682" s="3" t="s">
        <v>6</v>
      </c>
      <c r="H1682" s="3" t="s">
        <v>7</v>
      </c>
      <c r="I1682" s="3" t="s">
        <v>2</v>
      </c>
      <c r="J1682" s="3" t="s">
        <v>3</v>
      </c>
      <c r="K1682" s="3" t="s">
        <v>9</v>
      </c>
      <c r="L1682" s="3" t="s">
        <v>37</v>
      </c>
      <c r="M1682" s="8">
        <v>3</v>
      </c>
      <c r="N1682" s="5">
        <v>157.41999999999999</v>
      </c>
      <c r="O1682" s="6">
        <v>0</v>
      </c>
      <c r="P1682" s="5">
        <v>77.989999999999995</v>
      </c>
      <c r="Q1682" s="5">
        <f t="shared" si="104"/>
        <v>472.26</v>
      </c>
      <c r="R1682" s="5">
        <f t="shared" si="105"/>
        <v>233.96999999999997</v>
      </c>
      <c r="S1682" s="5">
        <f t="shared" si="106"/>
        <v>238.29000000000002</v>
      </c>
      <c r="T1682" s="7">
        <f t="shared" si="107"/>
        <v>0.5045737517469191</v>
      </c>
      <c r="U1682" s="4">
        <f>YEAR(SalesDataTable[[#This Row],[Order Date]])</f>
        <v>2026</v>
      </c>
      <c r="V1682" s="7" t="str">
        <f>"Q"&amp;ROUNDUP(MONTH(SalesDataTable[[#This Row],[Order Date]])/3,0)</f>
        <v>Q3</v>
      </c>
      <c r="W1682" s="8">
        <f>MONTH(SalesDataTable[[#This Row],[Order Date]])</f>
        <v>8</v>
      </c>
      <c r="X1682" s="7" t="str">
        <f>TEXT(SalesDataTable[[#This Row],[Order Date]],"mmm")</f>
        <v>Aug</v>
      </c>
    </row>
    <row r="1683" spans="1:24" ht="15.75">
      <c r="A1683" s="1">
        <v>1854</v>
      </c>
      <c r="B1683" s="2">
        <v>46253</v>
      </c>
      <c r="C1683" s="3">
        <f>YEAR(SalesDataTable[[#This Row],[Order Date]])</f>
        <v>2026</v>
      </c>
      <c r="D1683" s="10" t="str">
        <f>"Q"&amp;ROUNDUP(MONTH(SalesDataTable[[#This Row],[Order Date]])/3,0)</f>
        <v>Q3</v>
      </c>
      <c r="E1683" s="3">
        <f>MONTH(SalesDataTable[[#This Row],[Order Date]])</f>
        <v>8</v>
      </c>
      <c r="F1683" s="3" t="str">
        <f>TEXT(SalesDataTable[[#This Row],[Order Date]],"MMM")</f>
        <v>Aug</v>
      </c>
      <c r="G1683" s="3" t="s">
        <v>6</v>
      </c>
      <c r="H1683" s="3" t="s">
        <v>49</v>
      </c>
      <c r="I1683" s="3" t="s">
        <v>28</v>
      </c>
      <c r="J1683" s="3" t="s">
        <v>16</v>
      </c>
      <c r="K1683" s="3" t="s">
        <v>9</v>
      </c>
      <c r="L1683" s="3" t="s">
        <v>10</v>
      </c>
      <c r="M1683" s="8">
        <v>1</v>
      </c>
      <c r="N1683" s="5">
        <v>90.37</v>
      </c>
      <c r="O1683" s="6">
        <v>0.05</v>
      </c>
      <c r="P1683" s="5">
        <v>45.89</v>
      </c>
      <c r="Q1683" s="5">
        <f t="shared" si="104"/>
        <v>85.851500000000001</v>
      </c>
      <c r="R1683" s="5">
        <f t="shared" si="105"/>
        <v>45.89</v>
      </c>
      <c r="S1683" s="5">
        <f t="shared" si="106"/>
        <v>39.961500000000001</v>
      </c>
      <c r="T1683" s="7">
        <f t="shared" si="107"/>
        <v>0.46547235633623174</v>
      </c>
      <c r="U1683" s="4">
        <f>YEAR(SalesDataTable[[#This Row],[Order Date]])</f>
        <v>2026</v>
      </c>
      <c r="V1683" s="7" t="str">
        <f>"Q"&amp;ROUNDUP(MONTH(SalesDataTable[[#This Row],[Order Date]])/3,0)</f>
        <v>Q3</v>
      </c>
      <c r="W1683" s="8">
        <f>MONTH(SalesDataTable[[#This Row],[Order Date]])</f>
        <v>8</v>
      </c>
      <c r="X1683" s="7" t="str">
        <f>TEXT(SalesDataTable[[#This Row],[Order Date]],"mmm")</f>
        <v>Aug</v>
      </c>
    </row>
    <row r="1684" spans="1:24" ht="15.75">
      <c r="A1684" s="1">
        <v>2140</v>
      </c>
      <c r="B1684" s="2">
        <v>46253</v>
      </c>
      <c r="C1684" s="3">
        <f>YEAR(SalesDataTable[[#This Row],[Order Date]])</f>
        <v>2026</v>
      </c>
      <c r="D1684" s="10" t="str">
        <f>"Q"&amp;ROUNDUP(MONTH(SalesDataTable[[#This Row],[Order Date]])/3,0)</f>
        <v>Q3</v>
      </c>
      <c r="E1684" s="3">
        <f>MONTH(SalesDataTable[[#This Row],[Order Date]])</f>
        <v>8</v>
      </c>
      <c r="F1684" s="3" t="str">
        <f>TEXT(SalesDataTable[[#This Row],[Order Date]],"MMM")</f>
        <v>Aug</v>
      </c>
      <c r="G1684" s="3" t="s">
        <v>6</v>
      </c>
      <c r="H1684" s="3" t="s">
        <v>27</v>
      </c>
      <c r="I1684" s="3" t="s">
        <v>8</v>
      </c>
      <c r="J1684" s="3" t="s">
        <v>16</v>
      </c>
      <c r="K1684" s="3" t="s">
        <v>4</v>
      </c>
      <c r="L1684" s="3" t="s">
        <v>30</v>
      </c>
      <c r="M1684" s="8">
        <v>15</v>
      </c>
      <c r="N1684" s="5">
        <v>104.79</v>
      </c>
      <c r="O1684" s="6">
        <v>0.15</v>
      </c>
      <c r="P1684" s="5">
        <v>49.67</v>
      </c>
      <c r="Q1684" s="5">
        <f t="shared" si="104"/>
        <v>1336.0725</v>
      </c>
      <c r="R1684" s="5">
        <f t="shared" si="105"/>
        <v>745.05000000000007</v>
      </c>
      <c r="S1684" s="5">
        <f t="shared" si="106"/>
        <v>591.02249999999992</v>
      </c>
      <c r="T1684" s="7">
        <f t="shared" si="107"/>
        <v>0.44235810556687599</v>
      </c>
      <c r="U1684" s="4">
        <f>YEAR(SalesDataTable[[#This Row],[Order Date]])</f>
        <v>2026</v>
      </c>
      <c r="V1684" s="7" t="str">
        <f>"Q"&amp;ROUNDUP(MONTH(SalesDataTable[[#This Row],[Order Date]])/3,0)</f>
        <v>Q3</v>
      </c>
      <c r="W1684" s="8">
        <f>MONTH(SalesDataTable[[#This Row],[Order Date]])</f>
        <v>8</v>
      </c>
      <c r="X1684" s="7" t="str">
        <f>TEXT(SalesDataTable[[#This Row],[Order Date]],"mmm")</f>
        <v>Aug</v>
      </c>
    </row>
    <row r="1685" spans="1:24" ht="15.75">
      <c r="A1685" s="1">
        <v>2328</v>
      </c>
      <c r="B1685" s="2">
        <v>46253</v>
      </c>
      <c r="C1685" s="3">
        <f>YEAR(SalesDataTable[[#This Row],[Order Date]])</f>
        <v>2026</v>
      </c>
      <c r="D1685" s="10" t="str">
        <f>"Q"&amp;ROUNDUP(MONTH(SalesDataTable[[#This Row],[Order Date]])/3,0)</f>
        <v>Q3</v>
      </c>
      <c r="E1685" s="3">
        <f>MONTH(SalesDataTable[[#This Row],[Order Date]])</f>
        <v>8</v>
      </c>
      <c r="F1685" s="3" t="str">
        <f>TEXT(SalesDataTable[[#This Row],[Order Date]],"MMM")</f>
        <v>Aug</v>
      </c>
      <c r="G1685" s="3" t="s">
        <v>11</v>
      </c>
      <c r="H1685" s="3" t="s">
        <v>12</v>
      </c>
      <c r="I1685" s="3" t="s">
        <v>2</v>
      </c>
      <c r="J1685" s="3" t="s">
        <v>3</v>
      </c>
      <c r="K1685" s="3" t="s">
        <v>14</v>
      </c>
      <c r="L1685" s="3" t="s">
        <v>44</v>
      </c>
      <c r="M1685" s="8">
        <v>1</v>
      </c>
      <c r="N1685" s="5">
        <v>130.94</v>
      </c>
      <c r="O1685" s="6">
        <v>0</v>
      </c>
      <c r="P1685" s="5">
        <v>66.06</v>
      </c>
      <c r="Q1685" s="5">
        <f t="shared" si="104"/>
        <v>130.94</v>
      </c>
      <c r="R1685" s="5">
        <f t="shared" si="105"/>
        <v>66.06</v>
      </c>
      <c r="S1685" s="5">
        <f t="shared" si="106"/>
        <v>64.88</v>
      </c>
      <c r="T1685" s="7">
        <f t="shared" si="107"/>
        <v>0.49549411944402011</v>
      </c>
      <c r="U1685" s="4">
        <f>YEAR(SalesDataTable[[#This Row],[Order Date]])</f>
        <v>2026</v>
      </c>
      <c r="V1685" s="7" t="str">
        <f>"Q"&amp;ROUNDUP(MONTH(SalesDataTable[[#This Row],[Order Date]])/3,0)</f>
        <v>Q3</v>
      </c>
      <c r="W1685" s="8">
        <f>MONTH(SalesDataTable[[#This Row],[Order Date]])</f>
        <v>8</v>
      </c>
      <c r="X1685" s="7" t="str">
        <f>TEXT(SalesDataTable[[#This Row],[Order Date]],"mmm")</f>
        <v>Aug</v>
      </c>
    </row>
    <row r="1686" spans="1:24" ht="15.75">
      <c r="A1686" s="1">
        <v>4215</v>
      </c>
      <c r="B1686" s="2">
        <v>46253</v>
      </c>
      <c r="C1686" s="3">
        <f>YEAR(SalesDataTable[[#This Row],[Order Date]])</f>
        <v>2026</v>
      </c>
      <c r="D1686" s="10" t="str">
        <f>"Q"&amp;ROUNDUP(MONTH(SalesDataTable[[#This Row],[Order Date]])/3,0)</f>
        <v>Q3</v>
      </c>
      <c r="E1686" s="3">
        <f>MONTH(SalesDataTable[[#This Row],[Order Date]])</f>
        <v>8</v>
      </c>
      <c r="F1686" s="3" t="str">
        <f>TEXT(SalesDataTable[[#This Row],[Order Date]],"MMM")</f>
        <v>Aug</v>
      </c>
      <c r="G1686" s="3" t="s">
        <v>6</v>
      </c>
      <c r="H1686" s="3" t="s">
        <v>27</v>
      </c>
      <c r="I1686" s="3" t="s">
        <v>2</v>
      </c>
      <c r="J1686" s="3" t="s">
        <v>3</v>
      </c>
      <c r="K1686" s="3" t="s">
        <v>4</v>
      </c>
      <c r="L1686" s="3" t="s">
        <v>26</v>
      </c>
      <c r="M1686" s="8">
        <v>1</v>
      </c>
      <c r="N1686" s="5">
        <v>40.42</v>
      </c>
      <c r="O1686" s="6">
        <v>0.05</v>
      </c>
      <c r="P1686" s="5">
        <v>16.62</v>
      </c>
      <c r="Q1686" s="5">
        <f t="shared" si="104"/>
        <v>38.399000000000001</v>
      </c>
      <c r="R1686" s="5">
        <f t="shared" si="105"/>
        <v>16.62</v>
      </c>
      <c r="S1686" s="5">
        <f t="shared" si="106"/>
        <v>21.779</v>
      </c>
      <c r="T1686" s="7">
        <f t="shared" si="107"/>
        <v>0.5671762285476184</v>
      </c>
      <c r="U1686" s="4">
        <f>YEAR(SalesDataTable[[#This Row],[Order Date]])</f>
        <v>2026</v>
      </c>
      <c r="V1686" s="7" t="str">
        <f>"Q"&amp;ROUNDUP(MONTH(SalesDataTable[[#This Row],[Order Date]])/3,0)</f>
        <v>Q3</v>
      </c>
      <c r="W1686" s="8">
        <f>MONTH(SalesDataTable[[#This Row],[Order Date]])</f>
        <v>8</v>
      </c>
      <c r="X1686" s="7" t="str">
        <f>TEXT(SalesDataTable[[#This Row],[Order Date]],"mmm")</f>
        <v>Aug</v>
      </c>
    </row>
    <row r="1687" spans="1:24" ht="15.75">
      <c r="A1687" s="1">
        <v>4563</v>
      </c>
      <c r="B1687" s="2">
        <v>46253</v>
      </c>
      <c r="C1687" s="3">
        <f>YEAR(SalesDataTable[[#This Row],[Order Date]])</f>
        <v>2026</v>
      </c>
      <c r="D1687" s="10" t="str">
        <f>"Q"&amp;ROUNDUP(MONTH(SalesDataTable[[#This Row],[Order Date]])/3,0)</f>
        <v>Q3</v>
      </c>
      <c r="E1687" s="3">
        <f>MONTH(SalesDataTable[[#This Row],[Order Date]])</f>
        <v>8</v>
      </c>
      <c r="F1687" s="3" t="str">
        <f>TEXT(SalesDataTable[[#This Row],[Order Date]],"MMM")</f>
        <v>Aug</v>
      </c>
      <c r="G1687" s="3" t="s">
        <v>6</v>
      </c>
      <c r="H1687" s="3" t="s">
        <v>41</v>
      </c>
      <c r="I1687" s="3" t="s">
        <v>28</v>
      </c>
      <c r="J1687" s="3" t="s">
        <v>3</v>
      </c>
      <c r="K1687" s="3" t="s">
        <v>23</v>
      </c>
      <c r="L1687" s="3" t="s">
        <v>24</v>
      </c>
      <c r="M1687" s="8">
        <v>1</v>
      </c>
      <c r="N1687" s="5">
        <v>338.45</v>
      </c>
      <c r="O1687" s="6">
        <v>0.15</v>
      </c>
      <c r="P1687" s="5">
        <v>197.2</v>
      </c>
      <c r="Q1687" s="5">
        <f t="shared" si="104"/>
        <v>287.6825</v>
      </c>
      <c r="R1687" s="5">
        <f t="shared" si="105"/>
        <v>197.2</v>
      </c>
      <c r="S1687" s="5">
        <f t="shared" si="106"/>
        <v>90.482500000000016</v>
      </c>
      <c r="T1687" s="7">
        <f t="shared" si="107"/>
        <v>0.31452208598020392</v>
      </c>
      <c r="U1687" s="4">
        <f>YEAR(SalesDataTable[[#This Row],[Order Date]])</f>
        <v>2026</v>
      </c>
      <c r="V1687" s="7" t="str">
        <f>"Q"&amp;ROUNDUP(MONTH(SalesDataTable[[#This Row],[Order Date]])/3,0)</f>
        <v>Q3</v>
      </c>
      <c r="W1687" s="8">
        <f>MONTH(SalesDataTable[[#This Row],[Order Date]])</f>
        <v>8</v>
      </c>
      <c r="X1687" s="7" t="str">
        <f>TEXT(SalesDataTable[[#This Row],[Order Date]],"mmm")</f>
        <v>Aug</v>
      </c>
    </row>
    <row r="1688" spans="1:24" ht="15.75">
      <c r="A1688" s="1">
        <v>4775</v>
      </c>
      <c r="B1688" s="2">
        <v>46253</v>
      </c>
      <c r="C1688" s="3">
        <f>YEAR(SalesDataTable[[#This Row],[Order Date]])</f>
        <v>2026</v>
      </c>
      <c r="D1688" s="10" t="str">
        <f>"Q"&amp;ROUNDUP(MONTH(SalesDataTable[[#This Row],[Order Date]])/3,0)</f>
        <v>Q3</v>
      </c>
      <c r="E1688" s="3">
        <f>MONTH(SalesDataTable[[#This Row],[Order Date]])</f>
        <v>8</v>
      </c>
      <c r="F1688" s="3" t="str">
        <f>TEXT(SalesDataTable[[#This Row],[Order Date]],"MMM")</f>
        <v>Aug</v>
      </c>
      <c r="G1688" s="3" t="s">
        <v>11</v>
      </c>
      <c r="H1688" s="3" t="s">
        <v>39</v>
      </c>
      <c r="I1688" s="3" t="s">
        <v>28</v>
      </c>
      <c r="J1688" s="3" t="s">
        <v>3</v>
      </c>
      <c r="K1688" s="3" t="s">
        <v>4</v>
      </c>
      <c r="L1688" s="3" t="s">
        <v>30</v>
      </c>
      <c r="M1688" s="8">
        <v>1</v>
      </c>
      <c r="N1688" s="5">
        <v>103.92</v>
      </c>
      <c r="O1688" s="6">
        <v>0.05</v>
      </c>
      <c r="P1688" s="5">
        <v>50.71</v>
      </c>
      <c r="Q1688" s="5">
        <f t="shared" si="104"/>
        <v>98.724000000000004</v>
      </c>
      <c r="R1688" s="5">
        <f t="shared" si="105"/>
        <v>50.71</v>
      </c>
      <c r="S1688" s="5">
        <f t="shared" si="106"/>
        <v>48.014000000000003</v>
      </c>
      <c r="T1688" s="7">
        <f t="shared" si="107"/>
        <v>0.48634577205137558</v>
      </c>
      <c r="U1688" s="4">
        <f>YEAR(SalesDataTable[[#This Row],[Order Date]])</f>
        <v>2026</v>
      </c>
      <c r="V1688" s="7" t="str">
        <f>"Q"&amp;ROUNDUP(MONTH(SalesDataTable[[#This Row],[Order Date]])/3,0)</f>
        <v>Q3</v>
      </c>
      <c r="W1688" s="8">
        <f>MONTH(SalesDataTable[[#This Row],[Order Date]])</f>
        <v>8</v>
      </c>
      <c r="X1688" s="7" t="str">
        <f>TEXT(SalesDataTable[[#This Row],[Order Date]],"mmm")</f>
        <v>Aug</v>
      </c>
    </row>
    <row r="1689" spans="1:24" ht="15.75">
      <c r="A1689" s="1">
        <v>247</v>
      </c>
      <c r="B1689" s="2">
        <v>46254</v>
      </c>
      <c r="C1689" s="3">
        <f>YEAR(SalesDataTable[[#This Row],[Order Date]])</f>
        <v>2026</v>
      </c>
      <c r="D1689" s="10" t="str">
        <f>"Q"&amp;ROUNDUP(MONTH(SalesDataTable[[#This Row],[Order Date]])/3,0)</f>
        <v>Q3</v>
      </c>
      <c r="E1689" s="3">
        <f>MONTH(SalesDataTable[[#This Row],[Order Date]])</f>
        <v>8</v>
      </c>
      <c r="F1689" s="3" t="str">
        <f>TEXT(SalesDataTable[[#This Row],[Order Date]],"MMM")</f>
        <v>Aug</v>
      </c>
      <c r="G1689" s="3" t="s">
        <v>0</v>
      </c>
      <c r="H1689" s="3" t="s">
        <v>36</v>
      </c>
      <c r="I1689" s="3" t="s">
        <v>2</v>
      </c>
      <c r="J1689" s="3" t="s">
        <v>13</v>
      </c>
      <c r="K1689" s="3" t="s">
        <v>4</v>
      </c>
      <c r="L1689" s="3" t="s">
        <v>22</v>
      </c>
      <c r="M1689" s="8">
        <v>6</v>
      </c>
      <c r="N1689" s="5">
        <v>51.67</v>
      </c>
      <c r="O1689" s="6">
        <v>0.1</v>
      </c>
      <c r="P1689" s="5">
        <v>23.1</v>
      </c>
      <c r="Q1689" s="5">
        <f t="shared" si="104"/>
        <v>279.01799999999997</v>
      </c>
      <c r="R1689" s="5">
        <f t="shared" si="105"/>
        <v>138.60000000000002</v>
      </c>
      <c r="S1689" s="5">
        <f t="shared" si="106"/>
        <v>140.41799999999995</v>
      </c>
      <c r="T1689" s="7">
        <f t="shared" si="107"/>
        <v>0.50325785433197845</v>
      </c>
      <c r="U1689" s="4">
        <f>YEAR(SalesDataTable[[#This Row],[Order Date]])</f>
        <v>2026</v>
      </c>
      <c r="V1689" s="7" t="str">
        <f>"Q"&amp;ROUNDUP(MONTH(SalesDataTable[[#This Row],[Order Date]])/3,0)</f>
        <v>Q3</v>
      </c>
      <c r="W1689" s="8">
        <f>MONTH(SalesDataTable[[#This Row],[Order Date]])</f>
        <v>8</v>
      </c>
      <c r="X1689" s="7" t="str">
        <f>TEXT(SalesDataTable[[#This Row],[Order Date]],"mmm")</f>
        <v>Aug</v>
      </c>
    </row>
    <row r="1690" spans="1:24" ht="15.75">
      <c r="A1690" s="1">
        <v>827</v>
      </c>
      <c r="B1690" s="2">
        <v>46254</v>
      </c>
      <c r="C1690" s="3">
        <f>YEAR(SalesDataTable[[#This Row],[Order Date]])</f>
        <v>2026</v>
      </c>
      <c r="D1690" s="10" t="str">
        <f>"Q"&amp;ROUNDUP(MONTH(SalesDataTable[[#This Row],[Order Date]])/3,0)</f>
        <v>Q3</v>
      </c>
      <c r="E1690" s="3">
        <f>MONTH(SalesDataTable[[#This Row],[Order Date]])</f>
        <v>8</v>
      </c>
      <c r="F1690" s="3" t="str">
        <f>TEXT(SalesDataTable[[#This Row],[Order Date]],"MMM")</f>
        <v>Aug</v>
      </c>
      <c r="G1690" s="3" t="s">
        <v>6</v>
      </c>
      <c r="H1690" s="3" t="s">
        <v>43</v>
      </c>
      <c r="I1690" s="3" t="s">
        <v>8</v>
      </c>
      <c r="J1690" s="3" t="s">
        <v>3</v>
      </c>
      <c r="K1690" s="3" t="s">
        <v>14</v>
      </c>
      <c r="L1690" s="3" t="s">
        <v>48</v>
      </c>
      <c r="M1690" s="8">
        <v>4</v>
      </c>
      <c r="N1690" s="5">
        <v>166.02</v>
      </c>
      <c r="O1690" s="6">
        <v>0.1</v>
      </c>
      <c r="P1690" s="5">
        <v>87.99</v>
      </c>
      <c r="Q1690" s="5">
        <f t="shared" si="104"/>
        <v>597.67200000000003</v>
      </c>
      <c r="R1690" s="5">
        <f t="shared" si="105"/>
        <v>351.96</v>
      </c>
      <c r="S1690" s="5">
        <f t="shared" si="106"/>
        <v>245.71200000000005</v>
      </c>
      <c r="T1690" s="7">
        <f t="shared" si="107"/>
        <v>0.4111151266915633</v>
      </c>
      <c r="U1690" s="4">
        <f>YEAR(SalesDataTable[[#This Row],[Order Date]])</f>
        <v>2026</v>
      </c>
      <c r="V1690" s="7" t="str">
        <f>"Q"&amp;ROUNDUP(MONTH(SalesDataTable[[#This Row],[Order Date]])/3,0)</f>
        <v>Q3</v>
      </c>
      <c r="W1690" s="8">
        <f>MONTH(SalesDataTable[[#This Row],[Order Date]])</f>
        <v>8</v>
      </c>
      <c r="X1690" s="7" t="str">
        <f>TEXT(SalesDataTable[[#This Row],[Order Date]],"mmm")</f>
        <v>Aug</v>
      </c>
    </row>
    <row r="1691" spans="1:24" ht="15.75">
      <c r="A1691" s="1">
        <v>1156</v>
      </c>
      <c r="B1691" s="2">
        <v>46254</v>
      </c>
      <c r="C1691" s="3">
        <f>YEAR(SalesDataTable[[#This Row],[Order Date]])</f>
        <v>2026</v>
      </c>
      <c r="D1691" s="10" t="str">
        <f>"Q"&amp;ROUNDUP(MONTH(SalesDataTable[[#This Row],[Order Date]])/3,0)</f>
        <v>Q3</v>
      </c>
      <c r="E1691" s="3">
        <f>MONTH(SalesDataTable[[#This Row],[Order Date]])</f>
        <v>8</v>
      </c>
      <c r="F1691" s="3" t="str">
        <f>TEXT(SalesDataTable[[#This Row],[Order Date]],"MMM")</f>
        <v>Aug</v>
      </c>
      <c r="G1691" s="3" t="s">
        <v>11</v>
      </c>
      <c r="H1691" s="3" t="s">
        <v>25</v>
      </c>
      <c r="I1691" s="3" t="s">
        <v>19</v>
      </c>
      <c r="J1691" s="3" t="s">
        <v>13</v>
      </c>
      <c r="K1691" s="3" t="s">
        <v>4</v>
      </c>
      <c r="L1691" s="3" t="s">
        <v>22</v>
      </c>
      <c r="M1691" s="8">
        <v>2</v>
      </c>
      <c r="N1691" s="5">
        <v>50.59</v>
      </c>
      <c r="O1691" s="6">
        <v>0.1</v>
      </c>
      <c r="P1691" s="5">
        <v>22.68</v>
      </c>
      <c r="Q1691" s="5">
        <f t="shared" si="104"/>
        <v>91.062000000000012</v>
      </c>
      <c r="R1691" s="5">
        <f t="shared" si="105"/>
        <v>45.36</v>
      </c>
      <c r="S1691" s="5">
        <f t="shared" si="106"/>
        <v>45.702000000000012</v>
      </c>
      <c r="T1691" s="7">
        <f t="shared" si="107"/>
        <v>0.5018778414706464</v>
      </c>
      <c r="U1691" s="4">
        <f>YEAR(SalesDataTable[[#This Row],[Order Date]])</f>
        <v>2026</v>
      </c>
      <c r="V1691" s="7" t="str">
        <f>"Q"&amp;ROUNDUP(MONTH(SalesDataTable[[#This Row],[Order Date]])/3,0)</f>
        <v>Q3</v>
      </c>
      <c r="W1691" s="8">
        <f>MONTH(SalesDataTable[[#This Row],[Order Date]])</f>
        <v>8</v>
      </c>
      <c r="X1691" s="7" t="str">
        <f>TEXT(SalesDataTable[[#This Row],[Order Date]],"mmm")</f>
        <v>Aug</v>
      </c>
    </row>
    <row r="1692" spans="1:24" ht="15.75">
      <c r="A1692" s="1">
        <v>1543</v>
      </c>
      <c r="B1692" s="2">
        <v>46254</v>
      </c>
      <c r="C1692" s="3">
        <f>YEAR(SalesDataTable[[#This Row],[Order Date]])</f>
        <v>2026</v>
      </c>
      <c r="D1692" s="10" t="str">
        <f>"Q"&amp;ROUNDUP(MONTH(SalesDataTable[[#This Row],[Order Date]])/3,0)</f>
        <v>Q3</v>
      </c>
      <c r="E1692" s="3">
        <f>MONTH(SalesDataTable[[#This Row],[Order Date]])</f>
        <v>8</v>
      </c>
      <c r="F1692" s="3" t="str">
        <f>TEXT(SalesDataTable[[#This Row],[Order Date]],"MMM")</f>
        <v>Aug</v>
      </c>
      <c r="G1692" s="3" t="s">
        <v>20</v>
      </c>
      <c r="H1692" s="3" t="s">
        <v>31</v>
      </c>
      <c r="I1692" s="3" t="s">
        <v>19</v>
      </c>
      <c r="J1692" s="3" t="s">
        <v>3</v>
      </c>
      <c r="K1692" s="3" t="s">
        <v>9</v>
      </c>
      <c r="L1692" s="3" t="s">
        <v>37</v>
      </c>
      <c r="M1692" s="8">
        <v>1</v>
      </c>
      <c r="N1692" s="5">
        <v>155.83000000000001</v>
      </c>
      <c r="O1692" s="6">
        <v>0</v>
      </c>
      <c r="P1692" s="5">
        <v>77.260000000000005</v>
      </c>
      <c r="Q1692" s="5">
        <f t="shared" si="104"/>
        <v>155.83000000000001</v>
      </c>
      <c r="R1692" s="5">
        <f t="shared" si="105"/>
        <v>77.260000000000005</v>
      </c>
      <c r="S1692" s="5">
        <f t="shared" si="106"/>
        <v>78.570000000000007</v>
      </c>
      <c r="T1692" s="7">
        <f t="shared" si="107"/>
        <v>0.50420329846627732</v>
      </c>
      <c r="U1692" s="4">
        <f>YEAR(SalesDataTable[[#This Row],[Order Date]])</f>
        <v>2026</v>
      </c>
      <c r="V1692" s="7" t="str">
        <f>"Q"&amp;ROUNDUP(MONTH(SalesDataTable[[#This Row],[Order Date]])/3,0)</f>
        <v>Q3</v>
      </c>
      <c r="W1692" s="8">
        <f>MONTH(SalesDataTable[[#This Row],[Order Date]])</f>
        <v>8</v>
      </c>
      <c r="X1692" s="7" t="str">
        <f>TEXT(SalesDataTable[[#This Row],[Order Date]],"mmm")</f>
        <v>Aug</v>
      </c>
    </row>
    <row r="1693" spans="1:24" ht="15.75">
      <c r="A1693" s="1">
        <v>2613</v>
      </c>
      <c r="B1693" s="2">
        <v>46254</v>
      </c>
      <c r="C1693" s="3">
        <f>YEAR(SalesDataTable[[#This Row],[Order Date]])</f>
        <v>2026</v>
      </c>
      <c r="D1693" s="10" t="str">
        <f>"Q"&amp;ROUNDUP(MONTH(SalesDataTable[[#This Row],[Order Date]])/3,0)</f>
        <v>Q3</v>
      </c>
      <c r="E1693" s="3">
        <f>MONTH(SalesDataTable[[#This Row],[Order Date]])</f>
        <v>8</v>
      </c>
      <c r="F1693" s="3" t="str">
        <f>TEXT(SalesDataTable[[#This Row],[Order Date]],"MMM")</f>
        <v>Aug</v>
      </c>
      <c r="G1693" s="3" t="s">
        <v>20</v>
      </c>
      <c r="H1693" s="3" t="s">
        <v>21</v>
      </c>
      <c r="I1693" s="3" t="s">
        <v>2</v>
      </c>
      <c r="J1693" s="3" t="s">
        <v>13</v>
      </c>
      <c r="K1693" s="3" t="s">
        <v>34</v>
      </c>
      <c r="L1693" s="3" t="s">
        <v>42</v>
      </c>
      <c r="M1693" s="8">
        <v>1</v>
      </c>
      <c r="N1693" s="5">
        <v>36.380000000000003</v>
      </c>
      <c r="O1693" s="6">
        <v>0.05</v>
      </c>
      <c r="P1693" s="5">
        <v>14.2</v>
      </c>
      <c r="Q1693" s="5">
        <f t="shared" si="104"/>
        <v>34.561</v>
      </c>
      <c r="R1693" s="5">
        <f t="shared" si="105"/>
        <v>14.2</v>
      </c>
      <c r="S1693" s="5">
        <f t="shared" si="106"/>
        <v>20.361000000000001</v>
      </c>
      <c r="T1693" s="7">
        <f t="shared" si="107"/>
        <v>0.58913225890454557</v>
      </c>
      <c r="U1693" s="4">
        <f>YEAR(SalesDataTable[[#This Row],[Order Date]])</f>
        <v>2026</v>
      </c>
      <c r="V1693" s="7" t="str">
        <f>"Q"&amp;ROUNDUP(MONTH(SalesDataTable[[#This Row],[Order Date]])/3,0)</f>
        <v>Q3</v>
      </c>
      <c r="W1693" s="8">
        <f>MONTH(SalesDataTable[[#This Row],[Order Date]])</f>
        <v>8</v>
      </c>
      <c r="X1693" s="7" t="str">
        <f>TEXT(SalesDataTable[[#This Row],[Order Date]],"mmm")</f>
        <v>Aug</v>
      </c>
    </row>
    <row r="1694" spans="1:24" ht="15.75">
      <c r="A1694" s="1">
        <v>3002</v>
      </c>
      <c r="B1694" s="2">
        <v>46254</v>
      </c>
      <c r="C1694" s="3">
        <f>YEAR(SalesDataTable[[#This Row],[Order Date]])</f>
        <v>2026</v>
      </c>
      <c r="D1694" s="10" t="str">
        <f>"Q"&amp;ROUNDUP(MONTH(SalesDataTable[[#This Row],[Order Date]])/3,0)</f>
        <v>Q3</v>
      </c>
      <c r="E1694" s="3">
        <f>MONTH(SalesDataTable[[#This Row],[Order Date]])</f>
        <v>8</v>
      </c>
      <c r="F1694" s="3" t="str">
        <f>TEXT(SalesDataTable[[#This Row],[Order Date]],"MMM")</f>
        <v>Aug</v>
      </c>
      <c r="G1694" s="3" t="s">
        <v>6</v>
      </c>
      <c r="H1694" s="3" t="s">
        <v>43</v>
      </c>
      <c r="I1694" s="3" t="s">
        <v>19</v>
      </c>
      <c r="J1694" s="3" t="s">
        <v>13</v>
      </c>
      <c r="K1694" s="3" t="s">
        <v>23</v>
      </c>
      <c r="L1694" s="3" t="s">
        <v>51</v>
      </c>
      <c r="M1694" s="8">
        <v>2</v>
      </c>
      <c r="N1694" s="5">
        <v>124.09</v>
      </c>
      <c r="O1694" s="6">
        <v>0</v>
      </c>
      <c r="P1694" s="5">
        <v>60.39</v>
      </c>
      <c r="Q1694" s="5">
        <f t="shared" si="104"/>
        <v>248.18</v>
      </c>
      <c r="R1694" s="5">
        <f t="shared" si="105"/>
        <v>120.78</v>
      </c>
      <c r="S1694" s="5">
        <f t="shared" si="106"/>
        <v>127.4</v>
      </c>
      <c r="T1694" s="7">
        <f t="shared" si="107"/>
        <v>0.513337094044645</v>
      </c>
      <c r="U1694" s="4">
        <f>YEAR(SalesDataTable[[#This Row],[Order Date]])</f>
        <v>2026</v>
      </c>
      <c r="V1694" s="7" t="str">
        <f>"Q"&amp;ROUNDUP(MONTH(SalesDataTable[[#This Row],[Order Date]])/3,0)</f>
        <v>Q3</v>
      </c>
      <c r="W1694" s="8">
        <f>MONTH(SalesDataTable[[#This Row],[Order Date]])</f>
        <v>8</v>
      </c>
      <c r="X1694" s="7" t="str">
        <f>TEXT(SalesDataTable[[#This Row],[Order Date]],"mmm")</f>
        <v>Aug</v>
      </c>
    </row>
    <row r="1695" spans="1:24" ht="15.75">
      <c r="A1695" s="1">
        <v>3103</v>
      </c>
      <c r="B1695" s="2">
        <v>46254</v>
      </c>
      <c r="C1695" s="3">
        <f>YEAR(SalesDataTable[[#This Row],[Order Date]])</f>
        <v>2026</v>
      </c>
      <c r="D1695" s="10" t="str">
        <f>"Q"&amp;ROUNDUP(MONTH(SalesDataTable[[#This Row],[Order Date]])/3,0)</f>
        <v>Q3</v>
      </c>
      <c r="E1695" s="3">
        <f>MONTH(SalesDataTable[[#This Row],[Order Date]])</f>
        <v>8</v>
      </c>
      <c r="F1695" s="3" t="str">
        <f>TEXT(SalesDataTable[[#This Row],[Order Date]],"MMM")</f>
        <v>Aug</v>
      </c>
      <c r="G1695" s="3" t="s">
        <v>20</v>
      </c>
      <c r="H1695" s="3" t="s">
        <v>33</v>
      </c>
      <c r="I1695" s="3" t="s">
        <v>2</v>
      </c>
      <c r="J1695" s="3" t="s">
        <v>13</v>
      </c>
      <c r="K1695" s="3" t="s">
        <v>9</v>
      </c>
      <c r="L1695" s="3" t="s">
        <v>17</v>
      </c>
      <c r="M1695" s="8">
        <v>1</v>
      </c>
      <c r="N1695" s="5">
        <v>141.97999999999999</v>
      </c>
      <c r="O1695" s="6">
        <v>0.05</v>
      </c>
      <c r="P1695" s="5">
        <v>79.510000000000005</v>
      </c>
      <c r="Q1695" s="5">
        <f t="shared" si="104"/>
        <v>134.88099999999997</v>
      </c>
      <c r="R1695" s="5">
        <f t="shared" si="105"/>
        <v>79.510000000000005</v>
      </c>
      <c r="S1695" s="5">
        <f t="shared" si="106"/>
        <v>55.370999999999967</v>
      </c>
      <c r="T1695" s="7">
        <f t="shared" si="107"/>
        <v>0.41051741905828082</v>
      </c>
      <c r="U1695" s="4">
        <f>YEAR(SalesDataTable[[#This Row],[Order Date]])</f>
        <v>2026</v>
      </c>
      <c r="V1695" s="7" t="str">
        <f>"Q"&amp;ROUNDUP(MONTH(SalesDataTable[[#This Row],[Order Date]])/3,0)</f>
        <v>Q3</v>
      </c>
      <c r="W1695" s="8">
        <f>MONTH(SalesDataTable[[#This Row],[Order Date]])</f>
        <v>8</v>
      </c>
      <c r="X1695" s="7" t="str">
        <f>TEXT(SalesDataTable[[#This Row],[Order Date]],"mmm")</f>
        <v>Aug</v>
      </c>
    </row>
    <row r="1696" spans="1:24" ht="15.75">
      <c r="A1696" s="1">
        <v>3234</v>
      </c>
      <c r="B1696" s="2">
        <v>46254</v>
      </c>
      <c r="C1696" s="3">
        <f>YEAR(SalesDataTable[[#This Row],[Order Date]])</f>
        <v>2026</v>
      </c>
      <c r="D1696" s="10" t="str">
        <f>"Q"&amp;ROUNDUP(MONTH(SalesDataTable[[#This Row],[Order Date]])/3,0)</f>
        <v>Q3</v>
      </c>
      <c r="E1696" s="3">
        <f>MONTH(SalesDataTable[[#This Row],[Order Date]])</f>
        <v>8</v>
      </c>
      <c r="F1696" s="3" t="str">
        <f>TEXT(SalesDataTable[[#This Row],[Order Date]],"MMM")</f>
        <v>Aug</v>
      </c>
      <c r="G1696" s="3" t="s">
        <v>20</v>
      </c>
      <c r="H1696" s="3" t="s">
        <v>47</v>
      </c>
      <c r="I1696" s="3" t="s">
        <v>19</v>
      </c>
      <c r="J1696" s="3" t="s">
        <v>13</v>
      </c>
      <c r="K1696" s="3" t="s">
        <v>23</v>
      </c>
      <c r="L1696" s="3" t="s">
        <v>51</v>
      </c>
      <c r="M1696" s="8">
        <v>5</v>
      </c>
      <c r="N1696" s="5">
        <v>121.93</v>
      </c>
      <c r="O1696" s="6">
        <v>0.15</v>
      </c>
      <c r="P1696" s="5">
        <v>62.28</v>
      </c>
      <c r="Q1696" s="5">
        <f t="shared" si="104"/>
        <v>518.2025000000001</v>
      </c>
      <c r="R1696" s="5">
        <f t="shared" si="105"/>
        <v>311.39999999999998</v>
      </c>
      <c r="S1696" s="5">
        <f t="shared" si="106"/>
        <v>206.80250000000012</v>
      </c>
      <c r="T1696" s="7">
        <f t="shared" si="107"/>
        <v>0.39907661580173792</v>
      </c>
      <c r="U1696" s="4">
        <f>YEAR(SalesDataTable[[#This Row],[Order Date]])</f>
        <v>2026</v>
      </c>
      <c r="V1696" s="7" t="str">
        <f>"Q"&amp;ROUNDUP(MONTH(SalesDataTable[[#This Row],[Order Date]])/3,0)</f>
        <v>Q3</v>
      </c>
      <c r="W1696" s="8">
        <f>MONTH(SalesDataTable[[#This Row],[Order Date]])</f>
        <v>8</v>
      </c>
      <c r="X1696" s="7" t="str">
        <f>TEXT(SalesDataTable[[#This Row],[Order Date]],"mmm")</f>
        <v>Aug</v>
      </c>
    </row>
    <row r="1697" spans="1:24" ht="15.75">
      <c r="A1697" s="1">
        <v>3281</v>
      </c>
      <c r="B1697" s="2">
        <v>46254</v>
      </c>
      <c r="C1697" s="3">
        <f>YEAR(SalesDataTable[[#This Row],[Order Date]])</f>
        <v>2026</v>
      </c>
      <c r="D1697" s="10" t="str">
        <f>"Q"&amp;ROUNDUP(MONTH(SalesDataTable[[#This Row],[Order Date]])/3,0)</f>
        <v>Q3</v>
      </c>
      <c r="E1697" s="3">
        <f>MONTH(SalesDataTable[[#This Row],[Order Date]])</f>
        <v>8</v>
      </c>
      <c r="F1697" s="3" t="str">
        <f>TEXT(SalesDataTable[[#This Row],[Order Date]],"MMM")</f>
        <v>Aug</v>
      </c>
      <c r="G1697" s="3" t="s">
        <v>20</v>
      </c>
      <c r="H1697" s="3" t="s">
        <v>21</v>
      </c>
      <c r="I1697" s="3" t="s">
        <v>2</v>
      </c>
      <c r="J1697" s="3" t="s">
        <v>13</v>
      </c>
      <c r="K1697" s="3" t="s">
        <v>14</v>
      </c>
      <c r="L1697" s="3" t="s">
        <v>15</v>
      </c>
      <c r="M1697" s="8">
        <v>1</v>
      </c>
      <c r="N1697" s="5">
        <v>35.58</v>
      </c>
      <c r="O1697" s="6">
        <v>0.15</v>
      </c>
      <c r="P1697" s="5">
        <v>13.94</v>
      </c>
      <c r="Q1697" s="5">
        <f t="shared" si="104"/>
        <v>30.242999999999999</v>
      </c>
      <c r="R1697" s="5">
        <f t="shared" si="105"/>
        <v>13.94</v>
      </c>
      <c r="S1697" s="5">
        <f t="shared" si="106"/>
        <v>16.302999999999997</v>
      </c>
      <c r="T1697" s="7">
        <f t="shared" si="107"/>
        <v>0.53906689151208542</v>
      </c>
      <c r="U1697" s="4">
        <f>YEAR(SalesDataTable[[#This Row],[Order Date]])</f>
        <v>2026</v>
      </c>
      <c r="V1697" s="7" t="str">
        <f>"Q"&amp;ROUNDUP(MONTH(SalesDataTable[[#This Row],[Order Date]])/3,0)</f>
        <v>Q3</v>
      </c>
      <c r="W1697" s="8">
        <f>MONTH(SalesDataTable[[#This Row],[Order Date]])</f>
        <v>8</v>
      </c>
      <c r="X1697" s="7" t="str">
        <f>TEXT(SalesDataTable[[#This Row],[Order Date]],"mmm")</f>
        <v>Aug</v>
      </c>
    </row>
    <row r="1698" spans="1:24" ht="15.75">
      <c r="A1698" s="1">
        <v>3870</v>
      </c>
      <c r="B1698" s="2">
        <v>46254</v>
      </c>
      <c r="C1698" s="3">
        <f>YEAR(SalesDataTable[[#This Row],[Order Date]])</f>
        <v>2026</v>
      </c>
      <c r="D1698" s="10" t="str">
        <f>"Q"&amp;ROUNDUP(MONTH(SalesDataTable[[#This Row],[Order Date]])/3,0)</f>
        <v>Q3</v>
      </c>
      <c r="E1698" s="3">
        <f>MONTH(SalesDataTable[[#This Row],[Order Date]])</f>
        <v>8</v>
      </c>
      <c r="F1698" s="3" t="str">
        <f>TEXT(SalesDataTable[[#This Row],[Order Date]],"MMM")</f>
        <v>Aug</v>
      </c>
      <c r="G1698" s="3" t="s">
        <v>11</v>
      </c>
      <c r="H1698" s="3" t="s">
        <v>25</v>
      </c>
      <c r="I1698" s="3" t="s">
        <v>28</v>
      </c>
      <c r="J1698" s="3" t="s">
        <v>3</v>
      </c>
      <c r="K1698" s="3" t="s">
        <v>9</v>
      </c>
      <c r="L1698" s="3" t="s">
        <v>37</v>
      </c>
      <c r="M1698" s="8">
        <v>1</v>
      </c>
      <c r="N1698" s="5">
        <v>157.84</v>
      </c>
      <c r="O1698" s="6">
        <v>0</v>
      </c>
      <c r="P1698" s="5">
        <v>77.87</v>
      </c>
      <c r="Q1698" s="5">
        <f t="shared" si="104"/>
        <v>157.84</v>
      </c>
      <c r="R1698" s="5">
        <f t="shared" si="105"/>
        <v>77.87</v>
      </c>
      <c r="S1698" s="5">
        <f t="shared" si="106"/>
        <v>79.97</v>
      </c>
      <c r="T1698" s="7">
        <f t="shared" si="107"/>
        <v>0.50665230613279266</v>
      </c>
      <c r="U1698" s="4">
        <f>YEAR(SalesDataTable[[#This Row],[Order Date]])</f>
        <v>2026</v>
      </c>
      <c r="V1698" s="7" t="str">
        <f>"Q"&amp;ROUNDUP(MONTH(SalesDataTable[[#This Row],[Order Date]])/3,0)</f>
        <v>Q3</v>
      </c>
      <c r="W1698" s="8">
        <f>MONTH(SalesDataTable[[#This Row],[Order Date]])</f>
        <v>8</v>
      </c>
      <c r="X1698" s="7" t="str">
        <f>TEXT(SalesDataTable[[#This Row],[Order Date]],"mmm")</f>
        <v>Aug</v>
      </c>
    </row>
    <row r="1699" spans="1:24" ht="15.75">
      <c r="A1699" s="1">
        <v>3938</v>
      </c>
      <c r="B1699" s="2">
        <v>46254</v>
      </c>
      <c r="C1699" s="3">
        <f>YEAR(SalesDataTable[[#This Row],[Order Date]])</f>
        <v>2026</v>
      </c>
      <c r="D1699" s="10" t="str">
        <f>"Q"&amp;ROUNDUP(MONTH(SalesDataTable[[#This Row],[Order Date]])/3,0)</f>
        <v>Q3</v>
      </c>
      <c r="E1699" s="3">
        <f>MONTH(SalesDataTable[[#This Row],[Order Date]])</f>
        <v>8</v>
      </c>
      <c r="F1699" s="3" t="str">
        <f>TEXT(SalesDataTable[[#This Row],[Order Date]],"MMM")</f>
        <v>Aug</v>
      </c>
      <c r="G1699" s="3" t="s">
        <v>6</v>
      </c>
      <c r="H1699" s="3" t="s">
        <v>43</v>
      </c>
      <c r="I1699" s="3" t="s">
        <v>2</v>
      </c>
      <c r="J1699" s="3" t="s">
        <v>13</v>
      </c>
      <c r="K1699" s="3" t="s">
        <v>23</v>
      </c>
      <c r="L1699" s="3" t="s">
        <v>24</v>
      </c>
      <c r="M1699" s="8">
        <v>1</v>
      </c>
      <c r="N1699" s="5">
        <v>336.35</v>
      </c>
      <c r="O1699" s="6">
        <v>0</v>
      </c>
      <c r="P1699" s="5">
        <v>195.07</v>
      </c>
      <c r="Q1699" s="5">
        <f t="shared" si="104"/>
        <v>336.35</v>
      </c>
      <c r="R1699" s="5">
        <f t="shared" si="105"/>
        <v>195.07</v>
      </c>
      <c r="S1699" s="5">
        <f t="shared" si="106"/>
        <v>141.28000000000003</v>
      </c>
      <c r="T1699" s="7">
        <f t="shared" si="107"/>
        <v>0.42003865021554931</v>
      </c>
      <c r="U1699" s="4">
        <f>YEAR(SalesDataTable[[#This Row],[Order Date]])</f>
        <v>2026</v>
      </c>
      <c r="V1699" s="7" t="str">
        <f>"Q"&amp;ROUNDUP(MONTH(SalesDataTable[[#This Row],[Order Date]])/3,0)</f>
        <v>Q3</v>
      </c>
      <c r="W1699" s="8">
        <f>MONTH(SalesDataTable[[#This Row],[Order Date]])</f>
        <v>8</v>
      </c>
      <c r="X1699" s="7" t="str">
        <f>TEXT(SalesDataTable[[#This Row],[Order Date]],"mmm")</f>
        <v>Aug</v>
      </c>
    </row>
    <row r="1700" spans="1:24" ht="15.75">
      <c r="A1700" s="1">
        <v>4237</v>
      </c>
      <c r="B1700" s="2">
        <v>46254</v>
      </c>
      <c r="C1700" s="3">
        <f>YEAR(SalesDataTable[[#This Row],[Order Date]])</f>
        <v>2026</v>
      </c>
      <c r="D1700" s="10" t="str">
        <f>"Q"&amp;ROUNDUP(MONTH(SalesDataTable[[#This Row],[Order Date]])/3,0)</f>
        <v>Q3</v>
      </c>
      <c r="E1700" s="3">
        <f>MONTH(SalesDataTable[[#This Row],[Order Date]])</f>
        <v>8</v>
      </c>
      <c r="F1700" s="3" t="str">
        <f>TEXT(SalesDataTable[[#This Row],[Order Date]],"MMM")</f>
        <v>Aug</v>
      </c>
      <c r="G1700" s="3" t="s">
        <v>20</v>
      </c>
      <c r="H1700" s="3" t="s">
        <v>47</v>
      </c>
      <c r="I1700" s="3" t="s">
        <v>8</v>
      </c>
      <c r="J1700" s="3" t="s">
        <v>3</v>
      </c>
      <c r="K1700" s="3" t="s">
        <v>9</v>
      </c>
      <c r="L1700" s="3" t="s">
        <v>37</v>
      </c>
      <c r="M1700" s="8">
        <v>3</v>
      </c>
      <c r="N1700" s="5">
        <v>153.03</v>
      </c>
      <c r="O1700" s="6">
        <v>0.15</v>
      </c>
      <c r="P1700" s="5">
        <v>78.239999999999995</v>
      </c>
      <c r="Q1700" s="5">
        <f t="shared" si="104"/>
        <v>390.22650000000004</v>
      </c>
      <c r="R1700" s="5">
        <f t="shared" si="105"/>
        <v>234.71999999999997</v>
      </c>
      <c r="S1700" s="5">
        <f t="shared" si="106"/>
        <v>155.50650000000007</v>
      </c>
      <c r="T1700" s="7">
        <f t="shared" si="107"/>
        <v>0.39850317700104954</v>
      </c>
      <c r="U1700" s="4">
        <f>YEAR(SalesDataTable[[#This Row],[Order Date]])</f>
        <v>2026</v>
      </c>
      <c r="V1700" s="7" t="str">
        <f>"Q"&amp;ROUNDUP(MONTH(SalesDataTable[[#This Row],[Order Date]])/3,0)</f>
        <v>Q3</v>
      </c>
      <c r="W1700" s="8">
        <f>MONTH(SalesDataTable[[#This Row],[Order Date]])</f>
        <v>8</v>
      </c>
      <c r="X1700" s="7" t="str">
        <f>TEXT(SalesDataTable[[#This Row],[Order Date]],"mmm")</f>
        <v>Aug</v>
      </c>
    </row>
    <row r="1701" spans="1:24" ht="15.75">
      <c r="A1701" s="1">
        <v>4970</v>
      </c>
      <c r="B1701" s="2">
        <v>46254</v>
      </c>
      <c r="C1701" s="3">
        <f>YEAR(SalesDataTable[[#This Row],[Order Date]])</f>
        <v>2026</v>
      </c>
      <c r="D1701" s="10" t="str">
        <f>"Q"&amp;ROUNDUP(MONTH(SalesDataTable[[#This Row],[Order Date]])/3,0)</f>
        <v>Q3</v>
      </c>
      <c r="E1701" s="3">
        <f>MONTH(SalesDataTable[[#This Row],[Order Date]])</f>
        <v>8</v>
      </c>
      <c r="F1701" s="3" t="str">
        <f>TEXT(SalesDataTable[[#This Row],[Order Date]],"MMM")</f>
        <v>Aug</v>
      </c>
      <c r="G1701" s="3" t="s">
        <v>6</v>
      </c>
      <c r="H1701" s="3" t="s">
        <v>49</v>
      </c>
      <c r="I1701" s="3" t="s">
        <v>2</v>
      </c>
      <c r="J1701" s="3" t="s">
        <v>3</v>
      </c>
      <c r="K1701" s="3" t="s">
        <v>4</v>
      </c>
      <c r="L1701" s="3" t="s">
        <v>30</v>
      </c>
      <c r="M1701" s="8">
        <v>2</v>
      </c>
      <c r="N1701" s="5">
        <v>105.01</v>
      </c>
      <c r="O1701" s="6">
        <v>0.15</v>
      </c>
      <c r="P1701" s="5">
        <v>50.56</v>
      </c>
      <c r="Q1701" s="5">
        <f t="shared" si="104"/>
        <v>178.517</v>
      </c>
      <c r="R1701" s="5">
        <f t="shared" si="105"/>
        <v>101.12</v>
      </c>
      <c r="S1701" s="5">
        <f t="shared" si="106"/>
        <v>77.396999999999991</v>
      </c>
      <c r="T1701" s="7">
        <f t="shared" si="107"/>
        <v>0.43355534766996978</v>
      </c>
      <c r="U1701" s="4">
        <f>YEAR(SalesDataTable[[#This Row],[Order Date]])</f>
        <v>2026</v>
      </c>
      <c r="V1701" s="7" t="str">
        <f>"Q"&amp;ROUNDUP(MONTH(SalesDataTable[[#This Row],[Order Date]])/3,0)</f>
        <v>Q3</v>
      </c>
      <c r="W1701" s="8">
        <f>MONTH(SalesDataTable[[#This Row],[Order Date]])</f>
        <v>8</v>
      </c>
      <c r="X1701" s="7" t="str">
        <f>TEXT(SalesDataTable[[#This Row],[Order Date]],"mmm")</f>
        <v>Aug</v>
      </c>
    </row>
    <row r="1702" spans="1:24" ht="15.75">
      <c r="A1702" s="1">
        <v>515</v>
      </c>
      <c r="B1702" s="2">
        <v>46255</v>
      </c>
      <c r="C1702" s="3">
        <f>YEAR(SalesDataTable[[#This Row],[Order Date]])</f>
        <v>2026</v>
      </c>
      <c r="D1702" s="10" t="str">
        <f>"Q"&amp;ROUNDUP(MONTH(SalesDataTable[[#This Row],[Order Date]])/3,0)</f>
        <v>Q3</v>
      </c>
      <c r="E1702" s="3">
        <f>MONTH(SalesDataTable[[#This Row],[Order Date]])</f>
        <v>8</v>
      </c>
      <c r="F1702" s="3" t="str">
        <f>TEXT(SalesDataTable[[#This Row],[Order Date]],"MMM")</f>
        <v>Aug</v>
      </c>
      <c r="G1702" s="3" t="s">
        <v>0</v>
      </c>
      <c r="H1702" s="3" t="s">
        <v>1</v>
      </c>
      <c r="I1702" s="3" t="s">
        <v>19</v>
      </c>
      <c r="J1702" s="3" t="s">
        <v>3</v>
      </c>
      <c r="K1702" s="3" t="s">
        <v>14</v>
      </c>
      <c r="L1702" s="3" t="s">
        <v>32</v>
      </c>
      <c r="M1702" s="8">
        <v>2</v>
      </c>
      <c r="N1702" s="5">
        <v>45.47</v>
      </c>
      <c r="O1702" s="6">
        <v>0</v>
      </c>
      <c r="P1702" s="5">
        <v>18.27</v>
      </c>
      <c r="Q1702" s="5">
        <f t="shared" si="104"/>
        <v>90.94</v>
      </c>
      <c r="R1702" s="5">
        <f t="shared" si="105"/>
        <v>36.54</v>
      </c>
      <c r="S1702" s="5">
        <f t="shared" si="106"/>
        <v>54.4</v>
      </c>
      <c r="T1702" s="7">
        <f t="shared" si="107"/>
        <v>0.5981966131515285</v>
      </c>
      <c r="U1702" s="4">
        <f>YEAR(SalesDataTable[[#This Row],[Order Date]])</f>
        <v>2026</v>
      </c>
      <c r="V1702" s="7" t="str">
        <f>"Q"&amp;ROUNDUP(MONTH(SalesDataTable[[#This Row],[Order Date]])/3,0)</f>
        <v>Q3</v>
      </c>
      <c r="W1702" s="8">
        <f>MONTH(SalesDataTable[[#This Row],[Order Date]])</f>
        <v>8</v>
      </c>
      <c r="X1702" s="7" t="str">
        <f>TEXT(SalesDataTable[[#This Row],[Order Date]],"mmm")</f>
        <v>Aug</v>
      </c>
    </row>
    <row r="1703" spans="1:24" ht="15.75">
      <c r="A1703" s="1">
        <v>661</v>
      </c>
      <c r="B1703" s="2">
        <v>46255</v>
      </c>
      <c r="C1703" s="3">
        <f>YEAR(SalesDataTable[[#This Row],[Order Date]])</f>
        <v>2026</v>
      </c>
      <c r="D1703" s="10" t="str">
        <f>"Q"&amp;ROUNDUP(MONTH(SalesDataTable[[#This Row],[Order Date]])/3,0)</f>
        <v>Q3</v>
      </c>
      <c r="E1703" s="3">
        <f>MONTH(SalesDataTable[[#This Row],[Order Date]])</f>
        <v>8</v>
      </c>
      <c r="F1703" s="3" t="str">
        <f>TEXT(SalesDataTable[[#This Row],[Order Date]],"MMM")</f>
        <v>Aug</v>
      </c>
      <c r="G1703" s="3" t="s">
        <v>0</v>
      </c>
      <c r="H1703" s="3" t="s">
        <v>50</v>
      </c>
      <c r="I1703" s="3" t="s">
        <v>19</v>
      </c>
      <c r="J1703" s="3" t="s">
        <v>13</v>
      </c>
      <c r="K1703" s="3" t="s">
        <v>14</v>
      </c>
      <c r="L1703" s="3" t="s">
        <v>32</v>
      </c>
      <c r="M1703" s="8">
        <v>2</v>
      </c>
      <c r="N1703" s="5">
        <v>47.58</v>
      </c>
      <c r="O1703" s="6">
        <v>0.1</v>
      </c>
      <c r="P1703" s="5">
        <v>18.47</v>
      </c>
      <c r="Q1703" s="5">
        <f t="shared" si="104"/>
        <v>85.644000000000005</v>
      </c>
      <c r="R1703" s="5">
        <f t="shared" si="105"/>
        <v>36.94</v>
      </c>
      <c r="S1703" s="5">
        <f t="shared" si="106"/>
        <v>48.704000000000008</v>
      </c>
      <c r="T1703" s="7">
        <f t="shared" si="107"/>
        <v>0.56867965064686377</v>
      </c>
      <c r="U1703" s="4">
        <f>YEAR(SalesDataTable[[#This Row],[Order Date]])</f>
        <v>2026</v>
      </c>
      <c r="V1703" s="7" t="str">
        <f>"Q"&amp;ROUNDUP(MONTH(SalesDataTable[[#This Row],[Order Date]])/3,0)</f>
        <v>Q3</v>
      </c>
      <c r="W1703" s="8">
        <f>MONTH(SalesDataTable[[#This Row],[Order Date]])</f>
        <v>8</v>
      </c>
      <c r="X1703" s="7" t="str">
        <f>TEXT(SalesDataTable[[#This Row],[Order Date]],"mmm")</f>
        <v>Aug</v>
      </c>
    </row>
    <row r="1704" spans="1:24" ht="15.75">
      <c r="A1704" s="1">
        <v>1443</v>
      </c>
      <c r="B1704" s="2">
        <v>46255</v>
      </c>
      <c r="C1704" s="3">
        <f>YEAR(SalesDataTable[[#This Row],[Order Date]])</f>
        <v>2026</v>
      </c>
      <c r="D1704" s="10" t="str">
        <f>"Q"&amp;ROUNDUP(MONTH(SalesDataTable[[#This Row],[Order Date]])/3,0)</f>
        <v>Q3</v>
      </c>
      <c r="E1704" s="3">
        <f>MONTH(SalesDataTable[[#This Row],[Order Date]])</f>
        <v>8</v>
      </c>
      <c r="F1704" s="3" t="str">
        <f>TEXT(SalesDataTable[[#This Row],[Order Date]],"MMM")</f>
        <v>Aug</v>
      </c>
      <c r="G1704" s="3" t="s">
        <v>20</v>
      </c>
      <c r="H1704" s="3" t="s">
        <v>21</v>
      </c>
      <c r="I1704" s="3" t="s">
        <v>2</v>
      </c>
      <c r="J1704" s="3" t="s">
        <v>13</v>
      </c>
      <c r="K1704" s="3" t="s">
        <v>9</v>
      </c>
      <c r="L1704" s="3" t="s">
        <v>37</v>
      </c>
      <c r="M1704" s="8">
        <v>5</v>
      </c>
      <c r="N1704" s="5">
        <v>155.65</v>
      </c>
      <c r="O1704" s="6">
        <v>0</v>
      </c>
      <c r="P1704" s="5">
        <v>79.13</v>
      </c>
      <c r="Q1704" s="5">
        <f t="shared" si="104"/>
        <v>778.25</v>
      </c>
      <c r="R1704" s="5">
        <f t="shared" si="105"/>
        <v>395.65</v>
      </c>
      <c r="S1704" s="5">
        <f t="shared" si="106"/>
        <v>382.6</v>
      </c>
      <c r="T1704" s="7">
        <f t="shared" si="107"/>
        <v>0.49161580469000965</v>
      </c>
      <c r="U1704" s="4">
        <f>YEAR(SalesDataTable[[#This Row],[Order Date]])</f>
        <v>2026</v>
      </c>
      <c r="V1704" s="7" t="str">
        <f>"Q"&amp;ROUNDUP(MONTH(SalesDataTable[[#This Row],[Order Date]])/3,0)</f>
        <v>Q3</v>
      </c>
      <c r="W1704" s="8">
        <f>MONTH(SalesDataTable[[#This Row],[Order Date]])</f>
        <v>8</v>
      </c>
      <c r="X1704" s="7" t="str">
        <f>TEXT(SalesDataTable[[#This Row],[Order Date]],"mmm")</f>
        <v>Aug</v>
      </c>
    </row>
    <row r="1705" spans="1:24" ht="15.75">
      <c r="A1705" s="1">
        <v>1446</v>
      </c>
      <c r="B1705" s="2">
        <v>46255</v>
      </c>
      <c r="C1705" s="3">
        <f>YEAR(SalesDataTable[[#This Row],[Order Date]])</f>
        <v>2026</v>
      </c>
      <c r="D1705" s="10" t="str">
        <f>"Q"&amp;ROUNDUP(MONTH(SalesDataTable[[#This Row],[Order Date]])/3,0)</f>
        <v>Q3</v>
      </c>
      <c r="E1705" s="3">
        <f>MONTH(SalesDataTable[[#This Row],[Order Date]])</f>
        <v>8</v>
      </c>
      <c r="F1705" s="3" t="str">
        <f>TEXT(SalesDataTable[[#This Row],[Order Date]],"MMM")</f>
        <v>Aug</v>
      </c>
      <c r="G1705" s="3" t="s">
        <v>20</v>
      </c>
      <c r="H1705" s="3" t="s">
        <v>47</v>
      </c>
      <c r="I1705" s="3" t="s">
        <v>19</v>
      </c>
      <c r="J1705" s="3" t="s">
        <v>3</v>
      </c>
      <c r="K1705" s="3" t="s">
        <v>23</v>
      </c>
      <c r="L1705" s="3" t="s">
        <v>29</v>
      </c>
      <c r="M1705" s="8">
        <v>1</v>
      </c>
      <c r="N1705" s="5">
        <v>195.15</v>
      </c>
      <c r="O1705" s="6">
        <v>0</v>
      </c>
      <c r="P1705" s="5">
        <v>101.99</v>
      </c>
      <c r="Q1705" s="5">
        <f t="shared" si="104"/>
        <v>195.15</v>
      </c>
      <c r="R1705" s="5">
        <f t="shared" si="105"/>
        <v>101.99</v>
      </c>
      <c r="S1705" s="5">
        <f t="shared" si="106"/>
        <v>93.160000000000011</v>
      </c>
      <c r="T1705" s="7">
        <f t="shared" si="107"/>
        <v>0.47737637714578535</v>
      </c>
      <c r="U1705" s="4">
        <f>YEAR(SalesDataTable[[#This Row],[Order Date]])</f>
        <v>2026</v>
      </c>
      <c r="V1705" s="7" t="str">
        <f>"Q"&amp;ROUNDUP(MONTH(SalesDataTable[[#This Row],[Order Date]])/3,0)</f>
        <v>Q3</v>
      </c>
      <c r="W1705" s="8">
        <f>MONTH(SalesDataTable[[#This Row],[Order Date]])</f>
        <v>8</v>
      </c>
      <c r="X1705" s="7" t="str">
        <f>TEXT(SalesDataTable[[#This Row],[Order Date]],"mmm")</f>
        <v>Aug</v>
      </c>
    </row>
    <row r="1706" spans="1:24" ht="15.75">
      <c r="A1706" s="1">
        <v>1524</v>
      </c>
      <c r="B1706" s="2">
        <v>46255</v>
      </c>
      <c r="C1706" s="3">
        <f>YEAR(SalesDataTable[[#This Row],[Order Date]])</f>
        <v>2026</v>
      </c>
      <c r="D1706" s="10" t="str">
        <f>"Q"&amp;ROUNDUP(MONTH(SalesDataTable[[#This Row],[Order Date]])/3,0)</f>
        <v>Q3</v>
      </c>
      <c r="E1706" s="3">
        <f>MONTH(SalesDataTable[[#This Row],[Order Date]])</f>
        <v>8</v>
      </c>
      <c r="F1706" s="3" t="str">
        <f>TEXT(SalesDataTable[[#This Row],[Order Date]],"MMM")</f>
        <v>Aug</v>
      </c>
      <c r="G1706" s="3" t="s">
        <v>6</v>
      </c>
      <c r="H1706" s="3" t="s">
        <v>27</v>
      </c>
      <c r="I1706" s="3" t="s">
        <v>28</v>
      </c>
      <c r="J1706" s="3" t="s">
        <v>13</v>
      </c>
      <c r="K1706" s="3" t="s">
        <v>4</v>
      </c>
      <c r="L1706" s="3" t="s">
        <v>5</v>
      </c>
      <c r="M1706" s="8">
        <v>1</v>
      </c>
      <c r="N1706" s="5">
        <v>81.569999999999993</v>
      </c>
      <c r="O1706" s="6">
        <v>0</v>
      </c>
      <c r="P1706" s="5">
        <v>43.79</v>
      </c>
      <c r="Q1706" s="5">
        <f t="shared" si="104"/>
        <v>81.569999999999993</v>
      </c>
      <c r="R1706" s="5">
        <f t="shared" si="105"/>
        <v>43.79</v>
      </c>
      <c r="S1706" s="5">
        <f t="shared" si="106"/>
        <v>37.779999999999994</v>
      </c>
      <c r="T1706" s="7">
        <f t="shared" si="107"/>
        <v>0.4631604756650729</v>
      </c>
      <c r="U1706" s="4">
        <f>YEAR(SalesDataTable[[#This Row],[Order Date]])</f>
        <v>2026</v>
      </c>
      <c r="V1706" s="7" t="str">
        <f>"Q"&amp;ROUNDUP(MONTH(SalesDataTable[[#This Row],[Order Date]])/3,0)</f>
        <v>Q3</v>
      </c>
      <c r="W1706" s="8">
        <f>MONTH(SalesDataTable[[#This Row],[Order Date]])</f>
        <v>8</v>
      </c>
      <c r="X1706" s="7" t="str">
        <f>TEXT(SalesDataTable[[#This Row],[Order Date]],"mmm")</f>
        <v>Aug</v>
      </c>
    </row>
    <row r="1707" spans="1:24" ht="15.75">
      <c r="A1707" s="1">
        <v>1946</v>
      </c>
      <c r="B1707" s="2">
        <v>46255</v>
      </c>
      <c r="C1707" s="3">
        <f>YEAR(SalesDataTable[[#This Row],[Order Date]])</f>
        <v>2026</v>
      </c>
      <c r="D1707" s="10" t="str">
        <f>"Q"&amp;ROUNDUP(MONTH(SalesDataTable[[#This Row],[Order Date]])/3,0)</f>
        <v>Q3</v>
      </c>
      <c r="E1707" s="3">
        <f>MONTH(SalesDataTable[[#This Row],[Order Date]])</f>
        <v>8</v>
      </c>
      <c r="F1707" s="3" t="str">
        <f>TEXT(SalesDataTable[[#This Row],[Order Date]],"MMM")</f>
        <v>Aug</v>
      </c>
      <c r="G1707" s="3" t="s">
        <v>0</v>
      </c>
      <c r="H1707" s="3" t="s">
        <v>50</v>
      </c>
      <c r="I1707" s="3" t="s">
        <v>19</v>
      </c>
      <c r="J1707" s="3" t="s">
        <v>13</v>
      </c>
      <c r="K1707" s="3" t="s">
        <v>23</v>
      </c>
      <c r="L1707" s="3" t="s">
        <v>51</v>
      </c>
      <c r="M1707" s="8">
        <v>5</v>
      </c>
      <c r="N1707" s="5">
        <v>125.44</v>
      </c>
      <c r="O1707" s="6">
        <v>0</v>
      </c>
      <c r="P1707" s="5">
        <v>59.58</v>
      </c>
      <c r="Q1707" s="5">
        <f t="shared" si="104"/>
        <v>627.20000000000005</v>
      </c>
      <c r="R1707" s="5">
        <f t="shared" si="105"/>
        <v>297.89999999999998</v>
      </c>
      <c r="S1707" s="5">
        <f t="shared" si="106"/>
        <v>329.30000000000007</v>
      </c>
      <c r="T1707" s="7">
        <f t="shared" si="107"/>
        <v>0.52503188775510212</v>
      </c>
      <c r="U1707" s="4">
        <f>YEAR(SalesDataTable[[#This Row],[Order Date]])</f>
        <v>2026</v>
      </c>
      <c r="V1707" s="7" t="str">
        <f>"Q"&amp;ROUNDUP(MONTH(SalesDataTable[[#This Row],[Order Date]])/3,0)</f>
        <v>Q3</v>
      </c>
      <c r="W1707" s="8">
        <f>MONTH(SalesDataTable[[#This Row],[Order Date]])</f>
        <v>8</v>
      </c>
      <c r="X1707" s="7" t="str">
        <f>TEXT(SalesDataTable[[#This Row],[Order Date]],"mmm")</f>
        <v>Aug</v>
      </c>
    </row>
    <row r="1708" spans="1:24" ht="15.75">
      <c r="A1708" s="1">
        <v>2285</v>
      </c>
      <c r="B1708" s="2">
        <v>46255</v>
      </c>
      <c r="C1708" s="3">
        <f>YEAR(SalesDataTable[[#This Row],[Order Date]])</f>
        <v>2026</v>
      </c>
      <c r="D1708" s="10" t="str">
        <f>"Q"&amp;ROUNDUP(MONTH(SalesDataTable[[#This Row],[Order Date]])/3,0)</f>
        <v>Q3</v>
      </c>
      <c r="E1708" s="3">
        <f>MONTH(SalesDataTable[[#This Row],[Order Date]])</f>
        <v>8</v>
      </c>
      <c r="F1708" s="3" t="str">
        <f>TEXT(SalesDataTable[[#This Row],[Order Date]],"MMM")</f>
        <v>Aug</v>
      </c>
      <c r="G1708" s="3" t="s">
        <v>6</v>
      </c>
      <c r="H1708" s="3" t="s">
        <v>41</v>
      </c>
      <c r="I1708" s="3" t="s">
        <v>2</v>
      </c>
      <c r="J1708" s="3" t="s">
        <v>16</v>
      </c>
      <c r="K1708" s="3" t="s">
        <v>9</v>
      </c>
      <c r="L1708" s="3" t="s">
        <v>37</v>
      </c>
      <c r="M1708" s="8">
        <v>2</v>
      </c>
      <c r="N1708" s="5">
        <v>155.11000000000001</v>
      </c>
      <c r="O1708" s="6">
        <v>0.05</v>
      </c>
      <c r="P1708" s="5">
        <v>80.13</v>
      </c>
      <c r="Q1708" s="5">
        <f t="shared" si="104"/>
        <v>294.709</v>
      </c>
      <c r="R1708" s="5">
        <f t="shared" si="105"/>
        <v>160.26</v>
      </c>
      <c r="S1708" s="5">
        <f t="shared" si="106"/>
        <v>134.44900000000001</v>
      </c>
      <c r="T1708" s="7">
        <f t="shared" si="107"/>
        <v>0.45620934548995795</v>
      </c>
      <c r="U1708" s="4">
        <f>YEAR(SalesDataTable[[#This Row],[Order Date]])</f>
        <v>2026</v>
      </c>
      <c r="V1708" s="7" t="str">
        <f>"Q"&amp;ROUNDUP(MONTH(SalesDataTable[[#This Row],[Order Date]])/3,0)</f>
        <v>Q3</v>
      </c>
      <c r="W1708" s="8">
        <f>MONTH(SalesDataTable[[#This Row],[Order Date]])</f>
        <v>8</v>
      </c>
      <c r="X1708" s="7" t="str">
        <f>TEXT(SalesDataTable[[#This Row],[Order Date]],"mmm")</f>
        <v>Aug</v>
      </c>
    </row>
    <row r="1709" spans="1:24" ht="15.75">
      <c r="A1709" s="1">
        <v>2978</v>
      </c>
      <c r="B1709" s="2">
        <v>46255</v>
      </c>
      <c r="C1709" s="3">
        <f>YEAR(SalesDataTable[[#This Row],[Order Date]])</f>
        <v>2026</v>
      </c>
      <c r="D1709" s="10" t="str">
        <f>"Q"&amp;ROUNDUP(MONTH(SalesDataTable[[#This Row],[Order Date]])/3,0)</f>
        <v>Q3</v>
      </c>
      <c r="E1709" s="3">
        <f>MONTH(SalesDataTable[[#This Row],[Order Date]])</f>
        <v>8</v>
      </c>
      <c r="F1709" s="3" t="str">
        <f>TEXT(SalesDataTable[[#This Row],[Order Date]],"MMM")</f>
        <v>Aug</v>
      </c>
      <c r="G1709" s="3" t="s">
        <v>11</v>
      </c>
      <c r="H1709" s="3" t="s">
        <v>39</v>
      </c>
      <c r="I1709" s="3" t="s">
        <v>19</v>
      </c>
      <c r="J1709" s="3" t="s">
        <v>13</v>
      </c>
      <c r="K1709" s="3" t="s">
        <v>4</v>
      </c>
      <c r="L1709" s="3" t="s">
        <v>5</v>
      </c>
      <c r="M1709" s="8">
        <v>1</v>
      </c>
      <c r="N1709" s="5">
        <v>80.7</v>
      </c>
      <c r="O1709" s="6">
        <v>0</v>
      </c>
      <c r="P1709" s="5">
        <v>41.98</v>
      </c>
      <c r="Q1709" s="5">
        <f t="shared" si="104"/>
        <v>80.7</v>
      </c>
      <c r="R1709" s="5">
        <f t="shared" si="105"/>
        <v>41.98</v>
      </c>
      <c r="S1709" s="5">
        <f t="shared" si="106"/>
        <v>38.720000000000006</v>
      </c>
      <c r="T1709" s="7">
        <f t="shared" si="107"/>
        <v>0.47980173482032223</v>
      </c>
      <c r="U1709" s="4">
        <f>YEAR(SalesDataTable[[#This Row],[Order Date]])</f>
        <v>2026</v>
      </c>
      <c r="V1709" s="7" t="str">
        <f>"Q"&amp;ROUNDUP(MONTH(SalesDataTable[[#This Row],[Order Date]])/3,0)</f>
        <v>Q3</v>
      </c>
      <c r="W1709" s="8">
        <f>MONTH(SalesDataTable[[#This Row],[Order Date]])</f>
        <v>8</v>
      </c>
      <c r="X1709" s="7" t="str">
        <f>TEXT(SalesDataTable[[#This Row],[Order Date]],"mmm")</f>
        <v>Aug</v>
      </c>
    </row>
    <row r="1710" spans="1:24" ht="15.75">
      <c r="A1710" s="1">
        <v>3842</v>
      </c>
      <c r="B1710" s="2">
        <v>46255</v>
      </c>
      <c r="C1710" s="3">
        <f>YEAR(SalesDataTable[[#This Row],[Order Date]])</f>
        <v>2026</v>
      </c>
      <c r="D1710" s="10" t="str">
        <f>"Q"&amp;ROUNDUP(MONTH(SalesDataTable[[#This Row],[Order Date]])/3,0)</f>
        <v>Q3</v>
      </c>
      <c r="E1710" s="3">
        <f>MONTH(SalesDataTable[[#This Row],[Order Date]])</f>
        <v>8</v>
      </c>
      <c r="F1710" s="3" t="str">
        <f>TEXT(SalesDataTable[[#This Row],[Order Date]],"MMM")</f>
        <v>Aug</v>
      </c>
      <c r="G1710" s="3" t="s">
        <v>20</v>
      </c>
      <c r="H1710" s="3" t="s">
        <v>33</v>
      </c>
      <c r="I1710" s="3" t="s">
        <v>8</v>
      </c>
      <c r="J1710" s="3" t="s">
        <v>3</v>
      </c>
      <c r="K1710" s="3" t="s">
        <v>9</v>
      </c>
      <c r="L1710" s="3" t="s">
        <v>37</v>
      </c>
      <c r="M1710" s="8">
        <v>10</v>
      </c>
      <c r="N1710" s="5">
        <v>156.72</v>
      </c>
      <c r="O1710" s="6">
        <v>0.15</v>
      </c>
      <c r="P1710" s="5">
        <v>78.12</v>
      </c>
      <c r="Q1710" s="5">
        <f t="shared" si="104"/>
        <v>1332.12</v>
      </c>
      <c r="R1710" s="5">
        <f t="shared" si="105"/>
        <v>781.2</v>
      </c>
      <c r="S1710" s="5">
        <f t="shared" si="106"/>
        <v>550.91999999999985</v>
      </c>
      <c r="T1710" s="7">
        <f t="shared" si="107"/>
        <v>0.41356634537429054</v>
      </c>
      <c r="U1710" s="4">
        <f>YEAR(SalesDataTable[[#This Row],[Order Date]])</f>
        <v>2026</v>
      </c>
      <c r="V1710" s="7" t="str">
        <f>"Q"&amp;ROUNDUP(MONTH(SalesDataTable[[#This Row],[Order Date]])/3,0)</f>
        <v>Q3</v>
      </c>
      <c r="W1710" s="8">
        <f>MONTH(SalesDataTable[[#This Row],[Order Date]])</f>
        <v>8</v>
      </c>
      <c r="X1710" s="7" t="str">
        <f>TEXT(SalesDataTable[[#This Row],[Order Date]],"mmm")</f>
        <v>Aug</v>
      </c>
    </row>
    <row r="1711" spans="1:24" ht="15.75">
      <c r="A1711" s="1">
        <v>4220</v>
      </c>
      <c r="B1711" s="2">
        <v>46255</v>
      </c>
      <c r="C1711" s="3">
        <f>YEAR(SalesDataTable[[#This Row],[Order Date]])</f>
        <v>2026</v>
      </c>
      <c r="D1711" s="10" t="str">
        <f>"Q"&amp;ROUNDUP(MONTH(SalesDataTable[[#This Row],[Order Date]])/3,0)</f>
        <v>Q3</v>
      </c>
      <c r="E1711" s="3">
        <f>MONTH(SalesDataTable[[#This Row],[Order Date]])</f>
        <v>8</v>
      </c>
      <c r="F1711" s="3" t="str">
        <f>TEXT(SalesDataTable[[#This Row],[Order Date]],"MMM")</f>
        <v>Aug</v>
      </c>
      <c r="G1711" s="3" t="s">
        <v>6</v>
      </c>
      <c r="H1711" s="3" t="s">
        <v>49</v>
      </c>
      <c r="I1711" s="3" t="s">
        <v>8</v>
      </c>
      <c r="J1711" s="3" t="s">
        <v>16</v>
      </c>
      <c r="K1711" s="3" t="s">
        <v>14</v>
      </c>
      <c r="L1711" s="3" t="s">
        <v>48</v>
      </c>
      <c r="M1711" s="8">
        <v>5</v>
      </c>
      <c r="N1711" s="5">
        <v>162.76</v>
      </c>
      <c r="O1711" s="6">
        <v>0.15</v>
      </c>
      <c r="P1711" s="5">
        <v>85.32</v>
      </c>
      <c r="Q1711" s="5">
        <f t="shared" si="104"/>
        <v>691.7299999999999</v>
      </c>
      <c r="R1711" s="5">
        <f t="shared" si="105"/>
        <v>426.59999999999997</v>
      </c>
      <c r="S1711" s="5">
        <f t="shared" si="106"/>
        <v>265.12999999999994</v>
      </c>
      <c r="T1711" s="7">
        <f t="shared" si="107"/>
        <v>0.38328538591647027</v>
      </c>
      <c r="U1711" s="4">
        <f>YEAR(SalesDataTable[[#This Row],[Order Date]])</f>
        <v>2026</v>
      </c>
      <c r="V1711" s="7" t="str">
        <f>"Q"&amp;ROUNDUP(MONTH(SalesDataTable[[#This Row],[Order Date]])/3,0)</f>
        <v>Q3</v>
      </c>
      <c r="W1711" s="8">
        <f>MONTH(SalesDataTable[[#This Row],[Order Date]])</f>
        <v>8</v>
      </c>
      <c r="X1711" s="7" t="str">
        <f>TEXT(SalesDataTable[[#This Row],[Order Date]],"mmm")</f>
        <v>Aug</v>
      </c>
    </row>
    <row r="1712" spans="1:24" ht="15.75">
      <c r="A1712" s="1">
        <v>478</v>
      </c>
      <c r="B1712" s="2">
        <v>46256</v>
      </c>
      <c r="C1712" s="3">
        <f>YEAR(SalesDataTable[[#This Row],[Order Date]])</f>
        <v>2026</v>
      </c>
      <c r="D1712" s="10" t="str">
        <f>"Q"&amp;ROUNDUP(MONTH(SalesDataTable[[#This Row],[Order Date]])/3,0)</f>
        <v>Q3</v>
      </c>
      <c r="E1712" s="3">
        <f>MONTH(SalesDataTable[[#This Row],[Order Date]])</f>
        <v>8</v>
      </c>
      <c r="F1712" s="3" t="str">
        <f>TEXT(SalesDataTable[[#This Row],[Order Date]],"MMM")</f>
        <v>Aug</v>
      </c>
      <c r="G1712" s="3" t="s">
        <v>20</v>
      </c>
      <c r="H1712" s="3" t="s">
        <v>33</v>
      </c>
      <c r="I1712" s="3" t="s">
        <v>19</v>
      </c>
      <c r="J1712" s="3" t="s">
        <v>16</v>
      </c>
      <c r="K1712" s="3" t="s">
        <v>34</v>
      </c>
      <c r="L1712" s="3" t="s">
        <v>35</v>
      </c>
      <c r="M1712" s="8">
        <v>2</v>
      </c>
      <c r="N1712" s="5">
        <v>40.22</v>
      </c>
      <c r="O1712" s="6">
        <v>0</v>
      </c>
      <c r="P1712" s="5">
        <v>14.45</v>
      </c>
      <c r="Q1712" s="5">
        <f t="shared" si="104"/>
        <v>80.44</v>
      </c>
      <c r="R1712" s="5">
        <f t="shared" si="105"/>
        <v>28.9</v>
      </c>
      <c r="S1712" s="5">
        <f t="shared" si="106"/>
        <v>51.54</v>
      </c>
      <c r="T1712" s="7">
        <f t="shared" si="107"/>
        <v>0.64072600696171056</v>
      </c>
      <c r="U1712" s="4">
        <f>YEAR(SalesDataTable[[#This Row],[Order Date]])</f>
        <v>2026</v>
      </c>
      <c r="V1712" s="7" t="str">
        <f>"Q"&amp;ROUNDUP(MONTH(SalesDataTable[[#This Row],[Order Date]])/3,0)</f>
        <v>Q3</v>
      </c>
      <c r="W1712" s="8">
        <f>MONTH(SalesDataTable[[#This Row],[Order Date]])</f>
        <v>8</v>
      </c>
      <c r="X1712" s="7" t="str">
        <f>TEXT(SalesDataTable[[#This Row],[Order Date]],"mmm")</f>
        <v>Aug</v>
      </c>
    </row>
    <row r="1713" spans="1:24" ht="15.75">
      <c r="A1713" s="1">
        <v>491</v>
      </c>
      <c r="B1713" s="2">
        <v>46256</v>
      </c>
      <c r="C1713" s="3">
        <f>YEAR(SalesDataTable[[#This Row],[Order Date]])</f>
        <v>2026</v>
      </c>
      <c r="D1713" s="10" t="str">
        <f>"Q"&amp;ROUNDUP(MONTH(SalesDataTable[[#This Row],[Order Date]])/3,0)</f>
        <v>Q3</v>
      </c>
      <c r="E1713" s="3">
        <f>MONTH(SalesDataTable[[#This Row],[Order Date]])</f>
        <v>8</v>
      </c>
      <c r="F1713" s="3" t="str">
        <f>TEXT(SalesDataTable[[#This Row],[Order Date]],"MMM")</f>
        <v>Aug</v>
      </c>
      <c r="G1713" s="3" t="s">
        <v>0</v>
      </c>
      <c r="H1713" s="3" t="s">
        <v>36</v>
      </c>
      <c r="I1713" s="3" t="s">
        <v>28</v>
      </c>
      <c r="J1713" s="3" t="s">
        <v>13</v>
      </c>
      <c r="K1713" s="3" t="s">
        <v>14</v>
      </c>
      <c r="L1713" s="3" t="s">
        <v>32</v>
      </c>
      <c r="M1713" s="8">
        <v>1</v>
      </c>
      <c r="N1713" s="5">
        <v>45.42</v>
      </c>
      <c r="O1713" s="6">
        <v>0.15</v>
      </c>
      <c r="P1713" s="5">
        <v>18.079999999999998</v>
      </c>
      <c r="Q1713" s="5">
        <f t="shared" si="104"/>
        <v>38.606999999999999</v>
      </c>
      <c r="R1713" s="5">
        <f t="shared" si="105"/>
        <v>18.079999999999998</v>
      </c>
      <c r="S1713" s="5">
        <f t="shared" si="106"/>
        <v>20.527000000000001</v>
      </c>
      <c r="T1713" s="7">
        <f t="shared" si="107"/>
        <v>0.53169114409304019</v>
      </c>
      <c r="U1713" s="4">
        <f>YEAR(SalesDataTable[[#This Row],[Order Date]])</f>
        <v>2026</v>
      </c>
      <c r="V1713" s="7" t="str">
        <f>"Q"&amp;ROUNDUP(MONTH(SalesDataTable[[#This Row],[Order Date]])/3,0)</f>
        <v>Q3</v>
      </c>
      <c r="W1713" s="8">
        <f>MONTH(SalesDataTable[[#This Row],[Order Date]])</f>
        <v>8</v>
      </c>
      <c r="X1713" s="7" t="str">
        <f>TEXT(SalesDataTable[[#This Row],[Order Date]],"mmm")</f>
        <v>Aug</v>
      </c>
    </row>
    <row r="1714" spans="1:24" ht="15.75">
      <c r="A1714" s="1">
        <v>862</v>
      </c>
      <c r="B1714" s="2">
        <v>46256</v>
      </c>
      <c r="C1714" s="3">
        <f>YEAR(SalesDataTable[[#This Row],[Order Date]])</f>
        <v>2026</v>
      </c>
      <c r="D1714" s="10" t="str">
        <f>"Q"&amp;ROUNDUP(MONTH(SalesDataTable[[#This Row],[Order Date]])/3,0)</f>
        <v>Q3</v>
      </c>
      <c r="E1714" s="3">
        <f>MONTH(SalesDataTable[[#This Row],[Order Date]])</f>
        <v>8</v>
      </c>
      <c r="F1714" s="3" t="str">
        <f>TEXT(SalesDataTable[[#This Row],[Order Date]],"MMM")</f>
        <v>Aug</v>
      </c>
      <c r="G1714" s="3" t="s">
        <v>0</v>
      </c>
      <c r="H1714" s="3" t="s">
        <v>36</v>
      </c>
      <c r="I1714" s="3" t="s">
        <v>2</v>
      </c>
      <c r="J1714" s="3" t="s">
        <v>3</v>
      </c>
      <c r="K1714" s="3" t="s">
        <v>9</v>
      </c>
      <c r="L1714" s="3" t="s">
        <v>10</v>
      </c>
      <c r="M1714" s="8">
        <v>1</v>
      </c>
      <c r="N1714" s="5">
        <v>93.55</v>
      </c>
      <c r="O1714" s="6">
        <v>0</v>
      </c>
      <c r="P1714" s="5">
        <v>44.89</v>
      </c>
      <c r="Q1714" s="5">
        <f t="shared" si="104"/>
        <v>93.55</v>
      </c>
      <c r="R1714" s="5">
        <f t="shared" si="105"/>
        <v>44.89</v>
      </c>
      <c r="S1714" s="5">
        <f t="shared" si="106"/>
        <v>48.66</v>
      </c>
      <c r="T1714" s="7">
        <f t="shared" si="107"/>
        <v>0.5201496525921967</v>
      </c>
      <c r="U1714" s="4">
        <f>YEAR(SalesDataTable[[#This Row],[Order Date]])</f>
        <v>2026</v>
      </c>
      <c r="V1714" s="7" t="str">
        <f>"Q"&amp;ROUNDUP(MONTH(SalesDataTable[[#This Row],[Order Date]])/3,0)</f>
        <v>Q3</v>
      </c>
      <c r="W1714" s="8">
        <f>MONTH(SalesDataTable[[#This Row],[Order Date]])</f>
        <v>8</v>
      </c>
      <c r="X1714" s="7" t="str">
        <f>TEXT(SalesDataTable[[#This Row],[Order Date]],"mmm")</f>
        <v>Aug</v>
      </c>
    </row>
    <row r="1715" spans="1:24" ht="15.75">
      <c r="A1715" s="1">
        <v>957</v>
      </c>
      <c r="B1715" s="2">
        <v>46256</v>
      </c>
      <c r="C1715" s="3">
        <f>YEAR(SalesDataTable[[#This Row],[Order Date]])</f>
        <v>2026</v>
      </c>
      <c r="D1715" s="10" t="str">
        <f>"Q"&amp;ROUNDUP(MONTH(SalesDataTable[[#This Row],[Order Date]])/3,0)</f>
        <v>Q3</v>
      </c>
      <c r="E1715" s="3">
        <f>MONTH(SalesDataTable[[#This Row],[Order Date]])</f>
        <v>8</v>
      </c>
      <c r="F1715" s="3" t="str">
        <f>TEXT(SalesDataTable[[#This Row],[Order Date]],"MMM")</f>
        <v>Aug</v>
      </c>
      <c r="G1715" s="3" t="s">
        <v>11</v>
      </c>
      <c r="H1715" s="3" t="s">
        <v>12</v>
      </c>
      <c r="I1715" s="3" t="s">
        <v>2</v>
      </c>
      <c r="J1715" s="3" t="s">
        <v>3</v>
      </c>
      <c r="K1715" s="3" t="s">
        <v>9</v>
      </c>
      <c r="L1715" s="3" t="s">
        <v>17</v>
      </c>
      <c r="M1715" s="8">
        <v>2</v>
      </c>
      <c r="N1715" s="5">
        <v>146.85</v>
      </c>
      <c r="O1715" s="6">
        <v>0</v>
      </c>
      <c r="P1715" s="5">
        <v>81.010000000000005</v>
      </c>
      <c r="Q1715" s="5">
        <f t="shared" si="104"/>
        <v>293.7</v>
      </c>
      <c r="R1715" s="5">
        <f t="shared" si="105"/>
        <v>162.02000000000001</v>
      </c>
      <c r="S1715" s="5">
        <f t="shared" si="106"/>
        <v>131.67999999999998</v>
      </c>
      <c r="T1715" s="7">
        <f t="shared" si="107"/>
        <v>0.44834865509022809</v>
      </c>
      <c r="U1715" s="4">
        <f>YEAR(SalesDataTable[[#This Row],[Order Date]])</f>
        <v>2026</v>
      </c>
      <c r="V1715" s="7" t="str">
        <f>"Q"&amp;ROUNDUP(MONTH(SalesDataTable[[#This Row],[Order Date]])/3,0)</f>
        <v>Q3</v>
      </c>
      <c r="W1715" s="8">
        <f>MONTH(SalesDataTable[[#This Row],[Order Date]])</f>
        <v>8</v>
      </c>
      <c r="X1715" s="7" t="str">
        <f>TEXT(SalesDataTable[[#This Row],[Order Date]],"mmm")</f>
        <v>Aug</v>
      </c>
    </row>
    <row r="1716" spans="1:24" ht="15.75">
      <c r="A1716" s="1">
        <v>1728</v>
      </c>
      <c r="B1716" s="2">
        <v>46256</v>
      </c>
      <c r="C1716" s="3">
        <f>YEAR(SalesDataTable[[#This Row],[Order Date]])</f>
        <v>2026</v>
      </c>
      <c r="D1716" s="10" t="str">
        <f>"Q"&amp;ROUNDUP(MONTH(SalesDataTable[[#This Row],[Order Date]])/3,0)</f>
        <v>Q3</v>
      </c>
      <c r="E1716" s="3">
        <f>MONTH(SalesDataTable[[#This Row],[Order Date]])</f>
        <v>8</v>
      </c>
      <c r="F1716" s="3" t="str">
        <f>TEXT(SalesDataTable[[#This Row],[Order Date]],"MMM")</f>
        <v>Aug</v>
      </c>
      <c r="G1716" s="3" t="s">
        <v>0</v>
      </c>
      <c r="H1716" s="3" t="s">
        <v>36</v>
      </c>
      <c r="I1716" s="3" t="s">
        <v>8</v>
      </c>
      <c r="J1716" s="3" t="s">
        <v>16</v>
      </c>
      <c r="K1716" s="3" t="s">
        <v>4</v>
      </c>
      <c r="L1716" s="3" t="s">
        <v>30</v>
      </c>
      <c r="M1716" s="8">
        <v>6</v>
      </c>
      <c r="N1716" s="5">
        <v>101.54</v>
      </c>
      <c r="O1716" s="6">
        <v>0.1</v>
      </c>
      <c r="P1716" s="5">
        <v>50</v>
      </c>
      <c r="Q1716" s="5">
        <f t="shared" si="104"/>
        <v>548.31600000000003</v>
      </c>
      <c r="R1716" s="5">
        <f t="shared" si="105"/>
        <v>300</v>
      </c>
      <c r="S1716" s="5">
        <f t="shared" si="106"/>
        <v>248.31600000000003</v>
      </c>
      <c r="T1716" s="7">
        <f t="shared" si="107"/>
        <v>0.45287024270676035</v>
      </c>
      <c r="U1716" s="4">
        <f>YEAR(SalesDataTable[[#This Row],[Order Date]])</f>
        <v>2026</v>
      </c>
      <c r="V1716" s="7" t="str">
        <f>"Q"&amp;ROUNDUP(MONTH(SalesDataTable[[#This Row],[Order Date]])/3,0)</f>
        <v>Q3</v>
      </c>
      <c r="W1716" s="8">
        <f>MONTH(SalesDataTable[[#This Row],[Order Date]])</f>
        <v>8</v>
      </c>
      <c r="X1716" s="7" t="str">
        <f>TEXT(SalesDataTable[[#This Row],[Order Date]],"mmm")</f>
        <v>Aug</v>
      </c>
    </row>
    <row r="1717" spans="1:24" ht="15.75">
      <c r="A1717" s="1">
        <v>2743</v>
      </c>
      <c r="B1717" s="2">
        <v>46256</v>
      </c>
      <c r="C1717" s="3">
        <f>YEAR(SalesDataTable[[#This Row],[Order Date]])</f>
        <v>2026</v>
      </c>
      <c r="D1717" s="10" t="str">
        <f>"Q"&amp;ROUNDUP(MONTH(SalesDataTable[[#This Row],[Order Date]])/3,0)</f>
        <v>Q3</v>
      </c>
      <c r="E1717" s="3">
        <f>MONTH(SalesDataTable[[#This Row],[Order Date]])</f>
        <v>8</v>
      </c>
      <c r="F1717" s="3" t="str">
        <f>TEXT(SalesDataTable[[#This Row],[Order Date]],"MMM")</f>
        <v>Aug</v>
      </c>
      <c r="G1717" s="3" t="s">
        <v>20</v>
      </c>
      <c r="H1717" s="3" t="s">
        <v>31</v>
      </c>
      <c r="I1717" s="3" t="s">
        <v>2</v>
      </c>
      <c r="J1717" s="3" t="s">
        <v>16</v>
      </c>
      <c r="K1717" s="3" t="s">
        <v>34</v>
      </c>
      <c r="L1717" s="3" t="s">
        <v>38</v>
      </c>
      <c r="M1717" s="8">
        <v>1</v>
      </c>
      <c r="N1717" s="5">
        <v>125.14</v>
      </c>
      <c r="O1717" s="6">
        <v>0</v>
      </c>
      <c r="P1717" s="5">
        <v>69.44</v>
      </c>
      <c r="Q1717" s="5">
        <f t="shared" si="104"/>
        <v>125.14</v>
      </c>
      <c r="R1717" s="5">
        <f t="shared" si="105"/>
        <v>69.44</v>
      </c>
      <c r="S1717" s="5">
        <f t="shared" si="106"/>
        <v>55.7</v>
      </c>
      <c r="T1717" s="7">
        <f t="shared" si="107"/>
        <v>0.4451014863353045</v>
      </c>
      <c r="U1717" s="4">
        <f>YEAR(SalesDataTable[[#This Row],[Order Date]])</f>
        <v>2026</v>
      </c>
      <c r="V1717" s="7" t="str">
        <f>"Q"&amp;ROUNDUP(MONTH(SalesDataTable[[#This Row],[Order Date]])/3,0)</f>
        <v>Q3</v>
      </c>
      <c r="W1717" s="8">
        <f>MONTH(SalesDataTable[[#This Row],[Order Date]])</f>
        <v>8</v>
      </c>
      <c r="X1717" s="7" t="str">
        <f>TEXT(SalesDataTable[[#This Row],[Order Date]],"mmm")</f>
        <v>Aug</v>
      </c>
    </row>
    <row r="1718" spans="1:24" ht="15.75">
      <c r="A1718" s="1">
        <v>3098</v>
      </c>
      <c r="B1718" s="2">
        <v>46256</v>
      </c>
      <c r="C1718" s="3">
        <f>YEAR(SalesDataTable[[#This Row],[Order Date]])</f>
        <v>2026</v>
      </c>
      <c r="D1718" s="10" t="str">
        <f>"Q"&amp;ROUNDUP(MONTH(SalesDataTable[[#This Row],[Order Date]])/3,0)</f>
        <v>Q3</v>
      </c>
      <c r="E1718" s="3">
        <f>MONTH(SalesDataTable[[#This Row],[Order Date]])</f>
        <v>8</v>
      </c>
      <c r="F1718" s="3" t="str">
        <f>TEXT(SalesDataTable[[#This Row],[Order Date]],"MMM")</f>
        <v>Aug</v>
      </c>
      <c r="G1718" s="3" t="s">
        <v>6</v>
      </c>
      <c r="H1718" s="3" t="s">
        <v>27</v>
      </c>
      <c r="I1718" s="3" t="s">
        <v>2</v>
      </c>
      <c r="J1718" s="3" t="s">
        <v>13</v>
      </c>
      <c r="K1718" s="3" t="s">
        <v>4</v>
      </c>
      <c r="L1718" s="3" t="s">
        <v>5</v>
      </c>
      <c r="M1718" s="8">
        <v>2</v>
      </c>
      <c r="N1718" s="5">
        <v>80.239999999999995</v>
      </c>
      <c r="O1718" s="6">
        <v>0.1</v>
      </c>
      <c r="P1718" s="5">
        <v>42.09</v>
      </c>
      <c r="Q1718" s="5">
        <f t="shared" si="104"/>
        <v>144.43199999999999</v>
      </c>
      <c r="R1718" s="5">
        <f t="shared" si="105"/>
        <v>84.18</v>
      </c>
      <c r="S1718" s="5">
        <f t="shared" si="106"/>
        <v>60.251999999999981</v>
      </c>
      <c r="T1718" s="7">
        <f t="shared" si="107"/>
        <v>0.41716517115320695</v>
      </c>
      <c r="U1718" s="4">
        <f>YEAR(SalesDataTable[[#This Row],[Order Date]])</f>
        <v>2026</v>
      </c>
      <c r="V1718" s="7" t="str">
        <f>"Q"&amp;ROUNDUP(MONTH(SalesDataTable[[#This Row],[Order Date]])/3,0)</f>
        <v>Q3</v>
      </c>
      <c r="W1718" s="8">
        <f>MONTH(SalesDataTable[[#This Row],[Order Date]])</f>
        <v>8</v>
      </c>
      <c r="X1718" s="7" t="str">
        <f>TEXT(SalesDataTable[[#This Row],[Order Date]],"mmm")</f>
        <v>Aug</v>
      </c>
    </row>
    <row r="1719" spans="1:24" ht="15.75">
      <c r="A1719" s="1">
        <v>3606</v>
      </c>
      <c r="B1719" s="2">
        <v>46256</v>
      </c>
      <c r="C1719" s="3">
        <f>YEAR(SalesDataTable[[#This Row],[Order Date]])</f>
        <v>2026</v>
      </c>
      <c r="D1719" s="10" t="str">
        <f>"Q"&amp;ROUNDUP(MONTH(SalesDataTable[[#This Row],[Order Date]])/3,0)</f>
        <v>Q3</v>
      </c>
      <c r="E1719" s="3">
        <f>MONTH(SalesDataTable[[#This Row],[Order Date]])</f>
        <v>8</v>
      </c>
      <c r="F1719" s="3" t="str">
        <f>TEXT(SalesDataTable[[#This Row],[Order Date]],"MMM")</f>
        <v>Aug</v>
      </c>
      <c r="G1719" s="3" t="s">
        <v>20</v>
      </c>
      <c r="H1719" s="3" t="s">
        <v>21</v>
      </c>
      <c r="I1719" s="3" t="s">
        <v>2</v>
      </c>
      <c r="J1719" s="3" t="s">
        <v>16</v>
      </c>
      <c r="K1719" s="3" t="s">
        <v>9</v>
      </c>
      <c r="L1719" s="3" t="s">
        <v>17</v>
      </c>
      <c r="M1719" s="8">
        <v>1</v>
      </c>
      <c r="N1719" s="5">
        <v>147.24</v>
      </c>
      <c r="O1719" s="6">
        <v>0</v>
      </c>
      <c r="P1719" s="5">
        <v>79.11</v>
      </c>
      <c r="Q1719" s="5">
        <f t="shared" si="104"/>
        <v>147.24</v>
      </c>
      <c r="R1719" s="5">
        <f t="shared" si="105"/>
        <v>79.11</v>
      </c>
      <c r="S1719" s="5">
        <f t="shared" si="106"/>
        <v>68.13000000000001</v>
      </c>
      <c r="T1719" s="7">
        <f t="shared" si="107"/>
        <v>0.46271393643031788</v>
      </c>
      <c r="U1719" s="4">
        <f>YEAR(SalesDataTable[[#This Row],[Order Date]])</f>
        <v>2026</v>
      </c>
      <c r="V1719" s="7" t="str">
        <f>"Q"&amp;ROUNDUP(MONTH(SalesDataTable[[#This Row],[Order Date]])/3,0)</f>
        <v>Q3</v>
      </c>
      <c r="W1719" s="8">
        <f>MONTH(SalesDataTable[[#This Row],[Order Date]])</f>
        <v>8</v>
      </c>
      <c r="X1719" s="7" t="str">
        <f>TEXT(SalesDataTable[[#This Row],[Order Date]],"mmm")</f>
        <v>Aug</v>
      </c>
    </row>
    <row r="1720" spans="1:24" ht="15.75">
      <c r="A1720" s="1">
        <v>3815</v>
      </c>
      <c r="B1720" s="2">
        <v>46256</v>
      </c>
      <c r="C1720" s="3">
        <f>YEAR(SalesDataTable[[#This Row],[Order Date]])</f>
        <v>2026</v>
      </c>
      <c r="D1720" s="10" t="str">
        <f>"Q"&amp;ROUNDUP(MONTH(SalesDataTable[[#This Row],[Order Date]])/3,0)</f>
        <v>Q3</v>
      </c>
      <c r="E1720" s="3">
        <f>MONTH(SalesDataTable[[#This Row],[Order Date]])</f>
        <v>8</v>
      </c>
      <c r="F1720" s="3" t="str">
        <f>TEXT(SalesDataTable[[#This Row],[Order Date]],"MMM")</f>
        <v>Aug</v>
      </c>
      <c r="G1720" s="3" t="s">
        <v>11</v>
      </c>
      <c r="H1720" s="3" t="s">
        <v>12</v>
      </c>
      <c r="I1720" s="3" t="s">
        <v>2</v>
      </c>
      <c r="J1720" s="3" t="s">
        <v>3</v>
      </c>
      <c r="K1720" s="3" t="s">
        <v>23</v>
      </c>
      <c r="L1720" s="3" t="s">
        <v>29</v>
      </c>
      <c r="M1720" s="8">
        <v>2</v>
      </c>
      <c r="N1720" s="5">
        <v>199.53</v>
      </c>
      <c r="O1720" s="6">
        <v>0.05</v>
      </c>
      <c r="P1720" s="5">
        <v>105.87</v>
      </c>
      <c r="Q1720" s="5">
        <f t="shared" si="104"/>
        <v>379.10699999999997</v>
      </c>
      <c r="R1720" s="5">
        <f t="shared" si="105"/>
        <v>211.74</v>
      </c>
      <c r="S1720" s="5">
        <f t="shared" si="106"/>
        <v>167.36699999999996</v>
      </c>
      <c r="T1720" s="7">
        <f t="shared" si="107"/>
        <v>0.44147694450379438</v>
      </c>
      <c r="U1720" s="4">
        <f>YEAR(SalesDataTable[[#This Row],[Order Date]])</f>
        <v>2026</v>
      </c>
      <c r="V1720" s="7" t="str">
        <f>"Q"&amp;ROUNDUP(MONTH(SalesDataTable[[#This Row],[Order Date]])/3,0)</f>
        <v>Q3</v>
      </c>
      <c r="W1720" s="8">
        <f>MONTH(SalesDataTable[[#This Row],[Order Date]])</f>
        <v>8</v>
      </c>
      <c r="X1720" s="7" t="str">
        <f>TEXT(SalesDataTable[[#This Row],[Order Date]],"mmm")</f>
        <v>Aug</v>
      </c>
    </row>
    <row r="1721" spans="1:24" ht="15.75">
      <c r="A1721" s="1">
        <v>3979</v>
      </c>
      <c r="B1721" s="2">
        <v>46256</v>
      </c>
      <c r="C1721" s="3">
        <f>YEAR(SalesDataTable[[#This Row],[Order Date]])</f>
        <v>2026</v>
      </c>
      <c r="D1721" s="10" t="str">
        <f>"Q"&amp;ROUNDUP(MONTH(SalesDataTable[[#This Row],[Order Date]])/3,0)</f>
        <v>Q3</v>
      </c>
      <c r="E1721" s="3">
        <f>MONTH(SalesDataTable[[#This Row],[Order Date]])</f>
        <v>8</v>
      </c>
      <c r="F1721" s="3" t="str">
        <f>TEXT(SalesDataTable[[#This Row],[Order Date]],"MMM")</f>
        <v>Aug</v>
      </c>
      <c r="G1721" s="3" t="s">
        <v>11</v>
      </c>
      <c r="H1721" s="3" t="s">
        <v>25</v>
      </c>
      <c r="I1721" s="3" t="s">
        <v>2</v>
      </c>
      <c r="J1721" s="3" t="s">
        <v>16</v>
      </c>
      <c r="K1721" s="3" t="s">
        <v>34</v>
      </c>
      <c r="L1721" s="3" t="s">
        <v>35</v>
      </c>
      <c r="M1721" s="8">
        <v>1</v>
      </c>
      <c r="N1721" s="5">
        <v>40.19</v>
      </c>
      <c r="O1721" s="6">
        <v>0.05</v>
      </c>
      <c r="P1721" s="5">
        <v>14.73</v>
      </c>
      <c r="Q1721" s="5">
        <f t="shared" si="104"/>
        <v>38.180499999999995</v>
      </c>
      <c r="R1721" s="5">
        <f t="shared" si="105"/>
        <v>14.73</v>
      </c>
      <c r="S1721" s="5">
        <f t="shared" si="106"/>
        <v>23.450499999999995</v>
      </c>
      <c r="T1721" s="7">
        <f t="shared" si="107"/>
        <v>0.61420096646193734</v>
      </c>
      <c r="U1721" s="4">
        <f>YEAR(SalesDataTable[[#This Row],[Order Date]])</f>
        <v>2026</v>
      </c>
      <c r="V1721" s="7" t="str">
        <f>"Q"&amp;ROUNDUP(MONTH(SalesDataTable[[#This Row],[Order Date]])/3,0)</f>
        <v>Q3</v>
      </c>
      <c r="W1721" s="8">
        <f>MONTH(SalesDataTable[[#This Row],[Order Date]])</f>
        <v>8</v>
      </c>
      <c r="X1721" s="7" t="str">
        <f>TEXT(SalesDataTable[[#This Row],[Order Date]],"mmm")</f>
        <v>Aug</v>
      </c>
    </row>
    <row r="1722" spans="1:24" ht="15.75">
      <c r="A1722" s="1">
        <v>4160</v>
      </c>
      <c r="B1722" s="2">
        <v>46256</v>
      </c>
      <c r="C1722" s="3">
        <f>YEAR(SalesDataTable[[#This Row],[Order Date]])</f>
        <v>2026</v>
      </c>
      <c r="D1722" s="10" t="str">
        <f>"Q"&amp;ROUNDUP(MONTH(SalesDataTable[[#This Row],[Order Date]])/3,0)</f>
        <v>Q3</v>
      </c>
      <c r="E1722" s="3">
        <f>MONTH(SalesDataTable[[#This Row],[Order Date]])</f>
        <v>8</v>
      </c>
      <c r="F1722" s="3" t="str">
        <f>TEXT(SalesDataTable[[#This Row],[Order Date]],"MMM")</f>
        <v>Aug</v>
      </c>
      <c r="G1722" s="3" t="s">
        <v>20</v>
      </c>
      <c r="H1722" s="3" t="s">
        <v>31</v>
      </c>
      <c r="I1722" s="3" t="s">
        <v>28</v>
      </c>
      <c r="J1722" s="3" t="s">
        <v>16</v>
      </c>
      <c r="K1722" s="3" t="s">
        <v>34</v>
      </c>
      <c r="L1722" s="3" t="s">
        <v>38</v>
      </c>
      <c r="M1722" s="8">
        <v>4</v>
      </c>
      <c r="N1722" s="5">
        <v>123.31</v>
      </c>
      <c r="O1722" s="6">
        <v>0</v>
      </c>
      <c r="P1722" s="5">
        <v>69.02</v>
      </c>
      <c r="Q1722" s="5">
        <f t="shared" si="104"/>
        <v>493.24</v>
      </c>
      <c r="R1722" s="5">
        <f t="shared" si="105"/>
        <v>276.08</v>
      </c>
      <c r="S1722" s="5">
        <f t="shared" si="106"/>
        <v>217.16000000000003</v>
      </c>
      <c r="T1722" s="7">
        <f t="shared" si="107"/>
        <v>0.44027248398345636</v>
      </c>
      <c r="U1722" s="4">
        <f>YEAR(SalesDataTable[[#This Row],[Order Date]])</f>
        <v>2026</v>
      </c>
      <c r="V1722" s="7" t="str">
        <f>"Q"&amp;ROUNDUP(MONTH(SalesDataTable[[#This Row],[Order Date]])/3,0)</f>
        <v>Q3</v>
      </c>
      <c r="W1722" s="8">
        <f>MONTH(SalesDataTable[[#This Row],[Order Date]])</f>
        <v>8</v>
      </c>
      <c r="X1722" s="7" t="str">
        <f>TEXT(SalesDataTable[[#This Row],[Order Date]],"mmm")</f>
        <v>Aug</v>
      </c>
    </row>
    <row r="1723" spans="1:24" ht="15.75">
      <c r="A1723" s="1">
        <v>4172</v>
      </c>
      <c r="B1723" s="2">
        <v>46256</v>
      </c>
      <c r="C1723" s="3">
        <f>YEAR(SalesDataTable[[#This Row],[Order Date]])</f>
        <v>2026</v>
      </c>
      <c r="D1723" s="10" t="str">
        <f>"Q"&amp;ROUNDUP(MONTH(SalesDataTable[[#This Row],[Order Date]])/3,0)</f>
        <v>Q3</v>
      </c>
      <c r="E1723" s="3">
        <f>MONTH(SalesDataTable[[#This Row],[Order Date]])</f>
        <v>8</v>
      </c>
      <c r="F1723" s="3" t="str">
        <f>TEXT(SalesDataTable[[#This Row],[Order Date]],"MMM")</f>
        <v>Aug</v>
      </c>
      <c r="G1723" s="3" t="s">
        <v>20</v>
      </c>
      <c r="H1723" s="3" t="s">
        <v>33</v>
      </c>
      <c r="I1723" s="3" t="s">
        <v>28</v>
      </c>
      <c r="J1723" s="3" t="s">
        <v>13</v>
      </c>
      <c r="K1723" s="3" t="s">
        <v>4</v>
      </c>
      <c r="L1723" s="3" t="s">
        <v>26</v>
      </c>
      <c r="M1723" s="8">
        <v>1</v>
      </c>
      <c r="N1723" s="5">
        <v>40.19</v>
      </c>
      <c r="O1723" s="6">
        <v>0.05</v>
      </c>
      <c r="P1723" s="5">
        <v>16.78</v>
      </c>
      <c r="Q1723" s="5">
        <f t="shared" si="104"/>
        <v>38.180499999999995</v>
      </c>
      <c r="R1723" s="5">
        <f t="shared" si="105"/>
        <v>16.78</v>
      </c>
      <c r="S1723" s="5">
        <f t="shared" si="106"/>
        <v>21.400499999999994</v>
      </c>
      <c r="T1723" s="7">
        <f t="shared" si="107"/>
        <v>0.56050863660769235</v>
      </c>
      <c r="U1723" s="4">
        <f>YEAR(SalesDataTable[[#This Row],[Order Date]])</f>
        <v>2026</v>
      </c>
      <c r="V1723" s="7" t="str">
        <f>"Q"&amp;ROUNDUP(MONTH(SalesDataTable[[#This Row],[Order Date]])/3,0)</f>
        <v>Q3</v>
      </c>
      <c r="W1723" s="8">
        <f>MONTH(SalesDataTable[[#This Row],[Order Date]])</f>
        <v>8</v>
      </c>
      <c r="X1723" s="7" t="str">
        <f>TEXT(SalesDataTable[[#This Row],[Order Date]],"mmm")</f>
        <v>Aug</v>
      </c>
    </row>
    <row r="1724" spans="1:24" ht="15.75">
      <c r="A1724" s="1">
        <v>4265</v>
      </c>
      <c r="B1724" s="2">
        <v>46256</v>
      </c>
      <c r="C1724" s="3">
        <f>YEAR(SalesDataTable[[#This Row],[Order Date]])</f>
        <v>2026</v>
      </c>
      <c r="D1724" s="10" t="str">
        <f>"Q"&amp;ROUNDUP(MONTH(SalesDataTable[[#This Row],[Order Date]])/3,0)</f>
        <v>Q3</v>
      </c>
      <c r="E1724" s="3">
        <f>MONTH(SalesDataTable[[#This Row],[Order Date]])</f>
        <v>8</v>
      </c>
      <c r="F1724" s="3" t="str">
        <f>TEXT(SalesDataTable[[#This Row],[Order Date]],"MMM")</f>
        <v>Aug</v>
      </c>
      <c r="G1724" s="3" t="s">
        <v>11</v>
      </c>
      <c r="H1724" s="3" t="s">
        <v>52</v>
      </c>
      <c r="I1724" s="3" t="s">
        <v>2</v>
      </c>
      <c r="J1724" s="3" t="s">
        <v>3</v>
      </c>
      <c r="K1724" s="3" t="s">
        <v>4</v>
      </c>
      <c r="L1724" s="3" t="s">
        <v>26</v>
      </c>
      <c r="M1724" s="8">
        <v>1</v>
      </c>
      <c r="N1724" s="5">
        <v>40.98</v>
      </c>
      <c r="O1724" s="6">
        <v>0.05</v>
      </c>
      <c r="P1724" s="5">
        <v>16.600000000000001</v>
      </c>
      <c r="Q1724" s="5">
        <f t="shared" si="104"/>
        <v>38.930999999999997</v>
      </c>
      <c r="R1724" s="5">
        <f t="shared" si="105"/>
        <v>16.600000000000001</v>
      </c>
      <c r="S1724" s="5">
        <f t="shared" si="106"/>
        <v>22.330999999999996</v>
      </c>
      <c r="T1724" s="7">
        <f t="shared" si="107"/>
        <v>0.57360458246641488</v>
      </c>
      <c r="U1724" s="4">
        <f>YEAR(SalesDataTable[[#This Row],[Order Date]])</f>
        <v>2026</v>
      </c>
      <c r="V1724" s="7" t="str">
        <f>"Q"&amp;ROUNDUP(MONTH(SalesDataTable[[#This Row],[Order Date]])/3,0)</f>
        <v>Q3</v>
      </c>
      <c r="W1724" s="8">
        <f>MONTH(SalesDataTable[[#This Row],[Order Date]])</f>
        <v>8</v>
      </c>
      <c r="X1724" s="7" t="str">
        <f>TEXT(SalesDataTable[[#This Row],[Order Date]],"mmm")</f>
        <v>Aug</v>
      </c>
    </row>
    <row r="1725" spans="1:24" ht="15.75">
      <c r="A1725" s="1">
        <v>4321</v>
      </c>
      <c r="B1725" s="2">
        <v>46256</v>
      </c>
      <c r="C1725" s="3">
        <f>YEAR(SalesDataTable[[#This Row],[Order Date]])</f>
        <v>2026</v>
      </c>
      <c r="D1725" s="10" t="str">
        <f>"Q"&amp;ROUNDUP(MONTH(SalesDataTable[[#This Row],[Order Date]])/3,0)</f>
        <v>Q3</v>
      </c>
      <c r="E1725" s="3">
        <f>MONTH(SalesDataTable[[#This Row],[Order Date]])</f>
        <v>8</v>
      </c>
      <c r="F1725" s="3" t="str">
        <f>TEXT(SalesDataTable[[#This Row],[Order Date]],"MMM")</f>
        <v>Aug</v>
      </c>
      <c r="G1725" s="3" t="s">
        <v>20</v>
      </c>
      <c r="H1725" s="3" t="s">
        <v>47</v>
      </c>
      <c r="I1725" s="3" t="s">
        <v>2</v>
      </c>
      <c r="J1725" s="3" t="s">
        <v>13</v>
      </c>
      <c r="K1725" s="3" t="s">
        <v>14</v>
      </c>
      <c r="L1725" s="3" t="s">
        <v>15</v>
      </c>
      <c r="M1725" s="8">
        <v>3</v>
      </c>
      <c r="N1725" s="5">
        <v>35.380000000000003</v>
      </c>
      <c r="O1725" s="6">
        <v>0</v>
      </c>
      <c r="P1725" s="5">
        <v>13.91</v>
      </c>
      <c r="Q1725" s="5">
        <f t="shared" si="104"/>
        <v>106.14000000000001</v>
      </c>
      <c r="R1725" s="5">
        <f t="shared" si="105"/>
        <v>41.730000000000004</v>
      </c>
      <c r="S1725" s="5">
        <f t="shared" si="106"/>
        <v>64.410000000000011</v>
      </c>
      <c r="T1725" s="7">
        <f t="shared" si="107"/>
        <v>0.60684002261164505</v>
      </c>
      <c r="U1725" s="4">
        <f>YEAR(SalesDataTable[[#This Row],[Order Date]])</f>
        <v>2026</v>
      </c>
      <c r="V1725" s="7" t="str">
        <f>"Q"&amp;ROUNDUP(MONTH(SalesDataTable[[#This Row],[Order Date]])/3,0)</f>
        <v>Q3</v>
      </c>
      <c r="W1725" s="8">
        <f>MONTH(SalesDataTable[[#This Row],[Order Date]])</f>
        <v>8</v>
      </c>
      <c r="X1725" s="7" t="str">
        <f>TEXT(SalesDataTable[[#This Row],[Order Date]],"mmm")</f>
        <v>Aug</v>
      </c>
    </row>
    <row r="1726" spans="1:24" ht="15.75">
      <c r="A1726" s="1">
        <v>4975</v>
      </c>
      <c r="B1726" s="2">
        <v>46256</v>
      </c>
      <c r="C1726" s="3">
        <f>YEAR(SalesDataTable[[#This Row],[Order Date]])</f>
        <v>2026</v>
      </c>
      <c r="D1726" s="10" t="str">
        <f>"Q"&amp;ROUNDUP(MONTH(SalesDataTable[[#This Row],[Order Date]])/3,0)</f>
        <v>Q3</v>
      </c>
      <c r="E1726" s="3">
        <f>MONTH(SalesDataTable[[#This Row],[Order Date]])</f>
        <v>8</v>
      </c>
      <c r="F1726" s="3" t="str">
        <f>TEXT(SalesDataTable[[#This Row],[Order Date]],"MMM")</f>
        <v>Aug</v>
      </c>
      <c r="G1726" s="3" t="s">
        <v>11</v>
      </c>
      <c r="H1726" s="3" t="s">
        <v>39</v>
      </c>
      <c r="I1726" s="3" t="s">
        <v>19</v>
      </c>
      <c r="J1726" s="3" t="s">
        <v>13</v>
      </c>
      <c r="K1726" s="3" t="s">
        <v>14</v>
      </c>
      <c r="L1726" s="3" t="s">
        <v>44</v>
      </c>
      <c r="M1726" s="8">
        <v>4</v>
      </c>
      <c r="N1726" s="5">
        <v>134.49</v>
      </c>
      <c r="O1726" s="6">
        <v>0</v>
      </c>
      <c r="P1726" s="5">
        <v>68.17</v>
      </c>
      <c r="Q1726" s="5">
        <f t="shared" si="104"/>
        <v>537.96</v>
      </c>
      <c r="R1726" s="5">
        <f t="shared" si="105"/>
        <v>272.68</v>
      </c>
      <c r="S1726" s="5">
        <f t="shared" si="106"/>
        <v>265.28000000000003</v>
      </c>
      <c r="T1726" s="7">
        <f t="shared" si="107"/>
        <v>0.49312216521674473</v>
      </c>
      <c r="U1726" s="4">
        <f>YEAR(SalesDataTable[[#This Row],[Order Date]])</f>
        <v>2026</v>
      </c>
      <c r="V1726" s="7" t="str">
        <f>"Q"&amp;ROUNDUP(MONTH(SalesDataTable[[#This Row],[Order Date]])/3,0)</f>
        <v>Q3</v>
      </c>
      <c r="W1726" s="8">
        <f>MONTH(SalesDataTable[[#This Row],[Order Date]])</f>
        <v>8</v>
      </c>
      <c r="X1726" s="7" t="str">
        <f>TEXT(SalesDataTable[[#This Row],[Order Date]],"mmm")</f>
        <v>Aug</v>
      </c>
    </row>
    <row r="1727" spans="1:24" ht="15.75">
      <c r="A1727" s="1">
        <v>991</v>
      </c>
      <c r="B1727" s="2">
        <v>46257</v>
      </c>
      <c r="C1727" s="3">
        <f>YEAR(SalesDataTable[[#This Row],[Order Date]])</f>
        <v>2026</v>
      </c>
      <c r="D1727" s="10" t="str">
        <f>"Q"&amp;ROUNDUP(MONTH(SalesDataTable[[#This Row],[Order Date]])/3,0)</f>
        <v>Q3</v>
      </c>
      <c r="E1727" s="3">
        <f>MONTH(SalesDataTable[[#This Row],[Order Date]])</f>
        <v>8</v>
      </c>
      <c r="F1727" s="3" t="str">
        <f>TEXT(SalesDataTable[[#This Row],[Order Date]],"MMM")</f>
        <v>Aug</v>
      </c>
      <c r="G1727" s="3" t="s">
        <v>11</v>
      </c>
      <c r="H1727" s="3" t="s">
        <v>18</v>
      </c>
      <c r="I1727" s="3" t="s">
        <v>8</v>
      </c>
      <c r="J1727" s="3" t="s">
        <v>16</v>
      </c>
      <c r="K1727" s="3" t="s">
        <v>9</v>
      </c>
      <c r="L1727" s="3" t="s">
        <v>17</v>
      </c>
      <c r="M1727" s="8">
        <v>4</v>
      </c>
      <c r="N1727" s="5">
        <v>145.30000000000001</v>
      </c>
      <c r="O1727" s="6">
        <v>0.15</v>
      </c>
      <c r="P1727" s="5">
        <v>77.040000000000006</v>
      </c>
      <c r="Q1727" s="5">
        <f t="shared" si="104"/>
        <v>494.02000000000004</v>
      </c>
      <c r="R1727" s="5">
        <f t="shared" si="105"/>
        <v>308.16000000000003</v>
      </c>
      <c r="S1727" s="5">
        <f t="shared" si="106"/>
        <v>185.86</v>
      </c>
      <c r="T1727" s="7">
        <f t="shared" si="107"/>
        <v>0.37621958625156876</v>
      </c>
      <c r="U1727" s="4">
        <f>YEAR(SalesDataTable[[#This Row],[Order Date]])</f>
        <v>2026</v>
      </c>
      <c r="V1727" s="7" t="str">
        <f>"Q"&amp;ROUNDUP(MONTH(SalesDataTable[[#This Row],[Order Date]])/3,0)</f>
        <v>Q3</v>
      </c>
      <c r="W1727" s="8">
        <f>MONTH(SalesDataTable[[#This Row],[Order Date]])</f>
        <v>8</v>
      </c>
      <c r="X1727" s="7" t="str">
        <f>TEXT(SalesDataTable[[#This Row],[Order Date]],"mmm")</f>
        <v>Aug</v>
      </c>
    </row>
    <row r="1728" spans="1:24" ht="15.75">
      <c r="A1728" s="1">
        <v>1008</v>
      </c>
      <c r="B1728" s="2">
        <v>46257</v>
      </c>
      <c r="C1728" s="3">
        <f>YEAR(SalesDataTable[[#This Row],[Order Date]])</f>
        <v>2026</v>
      </c>
      <c r="D1728" s="10" t="str">
        <f>"Q"&amp;ROUNDUP(MONTH(SalesDataTable[[#This Row],[Order Date]])/3,0)</f>
        <v>Q3</v>
      </c>
      <c r="E1728" s="3">
        <f>MONTH(SalesDataTable[[#This Row],[Order Date]])</f>
        <v>8</v>
      </c>
      <c r="F1728" s="3" t="str">
        <f>TEXT(SalesDataTable[[#This Row],[Order Date]],"MMM")</f>
        <v>Aug</v>
      </c>
      <c r="G1728" s="3" t="s">
        <v>20</v>
      </c>
      <c r="H1728" s="3" t="s">
        <v>21</v>
      </c>
      <c r="I1728" s="3" t="s">
        <v>8</v>
      </c>
      <c r="J1728" s="3" t="s">
        <v>16</v>
      </c>
      <c r="K1728" s="3" t="s">
        <v>14</v>
      </c>
      <c r="L1728" s="3" t="s">
        <v>48</v>
      </c>
      <c r="M1728" s="8">
        <v>10</v>
      </c>
      <c r="N1728" s="5">
        <v>164.55</v>
      </c>
      <c r="O1728" s="6">
        <v>0.1</v>
      </c>
      <c r="P1728" s="5">
        <v>88.23</v>
      </c>
      <c r="Q1728" s="5">
        <f t="shared" si="104"/>
        <v>1480.95</v>
      </c>
      <c r="R1728" s="5">
        <f t="shared" si="105"/>
        <v>882.30000000000007</v>
      </c>
      <c r="S1728" s="5">
        <f t="shared" si="106"/>
        <v>598.65</v>
      </c>
      <c r="T1728" s="7">
        <f t="shared" si="107"/>
        <v>0.40423376886458012</v>
      </c>
      <c r="U1728" s="4">
        <f>YEAR(SalesDataTable[[#This Row],[Order Date]])</f>
        <v>2026</v>
      </c>
      <c r="V1728" s="7" t="str">
        <f>"Q"&amp;ROUNDUP(MONTH(SalesDataTable[[#This Row],[Order Date]])/3,0)</f>
        <v>Q3</v>
      </c>
      <c r="W1728" s="8">
        <f>MONTH(SalesDataTable[[#This Row],[Order Date]])</f>
        <v>8</v>
      </c>
      <c r="X1728" s="7" t="str">
        <f>TEXT(SalesDataTable[[#This Row],[Order Date]],"mmm")</f>
        <v>Aug</v>
      </c>
    </row>
    <row r="1729" spans="1:24" ht="15.75">
      <c r="A1729" s="1">
        <v>1083</v>
      </c>
      <c r="B1729" s="2">
        <v>46257</v>
      </c>
      <c r="C1729" s="3">
        <f>YEAR(SalesDataTable[[#This Row],[Order Date]])</f>
        <v>2026</v>
      </c>
      <c r="D1729" s="10" t="str">
        <f>"Q"&amp;ROUNDUP(MONTH(SalesDataTable[[#This Row],[Order Date]])/3,0)</f>
        <v>Q3</v>
      </c>
      <c r="E1729" s="3">
        <f>MONTH(SalesDataTable[[#This Row],[Order Date]])</f>
        <v>8</v>
      </c>
      <c r="F1729" s="3" t="str">
        <f>TEXT(SalesDataTable[[#This Row],[Order Date]],"MMM")</f>
        <v>Aug</v>
      </c>
      <c r="G1729" s="3" t="s">
        <v>0</v>
      </c>
      <c r="H1729" s="3" t="s">
        <v>50</v>
      </c>
      <c r="I1729" s="3" t="s">
        <v>19</v>
      </c>
      <c r="J1729" s="3" t="s">
        <v>13</v>
      </c>
      <c r="K1729" s="3" t="s">
        <v>4</v>
      </c>
      <c r="L1729" s="3" t="s">
        <v>26</v>
      </c>
      <c r="M1729" s="8">
        <v>1</v>
      </c>
      <c r="N1729" s="5">
        <v>39.590000000000003</v>
      </c>
      <c r="O1729" s="6">
        <v>0</v>
      </c>
      <c r="P1729" s="5">
        <v>16.899999999999999</v>
      </c>
      <c r="Q1729" s="5">
        <f t="shared" si="104"/>
        <v>39.590000000000003</v>
      </c>
      <c r="R1729" s="5">
        <f t="shared" si="105"/>
        <v>16.899999999999999</v>
      </c>
      <c r="S1729" s="5">
        <f t="shared" si="106"/>
        <v>22.690000000000005</v>
      </c>
      <c r="T1729" s="7">
        <f t="shared" si="107"/>
        <v>0.57312452639555456</v>
      </c>
      <c r="U1729" s="4">
        <f>YEAR(SalesDataTable[[#This Row],[Order Date]])</f>
        <v>2026</v>
      </c>
      <c r="V1729" s="7" t="str">
        <f>"Q"&amp;ROUNDUP(MONTH(SalesDataTable[[#This Row],[Order Date]])/3,0)</f>
        <v>Q3</v>
      </c>
      <c r="W1729" s="8">
        <f>MONTH(SalesDataTable[[#This Row],[Order Date]])</f>
        <v>8</v>
      </c>
      <c r="X1729" s="7" t="str">
        <f>TEXT(SalesDataTable[[#This Row],[Order Date]],"mmm")</f>
        <v>Aug</v>
      </c>
    </row>
    <row r="1730" spans="1:24" ht="15.75">
      <c r="A1730" s="1">
        <v>1553</v>
      </c>
      <c r="B1730" s="2">
        <v>46257</v>
      </c>
      <c r="C1730" s="3">
        <f>YEAR(SalesDataTable[[#This Row],[Order Date]])</f>
        <v>2026</v>
      </c>
      <c r="D1730" s="10" t="str">
        <f>"Q"&amp;ROUNDUP(MONTH(SalesDataTable[[#This Row],[Order Date]])/3,0)</f>
        <v>Q3</v>
      </c>
      <c r="E1730" s="3">
        <f>MONTH(SalesDataTable[[#This Row],[Order Date]])</f>
        <v>8</v>
      </c>
      <c r="F1730" s="3" t="str">
        <f>TEXT(SalesDataTable[[#This Row],[Order Date]],"MMM")</f>
        <v>Aug</v>
      </c>
      <c r="G1730" s="3" t="s">
        <v>11</v>
      </c>
      <c r="H1730" s="3" t="s">
        <v>12</v>
      </c>
      <c r="I1730" s="3" t="s">
        <v>8</v>
      </c>
      <c r="J1730" s="3" t="s">
        <v>16</v>
      </c>
      <c r="K1730" s="3" t="s">
        <v>34</v>
      </c>
      <c r="L1730" s="3" t="s">
        <v>45</v>
      </c>
      <c r="M1730" s="8">
        <v>5</v>
      </c>
      <c r="N1730" s="5">
        <v>51.62</v>
      </c>
      <c r="O1730" s="6">
        <v>0.15</v>
      </c>
      <c r="P1730" s="5">
        <v>22.6</v>
      </c>
      <c r="Q1730" s="5">
        <f t="shared" ref="Q1730:Q1793" si="108">M1730*N1730*(1-O1730)</f>
        <v>219.38499999999996</v>
      </c>
      <c r="R1730" s="5">
        <f t="shared" ref="R1730:R1793" si="109">M1730*P1730</f>
        <v>113</v>
      </c>
      <c r="S1730" s="5">
        <f t="shared" ref="S1730:S1793" si="110">Q1730-R1730</f>
        <v>106.38499999999996</v>
      </c>
      <c r="T1730" s="7">
        <f t="shared" ref="T1730:T1793" si="111">IFERROR(S1730/Q1730,0)</f>
        <v>0.48492376415889865</v>
      </c>
      <c r="U1730" s="4">
        <f>YEAR(SalesDataTable[[#This Row],[Order Date]])</f>
        <v>2026</v>
      </c>
      <c r="V1730" s="7" t="str">
        <f>"Q"&amp;ROUNDUP(MONTH(SalesDataTable[[#This Row],[Order Date]])/3,0)</f>
        <v>Q3</v>
      </c>
      <c r="W1730" s="8">
        <f>MONTH(SalesDataTable[[#This Row],[Order Date]])</f>
        <v>8</v>
      </c>
      <c r="X1730" s="7" t="str">
        <f>TEXT(SalesDataTable[[#This Row],[Order Date]],"mmm")</f>
        <v>Aug</v>
      </c>
    </row>
    <row r="1731" spans="1:24" ht="15.75">
      <c r="A1731" s="1">
        <v>1579</v>
      </c>
      <c r="B1731" s="2">
        <v>46257</v>
      </c>
      <c r="C1731" s="3">
        <f>YEAR(SalesDataTable[[#This Row],[Order Date]])</f>
        <v>2026</v>
      </c>
      <c r="D1731" s="10" t="str">
        <f>"Q"&amp;ROUNDUP(MONTH(SalesDataTable[[#This Row],[Order Date]])/3,0)</f>
        <v>Q3</v>
      </c>
      <c r="E1731" s="3">
        <f>MONTH(SalesDataTable[[#This Row],[Order Date]])</f>
        <v>8</v>
      </c>
      <c r="F1731" s="3" t="str">
        <f>TEXT(SalesDataTable[[#This Row],[Order Date]],"MMM")</f>
        <v>Aug</v>
      </c>
      <c r="G1731" s="3" t="s">
        <v>20</v>
      </c>
      <c r="H1731" s="3" t="s">
        <v>31</v>
      </c>
      <c r="I1731" s="3" t="s">
        <v>19</v>
      </c>
      <c r="J1731" s="3" t="s">
        <v>3</v>
      </c>
      <c r="K1731" s="3" t="s">
        <v>9</v>
      </c>
      <c r="L1731" s="3" t="s">
        <v>10</v>
      </c>
      <c r="M1731" s="8">
        <v>3</v>
      </c>
      <c r="N1731" s="5">
        <v>90.71</v>
      </c>
      <c r="O1731" s="6">
        <v>0</v>
      </c>
      <c r="P1731" s="5">
        <v>45.57</v>
      </c>
      <c r="Q1731" s="5">
        <f t="shared" si="108"/>
        <v>272.13</v>
      </c>
      <c r="R1731" s="5">
        <f t="shared" si="109"/>
        <v>136.71</v>
      </c>
      <c r="S1731" s="5">
        <f t="shared" si="110"/>
        <v>135.41999999999999</v>
      </c>
      <c r="T1731" s="7">
        <f t="shared" si="111"/>
        <v>0.49762980928232825</v>
      </c>
      <c r="U1731" s="4">
        <f>YEAR(SalesDataTable[[#This Row],[Order Date]])</f>
        <v>2026</v>
      </c>
      <c r="V1731" s="7" t="str">
        <f>"Q"&amp;ROUNDUP(MONTH(SalesDataTable[[#This Row],[Order Date]])/3,0)</f>
        <v>Q3</v>
      </c>
      <c r="W1731" s="8">
        <f>MONTH(SalesDataTable[[#This Row],[Order Date]])</f>
        <v>8</v>
      </c>
      <c r="X1731" s="7" t="str">
        <f>TEXT(SalesDataTable[[#This Row],[Order Date]],"mmm")</f>
        <v>Aug</v>
      </c>
    </row>
    <row r="1732" spans="1:24" ht="15.75">
      <c r="A1732" s="1">
        <v>1732</v>
      </c>
      <c r="B1732" s="2">
        <v>46257</v>
      </c>
      <c r="C1732" s="3">
        <f>YEAR(SalesDataTable[[#This Row],[Order Date]])</f>
        <v>2026</v>
      </c>
      <c r="D1732" s="10" t="str">
        <f>"Q"&amp;ROUNDUP(MONTH(SalesDataTable[[#This Row],[Order Date]])/3,0)</f>
        <v>Q3</v>
      </c>
      <c r="E1732" s="3">
        <f>MONTH(SalesDataTable[[#This Row],[Order Date]])</f>
        <v>8</v>
      </c>
      <c r="F1732" s="3" t="str">
        <f>TEXT(SalesDataTable[[#This Row],[Order Date]],"MMM")</f>
        <v>Aug</v>
      </c>
      <c r="G1732" s="3" t="s">
        <v>6</v>
      </c>
      <c r="H1732" s="3" t="s">
        <v>7</v>
      </c>
      <c r="I1732" s="3" t="s">
        <v>19</v>
      </c>
      <c r="J1732" s="3" t="s">
        <v>13</v>
      </c>
      <c r="K1732" s="3" t="s">
        <v>4</v>
      </c>
      <c r="L1732" s="3" t="s">
        <v>26</v>
      </c>
      <c r="M1732" s="8">
        <v>4</v>
      </c>
      <c r="N1732" s="5">
        <v>41.09</v>
      </c>
      <c r="O1732" s="6">
        <v>0</v>
      </c>
      <c r="P1732" s="5">
        <v>17</v>
      </c>
      <c r="Q1732" s="5">
        <f t="shared" si="108"/>
        <v>164.36</v>
      </c>
      <c r="R1732" s="5">
        <f t="shared" si="109"/>
        <v>68</v>
      </c>
      <c r="S1732" s="5">
        <f t="shared" si="110"/>
        <v>96.360000000000014</v>
      </c>
      <c r="T1732" s="7">
        <f t="shared" si="111"/>
        <v>0.58627403261134103</v>
      </c>
      <c r="U1732" s="4">
        <f>YEAR(SalesDataTable[[#This Row],[Order Date]])</f>
        <v>2026</v>
      </c>
      <c r="V1732" s="7" t="str">
        <f>"Q"&amp;ROUNDUP(MONTH(SalesDataTable[[#This Row],[Order Date]])/3,0)</f>
        <v>Q3</v>
      </c>
      <c r="W1732" s="8">
        <f>MONTH(SalesDataTable[[#This Row],[Order Date]])</f>
        <v>8</v>
      </c>
      <c r="X1732" s="7" t="str">
        <f>TEXT(SalesDataTable[[#This Row],[Order Date]],"mmm")</f>
        <v>Aug</v>
      </c>
    </row>
    <row r="1733" spans="1:24" ht="15.75">
      <c r="A1733" s="1">
        <v>2083</v>
      </c>
      <c r="B1733" s="2">
        <v>46257</v>
      </c>
      <c r="C1733" s="3">
        <f>YEAR(SalesDataTable[[#This Row],[Order Date]])</f>
        <v>2026</v>
      </c>
      <c r="D1733" s="10" t="str">
        <f>"Q"&amp;ROUNDUP(MONTH(SalesDataTable[[#This Row],[Order Date]])/3,0)</f>
        <v>Q3</v>
      </c>
      <c r="E1733" s="3">
        <f>MONTH(SalesDataTable[[#This Row],[Order Date]])</f>
        <v>8</v>
      </c>
      <c r="F1733" s="3" t="str">
        <f>TEXT(SalesDataTable[[#This Row],[Order Date]],"MMM")</f>
        <v>Aug</v>
      </c>
      <c r="G1733" s="3" t="s">
        <v>6</v>
      </c>
      <c r="H1733" s="3" t="s">
        <v>49</v>
      </c>
      <c r="I1733" s="3" t="s">
        <v>2</v>
      </c>
      <c r="J1733" s="3" t="s">
        <v>13</v>
      </c>
      <c r="K1733" s="3" t="s">
        <v>9</v>
      </c>
      <c r="L1733" s="3" t="s">
        <v>10</v>
      </c>
      <c r="M1733" s="8">
        <v>1</v>
      </c>
      <c r="N1733" s="5">
        <v>91.37</v>
      </c>
      <c r="O1733" s="6">
        <v>0</v>
      </c>
      <c r="P1733" s="5">
        <v>46.73</v>
      </c>
      <c r="Q1733" s="5">
        <f t="shared" si="108"/>
        <v>91.37</v>
      </c>
      <c r="R1733" s="5">
        <f t="shared" si="109"/>
        <v>46.73</v>
      </c>
      <c r="S1733" s="5">
        <f t="shared" si="110"/>
        <v>44.640000000000008</v>
      </c>
      <c r="T1733" s="7">
        <f t="shared" si="111"/>
        <v>0.48856298566269024</v>
      </c>
      <c r="U1733" s="4">
        <f>YEAR(SalesDataTable[[#This Row],[Order Date]])</f>
        <v>2026</v>
      </c>
      <c r="V1733" s="7" t="str">
        <f>"Q"&amp;ROUNDUP(MONTH(SalesDataTable[[#This Row],[Order Date]])/3,0)</f>
        <v>Q3</v>
      </c>
      <c r="W1733" s="8">
        <f>MONTH(SalesDataTable[[#This Row],[Order Date]])</f>
        <v>8</v>
      </c>
      <c r="X1733" s="7" t="str">
        <f>TEXT(SalesDataTable[[#This Row],[Order Date]],"mmm")</f>
        <v>Aug</v>
      </c>
    </row>
    <row r="1734" spans="1:24" ht="15.75">
      <c r="A1734" s="1">
        <v>2176</v>
      </c>
      <c r="B1734" s="2">
        <v>46257</v>
      </c>
      <c r="C1734" s="3">
        <f>YEAR(SalesDataTable[[#This Row],[Order Date]])</f>
        <v>2026</v>
      </c>
      <c r="D1734" s="10" t="str">
        <f>"Q"&amp;ROUNDUP(MONTH(SalesDataTable[[#This Row],[Order Date]])/3,0)</f>
        <v>Q3</v>
      </c>
      <c r="E1734" s="3">
        <f>MONTH(SalesDataTable[[#This Row],[Order Date]])</f>
        <v>8</v>
      </c>
      <c r="F1734" s="3" t="str">
        <f>TEXT(SalesDataTable[[#This Row],[Order Date]],"MMM")</f>
        <v>Aug</v>
      </c>
      <c r="G1734" s="3" t="s">
        <v>6</v>
      </c>
      <c r="H1734" s="3" t="s">
        <v>41</v>
      </c>
      <c r="I1734" s="3" t="s">
        <v>2</v>
      </c>
      <c r="J1734" s="3" t="s">
        <v>13</v>
      </c>
      <c r="K1734" s="3" t="s">
        <v>14</v>
      </c>
      <c r="L1734" s="3" t="s">
        <v>32</v>
      </c>
      <c r="M1734" s="8">
        <v>1</v>
      </c>
      <c r="N1734" s="5">
        <v>46.92</v>
      </c>
      <c r="O1734" s="6">
        <v>0</v>
      </c>
      <c r="P1734" s="5">
        <v>18.3</v>
      </c>
      <c r="Q1734" s="5">
        <f t="shared" si="108"/>
        <v>46.92</v>
      </c>
      <c r="R1734" s="5">
        <f t="shared" si="109"/>
        <v>18.3</v>
      </c>
      <c r="S1734" s="5">
        <f t="shared" si="110"/>
        <v>28.62</v>
      </c>
      <c r="T1734" s="7">
        <f t="shared" si="111"/>
        <v>0.60997442455242967</v>
      </c>
      <c r="U1734" s="4">
        <f>YEAR(SalesDataTable[[#This Row],[Order Date]])</f>
        <v>2026</v>
      </c>
      <c r="V1734" s="7" t="str">
        <f>"Q"&amp;ROUNDUP(MONTH(SalesDataTable[[#This Row],[Order Date]])/3,0)</f>
        <v>Q3</v>
      </c>
      <c r="W1734" s="8">
        <f>MONTH(SalesDataTable[[#This Row],[Order Date]])</f>
        <v>8</v>
      </c>
      <c r="X1734" s="7" t="str">
        <f>TEXT(SalesDataTable[[#This Row],[Order Date]],"mmm")</f>
        <v>Aug</v>
      </c>
    </row>
    <row r="1735" spans="1:24" ht="15.75">
      <c r="A1735" s="1">
        <v>2723</v>
      </c>
      <c r="B1735" s="2">
        <v>46257</v>
      </c>
      <c r="C1735" s="3">
        <f>YEAR(SalesDataTable[[#This Row],[Order Date]])</f>
        <v>2026</v>
      </c>
      <c r="D1735" s="10" t="str">
        <f>"Q"&amp;ROUNDUP(MONTH(SalesDataTable[[#This Row],[Order Date]])/3,0)</f>
        <v>Q3</v>
      </c>
      <c r="E1735" s="3">
        <f>MONTH(SalesDataTable[[#This Row],[Order Date]])</f>
        <v>8</v>
      </c>
      <c r="F1735" s="3" t="str">
        <f>TEXT(SalesDataTable[[#This Row],[Order Date]],"MMM")</f>
        <v>Aug</v>
      </c>
      <c r="G1735" s="3" t="s">
        <v>0</v>
      </c>
      <c r="H1735" s="3" t="s">
        <v>1</v>
      </c>
      <c r="I1735" s="3" t="s">
        <v>2</v>
      </c>
      <c r="J1735" s="3" t="s">
        <v>13</v>
      </c>
      <c r="K1735" s="3" t="s">
        <v>4</v>
      </c>
      <c r="L1735" s="3" t="s">
        <v>30</v>
      </c>
      <c r="M1735" s="8">
        <v>1</v>
      </c>
      <c r="N1735" s="5">
        <v>100.29</v>
      </c>
      <c r="O1735" s="6">
        <v>0.05</v>
      </c>
      <c r="P1735" s="5">
        <v>49.82</v>
      </c>
      <c r="Q1735" s="5">
        <f t="shared" si="108"/>
        <v>95.275500000000008</v>
      </c>
      <c r="R1735" s="5">
        <f t="shared" si="109"/>
        <v>49.82</v>
      </c>
      <c r="S1735" s="5">
        <f t="shared" si="110"/>
        <v>45.455500000000008</v>
      </c>
      <c r="T1735" s="7">
        <f t="shared" si="111"/>
        <v>0.47709537079312103</v>
      </c>
      <c r="U1735" s="4">
        <f>YEAR(SalesDataTable[[#This Row],[Order Date]])</f>
        <v>2026</v>
      </c>
      <c r="V1735" s="7" t="str">
        <f>"Q"&amp;ROUNDUP(MONTH(SalesDataTable[[#This Row],[Order Date]])/3,0)</f>
        <v>Q3</v>
      </c>
      <c r="W1735" s="8">
        <f>MONTH(SalesDataTable[[#This Row],[Order Date]])</f>
        <v>8</v>
      </c>
      <c r="X1735" s="7" t="str">
        <f>TEXT(SalesDataTable[[#This Row],[Order Date]],"mmm")</f>
        <v>Aug</v>
      </c>
    </row>
    <row r="1736" spans="1:24" ht="15.75">
      <c r="A1736" s="1">
        <v>3299</v>
      </c>
      <c r="B1736" s="2">
        <v>46257</v>
      </c>
      <c r="C1736" s="3">
        <f>YEAR(SalesDataTable[[#This Row],[Order Date]])</f>
        <v>2026</v>
      </c>
      <c r="D1736" s="10" t="str">
        <f>"Q"&amp;ROUNDUP(MONTH(SalesDataTable[[#This Row],[Order Date]])/3,0)</f>
        <v>Q3</v>
      </c>
      <c r="E1736" s="3">
        <f>MONTH(SalesDataTable[[#This Row],[Order Date]])</f>
        <v>8</v>
      </c>
      <c r="F1736" s="3" t="str">
        <f>TEXT(SalesDataTable[[#This Row],[Order Date]],"MMM")</f>
        <v>Aug</v>
      </c>
      <c r="G1736" s="3" t="s">
        <v>0</v>
      </c>
      <c r="H1736" s="3" t="s">
        <v>36</v>
      </c>
      <c r="I1736" s="3" t="s">
        <v>2</v>
      </c>
      <c r="J1736" s="3" t="s">
        <v>13</v>
      </c>
      <c r="K1736" s="3" t="s">
        <v>9</v>
      </c>
      <c r="L1736" s="3" t="s">
        <v>17</v>
      </c>
      <c r="M1736" s="8">
        <v>1</v>
      </c>
      <c r="N1736" s="5">
        <v>147.11000000000001</v>
      </c>
      <c r="O1736" s="6">
        <v>0.15</v>
      </c>
      <c r="P1736" s="5">
        <v>79.599999999999994</v>
      </c>
      <c r="Q1736" s="5">
        <f t="shared" si="108"/>
        <v>125.04350000000001</v>
      </c>
      <c r="R1736" s="5">
        <f t="shared" si="109"/>
        <v>79.599999999999994</v>
      </c>
      <c r="S1736" s="5">
        <f t="shared" si="110"/>
        <v>45.443500000000014</v>
      </c>
      <c r="T1736" s="7">
        <f t="shared" si="111"/>
        <v>0.36342152930780097</v>
      </c>
      <c r="U1736" s="4">
        <f>YEAR(SalesDataTable[[#This Row],[Order Date]])</f>
        <v>2026</v>
      </c>
      <c r="V1736" s="7" t="str">
        <f>"Q"&amp;ROUNDUP(MONTH(SalesDataTable[[#This Row],[Order Date]])/3,0)</f>
        <v>Q3</v>
      </c>
      <c r="W1736" s="8">
        <f>MONTH(SalesDataTable[[#This Row],[Order Date]])</f>
        <v>8</v>
      </c>
      <c r="X1736" s="7" t="str">
        <f>TEXT(SalesDataTable[[#This Row],[Order Date]],"mmm")</f>
        <v>Aug</v>
      </c>
    </row>
    <row r="1737" spans="1:24" ht="15.75">
      <c r="A1737" s="1">
        <v>3398</v>
      </c>
      <c r="B1737" s="2">
        <v>46257</v>
      </c>
      <c r="C1737" s="3">
        <f>YEAR(SalesDataTable[[#This Row],[Order Date]])</f>
        <v>2026</v>
      </c>
      <c r="D1737" s="10" t="str">
        <f>"Q"&amp;ROUNDUP(MONTH(SalesDataTable[[#This Row],[Order Date]])/3,0)</f>
        <v>Q3</v>
      </c>
      <c r="E1737" s="3">
        <f>MONTH(SalesDataTable[[#This Row],[Order Date]])</f>
        <v>8</v>
      </c>
      <c r="F1737" s="3" t="str">
        <f>TEXT(SalesDataTable[[#This Row],[Order Date]],"MMM")</f>
        <v>Aug</v>
      </c>
      <c r="G1737" s="3" t="s">
        <v>6</v>
      </c>
      <c r="H1737" s="3" t="s">
        <v>43</v>
      </c>
      <c r="I1737" s="3" t="s">
        <v>2</v>
      </c>
      <c r="J1737" s="3" t="s">
        <v>13</v>
      </c>
      <c r="K1737" s="3" t="s">
        <v>9</v>
      </c>
      <c r="L1737" s="3" t="s">
        <v>37</v>
      </c>
      <c r="M1737" s="8">
        <v>2</v>
      </c>
      <c r="N1737" s="5">
        <v>156.44999999999999</v>
      </c>
      <c r="O1737" s="6">
        <v>0</v>
      </c>
      <c r="P1737" s="5">
        <v>80.13</v>
      </c>
      <c r="Q1737" s="5">
        <f t="shared" si="108"/>
        <v>312.89999999999998</v>
      </c>
      <c r="R1737" s="5">
        <f t="shared" si="109"/>
        <v>160.26</v>
      </c>
      <c r="S1737" s="5">
        <f t="shared" si="110"/>
        <v>152.63999999999999</v>
      </c>
      <c r="T1737" s="7">
        <f t="shared" si="111"/>
        <v>0.487823585810163</v>
      </c>
      <c r="U1737" s="4">
        <f>YEAR(SalesDataTable[[#This Row],[Order Date]])</f>
        <v>2026</v>
      </c>
      <c r="V1737" s="7" t="str">
        <f>"Q"&amp;ROUNDUP(MONTH(SalesDataTable[[#This Row],[Order Date]])/3,0)</f>
        <v>Q3</v>
      </c>
      <c r="W1737" s="8">
        <f>MONTH(SalesDataTable[[#This Row],[Order Date]])</f>
        <v>8</v>
      </c>
      <c r="X1737" s="7" t="str">
        <f>TEXT(SalesDataTable[[#This Row],[Order Date]],"mmm")</f>
        <v>Aug</v>
      </c>
    </row>
    <row r="1738" spans="1:24" ht="15.75">
      <c r="A1738" s="1">
        <v>4012</v>
      </c>
      <c r="B1738" s="2">
        <v>46257</v>
      </c>
      <c r="C1738" s="3">
        <f>YEAR(SalesDataTable[[#This Row],[Order Date]])</f>
        <v>2026</v>
      </c>
      <c r="D1738" s="10" t="str">
        <f>"Q"&amp;ROUNDUP(MONTH(SalesDataTable[[#This Row],[Order Date]])/3,0)</f>
        <v>Q3</v>
      </c>
      <c r="E1738" s="3">
        <f>MONTH(SalesDataTable[[#This Row],[Order Date]])</f>
        <v>8</v>
      </c>
      <c r="F1738" s="3" t="str">
        <f>TEXT(SalesDataTable[[#This Row],[Order Date]],"MMM")</f>
        <v>Aug</v>
      </c>
      <c r="G1738" s="3" t="s">
        <v>6</v>
      </c>
      <c r="H1738" s="3" t="s">
        <v>49</v>
      </c>
      <c r="I1738" s="3" t="s">
        <v>2</v>
      </c>
      <c r="J1738" s="3" t="s">
        <v>13</v>
      </c>
      <c r="K1738" s="3" t="s">
        <v>9</v>
      </c>
      <c r="L1738" s="3" t="s">
        <v>46</v>
      </c>
      <c r="M1738" s="8">
        <v>2</v>
      </c>
      <c r="N1738" s="5">
        <v>72.97</v>
      </c>
      <c r="O1738" s="6">
        <v>0</v>
      </c>
      <c r="P1738" s="5">
        <v>33.25</v>
      </c>
      <c r="Q1738" s="5">
        <f t="shared" si="108"/>
        <v>145.94</v>
      </c>
      <c r="R1738" s="5">
        <f t="shared" si="109"/>
        <v>66.5</v>
      </c>
      <c r="S1738" s="5">
        <f t="shared" si="110"/>
        <v>79.44</v>
      </c>
      <c r="T1738" s="7">
        <f t="shared" si="111"/>
        <v>0.54433328765245992</v>
      </c>
      <c r="U1738" s="4">
        <f>YEAR(SalesDataTable[[#This Row],[Order Date]])</f>
        <v>2026</v>
      </c>
      <c r="V1738" s="7" t="str">
        <f>"Q"&amp;ROUNDUP(MONTH(SalesDataTable[[#This Row],[Order Date]])/3,0)</f>
        <v>Q3</v>
      </c>
      <c r="W1738" s="8">
        <f>MONTH(SalesDataTable[[#This Row],[Order Date]])</f>
        <v>8</v>
      </c>
      <c r="X1738" s="7" t="str">
        <f>TEXT(SalesDataTable[[#This Row],[Order Date]],"mmm")</f>
        <v>Aug</v>
      </c>
    </row>
    <row r="1739" spans="1:24" ht="15.75">
      <c r="A1739" s="1">
        <v>4064</v>
      </c>
      <c r="B1739" s="2">
        <v>46257</v>
      </c>
      <c r="C1739" s="3">
        <f>YEAR(SalesDataTable[[#This Row],[Order Date]])</f>
        <v>2026</v>
      </c>
      <c r="D1739" s="10" t="str">
        <f>"Q"&amp;ROUNDUP(MONTH(SalesDataTable[[#This Row],[Order Date]])/3,0)</f>
        <v>Q3</v>
      </c>
      <c r="E1739" s="3">
        <f>MONTH(SalesDataTable[[#This Row],[Order Date]])</f>
        <v>8</v>
      </c>
      <c r="F1739" s="3" t="str">
        <f>TEXT(SalesDataTable[[#This Row],[Order Date]],"MMM")</f>
        <v>Aug</v>
      </c>
      <c r="G1739" s="3" t="s">
        <v>20</v>
      </c>
      <c r="H1739" s="3" t="s">
        <v>31</v>
      </c>
      <c r="I1739" s="3" t="s">
        <v>28</v>
      </c>
      <c r="J1739" s="3" t="s">
        <v>3</v>
      </c>
      <c r="K1739" s="3" t="s">
        <v>34</v>
      </c>
      <c r="L1739" s="3" t="s">
        <v>45</v>
      </c>
      <c r="M1739" s="8">
        <v>2</v>
      </c>
      <c r="N1739" s="5">
        <v>51.63</v>
      </c>
      <c r="O1739" s="6">
        <v>0</v>
      </c>
      <c r="P1739" s="5">
        <v>21.39</v>
      </c>
      <c r="Q1739" s="5">
        <f t="shared" si="108"/>
        <v>103.26</v>
      </c>
      <c r="R1739" s="5">
        <f t="shared" si="109"/>
        <v>42.78</v>
      </c>
      <c r="S1739" s="5">
        <f t="shared" si="110"/>
        <v>60.480000000000004</v>
      </c>
      <c r="T1739" s="7">
        <f t="shared" si="111"/>
        <v>0.58570598489250436</v>
      </c>
      <c r="U1739" s="4">
        <f>YEAR(SalesDataTable[[#This Row],[Order Date]])</f>
        <v>2026</v>
      </c>
      <c r="V1739" s="7" t="str">
        <f>"Q"&amp;ROUNDUP(MONTH(SalesDataTable[[#This Row],[Order Date]])/3,0)</f>
        <v>Q3</v>
      </c>
      <c r="W1739" s="8">
        <f>MONTH(SalesDataTable[[#This Row],[Order Date]])</f>
        <v>8</v>
      </c>
      <c r="X1739" s="7" t="str">
        <f>TEXT(SalesDataTable[[#This Row],[Order Date]],"mmm")</f>
        <v>Aug</v>
      </c>
    </row>
    <row r="1740" spans="1:24" ht="15.75">
      <c r="A1740" s="1">
        <v>4671</v>
      </c>
      <c r="B1740" s="2">
        <v>46257</v>
      </c>
      <c r="C1740" s="3">
        <f>YEAR(SalesDataTable[[#This Row],[Order Date]])</f>
        <v>2026</v>
      </c>
      <c r="D1740" s="10" t="str">
        <f>"Q"&amp;ROUNDUP(MONTH(SalesDataTable[[#This Row],[Order Date]])/3,0)</f>
        <v>Q3</v>
      </c>
      <c r="E1740" s="3">
        <f>MONTH(SalesDataTable[[#This Row],[Order Date]])</f>
        <v>8</v>
      </c>
      <c r="F1740" s="3" t="str">
        <f>TEXT(SalesDataTable[[#This Row],[Order Date]],"MMM")</f>
        <v>Aug</v>
      </c>
      <c r="G1740" s="3" t="s">
        <v>6</v>
      </c>
      <c r="H1740" s="3" t="s">
        <v>43</v>
      </c>
      <c r="I1740" s="3" t="s">
        <v>8</v>
      </c>
      <c r="J1740" s="3" t="s">
        <v>3</v>
      </c>
      <c r="K1740" s="3" t="s">
        <v>4</v>
      </c>
      <c r="L1740" s="3" t="s">
        <v>30</v>
      </c>
      <c r="M1740" s="8">
        <v>8</v>
      </c>
      <c r="N1740" s="5">
        <v>100.06</v>
      </c>
      <c r="O1740" s="6">
        <v>0.05</v>
      </c>
      <c r="P1740" s="5">
        <v>49.39</v>
      </c>
      <c r="Q1740" s="5">
        <f t="shared" si="108"/>
        <v>760.45600000000002</v>
      </c>
      <c r="R1740" s="5">
        <f t="shared" si="109"/>
        <v>395.12</v>
      </c>
      <c r="S1740" s="5">
        <f t="shared" si="110"/>
        <v>365.33600000000001</v>
      </c>
      <c r="T1740" s="7">
        <f t="shared" si="111"/>
        <v>0.48041701295012468</v>
      </c>
      <c r="U1740" s="4">
        <f>YEAR(SalesDataTable[[#This Row],[Order Date]])</f>
        <v>2026</v>
      </c>
      <c r="V1740" s="7" t="str">
        <f>"Q"&amp;ROUNDUP(MONTH(SalesDataTable[[#This Row],[Order Date]])/3,0)</f>
        <v>Q3</v>
      </c>
      <c r="W1740" s="8">
        <f>MONTH(SalesDataTable[[#This Row],[Order Date]])</f>
        <v>8</v>
      </c>
      <c r="X1740" s="7" t="str">
        <f>TEXT(SalesDataTable[[#This Row],[Order Date]],"mmm")</f>
        <v>Aug</v>
      </c>
    </row>
    <row r="1741" spans="1:24" ht="15.75">
      <c r="A1741" s="1">
        <v>1914</v>
      </c>
      <c r="B1741" s="2">
        <v>46258</v>
      </c>
      <c r="C1741" s="3">
        <f>YEAR(SalesDataTable[[#This Row],[Order Date]])</f>
        <v>2026</v>
      </c>
      <c r="D1741" s="10" t="str">
        <f>"Q"&amp;ROUNDUP(MONTH(SalesDataTable[[#This Row],[Order Date]])/3,0)</f>
        <v>Q3</v>
      </c>
      <c r="E1741" s="3">
        <f>MONTH(SalesDataTable[[#This Row],[Order Date]])</f>
        <v>8</v>
      </c>
      <c r="F1741" s="3" t="str">
        <f>TEXT(SalesDataTable[[#This Row],[Order Date]],"MMM")</f>
        <v>Aug</v>
      </c>
      <c r="G1741" s="3" t="s">
        <v>20</v>
      </c>
      <c r="H1741" s="3" t="s">
        <v>33</v>
      </c>
      <c r="I1741" s="3" t="s">
        <v>19</v>
      </c>
      <c r="J1741" s="3" t="s">
        <v>3</v>
      </c>
      <c r="K1741" s="3" t="s">
        <v>23</v>
      </c>
      <c r="L1741" s="3" t="s">
        <v>40</v>
      </c>
      <c r="M1741" s="8">
        <v>4</v>
      </c>
      <c r="N1741" s="5">
        <v>83.2</v>
      </c>
      <c r="O1741" s="6">
        <v>0</v>
      </c>
      <c r="P1741" s="5">
        <v>39.99</v>
      </c>
      <c r="Q1741" s="5">
        <f t="shared" si="108"/>
        <v>332.8</v>
      </c>
      <c r="R1741" s="5">
        <f t="shared" si="109"/>
        <v>159.96</v>
      </c>
      <c r="S1741" s="5">
        <f t="shared" si="110"/>
        <v>172.84</v>
      </c>
      <c r="T1741" s="7">
        <f t="shared" si="111"/>
        <v>0.5193509615384615</v>
      </c>
      <c r="U1741" s="4">
        <f>YEAR(SalesDataTable[[#This Row],[Order Date]])</f>
        <v>2026</v>
      </c>
      <c r="V1741" s="7" t="str">
        <f>"Q"&amp;ROUNDUP(MONTH(SalesDataTable[[#This Row],[Order Date]])/3,0)</f>
        <v>Q3</v>
      </c>
      <c r="W1741" s="8">
        <f>MONTH(SalesDataTable[[#This Row],[Order Date]])</f>
        <v>8</v>
      </c>
      <c r="X1741" s="7" t="str">
        <f>TEXT(SalesDataTable[[#This Row],[Order Date]],"mmm")</f>
        <v>Aug</v>
      </c>
    </row>
    <row r="1742" spans="1:24" ht="15.75">
      <c r="A1742" s="1">
        <v>1973</v>
      </c>
      <c r="B1742" s="2">
        <v>46258</v>
      </c>
      <c r="C1742" s="3">
        <f>YEAR(SalesDataTable[[#This Row],[Order Date]])</f>
        <v>2026</v>
      </c>
      <c r="D1742" s="10" t="str">
        <f>"Q"&amp;ROUNDUP(MONTH(SalesDataTable[[#This Row],[Order Date]])/3,0)</f>
        <v>Q3</v>
      </c>
      <c r="E1742" s="3">
        <f>MONTH(SalesDataTable[[#This Row],[Order Date]])</f>
        <v>8</v>
      </c>
      <c r="F1742" s="3" t="str">
        <f>TEXT(SalesDataTable[[#This Row],[Order Date]],"MMM")</f>
        <v>Aug</v>
      </c>
      <c r="G1742" s="3" t="s">
        <v>0</v>
      </c>
      <c r="H1742" s="3" t="s">
        <v>1</v>
      </c>
      <c r="I1742" s="3" t="s">
        <v>2</v>
      </c>
      <c r="J1742" s="3" t="s">
        <v>13</v>
      </c>
      <c r="K1742" s="3" t="s">
        <v>34</v>
      </c>
      <c r="L1742" s="3" t="s">
        <v>45</v>
      </c>
      <c r="M1742" s="8">
        <v>3</v>
      </c>
      <c r="N1742" s="5">
        <v>51.29</v>
      </c>
      <c r="O1742" s="6">
        <v>0</v>
      </c>
      <c r="P1742" s="5">
        <v>22.08</v>
      </c>
      <c r="Q1742" s="5">
        <f t="shared" si="108"/>
        <v>153.87</v>
      </c>
      <c r="R1742" s="5">
        <f t="shared" si="109"/>
        <v>66.239999999999995</v>
      </c>
      <c r="S1742" s="5">
        <f t="shared" si="110"/>
        <v>87.63000000000001</v>
      </c>
      <c r="T1742" s="7">
        <f t="shared" si="111"/>
        <v>0.56950672645739919</v>
      </c>
      <c r="U1742" s="4">
        <f>YEAR(SalesDataTable[[#This Row],[Order Date]])</f>
        <v>2026</v>
      </c>
      <c r="V1742" s="7" t="str">
        <f>"Q"&amp;ROUNDUP(MONTH(SalesDataTable[[#This Row],[Order Date]])/3,0)</f>
        <v>Q3</v>
      </c>
      <c r="W1742" s="8">
        <f>MONTH(SalesDataTable[[#This Row],[Order Date]])</f>
        <v>8</v>
      </c>
      <c r="X1742" s="7" t="str">
        <f>TEXT(SalesDataTable[[#This Row],[Order Date]],"mmm")</f>
        <v>Aug</v>
      </c>
    </row>
    <row r="1743" spans="1:24" ht="15.75">
      <c r="A1743" s="1">
        <v>2564</v>
      </c>
      <c r="B1743" s="2">
        <v>46258</v>
      </c>
      <c r="C1743" s="3">
        <f>YEAR(SalesDataTable[[#This Row],[Order Date]])</f>
        <v>2026</v>
      </c>
      <c r="D1743" s="10" t="str">
        <f>"Q"&amp;ROUNDUP(MONTH(SalesDataTable[[#This Row],[Order Date]])/3,0)</f>
        <v>Q3</v>
      </c>
      <c r="E1743" s="3">
        <f>MONTH(SalesDataTable[[#This Row],[Order Date]])</f>
        <v>8</v>
      </c>
      <c r="F1743" s="3" t="str">
        <f>TEXT(SalesDataTable[[#This Row],[Order Date]],"MMM")</f>
        <v>Aug</v>
      </c>
      <c r="G1743" s="3" t="s">
        <v>11</v>
      </c>
      <c r="H1743" s="3" t="s">
        <v>18</v>
      </c>
      <c r="I1743" s="3" t="s">
        <v>2</v>
      </c>
      <c r="J1743" s="3" t="s">
        <v>3</v>
      </c>
      <c r="K1743" s="3" t="s">
        <v>23</v>
      </c>
      <c r="L1743" s="3" t="s">
        <v>29</v>
      </c>
      <c r="M1743" s="8">
        <v>1</v>
      </c>
      <c r="N1743" s="5">
        <v>200.2</v>
      </c>
      <c r="O1743" s="6">
        <v>0</v>
      </c>
      <c r="P1743" s="5">
        <v>103.38</v>
      </c>
      <c r="Q1743" s="5">
        <f t="shared" si="108"/>
        <v>200.2</v>
      </c>
      <c r="R1743" s="5">
        <f t="shared" si="109"/>
        <v>103.38</v>
      </c>
      <c r="S1743" s="5">
        <f t="shared" si="110"/>
        <v>96.82</v>
      </c>
      <c r="T1743" s="7">
        <f t="shared" si="111"/>
        <v>0.48361638361638359</v>
      </c>
      <c r="U1743" s="4">
        <f>YEAR(SalesDataTable[[#This Row],[Order Date]])</f>
        <v>2026</v>
      </c>
      <c r="V1743" s="7" t="str">
        <f>"Q"&amp;ROUNDUP(MONTH(SalesDataTable[[#This Row],[Order Date]])/3,0)</f>
        <v>Q3</v>
      </c>
      <c r="W1743" s="8">
        <f>MONTH(SalesDataTable[[#This Row],[Order Date]])</f>
        <v>8</v>
      </c>
      <c r="X1743" s="7" t="str">
        <f>TEXT(SalesDataTable[[#This Row],[Order Date]],"mmm")</f>
        <v>Aug</v>
      </c>
    </row>
    <row r="1744" spans="1:24" ht="15.75">
      <c r="A1744" s="1">
        <v>2791</v>
      </c>
      <c r="B1744" s="2">
        <v>46258</v>
      </c>
      <c r="C1744" s="3">
        <f>YEAR(SalesDataTable[[#This Row],[Order Date]])</f>
        <v>2026</v>
      </c>
      <c r="D1744" s="10" t="str">
        <f>"Q"&amp;ROUNDUP(MONTH(SalesDataTable[[#This Row],[Order Date]])/3,0)</f>
        <v>Q3</v>
      </c>
      <c r="E1744" s="3">
        <f>MONTH(SalesDataTable[[#This Row],[Order Date]])</f>
        <v>8</v>
      </c>
      <c r="F1744" s="3" t="str">
        <f>TEXT(SalesDataTable[[#This Row],[Order Date]],"MMM")</f>
        <v>Aug</v>
      </c>
      <c r="G1744" s="3" t="s">
        <v>0</v>
      </c>
      <c r="H1744" s="3" t="s">
        <v>50</v>
      </c>
      <c r="I1744" s="3" t="s">
        <v>19</v>
      </c>
      <c r="J1744" s="3" t="s">
        <v>16</v>
      </c>
      <c r="K1744" s="3" t="s">
        <v>34</v>
      </c>
      <c r="L1744" s="3" t="s">
        <v>42</v>
      </c>
      <c r="M1744" s="8">
        <v>2</v>
      </c>
      <c r="N1744" s="5">
        <v>36.869999999999997</v>
      </c>
      <c r="O1744" s="6">
        <v>0</v>
      </c>
      <c r="P1744" s="5">
        <v>13.71</v>
      </c>
      <c r="Q1744" s="5">
        <f t="shared" si="108"/>
        <v>73.739999999999995</v>
      </c>
      <c r="R1744" s="5">
        <f t="shared" si="109"/>
        <v>27.42</v>
      </c>
      <c r="S1744" s="5">
        <f t="shared" si="110"/>
        <v>46.319999999999993</v>
      </c>
      <c r="T1744" s="7">
        <f t="shared" si="111"/>
        <v>0.62815296989422287</v>
      </c>
      <c r="U1744" s="4">
        <f>YEAR(SalesDataTable[[#This Row],[Order Date]])</f>
        <v>2026</v>
      </c>
      <c r="V1744" s="7" t="str">
        <f>"Q"&amp;ROUNDUP(MONTH(SalesDataTable[[#This Row],[Order Date]])/3,0)</f>
        <v>Q3</v>
      </c>
      <c r="W1744" s="8">
        <f>MONTH(SalesDataTable[[#This Row],[Order Date]])</f>
        <v>8</v>
      </c>
      <c r="X1744" s="7" t="str">
        <f>TEXT(SalesDataTable[[#This Row],[Order Date]],"mmm")</f>
        <v>Aug</v>
      </c>
    </row>
    <row r="1745" spans="1:24" ht="15.75">
      <c r="A1745" s="1">
        <v>3559</v>
      </c>
      <c r="B1745" s="2">
        <v>46258</v>
      </c>
      <c r="C1745" s="3">
        <f>YEAR(SalesDataTable[[#This Row],[Order Date]])</f>
        <v>2026</v>
      </c>
      <c r="D1745" s="10" t="str">
        <f>"Q"&amp;ROUNDUP(MONTH(SalesDataTable[[#This Row],[Order Date]])/3,0)</f>
        <v>Q3</v>
      </c>
      <c r="E1745" s="3">
        <f>MONTH(SalesDataTable[[#This Row],[Order Date]])</f>
        <v>8</v>
      </c>
      <c r="F1745" s="3" t="str">
        <f>TEXT(SalesDataTable[[#This Row],[Order Date]],"MMM")</f>
        <v>Aug</v>
      </c>
      <c r="G1745" s="3" t="s">
        <v>20</v>
      </c>
      <c r="H1745" s="3" t="s">
        <v>33</v>
      </c>
      <c r="I1745" s="3" t="s">
        <v>2</v>
      </c>
      <c r="J1745" s="3" t="s">
        <v>3</v>
      </c>
      <c r="K1745" s="3" t="s">
        <v>34</v>
      </c>
      <c r="L1745" s="3" t="s">
        <v>42</v>
      </c>
      <c r="M1745" s="8">
        <v>1</v>
      </c>
      <c r="N1745" s="5">
        <v>36.28</v>
      </c>
      <c r="O1745" s="6">
        <v>0.1</v>
      </c>
      <c r="P1745" s="5">
        <v>14.16</v>
      </c>
      <c r="Q1745" s="5">
        <f t="shared" si="108"/>
        <v>32.652000000000001</v>
      </c>
      <c r="R1745" s="5">
        <f t="shared" si="109"/>
        <v>14.16</v>
      </c>
      <c r="S1745" s="5">
        <f t="shared" si="110"/>
        <v>18.492000000000001</v>
      </c>
      <c r="T1745" s="7">
        <f t="shared" si="111"/>
        <v>0.56633590591694227</v>
      </c>
      <c r="U1745" s="4">
        <f>YEAR(SalesDataTable[[#This Row],[Order Date]])</f>
        <v>2026</v>
      </c>
      <c r="V1745" s="7" t="str">
        <f>"Q"&amp;ROUNDUP(MONTH(SalesDataTable[[#This Row],[Order Date]])/3,0)</f>
        <v>Q3</v>
      </c>
      <c r="W1745" s="8">
        <f>MONTH(SalesDataTable[[#This Row],[Order Date]])</f>
        <v>8</v>
      </c>
      <c r="X1745" s="7" t="str">
        <f>TEXT(SalesDataTable[[#This Row],[Order Date]],"mmm")</f>
        <v>Aug</v>
      </c>
    </row>
    <row r="1746" spans="1:24" ht="15.75">
      <c r="A1746" s="1">
        <v>3839</v>
      </c>
      <c r="B1746" s="2">
        <v>46258</v>
      </c>
      <c r="C1746" s="3">
        <f>YEAR(SalesDataTable[[#This Row],[Order Date]])</f>
        <v>2026</v>
      </c>
      <c r="D1746" s="10" t="str">
        <f>"Q"&amp;ROUNDUP(MONTH(SalesDataTable[[#This Row],[Order Date]])/3,0)</f>
        <v>Q3</v>
      </c>
      <c r="E1746" s="3">
        <f>MONTH(SalesDataTable[[#This Row],[Order Date]])</f>
        <v>8</v>
      </c>
      <c r="F1746" s="3" t="str">
        <f>TEXT(SalesDataTable[[#This Row],[Order Date]],"MMM")</f>
        <v>Aug</v>
      </c>
      <c r="G1746" s="3" t="s">
        <v>0</v>
      </c>
      <c r="H1746" s="3" t="s">
        <v>50</v>
      </c>
      <c r="I1746" s="3" t="s">
        <v>28</v>
      </c>
      <c r="J1746" s="3" t="s">
        <v>3</v>
      </c>
      <c r="K1746" s="3" t="s">
        <v>9</v>
      </c>
      <c r="L1746" s="3" t="s">
        <v>10</v>
      </c>
      <c r="M1746" s="8">
        <v>2</v>
      </c>
      <c r="N1746" s="5">
        <v>93.88</v>
      </c>
      <c r="O1746" s="6">
        <v>0.05</v>
      </c>
      <c r="P1746" s="5">
        <v>46.57</v>
      </c>
      <c r="Q1746" s="5">
        <f t="shared" si="108"/>
        <v>178.37199999999999</v>
      </c>
      <c r="R1746" s="5">
        <f t="shared" si="109"/>
        <v>93.14</v>
      </c>
      <c r="S1746" s="5">
        <f t="shared" si="110"/>
        <v>85.231999999999985</v>
      </c>
      <c r="T1746" s="7">
        <f t="shared" si="111"/>
        <v>0.47783284371986628</v>
      </c>
      <c r="U1746" s="4">
        <f>YEAR(SalesDataTable[[#This Row],[Order Date]])</f>
        <v>2026</v>
      </c>
      <c r="V1746" s="7" t="str">
        <f>"Q"&amp;ROUNDUP(MONTH(SalesDataTable[[#This Row],[Order Date]])/3,0)</f>
        <v>Q3</v>
      </c>
      <c r="W1746" s="8">
        <f>MONTH(SalesDataTable[[#This Row],[Order Date]])</f>
        <v>8</v>
      </c>
      <c r="X1746" s="7" t="str">
        <f>TEXT(SalesDataTable[[#This Row],[Order Date]],"mmm")</f>
        <v>Aug</v>
      </c>
    </row>
    <row r="1747" spans="1:24" ht="15.75">
      <c r="A1747" s="1">
        <v>4133</v>
      </c>
      <c r="B1747" s="2">
        <v>46258</v>
      </c>
      <c r="C1747" s="3">
        <f>YEAR(SalesDataTable[[#This Row],[Order Date]])</f>
        <v>2026</v>
      </c>
      <c r="D1747" s="10" t="str">
        <f>"Q"&amp;ROUNDUP(MONTH(SalesDataTable[[#This Row],[Order Date]])/3,0)</f>
        <v>Q3</v>
      </c>
      <c r="E1747" s="3">
        <f>MONTH(SalesDataTable[[#This Row],[Order Date]])</f>
        <v>8</v>
      </c>
      <c r="F1747" s="3" t="str">
        <f>TEXT(SalesDataTable[[#This Row],[Order Date]],"MMM")</f>
        <v>Aug</v>
      </c>
      <c r="G1747" s="3" t="s">
        <v>20</v>
      </c>
      <c r="H1747" s="3" t="s">
        <v>21</v>
      </c>
      <c r="I1747" s="3" t="s">
        <v>2</v>
      </c>
      <c r="J1747" s="3" t="s">
        <v>13</v>
      </c>
      <c r="K1747" s="3" t="s">
        <v>23</v>
      </c>
      <c r="L1747" s="3" t="s">
        <v>29</v>
      </c>
      <c r="M1747" s="8">
        <v>1</v>
      </c>
      <c r="N1747" s="5">
        <v>192.67</v>
      </c>
      <c r="O1747" s="6">
        <v>0.05</v>
      </c>
      <c r="P1747" s="5">
        <v>101.04</v>
      </c>
      <c r="Q1747" s="5">
        <f t="shared" si="108"/>
        <v>183.03649999999999</v>
      </c>
      <c r="R1747" s="5">
        <f t="shared" si="109"/>
        <v>101.04</v>
      </c>
      <c r="S1747" s="5">
        <f t="shared" si="110"/>
        <v>81.996499999999983</v>
      </c>
      <c r="T1747" s="7">
        <f t="shared" si="111"/>
        <v>0.44797895501716867</v>
      </c>
      <c r="U1747" s="4">
        <f>YEAR(SalesDataTable[[#This Row],[Order Date]])</f>
        <v>2026</v>
      </c>
      <c r="V1747" s="7" t="str">
        <f>"Q"&amp;ROUNDUP(MONTH(SalesDataTable[[#This Row],[Order Date]])/3,0)</f>
        <v>Q3</v>
      </c>
      <c r="W1747" s="8">
        <f>MONTH(SalesDataTable[[#This Row],[Order Date]])</f>
        <v>8</v>
      </c>
      <c r="X1747" s="7" t="str">
        <f>TEXT(SalesDataTable[[#This Row],[Order Date]],"mmm")</f>
        <v>Aug</v>
      </c>
    </row>
    <row r="1748" spans="1:24" ht="15.75">
      <c r="A1748" s="1">
        <v>4765</v>
      </c>
      <c r="B1748" s="2">
        <v>46258</v>
      </c>
      <c r="C1748" s="3">
        <f>YEAR(SalesDataTable[[#This Row],[Order Date]])</f>
        <v>2026</v>
      </c>
      <c r="D1748" s="10" t="str">
        <f>"Q"&amp;ROUNDUP(MONTH(SalesDataTable[[#This Row],[Order Date]])/3,0)</f>
        <v>Q3</v>
      </c>
      <c r="E1748" s="3">
        <f>MONTH(SalesDataTable[[#This Row],[Order Date]])</f>
        <v>8</v>
      </c>
      <c r="F1748" s="3" t="str">
        <f>TEXT(SalesDataTable[[#This Row],[Order Date]],"MMM")</f>
        <v>Aug</v>
      </c>
      <c r="G1748" s="3" t="s">
        <v>0</v>
      </c>
      <c r="H1748" s="3" t="s">
        <v>50</v>
      </c>
      <c r="I1748" s="3" t="s">
        <v>2</v>
      </c>
      <c r="J1748" s="3" t="s">
        <v>13</v>
      </c>
      <c r="K1748" s="3" t="s">
        <v>4</v>
      </c>
      <c r="L1748" s="3" t="s">
        <v>5</v>
      </c>
      <c r="M1748" s="8">
        <v>1</v>
      </c>
      <c r="N1748" s="5">
        <v>80.099999999999994</v>
      </c>
      <c r="O1748" s="6">
        <v>0.05</v>
      </c>
      <c r="P1748" s="5">
        <v>43.49</v>
      </c>
      <c r="Q1748" s="5">
        <f t="shared" si="108"/>
        <v>76.094999999999985</v>
      </c>
      <c r="R1748" s="5">
        <f t="shared" si="109"/>
        <v>43.49</v>
      </c>
      <c r="S1748" s="5">
        <f t="shared" si="110"/>
        <v>32.604999999999983</v>
      </c>
      <c r="T1748" s="7">
        <f t="shared" si="111"/>
        <v>0.42847756094355727</v>
      </c>
      <c r="U1748" s="4">
        <f>YEAR(SalesDataTable[[#This Row],[Order Date]])</f>
        <v>2026</v>
      </c>
      <c r="V1748" s="7" t="str">
        <f>"Q"&amp;ROUNDUP(MONTH(SalesDataTable[[#This Row],[Order Date]])/3,0)</f>
        <v>Q3</v>
      </c>
      <c r="W1748" s="8">
        <f>MONTH(SalesDataTable[[#This Row],[Order Date]])</f>
        <v>8</v>
      </c>
      <c r="X1748" s="7" t="str">
        <f>TEXT(SalesDataTable[[#This Row],[Order Date]],"mmm")</f>
        <v>Aug</v>
      </c>
    </row>
    <row r="1749" spans="1:24" ht="15.75">
      <c r="A1749" s="1">
        <v>1868</v>
      </c>
      <c r="B1749" s="2">
        <v>46259</v>
      </c>
      <c r="C1749" s="3">
        <f>YEAR(SalesDataTable[[#This Row],[Order Date]])</f>
        <v>2026</v>
      </c>
      <c r="D1749" s="10" t="str">
        <f>"Q"&amp;ROUNDUP(MONTH(SalesDataTable[[#This Row],[Order Date]])/3,0)</f>
        <v>Q3</v>
      </c>
      <c r="E1749" s="3">
        <f>MONTH(SalesDataTable[[#This Row],[Order Date]])</f>
        <v>8</v>
      </c>
      <c r="F1749" s="3" t="str">
        <f>TEXT(SalesDataTable[[#This Row],[Order Date]],"MMM")</f>
        <v>Aug</v>
      </c>
      <c r="G1749" s="3" t="s">
        <v>20</v>
      </c>
      <c r="H1749" s="3" t="s">
        <v>33</v>
      </c>
      <c r="I1749" s="3" t="s">
        <v>28</v>
      </c>
      <c r="J1749" s="3" t="s">
        <v>3</v>
      </c>
      <c r="K1749" s="3" t="s">
        <v>9</v>
      </c>
      <c r="L1749" s="3" t="s">
        <v>17</v>
      </c>
      <c r="M1749" s="8">
        <v>1</v>
      </c>
      <c r="N1749" s="5">
        <v>145.02000000000001</v>
      </c>
      <c r="O1749" s="6">
        <v>0</v>
      </c>
      <c r="P1749" s="5">
        <v>78.959999999999994</v>
      </c>
      <c r="Q1749" s="5">
        <f t="shared" si="108"/>
        <v>145.02000000000001</v>
      </c>
      <c r="R1749" s="5">
        <f t="shared" si="109"/>
        <v>78.959999999999994</v>
      </c>
      <c r="S1749" s="5">
        <f t="shared" si="110"/>
        <v>66.060000000000016</v>
      </c>
      <c r="T1749" s="7">
        <f t="shared" si="111"/>
        <v>0.4555233760860572</v>
      </c>
      <c r="U1749" s="4">
        <f>YEAR(SalesDataTable[[#This Row],[Order Date]])</f>
        <v>2026</v>
      </c>
      <c r="V1749" s="7" t="str">
        <f>"Q"&amp;ROUNDUP(MONTH(SalesDataTable[[#This Row],[Order Date]])/3,0)</f>
        <v>Q3</v>
      </c>
      <c r="W1749" s="8">
        <f>MONTH(SalesDataTable[[#This Row],[Order Date]])</f>
        <v>8</v>
      </c>
      <c r="X1749" s="7" t="str">
        <f>TEXT(SalesDataTable[[#This Row],[Order Date]],"mmm")</f>
        <v>Aug</v>
      </c>
    </row>
    <row r="1750" spans="1:24" ht="15.75">
      <c r="A1750" s="1">
        <v>987</v>
      </c>
      <c r="B1750" s="2">
        <v>46260</v>
      </c>
      <c r="C1750" s="3">
        <f>YEAR(SalesDataTable[[#This Row],[Order Date]])</f>
        <v>2026</v>
      </c>
      <c r="D1750" s="10" t="str">
        <f>"Q"&amp;ROUNDUP(MONTH(SalesDataTable[[#This Row],[Order Date]])/3,0)</f>
        <v>Q3</v>
      </c>
      <c r="E1750" s="3">
        <f>MONTH(SalesDataTable[[#This Row],[Order Date]])</f>
        <v>8</v>
      </c>
      <c r="F1750" s="3" t="str">
        <f>TEXT(SalesDataTable[[#This Row],[Order Date]],"MMM")</f>
        <v>Aug</v>
      </c>
      <c r="G1750" s="3" t="s">
        <v>6</v>
      </c>
      <c r="H1750" s="3" t="s">
        <v>41</v>
      </c>
      <c r="I1750" s="3" t="s">
        <v>28</v>
      </c>
      <c r="J1750" s="3" t="s">
        <v>3</v>
      </c>
      <c r="K1750" s="3" t="s">
        <v>14</v>
      </c>
      <c r="L1750" s="3" t="s">
        <v>15</v>
      </c>
      <c r="M1750" s="8">
        <v>1</v>
      </c>
      <c r="N1750" s="5">
        <v>37</v>
      </c>
      <c r="O1750" s="6">
        <v>0.15</v>
      </c>
      <c r="P1750" s="5">
        <v>13.68</v>
      </c>
      <c r="Q1750" s="5">
        <f t="shared" si="108"/>
        <v>31.45</v>
      </c>
      <c r="R1750" s="5">
        <f t="shared" si="109"/>
        <v>13.68</v>
      </c>
      <c r="S1750" s="5">
        <f t="shared" si="110"/>
        <v>17.77</v>
      </c>
      <c r="T1750" s="7">
        <f t="shared" si="111"/>
        <v>0.56502384737678857</v>
      </c>
      <c r="U1750" s="4">
        <f>YEAR(SalesDataTable[[#This Row],[Order Date]])</f>
        <v>2026</v>
      </c>
      <c r="V1750" s="7" t="str">
        <f>"Q"&amp;ROUNDUP(MONTH(SalesDataTable[[#This Row],[Order Date]])/3,0)</f>
        <v>Q3</v>
      </c>
      <c r="W1750" s="8">
        <f>MONTH(SalesDataTable[[#This Row],[Order Date]])</f>
        <v>8</v>
      </c>
      <c r="X1750" s="7" t="str">
        <f>TEXT(SalesDataTable[[#This Row],[Order Date]],"mmm")</f>
        <v>Aug</v>
      </c>
    </row>
    <row r="1751" spans="1:24" ht="15.75">
      <c r="A1751" s="1">
        <v>2503</v>
      </c>
      <c r="B1751" s="2">
        <v>46260</v>
      </c>
      <c r="C1751" s="3">
        <f>YEAR(SalesDataTable[[#This Row],[Order Date]])</f>
        <v>2026</v>
      </c>
      <c r="D1751" s="10" t="str">
        <f>"Q"&amp;ROUNDUP(MONTH(SalesDataTable[[#This Row],[Order Date]])/3,0)</f>
        <v>Q3</v>
      </c>
      <c r="E1751" s="3">
        <f>MONTH(SalesDataTable[[#This Row],[Order Date]])</f>
        <v>8</v>
      </c>
      <c r="F1751" s="3" t="str">
        <f>TEXT(SalesDataTable[[#This Row],[Order Date]],"MMM")</f>
        <v>Aug</v>
      </c>
      <c r="G1751" s="3" t="s">
        <v>6</v>
      </c>
      <c r="H1751" s="3" t="s">
        <v>27</v>
      </c>
      <c r="I1751" s="3" t="s">
        <v>2</v>
      </c>
      <c r="J1751" s="3" t="s">
        <v>3</v>
      </c>
      <c r="K1751" s="3" t="s">
        <v>4</v>
      </c>
      <c r="L1751" s="3" t="s">
        <v>22</v>
      </c>
      <c r="M1751" s="8">
        <v>2</v>
      </c>
      <c r="N1751" s="5">
        <v>50.02</v>
      </c>
      <c r="O1751" s="6">
        <v>0</v>
      </c>
      <c r="P1751" s="5">
        <v>21.99</v>
      </c>
      <c r="Q1751" s="5">
        <f t="shared" si="108"/>
        <v>100.04</v>
      </c>
      <c r="R1751" s="5">
        <f t="shared" si="109"/>
        <v>43.98</v>
      </c>
      <c r="S1751" s="5">
        <f t="shared" si="110"/>
        <v>56.060000000000009</v>
      </c>
      <c r="T1751" s="7">
        <f t="shared" si="111"/>
        <v>0.56037584966013598</v>
      </c>
      <c r="U1751" s="4">
        <f>YEAR(SalesDataTable[[#This Row],[Order Date]])</f>
        <v>2026</v>
      </c>
      <c r="V1751" s="7" t="str">
        <f>"Q"&amp;ROUNDUP(MONTH(SalesDataTable[[#This Row],[Order Date]])/3,0)</f>
        <v>Q3</v>
      </c>
      <c r="W1751" s="8">
        <f>MONTH(SalesDataTable[[#This Row],[Order Date]])</f>
        <v>8</v>
      </c>
      <c r="X1751" s="7" t="str">
        <f>TEXT(SalesDataTable[[#This Row],[Order Date]],"mmm")</f>
        <v>Aug</v>
      </c>
    </row>
    <row r="1752" spans="1:24" ht="15.75">
      <c r="A1752" s="1">
        <v>4928</v>
      </c>
      <c r="B1752" s="2">
        <v>46260</v>
      </c>
      <c r="C1752" s="3">
        <f>YEAR(SalesDataTable[[#This Row],[Order Date]])</f>
        <v>2026</v>
      </c>
      <c r="D1752" s="10" t="str">
        <f>"Q"&amp;ROUNDUP(MONTH(SalesDataTable[[#This Row],[Order Date]])/3,0)</f>
        <v>Q3</v>
      </c>
      <c r="E1752" s="3">
        <f>MONTH(SalesDataTable[[#This Row],[Order Date]])</f>
        <v>8</v>
      </c>
      <c r="F1752" s="3" t="str">
        <f>TEXT(SalesDataTable[[#This Row],[Order Date]],"MMM")</f>
        <v>Aug</v>
      </c>
      <c r="G1752" s="3" t="s">
        <v>6</v>
      </c>
      <c r="H1752" s="3" t="s">
        <v>41</v>
      </c>
      <c r="I1752" s="3" t="s">
        <v>19</v>
      </c>
      <c r="J1752" s="3" t="s">
        <v>3</v>
      </c>
      <c r="K1752" s="3" t="s">
        <v>34</v>
      </c>
      <c r="L1752" s="3" t="s">
        <v>42</v>
      </c>
      <c r="M1752" s="8">
        <v>2</v>
      </c>
      <c r="N1752" s="5">
        <v>35.950000000000003</v>
      </c>
      <c r="O1752" s="6">
        <v>0.05</v>
      </c>
      <c r="P1752" s="5">
        <v>13.93</v>
      </c>
      <c r="Q1752" s="5">
        <f t="shared" si="108"/>
        <v>68.305000000000007</v>
      </c>
      <c r="R1752" s="5">
        <f t="shared" si="109"/>
        <v>27.86</v>
      </c>
      <c r="S1752" s="5">
        <f t="shared" si="110"/>
        <v>40.445000000000007</v>
      </c>
      <c r="T1752" s="7">
        <f t="shared" si="111"/>
        <v>0.59212356342873884</v>
      </c>
      <c r="U1752" s="4">
        <f>YEAR(SalesDataTable[[#This Row],[Order Date]])</f>
        <v>2026</v>
      </c>
      <c r="V1752" s="7" t="str">
        <f>"Q"&amp;ROUNDUP(MONTH(SalesDataTable[[#This Row],[Order Date]])/3,0)</f>
        <v>Q3</v>
      </c>
      <c r="W1752" s="8">
        <f>MONTH(SalesDataTable[[#This Row],[Order Date]])</f>
        <v>8</v>
      </c>
      <c r="X1752" s="7" t="str">
        <f>TEXT(SalesDataTable[[#This Row],[Order Date]],"mmm")</f>
        <v>Aug</v>
      </c>
    </row>
    <row r="1753" spans="1:24" ht="15.75">
      <c r="A1753" s="1">
        <v>852</v>
      </c>
      <c r="B1753" s="2">
        <v>46261</v>
      </c>
      <c r="C1753" s="3">
        <f>YEAR(SalesDataTable[[#This Row],[Order Date]])</f>
        <v>2026</v>
      </c>
      <c r="D1753" s="10" t="str">
        <f>"Q"&amp;ROUNDUP(MONTH(SalesDataTable[[#This Row],[Order Date]])/3,0)</f>
        <v>Q3</v>
      </c>
      <c r="E1753" s="3">
        <f>MONTH(SalesDataTable[[#This Row],[Order Date]])</f>
        <v>8</v>
      </c>
      <c r="F1753" s="3" t="str">
        <f>TEXT(SalesDataTable[[#This Row],[Order Date]],"MMM")</f>
        <v>Aug</v>
      </c>
      <c r="G1753" s="3" t="s">
        <v>0</v>
      </c>
      <c r="H1753" s="3" t="s">
        <v>36</v>
      </c>
      <c r="I1753" s="3" t="s">
        <v>2</v>
      </c>
      <c r="J1753" s="3" t="s">
        <v>13</v>
      </c>
      <c r="K1753" s="3" t="s">
        <v>14</v>
      </c>
      <c r="L1753" s="3" t="s">
        <v>32</v>
      </c>
      <c r="M1753" s="8">
        <v>3</v>
      </c>
      <c r="N1753" s="5">
        <v>45.84</v>
      </c>
      <c r="O1753" s="6">
        <v>0.15</v>
      </c>
      <c r="P1753" s="5">
        <v>17.899999999999999</v>
      </c>
      <c r="Q1753" s="5">
        <f t="shared" si="108"/>
        <v>116.89200000000001</v>
      </c>
      <c r="R1753" s="5">
        <f t="shared" si="109"/>
        <v>53.699999999999996</v>
      </c>
      <c r="S1753" s="5">
        <f t="shared" si="110"/>
        <v>63.192000000000014</v>
      </c>
      <c r="T1753" s="7">
        <f t="shared" si="111"/>
        <v>0.54060158094651478</v>
      </c>
      <c r="U1753" s="4">
        <f>YEAR(SalesDataTable[[#This Row],[Order Date]])</f>
        <v>2026</v>
      </c>
      <c r="V1753" s="7" t="str">
        <f>"Q"&amp;ROUNDUP(MONTH(SalesDataTable[[#This Row],[Order Date]])/3,0)</f>
        <v>Q3</v>
      </c>
      <c r="W1753" s="8">
        <f>MONTH(SalesDataTable[[#This Row],[Order Date]])</f>
        <v>8</v>
      </c>
      <c r="X1753" s="7" t="str">
        <f>TEXT(SalesDataTable[[#This Row],[Order Date]],"mmm")</f>
        <v>Aug</v>
      </c>
    </row>
    <row r="1754" spans="1:24" ht="15.75">
      <c r="A1754" s="1">
        <v>2188</v>
      </c>
      <c r="B1754" s="2">
        <v>46261</v>
      </c>
      <c r="C1754" s="3">
        <f>YEAR(SalesDataTable[[#This Row],[Order Date]])</f>
        <v>2026</v>
      </c>
      <c r="D1754" s="10" t="str">
        <f>"Q"&amp;ROUNDUP(MONTH(SalesDataTable[[#This Row],[Order Date]])/3,0)</f>
        <v>Q3</v>
      </c>
      <c r="E1754" s="3">
        <f>MONTH(SalesDataTable[[#This Row],[Order Date]])</f>
        <v>8</v>
      </c>
      <c r="F1754" s="3" t="str">
        <f>TEXT(SalesDataTable[[#This Row],[Order Date]],"MMM")</f>
        <v>Aug</v>
      </c>
      <c r="G1754" s="3" t="s">
        <v>6</v>
      </c>
      <c r="H1754" s="3" t="s">
        <v>27</v>
      </c>
      <c r="I1754" s="3" t="s">
        <v>2</v>
      </c>
      <c r="J1754" s="3" t="s">
        <v>13</v>
      </c>
      <c r="K1754" s="3" t="s">
        <v>23</v>
      </c>
      <c r="L1754" s="3" t="s">
        <v>40</v>
      </c>
      <c r="M1754" s="8">
        <v>1</v>
      </c>
      <c r="N1754" s="5">
        <v>83.23</v>
      </c>
      <c r="O1754" s="6">
        <v>0.1</v>
      </c>
      <c r="P1754" s="5">
        <v>40.229999999999997</v>
      </c>
      <c r="Q1754" s="5">
        <f t="shared" si="108"/>
        <v>74.907000000000011</v>
      </c>
      <c r="R1754" s="5">
        <f t="shared" si="109"/>
        <v>40.229999999999997</v>
      </c>
      <c r="S1754" s="5">
        <f t="shared" si="110"/>
        <v>34.677000000000014</v>
      </c>
      <c r="T1754" s="7">
        <f t="shared" si="111"/>
        <v>0.46293403820737727</v>
      </c>
      <c r="U1754" s="4">
        <f>YEAR(SalesDataTable[[#This Row],[Order Date]])</f>
        <v>2026</v>
      </c>
      <c r="V1754" s="7" t="str">
        <f>"Q"&amp;ROUNDUP(MONTH(SalesDataTable[[#This Row],[Order Date]])/3,0)</f>
        <v>Q3</v>
      </c>
      <c r="W1754" s="8">
        <f>MONTH(SalesDataTable[[#This Row],[Order Date]])</f>
        <v>8</v>
      </c>
      <c r="X1754" s="7" t="str">
        <f>TEXT(SalesDataTable[[#This Row],[Order Date]],"mmm")</f>
        <v>Aug</v>
      </c>
    </row>
    <row r="1755" spans="1:24" ht="15.75">
      <c r="A1755" s="1">
        <v>2574</v>
      </c>
      <c r="B1755" s="2">
        <v>46261</v>
      </c>
      <c r="C1755" s="3">
        <f>YEAR(SalesDataTable[[#This Row],[Order Date]])</f>
        <v>2026</v>
      </c>
      <c r="D1755" s="10" t="str">
        <f>"Q"&amp;ROUNDUP(MONTH(SalesDataTable[[#This Row],[Order Date]])/3,0)</f>
        <v>Q3</v>
      </c>
      <c r="E1755" s="3">
        <f>MONTH(SalesDataTable[[#This Row],[Order Date]])</f>
        <v>8</v>
      </c>
      <c r="F1755" s="3" t="str">
        <f>TEXT(SalesDataTable[[#This Row],[Order Date]],"MMM")</f>
        <v>Aug</v>
      </c>
      <c r="G1755" s="3" t="s">
        <v>0</v>
      </c>
      <c r="H1755" s="3" t="s">
        <v>36</v>
      </c>
      <c r="I1755" s="3" t="s">
        <v>19</v>
      </c>
      <c r="J1755" s="3" t="s">
        <v>13</v>
      </c>
      <c r="K1755" s="3" t="s">
        <v>4</v>
      </c>
      <c r="L1755" s="3" t="s">
        <v>30</v>
      </c>
      <c r="M1755" s="8">
        <v>1</v>
      </c>
      <c r="N1755" s="5">
        <v>104.33</v>
      </c>
      <c r="O1755" s="6">
        <v>0.1</v>
      </c>
      <c r="P1755" s="5">
        <v>49.86</v>
      </c>
      <c r="Q1755" s="5">
        <f t="shared" si="108"/>
        <v>93.897000000000006</v>
      </c>
      <c r="R1755" s="5">
        <f t="shared" si="109"/>
        <v>49.86</v>
      </c>
      <c r="S1755" s="5">
        <f t="shared" si="110"/>
        <v>44.037000000000006</v>
      </c>
      <c r="T1755" s="7">
        <f t="shared" si="111"/>
        <v>0.46899261957251032</v>
      </c>
      <c r="U1755" s="4">
        <f>YEAR(SalesDataTable[[#This Row],[Order Date]])</f>
        <v>2026</v>
      </c>
      <c r="V1755" s="7" t="str">
        <f>"Q"&amp;ROUNDUP(MONTH(SalesDataTable[[#This Row],[Order Date]])/3,0)</f>
        <v>Q3</v>
      </c>
      <c r="W1755" s="8">
        <f>MONTH(SalesDataTable[[#This Row],[Order Date]])</f>
        <v>8</v>
      </c>
      <c r="X1755" s="7" t="str">
        <f>TEXT(SalesDataTable[[#This Row],[Order Date]],"mmm")</f>
        <v>Aug</v>
      </c>
    </row>
    <row r="1756" spans="1:24" ht="15.75">
      <c r="A1756" s="1">
        <v>2942</v>
      </c>
      <c r="B1756" s="2">
        <v>46261</v>
      </c>
      <c r="C1756" s="3">
        <f>YEAR(SalesDataTable[[#This Row],[Order Date]])</f>
        <v>2026</v>
      </c>
      <c r="D1756" s="10" t="str">
        <f>"Q"&amp;ROUNDUP(MONTH(SalesDataTable[[#This Row],[Order Date]])/3,0)</f>
        <v>Q3</v>
      </c>
      <c r="E1756" s="3">
        <f>MONTH(SalesDataTable[[#This Row],[Order Date]])</f>
        <v>8</v>
      </c>
      <c r="F1756" s="3" t="str">
        <f>TEXT(SalesDataTable[[#This Row],[Order Date]],"MMM")</f>
        <v>Aug</v>
      </c>
      <c r="G1756" s="3" t="s">
        <v>6</v>
      </c>
      <c r="H1756" s="3" t="s">
        <v>27</v>
      </c>
      <c r="I1756" s="3" t="s">
        <v>2</v>
      </c>
      <c r="J1756" s="3" t="s">
        <v>13</v>
      </c>
      <c r="K1756" s="3" t="s">
        <v>9</v>
      </c>
      <c r="L1756" s="3" t="s">
        <v>37</v>
      </c>
      <c r="M1756" s="8">
        <v>1</v>
      </c>
      <c r="N1756" s="5">
        <v>156.94999999999999</v>
      </c>
      <c r="O1756" s="6">
        <v>0</v>
      </c>
      <c r="P1756" s="5">
        <v>80.41</v>
      </c>
      <c r="Q1756" s="5">
        <f t="shared" si="108"/>
        <v>156.94999999999999</v>
      </c>
      <c r="R1756" s="5">
        <f t="shared" si="109"/>
        <v>80.41</v>
      </c>
      <c r="S1756" s="5">
        <f t="shared" si="110"/>
        <v>76.539999999999992</v>
      </c>
      <c r="T1756" s="7">
        <f t="shared" si="111"/>
        <v>0.48767123287671232</v>
      </c>
      <c r="U1756" s="4">
        <f>YEAR(SalesDataTable[[#This Row],[Order Date]])</f>
        <v>2026</v>
      </c>
      <c r="V1756" s="7" t="str">
        <f>"Q"&amp;ROUNDUP(MONTH(SalesDataTable[[#This Row],[Order Date]])/3,0)</f>
        <v>Q3</v>
      </c>
      <c r="W1756" s="8">
        <f>MONTH(SalesDataTable[[#This Row],[Order Date]])</f>
        <v>8</v>
      </c>
      <c r="X1756" s="7" t="str">
        <f>TEXT(SalesDataTable[[#This Row],[Order Date]],"mmm")</f>
        <v>Aug</v>
      </c>
    </row>
    <row r="1757" spans="1:24" ht="15.75">
      <c r="A1757" s="1">
        <v>3211</v>
      </c>
      <c r="B1757" s="2">
        <v>46261</v>
      </c>
      <c r="C1757" s="3">
        <f>YEAR(SalesDataTable[[#This Row],[Order Date]])</f>
        <v>2026</v>
      </c>
      <c r="D1757" s="10" t="str">
        <f>"Q"&amp;ROUNDUP(MONTH(SalesDataTable[[#This Row],[Order Date]])/3,0)</f>
        <v>Q3</v>
      </c>
      <c r="E1757" s="3">
        <f>MONTH(SalesDataTable[[#This Row],[Order Date]])</f>
        <v>8</v>
      </c>
      <c r="F1757" s="3" t="str">
        <f>TEXT(SalesDataTable[[#This Row],[Order Date]],"MMM")</f>
        <v>Aug</v>
      </c>
      <c r="G1757" s="3" t="s">
        <v>6</v>
      </c>
      <c r="H1757" s="3" t="s">
        <v>49</v>
      </c>
      <c r="I1757" s="3" t="s">
        <v>19</v>
      </c>
      <c r="J1757" s="3" t="s">
        <v>16</v>
      </c>
      <c r="K1757" s="3" t="s">
        <v>4</v>
      </c>
      <c r="L1757" s="3" t="s">
        <v>26</v>
      </c>
      <c r="M1757" s="8">
        <v>3</v>
      </c>
      <c r="N1757" s="5">
        <v>41.33</v>
      </c>
      <c r="O1757" s="6">
        <v>0.05</v>
      </c>
      <c r="P1757" s="5">
        <v>17</v>
      </c>
      <c r="Q1757" s="5">
        <f t="shared" si="108"/>
        <v>117.79049999999999</v>
      </c>
      <c r="R1757" s="5">
        <f t="shared" si="109"/>
        <v>51</v>
      </c>
      <c r="S1757" s="5">
        <f t="shared" si="110"/>
        <v>66.790499999999994</v>
      </c>
      <c r="T1757" s="7">
        <f t="shared" si="111"/>
        <v>0.56702790123142355</v>
      </c>
      <c r="U1757" s="4">
        <f>YEAR(SalesDataTable[[#This Row],[Order Date]])</f>
        <v>2026</v>
      </c>
      <c r="V1757" s="7" t="str">
        <f>"Q"&amp;ROUNDUP(MONTH(SalesDataTable[[#This Row],[Order Date]])/3,0)</f>
        <v>Q3</v>
      </c>
      <c r="W1757" s="8">
        <f>MONTH(SalesDataTable[[#This Row],[Order Date]])</f>
        <v>8</v>
      </c>
      <c r="X1757" s="7" t="str">
        <f>TEXT(SalesDataTable[[#This Row],[Order Date]],"mmm")</f>
        <v>Aug</v>
      </c>
    </row>
    <row r="1758" spans="1:24" ht="15.75">
      <c r="A1758" s="1">
        <v>3306</v>
      </c>
      <c r="B1758" s="2">
        <v>46261</v>
      </c>
      <c r="C1758" s="3">
        <f>YEAR(SalesDataTable[[#This Row],[Order Date]])</f>
        <v>2026</v>
      </c>
      <c r="D1758" s="10" t="str">
        <f>"Q"&amp;ROUNDUP(MONTH(SalesDataTable[[#This Row],[Order Date]])/3,0)</f>
        <v>Q3</v>
      </c>
      <c r="E1758" s="3">
        <f>MONTH(SalesDataTable[[#This Row],[Order Date]])</f>
        <v>8</v>
      </c>
      <c r="F1758" s="3" t="str">
        <f>TEXT(SalesDataTable[[#This Row],[Order Date]],"MMM")</f>
        <v>Aug</v>
      </c>
      <c r="G1758" s="3" t="s">
        <v>0</v>
      </c>
      <c r="H1758" s="3" t="s">
        <v>50</v>
      </c>
      <c r="I1758" s="3" t="s">
        <v>2</v>
      </c>
      <c r="J1758" s="3" t="s">
        <v>16</v>
      </c>
      <c r="K1758" s="3" t="s">
        <v>14</v>
      </c>
      <c r="L1758" s="3" t="s">
        <v>15</v>
      </c>
      <c r="M1758" s="8">
        <v>1</v>
      </c>
      <c r="N1758" s="5">
        <v>35.590000000000003</v>
      </c>
      <c r="O1758" s="6">
        <v>0</v>
      </c>
      <c r="P1758" s="5">
        <v>13.66</v>
      </c>
      <c r="Q1758" s="5">
        <f t="shared" si="108"/>
        <v>35.590000000000003</v>
      </c>
      <c r="R1758" s="5">
        <f t="shared" si="109"/>
        <v>13.66</v>
      </c>
      <c r="S1758" s="5">
        <f t="shared" si="110"/>
        <v>21.930000000000003</v>
      </c>
      <c r="T1758" s="7">
        <f t="shared" si="111"/>
        <v>0.61618432143860635</v>
      </c>
      <c r="U1758" s="4">
        <f>YEAR(SalesDataTable[[#This Row],[Order Date]])</f>
        <v>2026</v>
      </c>
      <c r="V1758" s="7" t="str">
        <f>"Q"&amp;ROUNDUP(MONTH(SalesDataTable[[#This Row],[Order Date]])/3,0)</f>
        <v>Q3</v>
      </c>
      <c r="W1758" s="8">
        <f>MONTH(SalesDataTable[[#This Row],[Order Date]])</f>
        <v>8</v>
      </c>
      <c r="X1758" s="7" t="str">
        <f>TEXT(SalesDataTable[[#This Row],[Order Date]],"mmm")</f>
        <v>Aug</v>
      </c>
    </row>
    <row r="1759" spans="1:24" ht="15.75">
      <c r="A1759" s="1">
        <v>3837</v>
      </c>
      <c r="B1759" s="2">
        <v>46261</v>
      </c>
      <c r="C1759" s="3">
        <f>YEAR(SalesDataTable[[#This Row],[Order Date]])</f>
        <v>2026</v>
      </c>
      <c r="D1759" s="10" t="str">
        <f>"Q"&amp;ROUNDUP(MONTH(SalesDataTable[[#This Row],[Order Date]])/3,0)</f>
        <v>Q3</v>
      </c>
      <c r="E1759" s="3">
        <f>MONTH(SalesDataTable[[#This Row],[Order Date]])</f>
        <v>8</v>
      </c>
      <c r="F1759" s="3" t="str">
        <f>TEXT(SalesDataTable[[#This Row],[Order Date]],"MMM")</f>
        <v>Aug</v>
      </c>
      <c r="G1759" s="3" t="s">
        <v>20</v>
      </c>
      <c r="H1759" s="3" t="s">
        <v>33</v>
      </c>
      <c r="I1759" s="3" t="s">
        <v>2</v>
      </c>
      <c r="J1759" s="3" t="s">
        <v>3</v>
      </c>
      <c r="K1759" s="3" t="s">
        <v>23</v>
      </c>
      <c r="L1759" s="3" t="s">
        <v>24</v>
      </c>
      <c r="M1759" s="8">
        <v>2</v>
      </c>
      <c r="N1759" s="5">
        <v>335.87</v>
      </c>
      <c r="O1759" s="6">
        <v>0.1</v>
      </c>
      <c r="P1759" s="5">
        <v>196.54</v>
      </c>
      <c r="Q1759" s="5">
        <f t="shared" si="108"/>
        <v>604.56600000000003</v>
      </c>
      <c r="R1759" s="5">
        <f t="shared" si="109"/>
        <v>393.08</v>
      </c>
      <c r="S1759" s="5">
        <f t="shared" si="110"/>
        <v>211.48600000000005</v>
      </c>
      <c r="T1759" s="7">
        <f t="shared" si="111"/>
        <v>0.34981457773014035</v>
      </c>
      <c r="U1759" s="4">
        <f>YEAR(SalesDataTable[[#This Row],[Order Date]])</f>
        <v>2026</v>
      </c>
      <c r="V1759" s="7" t="str">
        <f>"Q"&amp;ROUNDUP(MONTH(SalesDataTable[[#This Row],[Order Date]])/3,0)</f>
        <v>Q3</v>
      </c>
      <c r="W1759" s="8">
        <f>MONTH(SalesDataTable[[#This Row],[Order Date]])</f>
        <v>8</v>
      </c>
      <c r="X1759" s="7" t="str">
        <f>TEXT(SalesDataTable[[#This Row],[Order Date]],"mmm")</f>
        <v>Aug</v>
      </c>
    </row>
    <row r="1760" spans="1:24" ht="15.75">
      <c r="A1760" s="1">
        <v>4169</v>
      </c>
      <c r="B1760" s="2">
        <v>46261</v>
      </c>
      <c r="C1760" s="3">
        <f>YEAR(SalesDataTable[[#This Row],[Order Date]])</f>
        <v>2026</v>
      </c>
      <c r="D1760" s="10" t="str">
        <f>"Q"&amp;ROUNDUP(MONTH(SalesDataTable[[#This Row],[Order Date]])/3,0)</f>
        <v>Q3</v>
      </c>
      <c r="E1760" s="3">
        <f>MONTH(SalesDataTable[[#This Row],[Order Date]])</f>
        <v>8</v>
      </c>
      <c r="F1760" s="3" t="str">
        <f>TEXT(SalesDataTable[[#This Row],[Order Date]],"MMM")</f>
        <v>Aug</v>
      </c>
      <c r="G1760" s="3" t="s">
        <v>20</v>
      </c>
      <c r="H1760" s="3" t="s">
        <v>47</v>
      </c>
      <c r="I1760" s="3" t="s">
        <v>2</v>
      </c>
      <c r="J1760" s="3" t="s">
        <v>13</v>
      </c>
      <c r="K1760" s="3" t="s">
        <v>34</v>
      </c>
      <c r="L1760" s="3" t="s">
        <v>45</v>
      </c>
      <c r="M1760" s="8">
        <v>1</v>
      </c>
      <c r="N1760" s="5">
        <v>50.7</v>
      </c>
      <c r="O1760" s="6">
        <v>0.05</v>
      </c>
      <c r="P1760" s="5">
        <v>21.65</v>
      </c>
      <c r="Q1760" s="5">
        <f t="shared" si="108"/>
        <v>48.164999999999999</v>
      </c>
      <c r="R1760" s="5">
        <f t="shared" si="109"/>
        <v>21.65</v>
      </c>
      <c r="S1760" s="5">
        <f t="shared" si="110"/>
        <v>26.515000000000001</v>
      </c>
      <c r="T1760" s="7">
        <f t="shared" si="111"/>
        <v>0.55050347762898377</v>
      </c>
      <c r="U1760" s="4">
        <f>YEAR(SalesDataTable[[#This Row],[Order Date]])</f>
        <v>2026</v>
      </c>
      <c r="V1760" s="7" t="str">
        <f>"Q"&amp;ROUNDUP(MONTH(SalesDataTable[[#This Row],[Order Date]])/3,0)</f>
        <v>Q3</v>
      </c>
      <c r="W1760" s="8">
        <f>MONTH(SalesDataTable[[#This Row],[Order Date]])</f>
        <v>8</v>
      </c>
      <c r="X1760" s="7" t="str">
        <f>TEXT(SalesDataTable[[#This Row],[Order Date]],"mmm")</f>
        <v>Aug</v>
      </c>
    </row>
    <row r="1761" spans="1:24" ht="15.75">
      <c r="A1761" s="1">
        <v>4452</v>
      </c>
      <c r="B1761" s="2">
        <v>46261</v>
      </c>
      <c r="C1761" s="3">
        <f>YEAR(SalesDataTable[[#This Row],[Order Date]])</f>
        <v>2026</v>
      </c>
      <c r="D1761" s="10" t="str">
        <f>"Q"&amp;ROUNDUP(MONTH(SalesDataTable[[#This Row],[Order Date]])/3,0)</f>
        <v>Q3</v>
      </c>
      <c r="E1761" s="3">
        <f>MONTH(SalesDataTable[[#This Row],[Order Date]])</f>
        <v>8</v>
      </c>
      <c r="F1761" s="3" t="str">
        <f>TEXT(SalesDataTable[[#This Row],[Order Date]],"MMM")</f>
        <v>Aug</v>
      </c>
      <c r="G1761" s="3" t="s">
        <v>11</v>
      </c>
      <c r="H1761" s="3" t="s">
        <v>12</v>
      </c>
      <c r="I1761" s="3" t="s">
        <v>28</v>
      </c>
      <c r="J1761" s="3" t="s">
        <v>13</v>
      </c>
      <c r="K1761" s="3" t="s">
        <v>9</v>
      </c>
      <c r="L1761" s="3" t="s">
        <v>37</v>
      </c>
      <c r="M1761" s="8">
        <v>3</v>
      </c>
      <c r="N1761" s="5">
        <v>152.76</v>
      </c>
      <c r="O1761" s="6">
        <v>0.1</v>
      </c>
      <c r="P1761" s="5">
        <v>77.36</v>
      </c>
      <c r="Q1761" s="5">
        <f t="shared" si="108"/>
        <v>412.452</v>
      </c>
      <c r="R1761" s="5">
        <f t="shared" si="109"/>
        <v>232.07999999999998</v>
      </c>
      <c r="S1761" s="5">
        <f t="shared" si="110"/>
        <v>180.37200000000001</v>
      </c>
      <c r="T1761" s="7">
        <f t="shared" si="111"/>
        <v>0.43731634226528182</v>
      </c>
      <c r="U1761" s="4">
        <f>YEAR(SalesDataTable[[#This Row],[Order Date]])</f>
        <v>2026</v>
      </c>
      <c r="V1761" s="7" t="str">
        <f>"Q"&amp;ROUNDUP(MONTH(SalesDataTable[[#This Row],[Order Date]])/3,0)</f>
        <v>Q3</v>
      </c>
      <c r="W1761" s="8">
        <f>MONTH(SalesDataTable[[#This Row],[Order Date]])</f>
        <v>8</v>
      </c>
      <c r="X1761" s="7" t="str">
        <f>TEXT(SalesDataTable[[#This Row],[Order Date]],"mmm")</f>
        <v>Aug</v>
      </c>
    </row>
    <row r="1762" spans="1:24" ht="15.75">
      <c r="A1762" s="1">
        <v>4740</v>
      </c>
      <c r="B1762" s="2">
        <v>46261</v>
      </c>
      <c r="C1762" s="3">
        <f>YEAR(SalesDataTable[[#This Row],[Order Date]])</f>
        <v>2026</v>
      </c>
      <c r="D1762" s="10" t="str">
        <f>"Q"&amp;ROUNDUP(MONTH(SalesDataTable[[#This Row],[Order Date]])/3,0)</f>
        <v>Q3</v>
      </c>
      <c r="E1762" s="3">
        <f>MONTH(SalesDataTable[[#This Row],[Order Date]])</f>
        <v>8</v>
      </c>
      <c r="F1762" s="3" t="str">
        <f>TEXT(SalesDataTable[[#This Row],[Order Date]],"MMM")</f>
        <v>Aug</v>
      </c>
      <c r="G1762" s="3" t="s">
        <v>0</v>
      </c>
      <c r="H1762" s="3" t="s">
        <v>50</v>
      </c>
      <c r="I1762" s="3" t="s">
        <v>8</v>
      </c>
      <c r="J1762" s="3" t="s">
        <v>3</v>
      </c>
      <c r="K1762" s="3" t="s">
        <v>9</v>
      </c>
      <c r="L1762" s="3" t="s">
        <v>46</v>
      </c>
      <c r="M1762" s="8">
        <v>5</v>
      </c>
      <c r="N1762" s="5">
        <v>72.78</v>
      </c>
      <c r="O1762" s="6">
        <v>0.1</v>
      </c>
      <c r="P1762" s="5">
        <v>33.25</v>
      </c>
      <c r="Q1762" s="5">
        <f t="shared" si="108"/>
        <v>327.51</v>
      </c>
      <c r="R1762" s="5">
        <f t="shared" si="109"/>
        <v>166.25</v>
      </c>
      <c r="S1762" s="5">
        <f t="shared" si="110"/>
        <v>161.26</v>
      </c>
      <c r="T1762" s="7">
        <f t="shared" si="111"/>
        <v>0.49238191200268694</v>
      </c>
      <c r="U1762" s="4">
        <f>YEAR(SalesDataTable[[#This Row],[Order Date]])</f>
        <v>2026</v>
      </c>
      <c r="V1762" s="7" t="str">
        <f>"Q"&amp;ROUNDUP(MONTH(SalesDataTable[[#This Row],[Order Date]])/3,0)</f>
        <v>Q3</v>
      </c>
      <c r="W1762" s="8">
        <f>MONTH(SalesDataTable[[#This Row],[Order Date]])</f>
        <v>8</v>
      </c>
      <c r="X1762" s="7" t="str">
        <f>TEXT(SalesDataTable[[#This Row],[Order Date]],"mmm")</f>
        <v>Aug</v>
      </c>
    </row>
    <row r="1763" spans="1:24" ht="15.75">
      <c r="A1763" s="1">
        <v>5000</v>
      </c>
      <c r="B1763" s="2">
        <v>46261</v>
      </c>
      <c r="C1763" s="3">
        <f>YEAR(SalesDataTable[[#This Row],[Order Date]])</f>
        <v>2026</v>
      </c>
      <c r="D1763" s="10" t="str">
        <f>"Q"&amp;ROUNDUP(MONTH(SalesDataTable[[#This Row],[Order Date]])/3,0)</f>
        <v>Q3</v>
      </c>
      <c r="E1763" s="3">
        <f>MONTH(SalesDataTable[[#This Row],[Order Date]])</f>
        <v>8</v>
      </c>
      <c r="F1763" s="3" t="str">
        <f>TEXT(SalesDataTable[[#This Row],[Order Date]],"MMM")</f>
        <v>Aug</v>
      </c>
      <c r="G1763" s="3" t="s">
        <v>6</v>
      </c>
      <c r="H1763" s="3" t="s">
        <v>43</v>
      </c>
      <c r="I1763" s="3" t="s">
        <v>28</v>
      </c>
      <c r="J1763" s="3" t="s">
        <v>13</v>
      </c>
      <c r="K1763" s="3" t="s">
        <v>14</v>
      </c>
      <c r="L1763" s="3" t="s">
        <v>15</v>
      </c>
      <c r="M1763" s="8">
        <v>2</v>
      </c>
      <c r="N1763" s="5">
        <v>37</v>
      </c>
      <c r="O1763" s="6">
        <v>0</v>
      </c>
      <c r="P1763" s="5">
        <v>13.83</v>
      </c>
      <c r="Q1763" s="5">
        <f t="shared" si="108"/>
        <v>74</v>
      </c>
      <c r="R1763" s="5">
        <f t="shared" si="109"/>
        <v>27.66</v>
      </c>
      <c r="S1763" s="5">
        <f t="shared" si="110"/>
        <v>46.34</v>
      </c>
      <c r="T1763" s="7">
        <f t="shared" si="111"/>
        <v>0.62621621621621626</v>
      </c>
      <c r="U1763" s="4">
        <f>YEAR(SalesDataTable[[#This Row],[Order Date]])</f>
        <v>2026</v>
      </c>
      <c r="V1763" s="7" t="str">
        <f>"Q"&amp;ROUNDUP(MONTH(SalesDataTable[[#This Row],[Order Date]])/3,0)</f>
        <v>Q3</v>
      </c>
      <c r="W1763" s="8">
        <f>MONTH(SalesDataTable[[#This Row],[Order Date]])</f>
        <v>8</v>
      </c>
      <c r="X1763" s="7" t="str">
        <f>TEXT(SalesDataTable[[#This Row],[Order Date]],"mmm")</f>
        <v>Aug</v>
      </c>
    </row>
    <row r="1764" spans="1:24" ht="15.75">
      <c r="A1764" s="1">
        <v>5058</v>
      </c>
      <c r="B1764" s="2">
        <v>46261</v>
      </c>
      <c r="C1764" s="3">
        <f>YEAR(SalesDataTable[[#This Row],[Order Date]])</f>
        <v>2026</v>
      </c>
      <c r="D1764" s="10" t="str">
        <f>"Q"&amp;ROUNDUP(MONTH(SalesDataTable[[#This Row],[Order Date]])/3,0)</f>
        <v>Q3</v>
      </c>
      <c r="E1764" s="3">
        <f>MONTH(SalesDataTable[[#This Row],[Order Date]])</f>
        <v>8</v>
      </c>
      <c r="F1764" s="3" t="str">
        <f>TEXT(SalesDataTable[[#This Row],[Order Date]],"MMM")</f>
        <v>Aug</v>
      </c>
      <c r="G1764" s="3" t="s">
        <v>6</v>
      </c>
      <c r="H1764" s="3" t="s">
        <v>41</v>
      </c>
      <c r="I1764" s="3" t="s">
        <v>8</v>
      </c>
      <c r="J1764" s="3" t="s">
        <v>16</v>
      </c>
      <c r="K1764" s="3" t="s">
        <v>4</v>
      </c>
      <c r="L1764" s="3" t="s">
        <v>26</v>
      </c>
      <c r="M1764" s="8">
        <v>6</v>
      </c>
      <c r="N1764" s="5">
        <v>41.33</v>
      </c>
      <c r="O1764" s="6">
        <v>0.2</v>
      </c>
      <c r="P1764" s="5">
        <v>17.02</v>
      </c>
      <c r="Q1764" s="5">
        <f t="shared" si="108"/>
        <v>198.38400000000001</v>
      </c>
      <c r="R1764" s="5">
        <f t="shared" si="109"/>
        <v>102.12</v>
      </c>
      <c r="S1764" s="5">
        <f t="shared" si="110"/>
        <v>96.26400000000001</v>
      </c>
      <c r="T1764" s="7">
        <f t="shared" si="111"/>
        <v>0.48524074522138883</v>
      </c>
      <c r="U1764" s="4">
        <f>YEAR(SalesDataTable[[#This Row],[Order Date]])</f>
        <v>2026</v>
      </c>
      <c r="V1764" s="7" t="str">
        <f>"Q"&amp;ROUNDUP(MONTH(SalesDataTable[[#This Row],[Order Date]])/3,0)</f>
        <v>Q3</v>
      </c>
      <c r="W1764" s="8">
        <f>MONTH(SalesDataTable[[#This Row],[Order Date]])</f>
        <v>8</v>
      </c>
      <c r="X1764" s="7" t="str">
        <f>TEXT(SalesDataTable[[#This Row],[Order Date]],"mmm")</f>
        <v>Aug</v>
      </c>
    </row>
    <row r="1765" spans="1:24" ht="15.75">
      <c r="A1765" s="1">
        <v>496</v>
      </c>
      <c r="B1765" s="2">
        <v>46262</v>
      </c>
      <c r="C1765" s="3">
        <f>YEAR(SalesDataTable[[#This Row],[Order Date]])</f>
        <v>2026</v>
      </c>
      <c r="D1765" s="10" t="str">
        <f>"Q"&amp;ROUNDUP(MONTH(SalesDataTable[[#This Row],[Order Date]])/3,0)</f>
        <v>Q3</v>
      </c>
      <c r="E1765" s="3">
        <f>MONTH(SalesDataTable[[#This Row],[Order Date]])</f>
        <v>8</v>
      </c>
      <c r="F1765" s="3" t="str">
        <f>TEXT(SalesDataTable[[#This Row],[Order Date]],"MMM")</f>
        <v>Aug</v>
      </c>
      <c r="G1765" s="3" t="s">
        <v>0</v>
      </c>
      <c r="H1765" s="3" t="s">
        <v>50</v>
      </c>
      <c r="I1765" s="3" t="s">
        <v>19</v>
      </c>
      <c r="J1765" s="3" t="s">
        <v>3</v>
      </c>
      <c r="K1765" s="3" t="s">
        <v>34</v>
      </c>
      <c r="L1765" s="3" t="s">
        <v>42</v>
      </c>
      <c r="M1765" s="8">
        <v>1</v>
      </c>
      <c r="N1765" s="5">
        <v>37.020000000000003</v>
      </c>
      <c r="O1765" s="6">
        <v>0</v>
      </c>
      <c r="P1765" s="5">
        <v>13.64</v>
      </c>
      <c r="Q1765" s="5">
        <f t="shared" si="108"/>
        <v>37.020000000000003</v>
      </c>
      <c r="R1765" s="5">
        <f t="shared" si="109"/>
        <v>13.64</v>
      </c>
      <c r="S1765" s="5">
        <f t="shared" si="110"/>
        <v>23.380000000000003</v>
      </c>
      <c r="T1765" s="7">
        <f t="shared" si="111"/>
        <v>0.63155051323608857</v>
      </c>
      <c r="U1765" s="4">
        <f>YEAR(SalesDataTable[[#This Row],[Order Date]])</f>
        <v>2026</v>
      </c>
      <c r="V1765" s="7" t="str">
        <f>"Q"&amp;ROUNDUP(MONTH(SalesDataTable[[#This Row],[Order Date]])/3,0)</f>
        <v>Q3</v>
      </c>
      <c r="W1765" s="8">
        <f>MONTH(SalesDataTable[[#This Row],[Order Date]])</f>
        <v>8</v>
      </c>
      <c r="X1765" s="7" t="str">
        <f>TEXT(SalesDataTable[[#This Row],[Order Date]],"mmm")</f>
        <v>Aug</v>
      </c>
    </row>
    <row r="1766" spans="1:24" ht="15.75">
      <c r="A1766" s="1">
        <v>1343</v>
      </c>
      <c r="B1766" s="2">
        <v>46262</v>
      </c>
      <c r="C1766" s="3">
        <f>YEAR(SalesDataTable[[#This Row],[Order Date]])</f>
        <v>2026</v>
      </c>
      <c r="D1766" s="10" t="str">
        <f>"Q"&amp;ROUNDUP(MONTH(SalesDataTable[[#This Row],[Order Date]])/3,0)</f>
        <v>Q3</v>
      </c>
      <c r="E1766" s="3">
        <f>MONTH(SalesDataTable[[#This Row],[Order Date]])</f>
        <v>8</v>
      </c>
      <c r="F1766" s="3" t="str">
        <f>TEXT(SalesDataTable[[#This Row],[Order Date]],"MMM")</f>
        <v>Aug</v>
      </c>
      <c r="G1766" s="3" t="s">
        <v>20</v>
      </c>
      <c r="H1766" s="3" t="s">
        <v>33</v>
      </c>
      <c r="I1766" s="3" t="s">
        <v>2</v>
      </c>
      <c r="J1766" s="3" t="s">
        <v>13</v>
      </c>
      <c r="K1766" s="3" t="s">
        <v>23</v>
      </c>
      <c r="L1766" s="3" t="s">
        <v>40</v>
      </c>
      <c r="M1766" s="8">
        <v>1</v>
      </c>
      <c r="N1766" s="5">
        <v>81.06</v>
      </c>
      <c r="O1766" s="6">
        <v>0</v>
      </c>
      <c r="P1766" s="5">
        <v>38.43</v>
      </c>
      <c r="Q1766" s="5">
        <f t="shared" si="108"/>
        <v>81.06</v>
      </c>
      <c r="R1766" s="5">
        <f t="shared" si="109"/>
        <v>38.43</v>
      </c>
      <c r="S1766" s="5">
        <f t="shared" si="110"/>
        <v>42.63</v>
      </c>
      <c r="T1766" s="7">
        <f t="shared" si="111"/>
        <v>0.52590673575129532</v>
      </c>
      <c r="U1766" s="4">
        <f>YEAR(SalesDataTable[[#This Row],[Order Date]])</f>
        <v>2026</v>
      </c>
      <c r="V1766" s="7" t="str">
        <f>"Q"&amp;ROUNDUP(MONTH(SalesDataTable[[#This Row],[Order Date]])/3,0)</f>
        <v>Q3</v>
      </c>
      <c r="W1766" s="8">
        <f>MONTH(SalesDataTable[[#This Row],[Order Date]])</f>
        <v>8</v>
      </c>
      <c r="X1766" s="7" t="str">
        <f>TEXT(SalesDataTable[[#This Row],[Order Date]],"mmm")</f>
        <v>Aug</v>
      </c>
    </row>
    <row r="1767" spans="1:24" ht="15.75">
      <c r="A1767" s="1">
        <v>1455</v>
      </c>
      <c r="B1767" s="2">
        <v>46262</v>
      </c>
      <c r="C1767" s="3">
        <f>YEAR(SalesDataTable[[#This Row],[Order Date]])</f>
        <v>2026</v>
      </c>
      <c r="D1767" s="10" t="str">
        <f>"Q"&amp;ROUNDUP(MONTH(SalesDataTable[[#This Row],[Order Date]])/3,0)</f>
        <v>Q3</v>
      </c>
      <c r="E1767" s="3">
        <f>MONTH(SalesDataTable[[#This Row],[Order Date]])</f>
        <v>8</v>
      </c>
      <c r="F1767" s="3" t="str">
        <f>TEXT(SalesDataTable[[#This Row],[Order Date]],"MMM")</f>
        <v>Aug</v>
      </c>
      <c r="G1767" s="3" t="s">
        <v>11</v>
      </c>
      <c r="H1767" s="3" t="s">
        <v>12</v>
      </c>
      <c r="I1767" s="3" t="s">
        <v>2</v>
      </c>
      <c r="J1767" s="3" t="s">
        <v>13</v>
      </c>
      <c r="K1767" s="3" t="s">
        <v>4</v>
      </c>
      <c r="L1767" s="3" t="s">
        <v>22</v>
      </c>
      <c r="M1767" s="8">
        <v>2</v>
      </c>
      <c r="N1767" s="5">
        <v>51.91</v>
      </c>
      <c r="O1767" s="6">
        <v>0</v>
      </c>
      <c r="P1767" s="5">
        <v>21.94</v>
      </c>
      <c r="Q1767" s="5">
        <f t="shared" si="108"/>
        <v>103.82</v>
      </c>
      <c r="R1767" s="5">
        <f t="shared" si="109"/>
        <v>43.88</v>
      </c>
      <c r="S1767" s="5">
        <f t="shared" si="110"/>
        <v>59.939999999999991</v>
      </c>
      <c r="T1767" s="7">
        <f t="shared" si="111"/>
        <v>0.57734540550953573</v>
      </c>
      <c r="U1767" s="4">
        <f>YEAR(SalesDataTable[[#This Row],[Order Date]])</f>
        <v>2026</v>
      </c>
      <c r="V1767" s="7" t="str">
        <f>"Q"&amp;ROUNDUP(MONTH(SalesDataTable[[#This Row],[Order Date]])/3,0)</f>
        <v>Q3</v>
      </c>
      <c r="W1767" s="8">
        <f>MONTH(SalesDataTable[[#This Row],[Order Date]])</f>
        <v>8</v>
      </c>
      <c r="X1767" s="7" t="str">
        <f>TEXT(SalesDataTable[[#This Row],[Order Date]],"mmm")</f>
        <v>Aug</v>
      </c>
    </row>
    <row r="1768" spans="1:24" ht="15.75">
      <c r="A1768" s="1">
        <v>1632</v>
      </c>
      <c r="B1768" s="2">
        <v>46262</v>
      </c>
      <c r="C1768" s="3">
        <f>YEAR(SalesDataTable[[#This Row],[Order Date]])</f>
        <v>2026</v>
      </c>
      <c r="D1768" s="10" t="str">
        <f>"Q"&amp;ROUNDUP(MONTH(SalesDataTable[[#This Row],[Order Date]])/3,0)</f>
        <v>Q3</v>
      </c>
      <c r="E1768" s="3">
        <f>MONTH(SalesDataTable[[#This Row],[Order Date]])</f>
        <v>8</v>
      </c>
      <c r="F1768" s="3" t="str">
        <f>TEXT(SalesDataTable[[#This Row],[Order Date]],"MMM")</f>
        <v>Aug</v>
      </c>
      <c r="G1768" s="3" t="s">
        <v>20</v>
      </c>
      <c r="H1768" s="3" t="s">
        <v>31</v>
      </c>
      <c r="I1768" s="3" t="s">
        <v>28</v>
      </c>
      <c r="J1768" s="3" t="s">
        <v>13</v>
      </c>
      <c r="K1768" s="3" t="s">
        <v>14</v>
      </c>
      <c r="L1768" s="3" t="s">
        <v>15</v>
      </c>
      <c r="M1768" s="8">
        <v>1</v>
      </c>
      <c r="N1768" s="5">
        <v>35.700000000000003</v>
      </c>
      <c r="O1768" s="6">
        <v>0.05</v>
      </c>
      <c r="P1768" s="5">
        <v>13.45</v>
      </c>
      <c r="Q1768" s="5">
        <f t="shared" si="108"/>
        <v>33.914999999999999</v>
      </c>
      <c r="R1768" s="5">
        <f t="shared" si="109"/>
        <v>13.45</v>
      </c>
      <c r="S1768" s="5">
        <f t="shared" si="110"/>
        <v>20.465</v>
      </c>
      <c r="T1768" s="7">
        <f t="shared" si="111"/>
        <v>0.60342031549461894</v>
      </c>
      <c r="U1768" s="4">
        <f>YEAR(SalesDataTable[[#This Row],[Order Date]])</f>
        <v>2026</v>
      </c>
      <c r="V1768" s="7" t="str">
        <f>"Q"&amp;ROUNDUP(MONTH(SalesDataTable[[#This Row],[Order Date]])/3,0)</f>
        <v>Q3</v>
      </c>
      <c r="W1768" s="8">
        <f>MONTH(SalesDataTable[[#This Row],[Order Date]])</f>
        <v>8</v>
      </c>
      <c r="X1768" s="7" t="str">
        <f>TEXT(SalesDataTable[[#This Row],[Order Date]],"mmm")</f>
        <v>Aug</v>
      </c>
    </row>
    <row r="1769" spans="1:24" ht="15.75">
      <c r="A1769" s="1">
        <v>1817</v>
      </c>
      <c r="B1769" s="2">
        <v>46262</v>
      </c>
      <c r="C1769" s="3">
        <f>YEAR(SalesDataTable[[#This Row],[Order Date]])</f>
        <v>2026</v>
      </c>
      <c r="D1769" s="10" t="str">
        <f>"Q"&amp;ROUNDUP(MONTH(SalesDataTable[[#This Row],[Order Date]])/3,0)</f>
        <v>Q3</v>
      </c>
      <c r="E1769" s="3">
        <f>MONTH(SalesDataTable[[#This Row],[Order Date]])</f>
        <v>8</v>
      </c>
      <c r="F1769" s="3" t="str">
        <f>TEXT(SalesDataTable[[#This Row],[Order Date]],"MMM")</f>
        <v>Aug</v>
      </c>
      <c r="G1769" s="3" t="s">
        <v>0</v>
      </c>
      <c r="H1769" s="3" t="s">
        <v>36</v>
      </c>
      <c r="I1769" s="3" t="s">
        <v>19</v>
      </c>
      <c r="J1769" s="3" t="s">
        <v>13</v>
      </c>
      <c r="K1769" s="3" t="s">
        <v>34</v>
      </c>
      <c r="L1769" s="3" t="s">
        <v>42</v>
      </c>
      <c r="M1769" s="8">
        <v>1</v>
      </c>
      <c r="N1769" s="5">
        <v>36.590000000000003</v>
      </c>
      <c r="O1769" s="6">
        <v>0.05</v>
      </c>
      <c r="P1769" s="5">
        <v>14.15</v>
      </c>
      <c r="Q1769" s="5">
        <f t="shared" si="108"/>
        <v>34.7605</v>
      </c>
      <c r="R1769" s="5">
        <f t="shared" si="109"/>
        <v>14.15</v>
      </c>
      <c r="S1769" s="5">
        <f t="shared" si="110"/>
        <v>20.610500000000002</v>
      </c>
      <c r="T1769" s="7">
        <f t="shared" si="111"/>
        <v>0.59292875534011313</v>
      </c>
      <c r="U1769" s="4">
        <f>YEAR(SalesDataTable[[#This Row],[Order Date]])</f>
        <v>2026</v>
      </c>
      <c r="V1769" s="7" t="str">
        <f>"Q"&amp;ROUNDUP(MONTH(SalesDataTable[[#This Row],[Order Date]])/3,0)</f>
        <v>Q3</v>
      </c>
      <c r="W1769" s="8">
        <f>MONTH(SalesDataTable[[#This Row],[Order Date]])</f>
        <v>8</v>
      </c>
      <c r="X1769" s="7" t="str">
        <f>TEXT(SalesDataTable[[#This Row],[Order Date]],"mmm")</f>
        <v>Aug</v>
      </c>
    </row>
    <row r="1770" spans="1:24" ht="15.75">
      <c r="A1770" s="1">
        <v>2993</v>
      </c>
      <c r="B1770" s="2">
        <v>46262</v>
      </c>
      <c r="C1770" s="3">
        <f>YEAR(SalesDataTable[[#This Row],[Order Date]])</f>
        <v>2026</v>
      </c>
      <c r="D1770" s="10" t="str">
        <f>"Q"&amp;ROUNDUP(MONTH(SalesDataTable[[#This Row],[Order Date]])/3,0)</f>
        <v>Q3</v>
      </c>
      <c r="E1770" s="3">
        <f>MONTH(SalesDataTable[[#This Row],[Order Date]])</f>
        <v>8</v>
      </c>
      <c r="F1770" s="3" t="str">
        <f>TEXT(SalesDataTable[[#This Row],[Order Date]],"MMM")</f>
        <v>Aug</v>
      </c>
      <c r="G1770" s="3" t="s">
        <v>6</v>
      </c>
      <c r="H1770" s="3" t="s">
        <v>43</v>
      </c>
      <c r="I1770" s="3" t="s">
        <v>8</v>
      </c>
      <c r="J1770" s="3" t="s">
        <v>16</v>
      </c>
      <c r="K1770" s="3" t="s">
        <v>14</v>
      </c>
      <c r="L1770" s="3" t="s">
        <v>15</v>
      </c>
      <c r="M1770" s="8">
        <v>3</v>
      </c>
      <c r="N1770" s="5">
        <v>35.520000000000003</v>
      </c>
      <c r="O1770" s="6">
        <v>0.1</v>
      </c>
      <c r="P1770" s="5">
        <v>13.78</v>
      </c>
      <c r="Q1770" s="5">
        <f t="shared" si="108"/>
        <v>95.904000000000011</v>
      </c>
      <c r="R1770" s="5">
        <f t="shared" si="109"/>
        <v>41.339999999999996</v>
      </c>
      <c r="S1770" s="5">
        <f t="shared" si="110"/>
        <v>54.564000000000014</v>
      </c>
      <c r="T1770" s="7">
        <f t="shared" si="111"/>
        <v>0.56894394394394399</v>
      </c>
      <c r="U1770" s="4">
        <f>YEAR(SalesDataTable[[#This Row],[Order Date]])</f>
        <v>2026</v>
      </c>
      <c r="V1770" s="7" t="str">
        <f>"Q"&amp;ROUNDUP(MONTH(SalesDataTable[[#This Row],[Order Date]])/3,0)</f>
        <v>Q3</v>
      </c>
      <c r="W1770" s="8">
        <f>MONTH(SalesDataTable[[#This Row],[Order Date]])</f>
        <v>8</v>
      </c>
      <c r="X1770" s="7" t="str">
        <f>TEXT(SalesDataTable[[#This Row],[Order Date]],"mmm")</f>
        <v>Aug</v>
      </c>
    </row>
    <row r="1771" spans="1:24" ht="15.75">
      <c r="A1771" s="1">
        <v>4676</v>
      </c>
      <c r="B1771" s="2">
        <v>46262</v>
      </c>
      <c r="C1771" s="3">
        <f>YEAR(SalesDataTable[[#This Row],[Order Date]])</f>
        <v>2026</v>
      </c>
      <c r="D1771" s="10" t="str">
        <f>"Q"&amp;ROUNDUP(MONTH(SalesDataTable[[#This Row],[Order Date]])/3,0)</f>
        <v>Q3</v>
      </c>
      <c r="E1771" s="3">
        <f>MONTH(SalesDataTable[[#This Row],[Order Date]])</f>
        <v>8</v>
      </c>
      <c r="F1771" s="3" t="str">
        <f>TEXT(SalesDataTable[[#This Row],[Order Date]],"MMM")</f>
        <v>Aug</v>
      </c>
      <c r="G1771" s="3" t="s">
        <v>20</v>
      </c>
      <c r="H1771" s="3" t="s">
        <v>47</v>
      </c>
      <c r="I1771" s="3" t="s">
        <v>19</v>
      </c>
      <c r="J1771" s="3" t="s">
        <v>13</v>
      </c>
      <c r="K1771" s="3" t="s">
        <v>4</v>
      </c>
      <c r="L1771" s="3" t="s">
        <v>5</v>
      </c>
      <c r="M1771" s="8">
        <v>2</v>
      </c>
      <c r="N1771" s="5">
        <v>81.88</v>
      </c>
      <c r="O1771" s="6">
        <v>0.1</v>
      </c>
      <c r="P1771" s="5">
        <v>42.87</v>
      </c>
      <c r="Q1771" s="5">
        <f t="shared" si="108"/>
        <v>147.38399999999999</v>
      </c>
      <c r="R1771" s="5">
        <f t="shared" si="109"/>
        <v>85.74</v>
      </c>
      <c r="S1771" s="5">
        <f t="shared" si="110"/>
        <v>61.643999999999991</v>
      </c>
      <c r="T1771" s="7">
        <f t="shared" si="111"/>
        <v>0.41825435596808336</v>
      </c>
      <c r="U1771" s="4">
        <f>YEAR(SalesDataTable[[#This Row],[Order Date]])</f>
        <v>2026</v>
      </c>
      <c r="V1771" s="7" t="str">
        <f>"Q"&amp;ROUNDUP(MONTH(SalesDataTable[[#This Row],[Order Date]])/3,0)</f>
        <v>Q3</v>
      </c>
      <c r="W1771" s="8">
        <f>MONTH(SalesDataTable[[#This Row],[Order Date]])</f>
        <v>8</v>
      </c>
      <c r="X1771" s="7" t="str">
        <f>TEXT(SalesDataTable[[#This Row],[Order Date]],"mmm")</f>
        <v>Aug</v>
      </c>
    </row>
    <row r="1772" spans="1:24" ht="15.75">
      <c r="A1772" s="1">
        <v>5105</v>
      </c>
      <c r="B1772" s="2">
        <v>46262</v>
      </c>
      <c r="C1772" s="3">
        <f>YEAR(SalesDataTable[[#This Row],[Order Date]])</f>
        <v>2026</v>
      </c>
      <c r="D1772" s="10" t="str">
        <f>"Q"&amp;ROUNDUP(MONTH(SalesDataTable[[#This Row],[Order Date]])/3,0)</f>
        <v>Q3</v>
      </c>
      <c r="E1772" s="3">
        <f>MONTH(SalesDataTable[[#This Row],[Order Date]])</f>
        <v>8</v>
      </c>
      <c r="F1772" s="3" t="str">
        <f>TEXT(SalesDataTable[[#This Row],[Order Date]],"MMM")</f>
        <v>Aug</v>
      </c>
      <c r="G1772" s="3" t="s">
        <v>20</v>
      </c>
      <c r="H1772" s="3" t="s">
        <v>31</v>
      </c>
      <c r="I1772" s="3" t="s">
        <v>2</v>
      </c>
      <c r="J1772" s="3" t="s">
        <v>16</v>
      </c>
      <c r="K1772" s="3" t="s">
        <v>14</v>
      </c>
      <c r="L1772" s="3" t="s">
        <v>32</v>
      </c>
      <c r="M1772" s="8">
        <v>4</v>
      </c>
      <c r="N1772" s="5">
        <v>46.54</v>
      </c>
      <c r="O1772" s="6">
        <v>0</v>
      </c>
      <c r="P1772" s="5">
        <v>18.86</v>
      </c>
      <c r="Q1772" s="5">
        <f t="shared" si="108"/>
        <v>186.16</v>
      </c>
      <c r="R1772" s="5">
        <f t="shared" si="109"/>
        <v>75.44</v>
      </c>
      <c r="S1772" s="5">
        <f t="shared" si="110"/>
        <v>110.72</v>
      </c>
      <c r="T1772" s="7">
        <f t="shared" si="111"/>
        <v>0.5947571981091534</v>
      </c>
      <c r="U1772" s="4">
        <f>YEAR(SalesDataTable[[#This Row],[Order Date]])</f>
        <v>2026</v>
      </c>
      <c r="V1772" s="7" t="str">
        <f>"Q"&amp;ROUNDUP(MONTH(SalesDataTable[[#This Row],[Order Date]])/3,0)</f>
        <v>Q3</v>
      </c>
      <c r="W1772" s="8">
        <f>MONTH(SalesDataTable[[#This Row],[Order Date]])</f>
        <v>8</v>
      </c>
      <c r="X1772" s="7" t="str">
        <f>TEXT(SalesDataTable[[#This Row],[Order Date]],"mmm")</f>
        <v>Aug</v>
      </c>
    </row>
    <row r="1773" spans="1:24" ht="15.75">
      <c r="A1773" s="1">
        <v>223</v>
      </c>
      <c r="B1773" s="2">
        <v>46263</v>
      </c>
      <c r="C1773" s="3">
        <f>YEAR(SalesDataTable[[#This Row],[Order Date]])</f>
        <v>2026</v>
      </c>
      <c r="D1773" s="10" t="str">
        <f>"Q"&amp;ROUNDUP(MONTH(SalesDataTable[[#This Row],[Order Date]])/3,0)</f>
        <v>Q3</v>
      </c>
      <c r="E1773" s="3">
        <f>MONTH(SalesDataTable[[#This Row],[Order Date]])</f>
        <v>8</v>
      </c>
      <c r="F1773" s="3" t="str">
        <f>TEXT(SalesDataTable[[#This Row],[Order Date]],"MMM")</f>
        <v>Aug</v>
      </c>
      <c r="G1773" s="3" t="s">
        <v>11</v>
      </c>
      <c r="H1773" s="3" t="s">
        <v>12</v>
      </c>
      <c r="I1773" s="3" t="s">
        <v>19</v>
      </c>
      <c r="J1773" s="3" t="s">
        <v>3</v>
      </c>
      <c r="K1773" s="3" t="s">
        <v>34</v>
      </c>
      <c r="L1773" s="3" t="s">
        <v>45</v>
      </c>
      <c r="M1773" s="8">
        <v>1</v>
      </c>
      <c r="N1773" s="5">
        <v>49.79</v>
      </c>
      <c r="O1773" s="6">
        <v>0</v>
      </c>
      <c r="P1773" s="5">
        <v>21.43</v>
      </c>
      <c r="Q1773" s="5">
        <f t="shared" si="108"/>
        <v>49.79</v>
      </c>
      <c r="R1773" s="5">
        <f t="shared" si="109"/>
        <v>21.43</v>
      </c>
      <c r="S1773" s="5">
        <f t="shared" si="110"/>
        <v>28.36</v>
      </c>
      <c r="T1773" s="7">
        <f t="shared" si="111"/>
        <v>0.56959228760795344</v>
      </c>
      <c r="U1773" s="4">
        <f>YEAR(SalesDataTable[[#This Row],[Order Date]])</f>
        <v>2026</v>
      </c>
      <c r="V1773" s="7" t="str">
        <f>"Q"&amp;ROUNDUP(MONTH(SalesDataTable[[#This Row],[Order Date]])/3,0)</f>
        <v>Q3</v>
      </c>
      <c r="W1773" s="8">
        <f>MONTH(SalesDataTable[[#This Row],[Order Date]])</f>
        <v>8</v>
      </c>
      <c r="X1773" s="7" t="str">
        <f>TEXT(SalesDataTable[[#This Row],[Order Date]],"mmm")</f>
        <v>Aug</v>
      </c>
    </row>
    <row r="1774" spans="1:24" ht="15.75">
      <c r="A1774" s="1">
        <v>1023</v>
      </c>
      <c r="B1774" s="2">
        <v>46263</v>
      </c>
      <c r="C1774" s="3">
        <f>YEAR(SalesDataTable[[#This Row],[Order Date]])</f>
        <v>2026</v>
      </c>
      <c r="D1774" s="10" t="str">
        <f>"Q"&amp;ROUNDUP(MONTH(SalesDataTable[[#This Row],[Order Date]])/3,0)</f>
        <v>Q3</v>
      </c>
      <c r="E1774" s="3">
        <f>MONTH(SalesDataTable[[#This Row],[Order Date]])</f>
        <v>8</v>
      </c>
      <c r="F1774" s="3" t="str">
        <f>TEXT(SalesDataTable[[#This Row],[Order Date]],"MMM")</f>
        <v>Aug</v>
      </c>
      <c r="G1774" s="3" t="s">
        <v>11</v>
      </c>
      <c r="H1774" s="3" t="s">
        <v>18</v>
      </c>
      <c r="I1774" s="3" t="s">
        <v>2</v>
      </c>
      <c r="J1774" s="3" t="s">
        <v>13</v>
      </c>
      <c r="K1774" s="3" t="s">
        <v>9</v>
      </c>
      <c r="L1774" s="3" t="s">
        <v>10</v>
      </c>
      <c r="M1774" s="8">
        <v>6</v>
      </c>
      <c r="N1774" s="5">
        <v>90.19</v>
      </c>
      <c r="O1774" s="6">
        <v>0</v>
      </c>
      <c r="P1774" s="5">
        <v>45.61</v>
      </c>
      <c r="Q1774" s="5">
        <f t="shared" si="108"/>
        <v>541.14</v>
      </c>
      <c r="R1774" s="5">
        <f t="shared" si="109"/>
        <v>273.65999999999997</v>
      </c>
      <c r="S1774" s="5">
        <f t="shared" si="110"/>
        <v>267.48</v>
      </c>
      <c r="T1774" s="7">
        <f t="shared" si="111"/>
        <v>0.4942898325756736</v>
      </c>
      <c r="U1774" s="4">
        <f>YEAR(SalesDataTable[[#This Row],[Order Date]])</f>
        <v>2026</v>
      </c>
      <c r="V1774" s="7" t="str">
        <f>"Q"&amp;ROUNDUP(MONTH(SalesDataTable[[#This Row],[Order Date]])/3,0)</f>
        <v>Q3</v>
      </c>
      <c r="W1774" s="8">
        <f>MONTH(SalesDataTable[[#This Row],[Order Date]])</f>
        <v>8</v>
      </c>
      <c r="X1774" s="7" t="str">
        <f>TEXT(SalesDataTable[[#This Row],[Order Date]],"mmm")</f>
        <v>Aug</v>
      </c>
    </row>
    <row r="1775" spans="1:24" ht="15.75">
      <c r="A1775" s="1">
        <v>1694</v>
      </c>
      <c r="B1775" s="2">
        <v>46263</v>
      </c>
      <c r="C1775" s="3">
        <f>YEAR(SalesDataTable[[#This Row],[Order Date]])</f>
        <v>2026</v>
      </c>
      <c r="D1775" s="10" t="str">
        <f>"Q"&amp;ROUNDUP(MONTH(SalesDataTable[[#This Row],[Order Date]])/3,0)</f>
        <v>Q3</v>
      </c>
      <c r="E1775" s="3">
        <f>MONTH(SalesDataTable[[#This Row],[Order Date]])</f>
        <v>8</v>
      </c>
      <c r="F1775" s="3" t="str">
        <f>TEXT(SalesDataTable[[#This Row],[Order Date]],"MMM")</f>
        <v>Aug</v>
      </c>
      <c r="G1775" s="3" t="s">
        <v>6</v>
      </c>
      <c r="H1775" s="3" t="s">
        <v>43</v>
      </c>
      <c r="I1775" s="3" t="s">
        <v>2</v>
      </c>
      <c r="J1775" s="3" t="s">
        <v>13</v>
      </c>
      <c r="K1775" s="3" t="s">
        <v>9</v>
      </c>
      <c r="L1775" s="3" t="s">
        <v>46</v>
      </c>
      <c r="M1775" s="8">
        <v>1</v>
      </c>
      <c r="N1775" s="5">
        <v>70.38</v>
      </c>
      <c r="O1775" s="6">
        <v>0.15</v>
      </c>
      <c r="P1775" s="5">
        <v>32.64</v>
      </c>
      <c r="Q1775" s="5">
        <f t="shared" si="108"/>
        <v>59.822999999999993</v>
      </c>
      <c r="R1775" s="5">
        <f t="shared" si="109"/>
        <v>32.64</v>
      </c>
      <c r="S1775" s="5">
        <f t="shared" si="110"/>
        <v>27.182999999999993</v>
      </c>
      <c r="T1775" s="7">
        <f t="shared" si="111"/>
        <v>0.45439045183290699</v>
      </c>
      <c r="U1775" s="4">
        <f>YEAR(SalesDataTable[[#This Row],[Order Date]])</f>
        <v>2026</v>
      </c>
      <c r="V1775" s="7" t="str">
        <f>"Q"&amp;ROUNDUP(MONTH(SalesDataTable[[#This Row],[Order Date]])/3,0)</f>
        <v>Q3</v>
      </c>
      <c r="W1775" s="8">
        <f>MONTH(SalesDataTable[[#This Row],[Order Date]])</f>
        <v>8</v>
      </c>
      <c r="X1775" s="7" t="str">
        <f>TEXT(SalesDataTable[[#This Row],[Order Date]],"mmm")</f>
        <v>Aug</v>
      </c>
    </row>
    <row r="1776" spans="1:24" ht="15.75">
      <c r="A1776" s="1">
        <v>2006</v>
      </c>
      <c r="B1776" s="2">
        <v>46263</v>
      </c>
      <c r="C1776" s="3">
        <f>YEAR(SalesDataTable[[#This Row],[Order Date]])</f>
        <v>2026</v>
      </c>
      <c r="D1776" s="10" t="str">
        <f>"Q"&amp;ROUNDUP(MONTH(SalesDataTable[[#This Row],[Order Date]])/3,0)</f>
        <v>Q3</v>
      </c>
      <c r="E1776" s="3">
        <f>MONTH(SalesDataTable[[#This Row],[Order Date]])</f>
        <v>8</v>
      </c>
      <c r="F1776" s="3" t="str">
        <f>TEXT(SalesDataTable[[#This Row],[Order Date]],"MMM")</f>
        <v>Aug</v>
      </c>
      <c r="G1776" s="3" t="s">
        <v>20</v>
      </c>
      <c r="H1776" s="3" t="s">
        <v>47</v>
      </c>
      <c r="I1776" s="3" t="s">
        <v>2</v>
      </c>
      <c r="J1776" s="3" t="s">
        <v>13</v>
      </c>
      <c r="K1776" s="3" t="s">
        <v>14</v>
      </c>
      <c r="L1776" s="3" t="s">
        <v>32</v>
      </c>
      <c r="M1776" s="8">
        <v>1</v>
      </c>
      <c r="N1776" s="5">
        <v>46.43</v>
      </c>
      <c r="O1776" s="6">
        <v>0</v>
      </c>
      <c r="P1776" s="5">
        <v>18.2</v>
      </c>
      <c r="Q1776" s="5">
        <f t="shared" si="108"/>
        <v>46.43</v>
      </c>
      <c r="R1776" s="5">
        <f t="shared" si="109"/>
        <v>18.2</v>
      </c>
      <c r="S1776" s="5">
        <f t="shared" si="110"/>
        <v>28.23</v>
      </c>
      <c r="T1776" s="7">
        <f t="shared" si="111"/>
        <v>0.60801206116734874</v>
      </c>
      <c r="U1776" s="4">
        <f>YEAR(SalesDataTable[[#This Row],[Order Date]])</f>
        <v>2026</v>
      </c>
      <c r="V1776" s="7" t="str">
        <f>"Q"&amp;ROUNDUP(MONTH(SalesDataTable[[#This Row],[Order Date]])/3,0)</f>
        <v>Q3</v>
      </c>
      <c r="W1776" s="8">
        <f>MONTH(SalesDataTable[[#This Row],[Order Date]])</f>
        <v>8</v>
      </c>
      <c r="X1776" s="7" t="str">
        <f>TEXT(SalesDataTable[[#This Row],[Order Date]],"mmm")</f>
        <v>Aug</v>
      </c>
    </row>
    <row r="1777" spans="1:24" ht="15.75">
      <c r="A1777" s="1">
        <v>3026</v>
      </c>
      <c r="B1777" s="2">
        <v>46263</v>
      </c>
      <c r="C1777" s="3">
        <f>YEAR(SalesDataTable[[#This Row],[Order Date]])</f>
        <v>2026</v>
      </c>
      <c r="D1777" s="10" t="str">
        <f>"Q"&amp;ROUNDUP(MONTH(SalesDataTable[[#This Row],[Order Date]])/3,0)</f>
        <v>Q3</v>
      </c>
      <c r="E1777" s="3">
        <f>MONTH(SalesDataTable[[#This Row],[Order Date]])</f>
        <v>8</v>
      </c>
      <c r="F1777" s="3" t="str">
        <f>TEXT(SalesDataTable[[#This Row],[Order Date]],"MMM")</f>
        <v>Aug</v>
      </c>
      <c r="G1777" s="3" t="s">
        <v>0</v>
      </c>
      <c r="H1777" s="3" t="s">
        <v>1</v>
      </c>
      <c r="I1777" s="3" t="s">
        <v>2</v>
      </c>
      <c r="J1777" s="3" t="s">
        <v>13</v>
      </c>
      <c r="K1777" s="3" t="s">
        <v>23</v>
      </c>
      <c r="L1777" s="3" t="s">
        <v>29</v>
      </c>
      <c r="M1777" s="8">
        <v>1</v>
      </c>
      <c r="N1777" s="5">
        <v>194.75</v>
      </c>
      <c r="O1777" s="6">
        <v>0.05</v>
      </c>
      <c r="P1777" s="5">
        <v>105.94</v>
      </c>
      <c r="Q1777" s="5">
        <f t="shared" si="108"/>
        <v>185.01249999999999</v>
      </c>
      <c r="R1777" s="5">
        <f t="shared" si="109"/>
        <v>105.94</v>
      </c>
      <c r="S1777" s="5">
        <f t="shared" si="110"/>
        <v>79.072499999999991</v>
      </c>
      <c r="T1777" s="7">
        <f t="shared" si="111"/>
        <v>0.42739004121343149</v>
      </c>
      <c r="U1777" s="4">
        <f>YEAR(SalesDataTable[[#This Row],[Order Date]])</f>
        <v>2026</v>
      </c>
      <c r="V1777" s="7" t="str">
        <f>"Q"&amp;ROUNDUP(MONTH(SalesDataTable[[#This Row],[Order Date]])/3,0)</f>
        <v>Q3</v>
      </c>
      <c r="W1777" s="8">
        <f>MONTH(SalesDataTable[[#This Row],[Order Date]])</f>
        <v>8</v>
      </c>
      <c r="X1777" s="7" t="str">
        <f>TEXT(SalesDataTable[[#This Row],[Order Date]],"mmm")</f>
        <v>Aug</v>
      </c>
    </row>
    <row r="1778" spans="1:24" ht="15.75">
      <c r="A1778" s="1">
        <v>3057</v>
      </c>
      <c r="B1778" s="2">
        <v>46263</v>
      </c>
      <c r="C1778" s="3">
        <f>YEAR(SalesDataTable[[#This Row],[Order Date]])</f>
        <v>2026</v>
      </c>
      <c r="D1778" s="10" t="str">
        <f>"Q"&amp;ROUNDUP(MONTH(SalesDataTable[[#This Row],[Order Date]])/3,0)</f>
        <v>Q3</v>
      </c>
      <c r="E1778" s="3">
        <f>MONTH(SalesDataTable[[#This Row],[Order Date]])</f>
        <v>8</v>
      </c>
      <c r="F1778" s="3" t="str">
        <f>TEXT(SalesDataTable[[#This Row],[Order Date]],"MMM")</f>
        <v>Aug</v>
      </c>
      <c r="G1778" s="3" t="s">
        <v>6</v>
      </c>
      <c r="H1778" s="3" t="s">
        <v>49</v>
      </c>
      <c r="I1778" s="3" t="s">
        <v>19</v>
      </c>
      <c r="J1778" s="3" t="s">
        <v>3</v>
      </c>
      <c r="K1778" s="3" t="s">
        <v>9</v>
      </c>
      <c r="L1778" s="3" t="s">
        <v>17</v>
      </c>
      <c r="M1778" s="8">
        <v>2</v>
      </c>
      <c r="N1778" s="5">
        <v>142.16</v>
      </c>
      <c r="O1778" s="6">
        <v>0</v>
      </c>
      <c r="P1778" s="5">
        <v>79.36</v>
      </c>
      <c r="Q1778" s="5">
        <f t="shared" si="108"/>
        <v>284.32</v>
      </c>
      <c r="R1778" s="5">
        <f t="shared" si="109"/>
        <v>158.72</v>
      </c>
      <c r="S1778" s="5">
        <f t="shared" si="110"/>
        <v>125.6</v>
      </c>
      <c r="T1778" s="7">
        <f t="shared" si="111"/>
        <v>0.44175576814856499</v>
      </c>
      <c r="U1778" s="4">
        <f>YEAR(SalesDataTable[[#This Row],[Order Date]])</f>
        <v>2026</v>
      </c>
      <c r="V1778" s="7" t="str">
        <f>"Q"&amp;ROUNDUP(MONTH(SalesDataTable[[#This Row],[Order Date]])/3,0)</f>
        <v>Q3</v>
      </c>
      <c r="W1778" s="8">
        <f>MONTH(SalesDataTable[[#This Row],[Order Date]])</f>
        <v>8</v>
      </c>
      <c r="X1778" s="7" t="str">
        <f>TEXT(SalesDataTable[[#This Row],[Order Date]],"mmm")</f>
        <v>Aug</v>
      </c>
    </row>
    <row r="1779" spans="1:24" ht="15.75">
      <c r="A1779" s="1">
        <v>3112</v>
      </c>
      <c r="B1779" s="2">
        <v>46263</v>
      </c>
      <c r="C1779" s="3">
        <f>YEAR(SalesDataTable[[#This Row],[Order Date]])</f>
        <v>2026</v>
      </c>
      <c r="D1779" s="10" t="str">
        <f>"Q"&amp;ROUNDUP(MONTH(SalesDataTable[[#This Row],[Order Date]])/3,0)</f>
        <v>Q3</v>
      </c>
      <c r="E1779" s="3">
        <f>MONTH(SalesDataTable[[#This Row],[Order Date]])</f>
        <v>8</v>
      </c>
      <c r="F1779" s="3" t="str">
        <f>TEXT(SalesDataTable[[#This Row],[Order Date]],"MMM")</f>
        <v>Aug</v>
      </c>
      <c r="G1779" s="3" t="s">
        <v>20</v>
      </c>
      <c r="H1779" s="3" t="s">
        <v>33</v>
      </c>
      <c r="I1779" s="3" t="s">
        <v>2</v>
      </c>
      <c r="J1779" s="3" t="s">
        <v>16</v>
      </c>
      <c r="K1779" s="3" t="s">
        <v>14</v>
      </c>
      <c r="L1779" s="3" t="s">
        <v>32</v>
      </c>
      <c r="M1779" s="8">
        <v>2</v>
      </c>
      <c r="N1779" s="5">
        <v>47.69</v>
      </c>
      <c r="O1779" s="6">
        <v>0.05</v>
      </c>
      <c r="P1779" s="5">
        <v>18.8</v>
      </c>
      <c r="Q1779" s="5">
        <f t="shared" si="108"/>
        <v>90.61099999999999</v>
      </c>
      <c r="R1779" s="5">
        <f t="shared" si="109"/>
        <v>37.6</v>
      </c>
      <c r="S1779" s="5">
        <f t="shared" si="110"/>
        <v>53.010999999999989</v>
      </c>
      <c r="T1779" s="7">
        <f t="shared" si="111"/>
        <v>0.58503934400900548</v>
      </c>
      <c r="U1779" s="4">
        <f>YEAR(SalesDataTable[[#This Row],[Order Date]])</f>
        <v>2026</v>
      </c>
      <c r="V1779" s="7" t="str">
        <f>"Q"&amp;ROUNDUP(MONTH(SalesDataTable[[#This Row],[Order Date]])/3,0)</f>
        <v>Q3</v>
      </c>
      <c r="W1779" s="8">
        <f>MONTH(SalesDataTable[[#This Row],[Order Date]])</f>
        <v>8</v>
      </c>
      <c r="X1779" s="7" t="str">
        <f>TEXT(SalesDataTable[[#This Row],[Order Date]],"mmm")</f>
        <v>Aug</v>
      </c>
    </row>
    <row r="1780" spans="1:24" ht="15.75">
      <c r="A1780" s="1">
        <v>3137</v>
      </c>
      <c r="B1780" s="2">
        <v>46263</v>
      </c>
      <c r="C1780" s="3">
        <f>YEAR(SalesDataTable[[#This Row],[Order Date]])</f>
        <v>2026</v>
      </c>
      <c r="D1780" s="10" t="str">
        <f>"Q"&amp;ROUNDUP(MONTH(SalesDataTable[[#This Row],[Order Date]])/3,0)</f>
        <v>Q3</v>
      </c>
      <c r="E1780" s="3">
        <f>MONTH(SalesDataTable[[#This Row],[Order Date]])</f>
        <v>8</v>
      </c>
      <c r="F1780" s="3" t="str">
        <f>TEXT(SalesDataTable[[#This Row],[Order Date]],"MMM")</f>
        <v>Aug</v>
      </c>
      <c r="G1780" s="3" t="s">
        <v>11</v>
      </c>
      <c r="H1780" s="3" t="s">
        <v>25</v>
      </c>
      <c r="I1780" s="3" t="s">
        <v>19</v>
      </c>
      <c r="J1780" s="3" t="s">
        <v>13</v>
      </c>
      <c r="K1780" s="3" t="s">
        <v>14</v>
      </c>
      <c r="L1780" s="3" t="s">
        <v>48</v>
      </c>
      <c r="M1780" s="8">
        <v>3</v>
      </c>
      <c r="N1780" s="5">
        <v>164.51</v>
      </c>
      <c r="O1780" s="6">
        <v>0</v>
      </c>
      <c r="P1780" s="5">
        <v>86.76</v>
      </c>
      <c r="Q1780" s="5">
        <f t="shared" si="108"/>
        <v>493.53</v>
      </c>
      <c r="R1780" s="5">
        <f t="shared" si="109"/>
        <v>260.28000000000003</v>
      </c>
      <c r="S1780" s="5">
        <f t="shared" si="110"/>
        <v>233.24999999999994</v>
      </c>
      <c r="T1780" s="7">
        <f t="shared" si="111"/>
        <v>0.47261564646526039</v>
      </c>
      <c r="U1780" s="4">
        <f>YEAR(SalesDataTable[[#This Row],[Order Date]])</f>
        <v>2026</v>
      </c>
      <c r="V1780" s="7" t="str">
        <f>"Q"&amp;ROUNDUP(MONTH(SalesDataTable[[#This Row],[Order Date]])/3,0)</f>
        <v>Q3</v>
      </c>
      <c r="W1780" s="8">
        <f>MONTH(SalesDataTable[[#This Row],[Order Date]])</f>
        <v>8</v>
      </c>
      <c r="X1780" s="7" t="str">
        <f>TEXT(SalesDataTable[[#This Row],[Order Date]],"mmm")</f>
        <v>Aug</v>
      </c>
    </row>
    <row r="1781" spans="1:24" ht="15.75">
      <c r="A1781" s="1">
        <v>3983</v>
      </c>
      <c r="B1781" s="2">
        <v>46263</v>
      </c>
      <c r="C1781" s="3">
        <f>YEAR(SalesDataTable[[#This Row],[Order Date]])</f>
        <v>2026</v>
      </c>
      <c r="D1781" s="10" t="str">
        <f>"Q"&amp;ROUNDUP(MONTH(SalesDataTable[[#This Row],[Order Date]])/3,0)</f>
        <v>Q3</v>
      </c>
      <c r="E1781" s="3">
        <f>MONTH(SalesDataTable[[#This Row],[Order Date]])</f>
        <v>8</v>
      </c>
      <c r="F1781" s="3" t="str">
        <f>TEXT(SalesDataTable[[#This Row],[Order Date]],"MMM")</f>
        <v>Aug</v>
      </c>
      <c r="G1781" s="3" t="s">
        <v>11</v>
      </c>
      <c r="H1781" s="3" t="s">
        <v>12</v>
      </c>
      <c r="I1781" s="3" t="s">
        <v>28</v>
      </c>
      <c r="J1781" s="3" t="s">
        <v>16</v>
      </c>
      <c r="K1781" s="3" t="s">
        <v>23</v>
      </c>
      <c r="L1781" s="3" t="s">
        <v>29</v>
      </c>
      <c r="M1781" s="8">
        <v>2</v>
      </c>
      <c r="N1781" s="5">
        <v>194.71</v>
      </c>
      <c r="O1781" s="6">
        <v>0.1</v>
      </c>
      <c r="P1781" s="5">
        <v>105.57</v>
      </c>
      <c r="Q1781" s="5">
        <f t="shared" si="108"/>
        <v>350.47800000000001</v>
      </c>
      <c r="R1781" s="5">
        <f t="shared" si="109"/>
        <v>211.14</v>
      </c>
      <c r="S1781" s="5">
        <f t="shared" si="110"/>
        <v>139.33800000000002</v>
      </c>
      <c r="T1781" s="7">
        <f t="shared" si="111"/>
        <v>0.39756561039494637</v>
      </c>
      <c r="U1781" s="4">
        <f>YEAR(SalesDataTable[[#This Row],[Order Date]])</f>
        <v>2026</v>
      </c>
      <c r="V1781" s="7" t="str">
        <f>"Q"&amp;ROUNDUP(MONTH(SalesDataTable[[#This Row],[Order Date]])/3,0)</f>
        <v>Q3</v>
      </c>
      <c r="W1781" s="8">
        <f>MONTH(SalesDataTable[[#This Row],[Order Date]])</f>
        <v>8</v>
      </c>
      <c r="X1781" s="7" t="str">
        <f>TEXT(SalesDataTable[[#This Row],[Order Date]],"mmm")</f>
        <v>Aug</v>
      </c>
    </row>
    <row r="1782" spans="1:24" ht="15.75">
      <c r="A1782" s="1">
        <v>4016</v>
      </c>
      <c r="B1782" s="2">
        <v>46263</v>
      </c>
      <c r="C1782" s="3">
        <f>YEAR(SalesDataTable[[#This Row],[Order Date]])</f>
        <v>2026</v>
      </c>
      <c r="D1782" s="10" t="str">
        <f>"Q"&amp;ROUNDUP(MONTH(SalesDataTable[[#This Row],[Order Date]])/3,0)</f>
        <v>Q3</v>
      </c>
      <c r="E1782" s="3">
        <f>MONTH(SalesDataTable[[#This Row],[Order Date]])</f>
        <v>8</v>
      </c>
      <c r="F1782" s="3" t="str">
        <f>TEXT(SalesDataTable[[#This Row],[Order Date]],"MMM")</f>
        <v>Aug</v>
      </c>
      <c r="G1782" s="3" t="s">
        <v>20</v>
      </c>
      <c r="H1782" s="3" t="s">
        <v>47</v>
      </c>
      <c r="I1782" s="3" t="s">
        <v>8</v>
      </c>
      <c r="J1782" s="3" t="s">
        <v>16</v>
      </c>
      <c r="K1782" s="3" t="s">
        <v>9</v>
      </c>
      <c r="L1782" s="3" t="s">
        <v>17</v>
      </c>
      <c r="M1782" s="8">
        <v>5</v>
      </c>
      <c r="N1782" s="5">
        <v>145.24</v>
      </c>
      <c r="O1782" s="6">
        <v>0.15</v>
      </c>
      <c r="P1782" s="5">
        <v>77.69</v>
      </c>
      <c r="Q1782" s="5">
        <f t="shared" si="108"/>
        <v>617.27</v>
      </c>
      <c r="R1782" s="5">
        <f t="shared" si="109"/>
        <v>388.45</v>
      </c>
      <c r="S1782" s="5">
        <f t="shared" si="110"/>
        <v>228.82</v>
      </c>
      <c r="T1782" s="7">
        <f t="shared" si="111"/>
        <v>0.37069677774717708</v>
      </c>
      <c r="U1782" s="4">
        <f>YEAR(SalesDataTable[[#This Row],[Order Date]])</f>
        <v>2026</v>
      </c>
      <c r="V1782" s="7" t="str">
        <f>"Q"&amp;ROUNDUP(MONTH(SalesDataTable[[#This Row],[Order Date]])/3,0)</f>
        <v>Q3</v>
      </c>
      <c r="W1782" s="8">
        <f>MONTH(SalesDataTable[[#This Row],[Order Date]])</f>
        <v>8</v>
      </c>
      <c r="X1782" s="7" t="str">
        <f>TEXT(SalesDataTable[[#This Row],[Order Date]],"mmm")</f>
        <v>Aug</v>
      </c>
    </row>
    <row r="1783" spans="1:24" ht="15.75">
      <c r="A1783" s="1">
        <v>4340</v>
      </c>
      <c r="B1783" s="2">
        <v>46263</v>
      </c>
      <c r="C1783" s="3">
        <f>YEAR(SalesDataTable[[#This Row],[Order Date]])</f>
        <v>2026</v>
      </c>
      <c r="D1783" s="10" t="str">
        <f>"Q"&amp;ROUNDUP(MONTH(SalesDataTable[[#This Row],[Order Date]])/3,0)</f>
        <v>Q3</v>
      </c>
      <c r="E1783" s="3">
        <f>MONTH(SalesDataTable[[#This Row],[Order Date]])</f>
        <v>8</v>
      </c>
      <c r="F1783" s="3" t="str">
        <f>TEXT(SalesDataTable[[#This Row],[Order Date]],"MMM")</f>
        <v>Aug</v>
      </c>
      <c r="G1783" s="3" t="s">
        <v>20</v>
      </c>
      <c r="H1783" s="3" t="s">
        <v>33</v>
      </c>
      <c r="I1783" s="3" t="s">
        <v>2</v>
      </c>
      <c r="J1783" s="3" t="s">
        <v>13</v>
      </c>
      <c r="K1783" s="3" t="s">
        <v>14</v>
      </c>
      <c r="L1783" s="3" t="s">
        <v>15</v>
      </c>
      <c r="M1783" s="8">
        <v>2</v>
      </c>
      <c r="N1783" s="5">
        <v>35.6</v>
      </c>
      <c r="O1783" s="6">
        <v>0.15</v>
      </c>
      <c r="P1783" s="5">
        <v>13.67</v>
      </c>
      <c r="Q1783" s="5">
        <f t="shared" si="108"/>
        <v>60.52</v>
      </c>
      <c r="R1783" s="5">
        <f t="shared" si="109"/>
        <v>27.34</v>
      </c>
      <c r="S1783" s="5">
        <f t="shared" si="110"/>
        <v>33.180000000000007</v>
      </c>
      <c r="T1783" s="7">
        <f t="shared" si="111"/>
        <v>0.54824851288830145</v>
      </c>
      <c r="U1783" s="4">
        <f>YEAR(SalesDataTable[[#This Row],[Order Date]])</f>
        <v>2026</v>
      </c>
      <c r="V1783" s="7" t="str">
        <f>"Q"&amp;ROUNDUP(MONTH(SalesDataTable[[#This Row],[Order Date]])/3,0)</f>
        <v>Q3</v>
      </c>
      <c r="W1783" s="8">
        <f>MONTH(SalesDataTable[[#This Row],[Order Date]])</f>
        <v>8</v>
      </c>
      <c r="X1783" s="7" t="str">
        <f>TEXT(SalesDataTable[[#This Row],[Order Date]],"mmm")</f>
        <v>Aug</v>
      </c>
    </row>
    <row r="1784" spans="1:24" ht="15.75">
      <c r="A1784" s="1">
        <v>4640</v>
      </c>
      <c r="B1784" s="2">
        <v>46263</v>
      </c>
      <c r="C1784" s="3">
        <f>YEAR(SalesDataTable[[#This Row],[Order Date]])</f>
        <v>2026</v>
      </c>
      <c r="D1784" s="10" t="str">
        <f>"Q"&amp;ROUNDUP(MONTH(SalesDataTable[[#This Row],[Order Date]])/3,0)</f>
        <v>Q3</v>
      </c>
      <c r="E1784" s="3">
        <f>MONTH(SalesDataTable[[#This Row],[Order Date]])</f>
        <v>8</v>
      </c>
      <c r="F1784" s="3" t="str">
        <f>TEXT(SalesDataTable[[#This Row],[Order Date]],"MMM")</f>
        <v>Aug</v>
      </c>
      <c r="G1784" s="3" t="s">
        <v>0</v>
      </c>
      <c r="H1784" s="3" t="s">
        <v>50</v>
      </c>
      <c r="I1784" s="3" t="s">
        <v>2</v>
      </c>
      <c r="J1784" s="3" t="s">
        <v>13</v>
      </c>
      <c r="K1784" s="3" t="s">
        <v>34</v>
      </c>
      <c r="L1784" s="3" t="s">
        <v>35</v>
      </c>
      <c r="M1784" s="8">
        <v>2</v>
      </c>
      <c r="N1784" s="5">
        <v>41.05</v>
      </c>
      <c r="O1784" s="6">
        <v>0.05</v>
      </c>
      <c r="P1784" s="5">
        <v>14.47</v>
      </c>
      <c r="Q1784" s="5">
        <f t="shared" si="108"/>
        <v>77.99499999999999</v>
      </c>
      <c r="R1784" s="5">
        <f t="shared" si="109"/>
        <v>28.94</v>
      </c>
      <c r="S1784" s="5">
        <f t="shared" si="110"/>
        <v>49.054999999999993</v>
      </c>
      <c r="T1784" s="7">
        <f t="shared" si="111"/>
        <v>0.62895057375472785</v>
      </c>
      <c r="U1784" s="4">
        <f>YEAR(SalesDataTable[[#This Row],[Order Date]])</f>
        <v>2026</v>
      </c>
      <c r="V1784" s="7" t="str">
        <f>"Q"&amp;ROUNDUP(MONTH(SalesDataTable[[#This Row],[Order Date]])/3,0)</f>
        <v>Q3</v>
      </c>
      <c r="W1784" s="8">
        <f>MONTH(SalesDataTable[[#This Row],[Order Date]])</f>
        <v>8</v>
      </c>
      <c r="X1784" s="7" t="str">
        <f>TEXT(SalesDataTable[[#This Row],[Order Date]],"mmm")</f>
        <v>Aug</v>
      </c>
    </row>
    <row r="1785" spans="1:24" ht="15.75">
      <c r="A1785" s="1">
        <v>4733</v>
      </c>
      <c r="B1785" s="2">
        <v>46263</v>
      </c>
      <c r="C1785" s="3">
        <f>YEAR(SalesDataTable[[#This Row],[Order Date]])</f>
        <v>2026</v>
      </c>
      <c r="D1785" s="10" t="str">
        <f>"Q"&amp;ROUNDUP(MONTH(SalesDataTable[[#This Row],[Order Date]])/3,0)</f>
        <v>Q3</v>
      </c>
      <c r="E1785" s="3">
        <f>MONTH(SalesDataTable[[#This Row],[Order Date]])</f>
        <v>8</v>
      </c>
      <c r="F1785" s="3" t="str">
        <f>TEXT(SalesDataTable[[#This Row],[Order Date]],"MMM")</f>
        <v>Aug</v>
      </c>
      <c r="G1785" s="3" t="s">
        <v>11</v>
      </c>
      <c r="H1785" s="3" t="s">
        <v>12</v>
      </c>
      <c r="I1785" s="3" t="s">
        <v>2</v>
      </c>
      <c r="J1785" s="3" t="s">
        <v>13</v>
      </c>
      <c r="K1785" s="3" t="s">
        <v>9</v>
      </c>
      <c r="L1785" s="3" t="s">
        <v>37</v>
      </c>
      <c r="M1785" s="8">
        <v>2</v>
      </c>
      <c r="N1785" s="5">
        <v>153.63999999999999</v>
      </c>
      <c r="O1785" s="6">
        <v>0.05</v>
      </c>
      <c r="P1785" s="5">
        <v>77.709999999999994</v>
      </c>
      <c r="Q1785" s="5">
        <f t="shared" si="108"/>
        <v>291.91599999999994</v>
      </c>
      <c r="R1785" s="5">
        <f t="shared" si="109"/>
        <v>155.41999999999999</v>
      </c>
      <c r="S1785" s="5">
        <f t="shared" si="110"/>
        <v>136.49599999999995</v>
      </c>
      <c r="T1785" s="7">
        <f t="shared" si="111"/>
        <v>0.46758656599843784</v>
      </c>
      <c r="U1785" s="4">
        <f>YEAR(SalesDataTable[[#This Row],[Order Date]])</f>
        <v>2026</v>
      </c>
      <c r="V1785" s="7" t="str">
        <f>"Q"&amp;ROUNDUP(MONTH(SalesDataTable[[#This Row],[Order Date]])/3,0)</f>
        <v>Q3</v>
      </c>
      <c r="W1785" s="8">
        <f>MONTH(SalesDataTable[[#This Row],[Order Date]])</f>
        <v>8</v>
      </c>
      <c r="X1785" s="7" t="str">
        <f>TEXT(SalesDataTable[[#This Row],[Order Date]],"mmm")</f>
        <v>Aug</v>
      </c>
    </row>
    <row r="1786" spans="1:24" ht="15.75">
      <c r="A1786" s="1">
        <v>4827</v>
      </c>
      <c r="B1786" s="2">
        <v>46263</v>
      </c>
      <c r="C1786" s="3">
        <f>YEAR(SalesDataTable[[#This Row],[Order Date]])</f>
        <v>2026</v>
      </c>
      <c r="D1786" s="10" t="str">
        <f>"Q"&amp;ROUNDUP(MONTH(SalesDataTable[[#This Row],[Order Date]])/3,0)</f>
        <v>Q3</v>
      </c>
      <c r="E1786" s="3">
        <f>MONTH(SalesDataTable[[#This Row],[Order Date]])</f>
        <v>8</v>
      </c>
      <c r="F1786" s="3" t="str">
        <f>TEXT(SalesDataTable[[#This Row],[Order Date]],"MMM")</f>
        <v>Aug</v>
      </c>
      <c r="G1786" s="3" t="s">
        <v>11</v>
      </c>
      <c r="H1786" s="3" t="s">
        <v>12</v>
      </c>
      <c r="I1786" s="3" t="s">
        <v>2</v>
      </c>
      <c r="J1786" s="3" t="s">
        <v>3</v>
      </c>
      <c r="K1786" s="3" t="s">
        <v>14</v>
      </c>
      <c r="L1786" s="3" t="s">
        <v>15</v>
      </c>
      <c r="M1786" s="8">
        <v>5</v>
      </c>
      <c r="N1786" s="5">
        <v>36.700000000000003</v>
      </c>
      <c r="O1786" s="6">
        <v>0</v>
      </c>
      <c r="P1786" s="5">
        <v>13.45</v>
      </c>
      <c r="Q1786" s="5">
        <f t="shared" si="108"/>
        <v>183.5</v>
      </c>
      <c r="R1786" s="5">
        <f t="shared" si="109"/>
        <v>67.25</v>
      </c>
      <c r="S1786" s="5">
        <f t="shared" si="110"/>
        <v>116.25</v>
      </c>
      <c r="T1786" s="7">
        <f t="shared" si="111"/>
        <v>0.63351498637602177</v>
      </c>
      <c r="U1786" s="4">
        <f>YEAR(SalesDataTable[[#This Row],[Order Date]])</f>
        <v>2026</v>
      </c>
      <c r="V1786" s="7" t="str">
        <f>"Q"&amp;ROUNDUP(MONTH(SalesDataTable[[#This Row],[Order Date]])/3,0)</f>
        <v>Q3</v>
      </c>
      <c r="W1786" s="8">
        <f>MONTH(SalesDataTable[[#This Row],[Order Date]])</f>
        <v>8</v>
      </c>
      <c r="X1786" s="7" t="str">
        <f>TEXT(SalesDataTable[[#This Row],[Order Date]],"mmm")</f>
        <v>Aug</v>
      </c>
    </row>
    <row r="1787" spans="1:24" ht="15.75">
      <c r="A1787" s="1">
        <v>5180</v>
      </c>
      <c r="B1787" s="2">
        <v>46263</v>
      </c>
      <c r="C1787" s="3">
        <f>YEAR(SalesDataTable[[#This Row],[Order Date]])</f>
        <v>2026</v>
      </c>
      <c r="D1787" s="10" t="str">
        <f>"Q"&amp;ROUNDUP(MONTH(SalesDataTable[[#This Row],[Order Date]])/3,0)</f>
        <v>Q3</v>
      </c>
      <c r="E1787" s="3">
        <f>MONTH(SalesDataTable[[#This Row],[Order Date]])</f>
        <v>8</v>
      </c>
      <c r="F1787" s="3" t="str">
        <f>TEXT(SalesDataTable[[#This Row],[Order Date]],"MMM")</f>
        <v>Aug</v>
      </c>
      <c r="G1787" s="3" t="s">
        <v>0</v>
      </c>
      <c r="H1787" s="3" t="s">
        <v>50</v>
      </c>
      <c r="I1787" s="3" t="s">
        <v>8</v>
      </c>
      <c r="J1787" s="3" t="s">
        <v>16</v>
      </c>
      <c r="K1787" s="3" t="s">
        <v>23</v>
      </c>
      <c r="L1787" s="3" t="s">
        <v>51</v>
      </c>
      <c r="M1787" s="8">
        <v>8</v>
      </c>
      <c r="N1787" s="5">
        <v>124</v>
      </c>
      <c r="O1787" s="6">
        <v>0.1</v>
      </c>
      <c r="P1787" s="5">
        <v>61.85</v>
      </c>
      <c r="Q1787" s="5">
        <f t="shared" si="108"/>
        <v>892.80000000000007</v>
      </c>
      <c r="R1787" s="5">
        <f t="shared" si="109"/>
        <v>494.8</v>
      </c>
      <c r="S1787" s="5">
        <f t="shared" si="110"/>
        <v>398.00000000000006</v>
      </c>
      <c r="T1787" s="7">
        <f t="shared" si="111"/>
        <v>0.44578853046594985</v>
      </c>
      <c r="U1787" s="4">
        <f>YEAR(SalesDataTable[[#This Row],[Order Date]])</f>
        <v>2026</v>
      </c>
      <c r="V1787" s="7" t="str">
        <f>"Q"&amp;ROUNDUP(MONTH(SalesDataTable[[#This Row],[Order Date]])/3,0)</f>
        <v>Q3</v>
      </c>
      <c r="W1787" s="8">
        <f>MONTH(SalesDataTable[[#This Row],[Order Date]])</f>
        <v>8</v>
      </c>
      <c r="X1787" s="7" t="str">
        <f>TEXT(SalesDataTable[[#This Row],[Order Date]],"mmm")</f>
        <v>Aug</v>
      </c>
    </row>
    <row r="1788" spans="1:24" ht="15.75">
      <c r="A1788" s="1">
        <v>121</v>
      </c>
      <c r="B1788" s="2">
        <v>46264</v>
      </c>
      <c r="C1788" s="3">
        <f>YEAR(SalesDataTable[[#This Row],[Order Date]])</f>
        <v>2026</v>
      </c>
      <c r="D1788" s="10" t="str">
        <f>"Q"&amp;ROUNDUP(MONTH(SalesDataTable[[#This Row],[Order Date]])/3,0)</f>
        <v>Q3</v>
      </c>
      <c r="E1788" s="3">
        <f>MONTH(SalesDataTable[[#This Row],[Order Date]])</f>
        <v>8</v>
      </c>
      <c r="F1788" s="3" t="str">
        <f>TEXT(SalesDataTable[[#This Row],[Order Date]],"MMM")</f>
        <v>Aug</v>
      </c>
      <c r="G1788" s="3" t="s">
        <v>6</v>
      </c>
      <c r="H1788" s="3" t="s">
        <v>7</v>
      </c>
      <c r="I1788" s="3" t="s">
        <v>28</v>
      </c>
      <c r="J1788" s="3" t="s">
        <v>13</v>
      </c>
      <c r="K1788" s="3" t="s">
        <v>4</v>
      </c>
      <c r="L1788" s="3" t="s">
        <v>5</v>
      </c>
      <c r="M1788" s="8">
        <v>1</v>
      </c>
      <c r="N1788" s="5">
        <v>81.23</v>
      </c>
      <c r="O1788" s="6">
        <v>0.1</v>
      </c>
      <c r="P1788" s="5">
        <v>42.65</v>
      </c>
      <c r="Q1788" s="5">
        <f t="shared" si="108"/>
        <v>73.106999999999999</v>
      </c>
      <c r="R1788" s="5">
        <f t="shared" si="109"/>
        <v>42.65</v>
      </c>
      <c r="S1788" s="5">
        <f t="shared" si="110"/>
        <v>30.457000000000001</v>
      </c>
      <c r="T1788" s="7">
        <f t="shared" si="111"/>
        <v>0.41660853269864723</v>
      </c>
      <c r="U1788" s="4">
        <f>YEAR(SalesDataTable[[#This Row],[Order Date]])</f>
        <v>2026</v>
      </c>
      <c r="V1788" s="7" t="str">
        <f>"Q"&amp;ROUNDUP(MONTH(SalesDataTable[[#This Row],[Order Date]])/3,0)</f>
        <v>Q3</v>
      </c>
      <c r="W1788" s="8">
        <f>MONTH(SalesDataTable[[#This Row],[Order Date]])</f>
        <v>8</v>
      </c>
      <c r="X1788" s="7" t="str">
        <f>TEXT(SalesDataTable[[#This Row],[Order Date]],"mmm")</f>
        <v>Aug</v>
      </c>
    </row>
    <row r="1789" spans="1:24" ht="15.75">
      <c r="A1789" s="1">
        <v>618</v>
      </c>
      <c r="B1789" s="2">
        <v>46264</v>
      </c>
      <c r="C1789" s="3">
        <f>YEAR(SalesDataTable[[#This Row],[Order Date]])</f>
        <v>2026</v>
      </c>
      <c r="D1789" s="10" t="str">
        <f>"Q"&amp;ROUNDUP(MONTH(SalesDataTable[[#This Row],[Order Date]])/3,0)</f>
        <v>Q3</v>
      </c>
      <c r="E1789" s="3">
        <f>MONTH(SalesDataTable[[#This Row],[Order Date]])</f>
        <v>8</v>
      </c>
      <c r="F1789" s="3" t="str">
        <f>TEXT(SalesDataTable[[#This Row],[Order Date]],"MMM")</f>
        <v>Aug</v>
      </c>
      <c r="G1789" s="3" t="s">
        <v>6</v>
      </c>
      <c r="H1789" s="3" t="s">
        <v>43</v>
      </c>
      <c r="I1789" s="3" t="s">
        <v>2</v>
      </c>
      <c r="J1789" s="3" t="s">
        <v>16</v>
      </c>
      <c r="K1789" s="3" t="s">
        <v>4</v>
      </c>
      <c r="L1789" s="3" t="s">
        <v>26</v>
      </c>
      <c r="M1789" s="8">
        <v>2</v>
      </c>
      <c r="N1789" s="5">
        <v>41.06</v>
      </c>
      <c r="O1789" s="6">
        <v>0.05</v>
      </c>
      <c r="P1789" s="5">
        <v>16.559999999999999</v>
      </c>
      <c r="Q1789" s="5">
        <f t="shared" si="108"/>
        <v>78.013999999999996</v>
      </c>
      <c r="R1789" s="5">
        <f t="shared" si="109"/>
        <v>33.119999999999997</v>
      </c>
      <c r="S1789" s="5">
        <f t="shared" si="110"/>
        <v>44.893999999999998</v>
      </c>
      <c r="T1789" s="7">
        <f t="shared" si="111"/>
        <v>0.5754608147255621</v>
      </c>
      <c r="U1789" s="4">
        <f>YEAR(SalesDataTable[[#This Row],[Order Date]])</f>
        <v>2026</v>
      </c>
      <c r="V1789" s="7" t="str">
        <f>"Q"&amp;ROUNDUP(MONTH(SalesDataTable[[#This Row],[Order Date]])/3,0)</f>
        <v>Q3</v>
      </c>
      <c r="W1789" s="8">
        <f>MONTH(SalesDataTable[[#This Row],[Order Date]])</f>
        <v>8</v>
      </c>
      <c r="X1789" s="7" t="str">
        <f>TEXT(SalesDataTable[[#This Row],[Order Date]],"mmm")</f>
        <v>Aug</v>
      </c>
    </row>
    <row r="1790" spans="1:24" ht="15.75">
      <c r="A1790" s="1">
        <v>2860</v>
      </c>
      <c r="B1790" s="2">
        <v>46264</v>
      </c>
      <c r="C1790" s="3">
        <f>YEAR(SalesDataTable[[#This Row],[Order Date]])</f>
        <v>2026</v>
      </c>
      <c r="D1790" s="10" t="str">
        <f>"Q"&amp;ROUNDUP(MONTH(SalesDataTable[[#This Row],[Order Date]])/3,0)</f>
        <v>Q3</v>
      </c>
      <c r="E1790" s="3">
        <f>MONTH(SalesDataTable[[#This Row],[Order Date]])</f>
        <v>8</v>
      </c>
      <c r="F1790" s="3" t="str">
        <f>TEXT(SalesDataTable[[#This Row],[Order Date]],"MMM")</f>
        <v>Aug</v>
      </c>
      <c r="G1790" s="3" t="s">
        <v>20</v>
      </c>
      <c r="H1790" s="3" t="s">
        <v>31</v>
      </c>
      <c r="I1790" s="3" t="s">
        <v>28</v>
      </c>
      <c r="J1790" s="3" t="s">
        <v>3</v>
      </c>
      <c r="K1790" s="3" t="s">
        <v>9</v>
      </c>
      <c r="L1790" s="3" t="s">
        <v>17</v>
      </c>
      <c r="M1790" s="8">
        <v>1</v>
      </c>
      <c r="N1790" s="5">
        <v>143.49</v>
      </c>
      <c r="O1790" s="6">
        <v>0.1</v>
      </c>
      <c r="P1790" s="5">
        <v>80.72</v>
      </c>
      <c r="Q1790" s="5">
        <f t="shared" si="108"/>
        <v>129.14100000000002</v>
      </c>
      <c r="R1790" s="5">
        <f t="shared" si="109"/>
        <v>80.72</v>
      </c>
      <c r="S1790" s="5">
        <f t="shared" si="110"/>
        <v>48.421000000000021</v>
      </c>
      <c r="T1790" s="7">
        <f t="shared" si="111"/>
        <v>0.3749467636149636</v>
      </c>
      <c r="U1790" s="4">
        <f>YEAR(SalesDataTable[[#This Row],[Order Date]])</f>
        <v>2026</v>
      </c>
      <c r="V1790" s="7" t="str">
        <f>"Q"&amp;ROUNDUP(MONTH(SalesDataTable[[#This Row],[Order Date]])/3,0)</f>
        <v>Q3</v>
      </c>
      <c r="W1790" s="8">
        <f>MONTH(SalesDataTable[[#This Row],[Order Date]])</f>
        <v>8</v>
      </c>
      <c r="X1790" s="7" t="str">
        <f>TEXT(SalesDataTable[[#This Row],[Order Date]],"mmm")</f>
        <v>Aug</v>
      </c>
    </row>
    <row r="1791" spans="1:24" ht="15.75">
      <c r="A1791" s="1">
        <v>3768</v>
      </c>
      <c r="B1791" s="2">
        <v>46264</v>
      </c>
      <c r="C1791" s="3">
        <f>YEAR(SalesDataTable[[#This Row],[Order Date]])</f>
        <v>2026</v>
      </c>
      <c r="D1791" s="10" t="str">
        <f>"Q"&amp;ROUNDUP(MONTH(SalesDataTable[[#This Row],[Order Date]])/3,0)</f>
        <v>Q3</v>
      </c>
      <c r="E1791" s="3">
        <f>MONTH(SalesDataTable[[#This Row],[Order Date]])</f>
        <v>8</v>
      </c>
      <c r="F1791" s="3" t="str">
        <f>TEXT(SalesDataTable[[#This Row],[Order Date]],"MMM")</f>
        <v>Aug</v>
      </c>
      <c r="G1791" s="3" t="s">
        <v>11</v>
      </c>
      <c r="H1791" s="3" t="s">
        <v>18</v>
      </c>
      <c r="I1791" s="3" t="s">
        <v>19</v>
      </c>
      <c r="J1791" s="3" t="s">
        <v>13</v>
      </c>
      <c r="K1791" s="3" t="s">
        <v>9</v>
      </c>
      <c r="L1791" s="3" t="s">
        <v>17</v>
      </c>
      <c r="M1791" s="8">
        <v>1</v>
      </c>
      <c r="N1791" s="5">
        <v>143.38</v>
      </c>
      <c r="O1791" s="6">
        <v>0</v>
      </c>
      <c r="P1791" s="5">
        <v>78.37</v>
      </c>
      <c r="Q1791" s="5">
        <f t="shared" si="108"/>
        <v>143.38</v>
      </c>
      <c r="R1791" s="5">
        <f t="shared" si="109"/>
        <v>78.37</v>
      </c>
      <c r="S1791" s="5">
        <f t="shared" si="110"/>
        <v>65.009999999999991</v>
      </c>
      <c r="T1791" s="7">
        <f t="shared" si="111"/>
        <v>0.45341051750592826</v>
      </c>
      <c r="U1791" s="4">
        <f>YEAR(SalesDataTable[[#This Row],[Order Date]])</f>
        <v>2026</v>
      </c>
      <c r="V1791" s="7" t="str">
        <f>"Q"&amp;ROUNDUP(MONTH(SalesDataTable[[#This Row],[Order Date]])/3,0)</f>
        <v>Q3</v>
      </c>
      <c r="W1791" s="8">
        <f>MONTH(SalesDataTable[[#This Row],[Order Date]])</f>
        <v>8</v>
      </c>
      <c r="X1791" s="7" t="str">
        <f>TEXT(SalesDataTable[[#This Row],[Order Date]],"mmm")</f>
        <v>Aug</v>
      </c>
    </row>
    <row r="1792" spans="1:24" ht="15.75">
      <c r="A1792" s="1">
        <v>3987</v>
      </c>
      <c r="B1792" s="2">
        <v>46264</v>
      </c>
      <c r="C1792" s="3">
        <f>YEAR(SalesDataTable[[#This Row],[Order Date]])</f>
        <v>2026</v>
      </c>
      <c r="D1792" s="10" t="str">
        <f>"Q"&amp;ROUNDUP(MONTH(SalesDataTable[[#This Row],[Order Date]])/3,0)</f>
        <v>Q3</v>
      </c>
      <c r="E1792" s="3">
        <f>MONTH(SalesDataTable[[#This Row],[Order Date]])</f>
        <v>8</v>
      </c>
      <c r="F1792" s="3" t="str">
        <f>TEXT(SalesDataTable[[#This Row],[Order Date]],"MMM")</f>
        <v>Aug</v>
      </c>
      <c r="G1792" s="3" t="s">
        <v>6</v>
      </c>
      <c r="H1792" s="3" t="s">
        <v>43</v>
      </c>
      <c r="I1792" s="3" t="s">
        <v>28</v>
      </c>
      <c r="J1792" s="3" t="s">
        <v>16</v>
      </c>
      <c r="K1792" s="3" t="s">
        <v>9</v>
      </c>
      <c r="L1792" s="3" t="s">
        <v>17</v>
      </c>
      <c r="M1792" s="8">
        <v>1</v>
      </c>
      <c r="N1792" s="5">
        <v>144.54</v>
      </c>
      <c r="O1792" s="6">
        <v>0</v>
      </c>
      <c r="P1792" s="5">
        <v>78.77</v>
      </c>
      <c r="Q1792" s="5">
        <f t="shared" si="108"/>
        <v>144.54</v>
      </c>
      <c r="R1792" s="5">
        <f t="shared" si="109"/>
        <v>78.77</v>
      </c>
      <c r="S1792" s="5">
        <f t="shared" si="110"/>
        <v>65.77</v>
      </c>
      <c r="T1792" s="7">
        <f t="shared" si="111"/>
        <v>0.45502974955029751</v>
      </c>
      <c r="U1792" s="4">
        <f>YEAR(SalesDataTable[[#This Row],[Order Date]])</f>
        <v>2026</v>
      </c>
      <c r="V1792" s="7" t="str">
        <f>"Q"&amp;ROUNDUP(MONTH(SalesDataTable[[#This Row],[Order Date]])/3,0)</f>
        <v>Q3</v>
      </c>
      <c r="W1792" s="8">
        <f>MONTH(SalesDataTable[[#This Row],[Order Date]])</f>
        <v>8</v>
      </c>
      <c r="X1792" s="7" t="str">
        <f>TEXT(SalesDataTable[[#This Row],[Order Date]],"mmm")</f>
        <v>Aug</v>
      </c>
    </row>
    <row r="1793" spans="1:24" ht="15.75">
      <c r="A1793" s="1">
        <v>4990</v>
      </c>
      <c r="B1793" s="2">
        <v>46264</v>
      </c>
      <c r="C1793" s="3">
        <f>YEAR(SalesDataTable[[#This Row],[Order Date]])</f>
        <v>2026</v>
      </c>
      <c r="D1793" s="10" t="str">
        <f>"Q"&amp;ROUNDUP(MONTH(SalesDataTable[[#This Row],[Order Date]])/3,0)</f>
        <v>Q3</v>
      </c>
      <c r="E1793" s="3">
        <f>MONTH(SalesDataTable[[#This Row],[Order Date]])</f>
        <v>8</v>
      </c>
      <c r="F1793" s="3" t="str">
        <f>TEXT(SalesDataTable[[#This Row],[Order Date]],"MMM")</f>
        <v>Aug</v>
      </c>
      <c r="G1793" s="3" t="s">
        <v>20</v>
      </c>
      <c r="H1793" s="3" t="s">
        <v>33</v>
      </c>
      <c r="I1793" s="3" t="s">
        <v>28</v>
      </c>
      <c r="J1793" s="3" t="s">
        <v>3</v>
      </c>
      <c r="K1793" s="3" t="s">
        <v>34</v>
      </c>
      <c r="L1793" s="3" t="s">
        <v>35</v>
      </c>
      <c r="M1793" s="8">
        <v>1</v>
      </c>
      <c r="N1793" s="5">
        <v>40.92</v>
      </c>
      <c r="O1793" s="6">
        <v>0.1</v>
      </c>
      <c r="P1793" s="5">
        <v>14.94</v>
      </c>
      <c r="Q1793" s="5">
        <f t="shared" si="108"/>
        <v>36.828000000000003</v>
      </c>
      <c r="R1793" s="5">
        <f t="shared" si="109"/>
        <v>14.94</v>
      </c>
      <c r="S1793" s="5">
        <f t="shared" si="110"/>
        <v>21.888000000000005</v>
      </c>
      <c r="T1793" s="7">
        <f t="shared" si="111"/>
        <v>0.59433040078201382</v>
      </c>
      <c r="U1793" s="4">
        <f>YEAR(SalesDataTable[[#This Row],[Order Date]])</f>
        <v>2026</v>
      </c>
      <c r="V1793" s="7" t="str">
        <f>"Q"&amp;ROUNDUP(MONTH(SalesDataTable[[#This Row],[Order Date]])/3,0)</f>
        <v>Q3</v>
      </c>
      <c r="W1793" s="8">
        <f>MONTH(SalesDataTable[[#This Row],[Order Date]])</f>
        <v>8</v>
      </c>
      <c r="X1793" s="7" t="str">
        <f>TEXT(SalesDataTable[[#This Row],[Order Date]],"mmm")</f>
        <v>Aug</v>
      </c>
    </row>
    <row r="1794" spans="1:24" ht="15.75">
      <c r="A1794" s="1">
        <v>348</v>
      </c>
      <c r="B1794" s="2">
        <v>46265</v>
      </c>
      <c r="C1794" s="3">
        <f>YEAR(SalesDataTable[[#This Row],[Order Date]])</f>
        <v>2026</v>
      </c>
      <c r="D1794" s="10" t="str">
        <f>"Q"&amp;ROUNDUP(MONTH(SalesDataTable[[#This Row],[Order Date]])/3,0)</f>
        <v>Q3</v>
      </c>
      <c r="E1794" s="3">
        <f>MONTH(SalesDataTable[[#This Row],[Order Date]])</f>
        <v>8</v>
      </c>
      <c r="F1794" s="3" t="str">
        <f>TEXT(SalesDataTable[[#This Row],[Order Date]],"MMM")</f>
        <v>Aug</v>
      </c>
      <c r="G1794" s="3" t="s">
        <v>6</v>
      </c>
      <c r="H1794" s="3" t="s">
        <v>43</v>
      </c>
      <c r="I1794" s="3" t="s">
        <v>8</v>
      </c>
      <c r="J1794" s="3" t="s">
        <v>16</v>
      </c>
      <c r="K1794" s="3" t="s">
        <v>9</v>
      </c>
      <c r="L1794" s="3" t="s">
        <v>37</v>
      </c>
      <c r="M1794" s="8">
        <v>5</v>
      </c>
      <c r="N1794" s="5">
        <v>151.21</v>
      </c>
      <c r="O1794" s="6">
        <v>0.15</v>
      </c>
      <c r="P1794" s="5">
        <v>77.12</v>
      </c>
      <c r="Q1794" s="5">
        <f t="shared" ref="Q1794:Q1857" si="112">M1794*N1794*(1-O1794)</f>
        <v>642.64250000000004</v>
      </c>
      <c r="R1794" s="5">
        <f t="shared" ref="R1794:R1857" si="113">M1794*P1794</f>
        <v>385.6</v>
      </c>
      <c r="S1794" s="5">
        <f t="shared" ref="S1794:S1857" si="114">Q1794-R1794</f>
        <v>257.04250000000002</v>
      </c>
      <c r="T1794" s="7">
        <f t="shared" ref="T1794:T1857" si="115">IFERROR(S1794/Q1794,0)</f>
        <v>0.39997743691087967</v>
      </c>
      <c r="U1794" s="4">
        <f>YEAR(SalesDataTable[[#This Row],[Order Date]])</f>
        <v>2026</v>
      </c>
      <c r="V1794" s="7" t="str">
        <f>"Q"&amp;ROUNDUP(MONTH(SalesDataTable[[#This Row],[Order Date]])/3,0)</f>
        <v>Q3</v>
      </c>
      <c r="W1794" s="8">
        <f>MONTH(SalesDataTable[[#This Row],[Order Date]])</f>
        <v>8</v>
      </c>
      <c r="X1794" s="7" t="str">
        <f>TEXT(SalesDataTable[[#This Row],[Order Date]],"mmm")</f>
        <v>Aug</v>
      </c>
    </row>
    <row r="1795" spans="1:24" ht="15.75">
      <c r="A1795" s="1">
        <v>1642</v>
      </c>
      <c r="B1795" s="2">
        <v>46265</v>
      </c>
      <c r="C1795" s="3">
        <f>YEAR(SalesDataTable[[#This Row],[Order Date]])</f>
        <v>2026</v>
      </c>
      <c r="D1795" s="10" t="str">
        <f>"Q"&amp;ROUNDUP(MONTH(SalesDataTable[[#This Row],[Order Date]])/3,0)</f>
        <v>Q3</v>
      </c>
      <c r="E1795" s="3">
        <f>MONTH(SalesDataTable[[#This Row],[Order Date]])</f>
        <v>8</v>
      </c>
      <c r="F1795" s="3" t="str">
        <f>TEXT(SalesDataTable[[#This Row],[Order Date]],"MMM")</f>
        <v>Aug</v>
      </c>
      <c r="G1795" s="3" t="s">
        <v>20</v>
      </c>
      <c r="H1795" s="3" t="s">
        <v>33</v>
      </c>
      <c r="I1795" s="3" t="s">
        <v>28</v>
      </c>
      <c r="J1795" s="3" t="s">
        <v>13</v>
      </c>
      <c r="K1795" s="3" t="s">
        <v>34</v>
      </c>
      <c r="L1795" s="3" t="s">
        <v>35</v>
      </c>
      <c r="M1795" s="8">
        <v>1</v>
      </c>
      <c r="N1795" s="5">
        <v>40.770000000000003</v>
      </c>
      <c r="O1795" s="6">
        <v>0</v>
      </c>
      <c r="P1795" s="5">
        <v>15.13</v>
      </c>
      <c r="Q1795" s="5">
        <f t="shared" si="112"/>
        <v>40.770000000000003</v>
      </c>
      <c r="R1795" s="5">
        <f t="shared" si="113"/>
        <v>15.13</v>
      </c>
      <c r="S1795" s="5">
        <f t="shared" si="114"/>
        <v>25.64</v>
      </c>
      <c r="T1795" s="7">
        <f t="shared" si="115"/>
        <v>0.62889379445670834</v>
      </c>
      <c r="U1795" s="4">
        <f>YEAR(SalesDataTable[[#This Row],[Order Date]])</f>
        <v>2026</v>
      </c>
      <c r="V1795" s="7" t="str">
        <f>"Q"&amp;ROUNDUP(MONTH(SalesDataTable[[#This Row],[Order Date]])/3,0)</f>
        <v>Q3</v>
      </c>
      <c r="W1795" s="8">
        <f>MONTH(SalesDataTable[[#This Row],[Order Date]])</f>
        <v>8</v>
      </c>
      <c r="X1795" s="7" t="str">
        <f>TEXT(SalesDataTable[[#This Row],[Order Date]],"mmm")</f>
        <v>Aug</v>
      </c>
    </row>
    <row r="1796" spans="1:24" ht="15.75">
      <c r="A1796" s="1">
        <v>2146</v>
      </c>
      <c r="B1796" s="2">
        <v>46265</v>
      </c>
      <c r="C1796" s="3">
        <f>YEAR(SalesDataTable[[#This Row],[Order Date]])</f>
        <v>2026</v>
      </c>
      <c r="D1796" s="10" t="str">
        <f>"Q"&amp;ROUNDUP(MONTH(SalesDataTable[[#This Row],[Order Date]])/3,0)</f>
        <v>Q3</v>
      </c>
      <c r="E1796" s="3">
        <f>MONTH(SalesDataTable[[#This Row],[Order Date]])</f>
        <v>8</v>
      </c>
      <c r="F1796" s="3" t="str">
        <f>TEXT(SalesDataTable[[#This Row],[Order Date]],"MMM")</f>
        <v>Aug</v>
      </c>
      <c r="G1796" s="3" t="s">
        <v>0</v>
      </c>
      <c r="H1796" s="3" t="s">
        <v>1</v>
      </c>
      <c r="I1796" s="3" t="s">
        <v>28</v>
      </c>
      <c r="J1796" s="3" t="s">
        <v>13</v>
      </c>
      <c r="K1796" s="3" t="s">
        <v>34</v>
      </c>
      <c r="L1796" s="3" t="s">
        <v>42</v>
      </c>
      <c r="M1796" s="8">
        <v>1</v>
      </c>
      <c r="N1796" s="5">
        <v>35.47</v>
      </c>
      <c r="O1796" s="6">
        <v>0.05</v>
      </c>
      <c r="P1796" s="5">
        <v>14.1</v>
      </c>
      <c r="Q1796" s="5">
        <f t="shared" si="112"/>
        <v>33.6965</v>
      </c>
      <c r="R1796" s="5">
        <f t="shared" si="113"/>
        <v>14.1</v>
      </c>
      <c r="S1796" s="5">
        <f t="shared" si="114"/>
        <v>19.596499999999999</v>
      </c>
      <c r="T1796" s="7">
        <f t="shared" si="115"/>
        <v>0.58155891561438122</v>
      </c>
      <c r="U1796" s="4">
        <f>YEAR(SalesDataTable[[#This Row],[Order Date]])</f>
        <v>2026</v>
      </c>
      <c r="V1796" s="7" t="str">
        <f>"Q"&amp;ROUNDUP(MONTH(SalesDataTable[[#This Row],[Order Date]])/3,0)</f>
        <v>Q3</v>
      </c>
      <c r="W1796" s="8">
        <f>MONTH(SalesDataTable[[#This Row],[Order Date]])</f>
        <v>8</v>
      </c>
      <c r="X1796" s="7" t="str">
        <f>TEXT(SalesDataTable[[#This Row],[Order Date]],"mmm")</f>
        <v>Aug</v>
      </c>
    </row>
    <row r="1797" spans="1:24" ht="15.75">
      <c r="A1797" s="1">
        <v>2629</v>
      </c>
      <c r="B1797" s="2">
        <v>46265</v>
      </c>
      <c r="C1797" s="3">
        <f>YEAR(SalesDataTable[[#This Row],[Order Date]])</f>
        <v>2026</v>
      </c>
      <c r="D1797" s="10" t="str">
        <f>"Q"&amp;ROUNDUP(MONTH(SalesDataTable[[#This Row],[Order Date]])/3,0)</f>
        <v>Q3</v>
      </c>
      <c r="E1797" s="3">
        <f>MONTH(SalesDataTable[[#This Row],[Order Date]])</f>
        <v>8</v>
      </c>
      <c r="F1797" s="3" t="str">
        <f>TEXT(SalesDataTable[[#This Row],[Order Date]],"MMM")</f>
        <v>Aug</v>
      </c>
      <c r="G1797" s="3" t="s">
        <v>20</v>
      </c>
      <c r="H1797" s="3" t="s">
        <v>33</v>
      </c>
      <c r="I1797" s="3" t="s">
        <v>2</v>
      </c>
      <c r="J1797" s="3" t="s">
        <v>3</v>
      </c>
      <c r="K1797" s="3" t="s">
        <v>4</v>
      </c>
      <c r="L1797" s="3" t="s">
        <v>5</v>
      </c>
      <c r="M1797" s="8">
        <v>1</v>
      </c>
      <c r="N1797" s="5">
        <v>81.72</v>
      </c>
      <c r="O1797" s="6">
        <v>0</v>
      </c>
      <c r="P1797" s="5">
        <v>42.38</v>
      </c>
      <c r="Q1797" s="5">
        <f t="shared" si="112"/>
        <v>81.72</v>
      </c>
      <c r="R1797" s="5">
        <f t="shared" si="113"/>
        <v>42.38</v>
      </c>
      <c r="S1797" s="5">
        <f t="shared" si="114"/>
        <v>39.339999999999996</v>
      </c>
      <c r="T1797" s="7">
        <f t="shared" si="115"/>
        <v>0.48139990210474787</v>
      </c>
      <c r="U1797" s="4">
        <f>YEAR(SalesDataTable[[#This Row],[Order Date]])</f>
        <v>2026</v>
      </c>
      <c r="V1797" s="7" t="str">
        <f>"Q"&amp;ROUNDUP(MONTH(SalesDataTable[[#This Row],[Order Date]])/3,0)</f>
        <v>Q3</v>
      </c>
      <c r="W1797" s="8">
        <f>MONTH(SalesDataTable[[#This Row],[Order Date]])</f>
        <v>8</v>
      </c>
      <c r="X1797" s="7" t="str">
        <f>TEXT(SalesDataTable[[#This Row],[Order Date]],"mmm")</f>
        <v>Aug</v>
      </c>
    </row>
    <row r="1798" spans="1:24" ht="15.75">
      <c r="A1798" s="1">
        <v>2870</v>
      </c>
      <c r="B1798" s="2">
        <v>46265</v>
      </c>
      <c r="C1798" s="3">
        <f>YEAR(SalesDataTable[[#This Row],[Order Date]])</f>
        <v>2026</v>
      </c>
      <c r="D1798" s="10" t="str">
        <f>"Q"&amp;ROUNDUP(MONTH(SalesDataTable[[#This Row],[Order Date]])/3,0)</f>
        <v>Q3</v>
      </c>
      <c r="E1798" s="3">
        <f>MONTH(SalesDataTable[[#This Row],[Order Date]])</f>
        <v>8</v>
      </c>
      <c r="F1798" s="3" t="str">
        <f>TEXT(SalesDataTable[[#This Row],[Order Date]],"MMM")</f>
        <v>Aug</v>
      </c>
      <c r="G1798" s="3" t="s">
        <v>20</v>
      </c>
      <c r="H1798" s="3" t="s">
        <v>31</v>
      </c>
      <c r="I1798" s="3" t="s">
        <v>2</v>
      </c>
      <c r="J1798" s="3" t="s">
        <v>13</v>
      </c>
      <c r="K1798" s="3" t="s">
        <v>14</v>
      </c>
      <c r="L1798" s="3" t="s">
        <v>32</v>
      </c>
      <c r="M1798" s="8">
        <v>1</v>
      </c>
      <c r="N1798" s="5">
        <v>45.84</v>
      </c>
      <c r="O1798" s="6">
        <v>0</v>
      </c>
      <c r="P1798" s="5">
        <v>17.84</v>
      </c>
      <c r="Q1798" s="5">
        <f t="shared" si="112"/>
        <v>45.84</v>
      </c>
      <c r="R1798" s="5">
        <f t="shared" si="113"/>
        <v>17.84</v>
      </c>
      <c r="S1798" s="5">
        <f t="shared" si="114"/>
        <v>28.000000000000004</v>
      </c>
      <c r="T1798" s="7">
        <f t="shared" si="115"/>
        <v>0.61082024432809778</v>
      </c>
      <c r="U1798" s="4">
        <f>YEAR(SalesDataTable[[#This Row],[Order Date]])</f>
        <v>2026</v>
      </c>
      <c r="V1798" s="7" t="str">
        <f>"Q"&amp;ROUNDUP(MONTH(SalesDataTable[[#This Row],[Order Date]])/3,0)</f>
        <v>Q3</v>
      </c>
      <c r="W1798" s="8">
        <f>MONTH(SalesDataTable[[#This Row],[Order Date]])</f>
        <v>8</v>
      </c>
      <c r="X1798" s="7" t="str">
        <f>TEXT(SalesDataTable[[#This Row],[Order Date]],"mmm")</f>
        <v>Aug</v>
      </c>
    </row>
    <row r="1799" spans="1:24" ht="15.75">
      <c r="A1799" s="1">
        <v>2975</v>
      </c>
      <c r="B1799" s="2">
        <v>46265</v>
      </c>
      <c r="C1799" s="3">
        <f>YEAR(SalesDataTable[[#This Row],[Order Date]])</f>
        <v>2026</v>
      </c>
      <c r="D1799" s="10" t="str">
        <f>"Q"&amp;ROUNDUP(MONTH(SalesDataTable[[#This Row],[Order Date]])/3,0)</f>
        <v>Q3</v>
      </c>
      <c r="E1799" s="3">
        <f>MONTH(SalesDataTable[[#This Row],[Order Date]])</f>
        <v>8</v>
      </c>
      <c r="F1799" s="3" t="str">
        <f>TEXT(SalesDataTable[[#This Row],[Order Date]],"MMM")</f>
        <v>Aug</v>
      </c>
      <c r="G1799" s="3" t="s">
        <v>6</v>
      </c>
      <c r="H1799" s="3" t="s">
        <v>43</v>
      </c>
      <c r="I1799" s="3" t="s">
        <v>2</v>
      </c>
      <c r="J1799" s="3" t="s">
        <v>13</v>
      </c>
      <c r="K1799" s="3" t="s">
        <v>14</v>
      </c>
      <c r="L1799" s="3" t="s">
        <v>32</v>
      </c>
      <c r="M1799" s="8">
        <v>1</v>
      </c>
      <c r="N1799" s="5">
        <v>46.59</v>
      </c>
      <c r="O1799" s="6">
        <v>0</v>
      </c>
      <c r="P1799" s="5">
        <v>18.47</v>
      </c>
      <c r="Q1799" s="5">
        <f t="shared" si="112"/>
        <v>46.59</v>
      </c>
      <c r="R1799" s="5">
        <f t="shared" si="113"/>
        <v>18.47</v>
      </c>
      <c r="S1799" s="5">
        <f t="shared" si="114"/>
        <v>28.120000000000005</v>
      </c>
      <c r="T1799" s="7">
        <f t="shared" si="115"/>
        <v>0.60356299635114841</v>
      </c>
      <c r="U1799" s="4">
        <f>YEAR(SalesDataTable[[#This Row],[Order Date]])</f>
        <v>2026</v>
      </c>
      <c r="V1799" s="7" t="str">
        <f>"Q"&amp;ROUNDUP(MONTH(SalesDataTable[[#This Row],[Order Date]])/3,0)</f>
        <v>Q3</v>
      </c>
      <c r="W1799" s="8">
        <f>MONTH(SalesDataTable[[#This Row],[Order Date]])</f>
        <v>8</v>
      </c>
      <c r="X1799" s="7" t="str">
        <f>TEXT(SalesDataTable[[#This Row],[Order Date]],"mmm")</f>
        <v>Aug</v>
      </c>
    </row>
    <row r="1800" spans="1:24" ht="15.75">
      <c r="A1800" s="1">
        <v>3163</v>
      </c>
      <c r="B1800" s="2">
        <v>46265</v>
      </c>
      <c r="C1800" s="3">
        <f>YEAR(SalesDataTable[[#This Row],[Order Date]])</f>
        <v>2026</v>
      </c>
      <c r="D1800" s="10" t="str">
        <f>"Q"&amp;ROUNDUP(MONTH(SalesDataTable[[#This Row],[Order Date]])/3,0)</f>
        <v>Q3</v>
      </c>
      <c r="E1800" s="3">
        <f>MONTH(SalesDataTable[[#This Row],[Order Date]])</f>
        <v>8</v>
      </c>
      <c r="F1800" s="3" t="str">
        <f>TEXT(SalesDataTable[[#This Row],[Order Date]],"MMM")</f>
        <v>Aug</v>
      </c>
      <c r="G1800" s="3" t="s">
        <v>0</v>
      </c>
      <c r="H1800" s="3" t="s">
        <v>50</v>
      </c>
      <c r="I1800" s="3" t="s">
        <v>19</v>
      </c>
      <c r="J1800" s="3" t="s">
        <v>16</v>
      </c>
      <c r="K1800" s="3" t="s">
        <v>9</v>
      </c>
      <c r="L1800" s="3" t="s">
        <v>46</v>
      </c>
      <c r="M1800" s="8">
        <v>1</v>
      </c>
      <c r="N1800" s="5">
        <v>69.959999999999994</v>
      </c>
      <c r="O1800" s="6">
        <v>0</v>
      </c>
      <c r="P1800" s="5">
        <v>32.340000000000003</v>
      </c>
      <c r="Q1800" s="5">
        <f t="shared" si="112"/>
        <v>69.959999999999994</v>
      </c>
      <c r="R1800" s="5">
        <f t="shared" si="113"/>
        <v>32.340000000000003</v>
      </c>
      <c r="S1800" s="5">
        <f t="shared" si="114"/>
        <v>37.61999999999999</v>
      </c>
      <c r="T1800" s="7">
        <f t="shared" si="115"/>
        <v>0.53773584905660365</v>
      </c>
      <c r="U1800" s="4">
        <f>YEAR(SalesDataTable[[#This Row],[Order Date]])</f>
        <v>2026</v>
      </c>
      <c r="V1800" s="7" t="str">
        <f>"Q"&amp;ROUNDUP(MONTH(SalesDataTable[[#This Row],[Order Date]])/3,0)</f>
        <v>Q3</v>
      </c>
      <c r="W1800" s="8">
        <f>MONTH(SalesDataTable[[#This Row],[Order Date]])</f>
        <v>8</v>
      </c>
      <c r="X1800" s="7" t="str">
        <f>TEXT(SalesDataTable[[#This Row],[Order Date]],"mmm")</f>
        <v>Aug</v>
      </c>
    </row>
    <row r="1801" spans="1:24" ht="15.75">
      <c r="A1801" s="1">
        <v>94</v>
      </c>
      <c r="B1801" s="2">
        <v>46266</v>
      </c>
      <c r="C1801" s="3">
        <f>YEAR(SalesDataTable[[#This Row],[Order Date]])</f>
        <v>2026</v>
      </c>
      <c r="D1801" s="10" t="str">
        <f>"Q"&amp;ROUNDUP(MONTH(SalesDataTable[[#This Row],[Order Date]])/3,0)</f>
        <v>Q3</v>
      </c>
      <c r="E1801" s="3">
        <f>MONTH(SalesDataTable[[#This Row],[Order Date]])</f>
        <v>9</v>
      </c>
      <c r="F1801" s="3" t="str">
        <f>TEXT(SalesDataTable[[#This Row],[Order Date]],"MMM")</f>
        <v>Sep</v>
      </c>
      <c r="G1801" s="3" t="s">
        <v>6</v>
      </c>
      <c r="H1801" s="3" t="s">
        <v>27</v>
      </c>
      <c r="I1801" s="3" t="s">
        <v>19</v>
      </c>
      <c r="J1801" s="3" t="s">
        <v>3</v>
      </c>
      <c r="K1801" s="3" t="s">
        <v>4</v>
      </c>
      <c r="L1801" s="3" t="s">
        <v>22</v>
      </c>
      <c r="M1801" s="8">
        <v>5</v>
      </c>
      <c r="N1801" s="5">
        <v>50.76</v>
      </c>
      <c r="O1801" s="6">
        <v>0</v>
      </c>
      <c r="P1801" s="5">
        <v>22.89</v>
      </c>
      <c r="Q1801" s="5">
        <f t="shared" si="112"/>
        <v>253.79999999999998</v>
      </c>
      <c r="R1801" s="5">
        <f t="shared" si="113"/>
        <v>114.45</v>
      </c>
      <c r="S1801" s="5">
        <f t="shared" si="114"/>
        <v>139.34999999999997</v>
      </c>
      <c r="T1801" s="7">
        <f t="shared" si="115"/>
        <v>0.54905437352245856</v>
      </c>
      <c r="U1801" s="4">
        <f>YEAR(SalesDataTable[[#This Row],[Order Date]])</f>
        <v>2026</v>
      </c>
      <c r="V1801" s="7" t="str">
        <f>"Q"&amp;ROUNDUP(MONTH(SalesDataTable[[#This Row],[Order Date]])/3,0)</f>
        <v>Q3</v>
      </c>
      <c r="W1801" s="8">
        <f>MONTH(SalesDataTable[[#This Row],[Order Date]])</f>
        <v>9</v>
      </c>
      <c r="X1801" s="7" t="str">
        <f>TEXT(SalesDataTable[[#This Row],[Order Date]],"mmm")</f>
        <v>Sep</v>
      </c>
    </row>
    <row r="1802" spans="1:24" ht="15.75">
      <c r="A1802" s="1">
        <v>271</v>
      </c>
      <c r="B1802" s="2">
        <v>46266</v>
      </c>
      <c r="C1802" s="3">
        <f>YEAR(SalesDataTable[[#This Row],[Order Date]])</f>
        <v>2026</v>
      </c>
      <c r="D1802" s="10" t="str">
        <f>"Q"&amp;ROUNDUP(MONTH(SalesDataTable[[#This Row],[Order Date]])/3,0)</f>
        <v>Q3</v>
      </c>
      <c r="E1802" s="3">
        <f>MONTH(SalesDataTable[[#This Row],[Order Date]])</f>
        <v>9</v>
      </c>
      <c r="F1802" s="3" t="str">
        <f>TEXT(SalesDataTable[[#This Row],[Order Date]],"MMM")</f>
        <v>Sep</v>
      </c>
      <c r="G1802" s="3" t="s">
        <v>6</v>
      </c>
      <c r="H1802" s="3" t="s">
        <v>43</v>
      </c>
      <c r="I1802" s="3" t="s">
        <v>28</v>
      </c>
      <c r="J1802" s="3" t="s">
        <v>3</v>
      </c>
      <c r="K1802" s="3" t="s">
        <v>9</v>
      </c>
      <c r="L1802" s="3" t="s">
        <v>10</v>
      </c>
      <c r="M1802" s="8">
        <v>1</v>
      </c>
      <c r="N1802" s="5">
        <v>94.29</v>
      </c>
      <c r="O1802" s="6">
        <v>0.1</v>
      </c>
      <c r="P1802" s="5">
        <v>45.12</v>
      </c>
      <c r="Q1802" s="5">
        <f t="shared" si="112"/>
        <v>84.861000000000004</v>
      </c>
      <c r="R1802" s="5">
        <f t="shared" si="113"/>
        <v>45.12</v>
      </c>
      <c r="S1802" s="5">
        <f t="shared" si="114"/>
        <v>39.741000000000007</v>
      </c>
      <c r="T1802" s="7">
        <f t="shared" si="115"/>
        <v>0.46830699614663984</v>
      </c>
      <c r="U1802" s="4">
        <f>YEAR(SalesDataTable[[#This Row],[Order Date]])</f>
        <v>2026</v>
      </c>
      <c r="V1802" s="7" t="str">
        <f>"Q"&amp;ROUNDUP(MONTH(SalesDataTable[[#This Row],[Order Date]])/3,0)</f>
        <v>Q3</v>
      </c>
      <c r="W1802" s="8">
        <f>MONTH(SalesDataTable[[#This Row],[Order Date]])</f>
        <v>9</v>
      </c>
      <c r="X1802" s="7" t="str">
        <f>TEXT(SalesDataTable[[#This Row],[Order Date]],"mmm")</f>
        <v>Sep</v>
      </c>
    </row>
    <row r="1803" spans="1:24" ht="15.75">
      <c r="A1803" s="1">
        <v>1481</v>
      </c>
      <c r="B1803" s="2">
        <v>46266</v>
      </c>
      <c r="C1803" s="3">
        <f>YEAR(SalesDataTable[[#This Row],[Order Date]])</f>
        <v>2026</v>
      </c>
      <c r="D1803" s="10" t="str">
        <f>"Q"&amp;ROUNDUP(MONTH(SalesDataTable[[#This Row],[Order Date]])/3,0)</f>
        <v>Q3</v>
      </c>
      <c r="E1803" s="3">
        <f>MONTH(SalesDataTable[[#This Row],[Order Date]])</f>
        <v>9</v>
      </c>
      <c r="F1803" s="3" t="str">
        <f>TEXT(SalesDataTable[[#This Row],[Order Date]],"MMM")</f>
        <v>Sep</v>
      </c>
      <c r="G1803" s="3" t="s">
        <v>6</v>
      </c>
      <c r="H1803" s="3" t="s">
        <v>43</v>
      </c>
      <c r="I1803" s="3" t="s">
        <v>8</v>
      </c>
      <c r="J1803" s="3" t="s">
        <v>16</v>
      </c>
      <c r="K1803" s="3" t="s">
        <v>4</v>
      </c>
      <c r="L1803" s="3" t="s">
        <v>5</v>
      </c>
      <c r="M1803" s="8">
        <v>6</v>
      </c>
      <c r="N1803" s="5">
        <v>81.430000000000007</v>
      </c>
      <c r="O1803" s="6">
        <v>0.05</v>
      </c>
      <c r="P1803" s="5">
        <v>42.24</v>
      </c>
      <c r="Q1803" s="5">
        <f t="shared" si="112"/>
        <v>464.15100000000001</v>
      </c>
      <c r="R1803" s="5">
        <f t="shared" si="113"/>
        <v>253.44</v>
      </c>
      <c r="S1803" s="5">
        <f t="shared" si="114"/>
        <v>210.71100000000001</v>
      </c>
      <c r="T1803" s="7">
        <f t="shared" si="115"/>
        <v>0.45397079829624415</v>
      </c>
      <c r="U1803" s="4">
        <f>YEAR(SalesDataTable[[#This Row],[Order Date]])</f>
        <v>2026</v>
      </c>
      <c r="V1803" s="7" t="str">
        <f>"Q"&amp;ROUNDUP(MONTH(SalesDataTable[[#This Row],[Order Date]])/3,0)</f>
        <v>Q3</v>
      </c>
      <c r="W1803" s="8">
        <f>MONTH(SalesDataTable[[#This Row],[Order Date]])</f>
        <v>9</v>
      </c>
      <c r="X1803" s="7" t="str">
        <f>TEXT(SalesDataTable[[#This Row],[Order Date]],"mmm")</f>
        <v>Sep</v>
      </c>
    </row>
    <row r="1804" spans="1:24" ht="15.75">
      <c r="A1804" s="1">
        <v>1663</v>
      </c>
      <c r="B1804" s="2">
        <v>46266</v>
      </c>
      <c r="C1804" s="3">
        <f>YEAR(SalesDataTable[[#This Row],[Order Date]])</f>
        <v>2026</v>
      </c>
      <c r="D1804" s="10" t="str">
        <f>"Q"&amp;ROUNDUP(MONTH(SalesDataTable[[#This Row],[Order Date]])/3,0)</f>
        <v>Q3</v>
      </c>
      <c r="E1804" s="3">
        <f>MONTH(SalesDataTable[[#This Row],[Order Date]])</f>
        <v>9</v>
      </c>
      <c r="F1804" s="3" t="str">
        <f>TEXT(SalesDataTable[[#This Row],[Order Date]],"MMM")</f>
        <v>Sep</v>
      </c>
      <c r="G1804" s="3" t="s">
        <v>11</v>
      </c>
      <c r="H1804" s="3" t="s">
        <v>25</v>
      </c>
      <c r="I1804" s="3" t="s">
        <v>2</v>
      </c>
      <c r="J1804" s="3" t="s">
        <v>3</v>
      </c>
      <c r="K1804" s="3" t="s">
        <v>14</v>
      </c>
      <c r="L1804" s="3" t="s">
        <v>32</v>
      </c>
      <c r="M1804" s="8">
        <v>1</v>
      </c>
      <c r="N1804" s="5">
        <v>45.54</v>
      </c>
      <c r="O1804" s="6">
        <v>0.1</v>
      </c>
      <c r="P1804" s="5">
        <v>18.440000000000001</v>
      </c>
      <c r="Q1804" s="5">
        <f t="shared" si="112"/>
        <v>40.985999999999997</v>
      </c>
      <c r="R1804" s="5">
        <f t="shared" si="113"/>
        <v>18.440000000000001</v>
      </c>
      <c r="S1804" s="5">
        <f t="shared" si="114"/>
        <v>22.545999999999996</v>
      </c>
      <c r="T1804" s="7">
        <f t="shared" si="115"/>
        <v>0.5500902747279558</v>
      </c>
      <c r="U1804" s="4">
        <f>YEAR(SalesDataTable[[#This Row],[Order Date]])</f>
        <v>2026</v>
      </c>
      <c r="V1804" s="7" t="str">
        <f>"Q"&amp;ROUNDUP(MONTH(SalesDataTable[[#This Row],[Order Date]])/3,0)</f>
        <v>Q3</v>
      </c>
      <c r="W1804" s="8">
        <f>MONTH(SalesDataTable[[#This Row],[Order Date]])</f>
        <v>9</v>
      </c>
      <c r="X1804" s="7" t="str">
        <f>TEXT(SalesDataTable[[#This Row],[Order Date]],"mmm")</f>
        <v>Sep</v>
      </c>
    </row>
    <row r="1805" spans="1:24" ht="15.75">
      <c r="A1805" s="1">
        <v>2866</v>
      </c>
      <c r="B1805" s="2">
        <v>46266</v>
      </c>
      <c r="C1805" s="3">
        <f>YEAR(SalesDataTable[[#This Row],[Order Date]])</f>
        <v>2026</v>
      </c>
      <c r="D1805" s="10" t="str">
        <f>"Q"&amp;ROUNDUP(MONTH(SalesDataTable[[#This Row],[Order Date]])/3,0)</f>
        <v>Q3</v>
      </c>
      <c r="E1805" s="3">
        <f>MONTH(SalesDataTable[[#This Row],[Order Date]])</f>
        <v>9</v>
      </c>
      <c r="F1805" s="3" t="str">
        <f>TEXT(SalesDataTable[[#This Row],[Order Date]],"MMM")</f>
        <v>Sep</v>
      </c>
      <c r="G1805" s="3" t="s">
        <v>0</v>
      </c>
      <c r="H1805" s="3" t="s">
        <v>50</v>
      </c>
      <c r="I1805" s="3" t="s">
        <v>28</v>
      </c>
      <c r="J1805" s="3" t="s">
        <v>3</v>
      </c>
      <c r="K1805" s="3" t="s">
        <v>9</v>
      </c>
      <c r="L1805" s="3" t="s">
        <v>37</v>
      </c>
      <c r="M1805" s="8">
        <v>2</v>
      </c>
      <c r="N1805" s="5">
        <v>156.63999999999999</v>
      </c>
      <c r="O1805" s="6">
        <v>0.1</v>
      </c>
      <c r="P1805" s="5">
        <v>80.09</v>
      </c>
      <c r="Q1805" s="5">
        <f t="shared" si="112"/>
        <v>281.952</v>
      </c>
      <c r="R1805" s="5">
        <f t="shared" si="113"/>
        <v>160.18</v>
      </c>
      <c r="S1805" s="5">
        <f t="shared" si="114"/>
        <v>121.77199999999999</v>
      </c>
      <c r="T1805" s="7">
        <f t="shared" si="115"/>
        <v>0.43188911587787987</v>
      </c>
      <c r="U1805" s="4">
        <f>YEAR(SalesDataTable[[#This Row],[Order Date]])</f>
        <v>2026</v>
      </c>
      <c r="V1805" s="7" t="str">
        <f>"Q"&amp;ROUNDUP(MONTH(SalesDataTable[[#This Row],[Order Date]])/3,0)</f>
        <v>Q3</v>
      </c>
      <c r="W1805" s="8">
        <f>MONTH(SalesDataTable[[#This Row],[Order Date]])</f>
        <v>9</v>
      </c>
      <c r="X1805" s="7" t="str">
        <f>TEXT(SalesDataTable[[#This Row],[Order Date]],"mmm")</f>
        <v>Sep</v>
      </c>
    </row>
    <row r="1806" spans="1:24" ht="15.75">
      <c r="A1806" s="1">
        <v>3288</v>
      </c>
      <c r="B1806" s="2">
        <v>46266</v>
      </c>
      <c r="C1806" s="3">
        <f>YEAR(SalesDataTable[[#This Row],[Order Date]])</f>
        <v>2026</v>
      </c>
      <c r="D1806" s="10" t="str">
        <f>"Q"&amp;ROUNDUP(MONTH(SalesDataTable[[#This Row],[Order Date]])/3,0)</f>
        <v>Q3</v>
      </c>
      <c r="E1806" s="3">
        <f>MONTH(SalesDataTable[[#This Row],[Order Date]])</f>
        <v>9</v>
      </c>
      <c r="F1806" s="3" t="str">
        <f>TEXT(SalesDataTable[[#This Row],[Order Date]],"MMM")</f>
        <v>Sep</v>
      </c>
      <c r="G1806" s="3" t="s">
        <v>20</v>
      </c>
      <c r="H1806" s="3" t="s">
        <v>31</v>
      </c>
      <c r="I1806" s="3" t="s">
        <v>28</v>
      </c>
      <c r="J1806" s="3" t="s">
        <v>16</v>
      </c>
      <c r="K1806" s="3" t="s">
        <v>9</v>
      </c>
      <c r="L1806" s="3" t="s">
        <v>46</v>
      </c>
      <c r="M1806" s="8">
        <v>1</v>
      </c>
      <c r="N1806" s="5">
        <v>72.81</v>
      </c>
      <c r="O1806" s="6">
        <v>0</v>
      </c>
      <c r="P1806" s="5">
        <v>32.299999999999997</v>
      </c>
      <c r="Q1806" s="5">
        <f t="shared" si="112"/>
        <v>72.81</v>
      </c>
      <c r="R1806" s="5">
        <f t="shared" si="113"/>
        <v>32.299999999999997</v>
      </c>
      <c r="S1806" s="5">
        <f t="shared" si="114"/>
        <v>40.510000000000005</v>
      </c>
      <c r="T1806" s="7">
        <f t="shared" si="115"/>
        <v>0.55637961818431536</v>
      </c>
      <c r="U1806" s="4">
        <f>YEAR(SalesDataTable[[#This Row],[Order Date]])</f>
        <v>2026</v>
      </c>
      <c r="V1806" s="7" t="str">
        <f>"Q"&amp;ROUNDUP(MONTH(SalesDataTable[[#This Row],[Order Date]])/3,0)</f>
        <v>Q3</v>
      </c>
      <c r="W1806" s="8">
        <f>MONTH(SalesDataTable[[#This Row],[Order Date]])</f>
        <v>9</v>
      </c>
      <c r="X1806" s="7" t="str">
        <f>TEXT(SalesDataTable[[#This Row],[Order Date]],"mmm")</f>
        <v>Sep</v>
      </c>
    </row>
    <row r="1807" spans="1:24" ht="15.75">
      <c r="A1807" s="1">
        <v>3426</v>
      </c>
      <c r="B1807" s="2">
        <v>46266</v>
      </c>
      <c r="C1807" s="3">
        <f>YEAR(SalesDataTable[[#This Row],[Order Date]])</f>
        <v>2026</v>
      </c>
      <c r="D1807" s="10" t="str">
        <f>"Q"&amp;ROUNDUP(MONTH(SalesDataTable[[#This Row],[Order Date]])/3,0)</f>
        <v>Q3</v>
      </c>
      <c r="E1807" s="3">
        <f>MONTH(SalesDataTable[[#This Row],[Order Date]])</f>
        <v>9</v>
      </c>
      <c r="F1807" s="3" t="str">
        <f>TEXT(SalesDataTable[[#This Row],[Order Date]],"MMM")</f>
        <v>Sep</v>
      </c>
      <c r="G1807" s="3" t="s">
        <v>6</v>
      </c>
      <c r="H1807" s="3" t="s">
        <v>41</v>
      </c>
      <c r="I1807" s="3" t="s">
        <v>19</v>
      </c>
      <c r="J1807" s="3" t="s">
        <v>13</v>
      </c>
      <c r="K1807" s="3" t="s">
        <v>23</v>
      </c>
      <c r="L1807" s="3" t="s">
        <v>40</v>
      </c>
      <c r="M1807" s="8">
        <v>6</v>
      </c>
      <c r="N1807" s="5">
        <v>80.319999999999993</v>
      </c>
      <c r="O1807" s="6">
        <v>0</v>
      </c>
      <c r="P1807" s="5">
        <v>38.42</v>
      </c>
      <c r="Q1807" s="5">
        <f t="shared" si="112"/>
        <v>481.91999999999996</v>
      </c>
      <c r="R1807" s="5">
        <f t="shared" si="113"/>
        <v>230.52</v>
      </c>
      <c r="S1807" s="5">
        <f t="shared" si="114"/>
        <v>251.39999999999995</v>
      </c>
      <c r="T1807" s="7">
        <f t="shared" si="115"/>
        <v>0.52166334661354574</v>
      </c>
      <c r="U1807" s="4">
        <f>YEAR(SalesDataTable[[#This Row],[Order Date]])</f>
        <v>2026</v>
      </c>
      <c r="V1807" s="7" t="str">
        <f>"Q"&amp;ROUNDUP(MONTH(SalesDataTable[[#This Row],[Order Date]])/3,0)</f>
        <v>Q3</v>
      </c>
      <c r="W1807" s="8">
        <f>MONTH(SalesDataTable[[#This Row],[Order Date]])</f>
        <v>9</v>
      </c>
      <c r="X1807" s="7" t="str">
        <f>TEXT(SalesDataTable[[#This Row],[Order Date]],"mmm")</f>
        <v>Sep</v>
      </c>
    </row>
    <row r="1808" spans="1:24" ht="15.75">
      <c r="A1808" s="1">
        <v>4826</v>
      </c>
      <c r="B1808" s="2">
        <v>46266</v>
      </c>
      <c r="C1808" s="3">
        <f>YEAR(SalesDataTable[[#This Row],[Order Date]])</f>
        <v>2026</v>
      </c>
      <c r="D1808" s="10" t="str">
        <f>"Q"&amp;ROUNDUP(MONTH(SalesDataTable[[#This Row],[Order Date]])/3,0)</f>
        <v>Q3</v>
      </c>
      <c r="E1808" s="3">
        <f>MONTH(SalesDataTable[[#This Row],[Order Date]])</f>
        <v>9</v>
      </c>
      <c r="F1808" s="3" t="str">
        <f>TEXT(SalesDataTable[[#This Row],[Order Date]],"MMM")</f>
        <v>Sep</v>
      </c>
      <c r="G1808" s="3" t="s">
        <v>20</v>
      </c>
      <c r="H1808" s="3" t="s">
        <v>47</v>
      </c>
      <c r="I1808" s="3" t="s">
        <v>19</v>
      </c>
      <c r="J1808" s="3" t="s">
        <v>3</v>
      </c>
      <c r="K1808" s="3" t="s">
        <v>14</v>
      </c>
      <c r="L1808" s="3" t="s">
        <v>48</v>
      </c>
      <c r="M1808" s="8">
        <v>5</v>
      </c>
      <c r="N1808" s="5">
        <v>166.81</v>
      </c>
      <c r="O1808" s="6">
        <v>0.05</v>
      </c>
      <c r="P1808" s="5">
        <v>89.24</v>
      </c>
      <c r="Q1808" s="5">
        <f t="shared" si="112"/>
        <v>792.34749999999997</v>
      </c>
      <c r="R1808" s="5">
        <f t="shared" si="113"/>
        <v>446.2</v>
      </c>
      <c r="S1808" s="5">
        <f t="shared" si="114"/>
        <v>346.14749999999998</v>
      </c>
      <c r="T1808" s="7">
        <f t="shared" si="115"/>
        <v>0.43686324497774021</v>
      </c>
      <c r="U1808" s="4">
        <f>YEAR(SalesDataTable[[#This Row],[Order Date]])</f>
        <v>2026</v>
      </c>
      <c r="V1808" s="7" t="str">
        <f>"Q"&amp;ROUNDUP(MONTH(SalesDataTable[[#This Row],[Order Date]])/3,0)</f>
        <v>Q3</v>
      </c>
      <c r="W1808" s="8">
        <f>MONTH(SalesDataTable[[#This Row],[Order Date]])</f>
        <v>9</v>
      </c>
      <c r="X1808" s="7" t="str">
        <f>TEXT(SalesDataTable[[#This Row],[Order Date]],"mmm")</f>
        <v>Sep</v>
      </c>
    </row>
    <row r="1809" spans="1:24" ht="15.75">
      <c r="A1809" s="1">
        <v>662</v>
      </c>
      <c r="B1809" s="2">
        <v>46267</v>
      </c>
      <c r="C1809" s="3">
        <f>YEAR(SalesDataTable[[#This Row],[Order Date]])</f>
        <v>2026</v>
      </c>
      <c r="D1809" s="10" t="str">
        <f>"Q"&amp;ROUNDUP(MONTH(SalesDataTable[[#This Row],[Order Date]])/3,0)</f>
        <v>Q3</v>
      </c>
      <c r="E1809" s="3">
        <f>MONTH(SalesDataTable[[#This Row],[Order Date]])</f>
        <v>9</v>
      </c>
      <c r="F1809" s="3" t="str">
        <f>TEXT(SalesDataTable[[#This Row],[Order Date]],"MMM")</f>
        <v>Sep</v>
      </c>
      <c r="G1809" s="3" t="s">
        <v>20</v>
      </c>
      <c r="H1809" s="3" t="s">
        <v>47</v>
      </c>
      <c r="I1809" s="3" t="s">
        <v>2</v>
      </c>
      <c r="J1809" s="3" t="s">
        <v>13</v>
      </c>
      <c r="K1809" s="3" t="s">
        <v>34</v>
      </c>
      <c r="L1809" s="3" t="s">
        <v>35</v>
      </c>
      <c r="M1809" s="8">
        <v>1</v>
      </c>
      <c r="N1809" s="5">
        <v>40.56</v>
      </c>
      <c r="O1809" s="6">
        <v>0.15</v>
      </c>
      <c r="P1809" s="5">
        <v>14.28</v>
      </c>
      <c r="Q1809" s="5">
        <f t="shared" si="112"/>
        <v>34.475999999999999</v>
      </c>
      <c r="R1809" s="5">
        <f t="shared" si="113"/>
        <v>14.28</v>
      </c>
      <c r="S1809" s="5">
        <f t="shared" si="114"/>
        <v>20.195999999999998</v>
      </c>
      <c r="T1809" s="7">
        <f t="shared" si="115"/>
        <v>0.58579881656804733</v>
      </c>
      <c r="U1809" s="4">
        <f>YEAR(SalesDataTable[[#This Row],[Order Date]])</f>
        <v>2026</v>
      </c>
      <c r="V1809" s="7" t="str">
        <f>"Q"&amp;ROUNDUP(MONTH(SalesDataTable[[#This Row],[Order Date]])/3,0)</f>
        <v>Q3</v>
      </c>
      <c r="W1809" s="8">
        <f>MONTH(SalesDataTable[[#This Row],[Order Date]])</f>
        <v>9</v>
      </c>
      <c r="X1809" s="7" t="str">
        <f>TEXT(SalesDataTable[[#This Row],[Order Date]],"mmm")</f>
        <v>Sep</v>
      </c>
    </row>
    <row r="1810" spans="1:24" ht="15.75">
      <c r="A1810" s="1">
        <v>1393</v>
      </c>
      <c r="B1810" s="2">
        <v>46267</v>
      </c>
      <c r="C1810" s="3">
        <f>YEAR(SalesDataTable[[#This Row],[Order Date]])</f>
        <v>2026</v>
      </c>
      <c r="D1810" s="10" t="str">
        <f>"Q"&amp;ROUNDUP(MONTH(SalesDataTable[[#This Row],[Order Date]])/3,0)</f>
        <v>Q3</v>
      </c>
      <c r="E1810" s="3">
        <f>MONTH(SalesDataTable[[#This Row],[Order Date]])</f>
        <v>9</v>
      </c>
      <c r="F1810" s="3" t="str">
        <f>TEXT(SalesDataTable[[#This Row],[Order Date]],"MMM")</f>
        <v>Sep</v>
      </c>
      <c r="G1810" s="3" t="s">
        <v>11</v>
      </c>
      <c r="H1810" s="3" t="s">
        <v>52</v>
      </c>
      <c r="I1810" s="3" t="s">
        <v>2</v>
      </c>
      <c r="J1810" s="3" t="s">
        <v>3</v>
      </c>
      <c r="K1810" s="3" t="s">
        <v>14</v>
      </c>
      <c r="L1810" s="3" t="s">
        <v>48</v>
      </c>
      <c r="M1810" s="8">
        <v>2</v>
      </c>
      <c r="N1810" s="5">
        <v>162.4</v>
      </c>
      <c r="O1810" s="6">
        <v>0.1</v>
      </c>
      <c r="P1810" s="5">
        <v>88.04</v>
      </c>
      <c r="Q1810" s="5">
        <f t="shared" si="112"/>
        <v>292.32</v>
      </c>
      <c r="R1810" s="5">
        <f t="shared" si="113"/>
        <v>176.08</v>
      </c>
      <c r="S1810" s="5">
        <f t="shared" si="114"/>
        <v>116.23999999999998</v>
      </c>
      <c r="T1810" s="7">
        <f t="shared" si="115"/>
        <v>0.39764641488779412</v>
      </c>
      <c r="U1810" s="4">
        <f>YEAR(SalesDataTable[[#This Row],[Order Date]])</f>
        <v>2026</v>
      </c>
      <c r="V1810" s="7" t="str">
        <f>"Q"&amp;ROUNDUP(MONTH(SalesDataTable[[#This Row],[Order Date]])/3,0)</f>
        <v>Q3</v>
      </c>
      <c r="W1810" s="8">
        <f>MONTH(SalesDataTable[[#This Row],[Order Date]])</f>
        <v>9</v>
      </c>
      <c r="X1810" s="7" t="str">
        <f>TEXT(SalesDataTable[[#This Row],[Order Date]],"mmm")</f>
        <v>Sep</v>
      </c>
    </row>
    <row r="1811" spans="1:24" ht="15.75">
      <c r="A1811" s="1">
        <v>1568</v>
      </c>
      <c r="B1811" s="2">
        <v>46267</v>
      </c>
      <c r="C1811" s="3">
        <f>YEAR(SalesDataTable[[#This Row],[Order Date]])</f>
        <v>2026</v>
      </c>
      <c r="D1811" s="10" t="str">
        <f>"Q"&amp;ROUNDUP(MONTH(SalesDataTable[[#This Row],[Order Date]])/3,0)</f>
        <v>Q3</v>
      </c>
      <c r="E1811" s="3">
        <f>MONTH(SalesDataTable[[#This Row],[Order Date]])</f>
        <v>9</v>
      </c>
      <c r="F1811" s="3" t="str">
        <f>TEXT(SalesDataTable[[#This Row],[Order Date]],"MMM")</f>
        <v>Sep</v>
      </c>
      <c r="G1811" s="3" t="s">
        <v>0</v>
      </c>
      <c r="H1811" s="3" t="s">
        <v>50</v>
      </c>
      <c r="I1811" s="3" t="s">
        <v>19</v>
      </c>
      <c r="J1811" s="3" t="s">
        <v>3</v>
      </c>
      <c r="K1811" s="3" t="s">
        <v>34</v>
      </c>
      <c r="L1811" s="3" t="s">
        <v>38</v>
      </c>
      <c r="M1811" s="8">
        <v>5</v>
      </c>
      <c r="N1811" s="5">
        <v>123.09</v>
      </c>
      <c r="O1811" s="6">
        <v>0</v>
      </c>
      <c r="P1811" s="5">
        <v>70.3</v>
      </c>
      <c r="Q1811" s="5">
        <f t="shared" si="112"/>
        <v>615.45000000000005</v>
      </c>
      <c r="R1811" s="5">
        <f t="shared" si="113"/>
        <v>351.5</v>
      </c>
      <c r="S1811" s="5">
        <f t="shared" si="114"/>
        <v>263.95000000000005</v>
      </c>
      <c r="T1811" s="7">
        <f t="shared" si="115"/>
        <v>0.42887318222438869</v>
      </c>
      <c r="U1811" s="4">
        <f>YEAR(SalesDataTable[[#This Row],[Order Date]])</f>
        <v>2026</v>
      </c>
      <c r="V1811" s="7" t="str">
        <f>"Q"&amp;ROUNDUP(MONTH(SalesDataTable[[#This Row],[Order Date]])/3,0)</f>
        <v>Q3</v>
      </c>
      <c r="W1811" s="8">
        <f>MONTH(SalesDataTable[[#This Row],[Order Date]])</f>
        <v>9</v>
      </c>
      <c r="X1811" s="7" t="str">
        <f>TEXT(SalesDataTable[[#This Row],[Order Date]],"mmm")</f>
        <v>Sep</v>
      </c>
    </row>
    <row r="1812" spans="1:24" ht="15.75">
      <c r="A1812" s="1">
        <v>2428</v>
      </c>
      <c r="B1812" s="2">
        <v>46267</v>
      </c>
      <c r="C1812" s="3">
        <f>YEAR(SalesDataTable[[#This Row],[Order Date]])</f>
        <v>2026</v>
      </c>
      <c r="D1812" s="10" t="str">
        <f>"Q"&amp;ROUNDUP(MONTH(SalesDataTable[[#This Row],[Order Date]])/3,0)</f>
        <v>Q3</v>
      </c>
      <c r="E1812" s="3">
        <f>MONTH(SalesDataTable[[#This Row],[Order Date]])</f>
        <v>9</v>
      </c>
      <c r="F1812" s="3" t="str">
        <f>TEXT(SalesDataTable[[#This Row],[Order Date]],"MMM")</f>
        <v>Sep</v>
      </c>
      <c r="G1812" s="3" t="s">
        <v>6</v>
      </c>
      <c r="H1812" s="3" t="s">
        <v>27</v>
      </c>
      <c r="I1812" s="3" t="s">
        <v>28</v>
      </c>
      <c r="J1812" s="3" t="s">
        <v>13</v>
      </c>
      <c r="K1812" s="3" t="s">
        <v>14</v>
      </c>
      <c r="L1812" s="3" t="s">
        <v>15</v>
      </c>
      <c r="M1812" s="8">
        <v>1</v>
      </c>
      <c r="N1812" s="5">
        <v>36.69</v>
      </c>
      <c r="O1812" s="6">
        <v>0</v>
      </c>
      <c r="P1812" s="5">
        <v>13.92</v>
      </c>
      <c r="Q1812" s="5">
        <f t="shared" si="112"/>
        <v>36.69</v>
      </c>
      <c r="R1812" s="5">
        <f t="shared" si="113"/>
        <v>13.92</v>
      </c>
      <c r="S1812" s="5">
        <f t="shared" si="114"/>
        <v>22.769999999999996</v>
      </c>
      <c r="T1812" s="7">
        <f t="shared" si="115"/>
        <v>0.6206050695012264</v>
      </c>
      <c r="U1812" s="4">
        <f>YEAR(SalesDataTable[[#This Row],[Order Date]])</f>
        <v>2026</v>
      </c>
      <c r="V1812" s="7" t="str">
        <f>"Q"&amp;ROUNDUP(MONTH(SalesDataTable[[#This Row],[Order Date]])/3,0)</f>
        <v>Q3</v>
      </c>
      <c r="W1812" s="8">
        <f>MONTH(SalesDataTable[[#This Row],[Order Date]])</f>
        <v>9</v>
      </c>
      <c r="X1812" s="7" t="str">
        <f>TEXT(SalesDataTable[[#This Row],[Order Date]],"mmm")</f>
        <v>Sep</v>
      </c>
    </row>
    <row r="1813" spans="1:24" ht="15.75">
      <c r="A1813" s="1">
        <v>2890</v>
      </c>
      <c r="B1813" s="2">
        <v>46267</v>
      </c>
      <c r="C1813" s="3">
        <f>YEAR(SalesDataTable[[#This Row],[Order Date]])</f>
        <v>2026</v>
      </c>
      <c r="D1813" s="10" t="str">
        <f>"Q"&amp;ROUNDUP(MONTH(SalesDataTable[[#This Row],[Order Date]])/3,0)</f>
        <v>Q3</v>
      </c>
      <c r="E1813" s="3">
        <f>MONTH(SalesDataTable[[#This Row],[Order Date]])</f>
        <v>9</v>
      </c>
      <c r="F1813" s="3" t="str">
        <f>TEXT(SalesDataTable[[#This Row],[Order Date]],"MMM")</f>
        <v>Sep</v>
      </c>
      <c r="G1813" s="3" t="s">
        <v>11</v>
      </c>
      <c r="H1813" s="3" t="s">
        <v>18</v>
      </c>
      <c r="I1813" s="3" t="s">
        <v>2</v>
      </c>
      <c r="J1813" s="3" t="s">
        <v>16</v>
      </c>
      <c r="K1813" s="3" t="s">
        <v>14</v>
      </c>
      <c r="L1813" s="3" t="s">
        <v>44</v>
      </c>
      <c r="M1813" s="8">
        <v>4</v>
      </c>
      <c r="N1813" s="5">
        <v>130.43</v>
      </c>
      <c r="O1813" s="6">
        <v>0</v>
      </c>
      <c r="P1813" s="5">
        <v>66.849999999999994</v>
      </c>
      <c r="Q1813" s="5">
        <f t="shared" si="112"/>
        <v>521.72</v>
      </c>
      <c r="R1813" s="5">
        <f t="shared" si="113"/>
        <v>267.39999999999998</v>
      </c>
      <c r="S1813" s="5">
        <f t="shared" si="114"/>
        <v>254.32000000000005</v>
      </c>
      <c r="T1813" s="7">
        <f t="shared" si="115"/>
        <v>0.48746454036648018</v>
      </c>
      <c r="U1813" s="4">
        <f>YEAR(SalesDataTable[[#This Row],[Order Date]])</f>
        <v>2026</v>
      </c>
      <c r="V1813" s="7" t="str">
        <f>"Q"&amp;ROUNDUP(MONTH(SalesDataTable[[#This Row],[Order Date]])/3,0)</f>
        <v>Q3</v>
      </c>
      <c r="W1813" s="8">
        <f>MONTH(SalesDataTable[[#This Row],[Order Date]])</f>
        <v>9</v>
      </c>
      <c r="X1813" s="7" t="str">
        <f>TEXT(SalesDataTable[[#This Row],[Order Date]],"mmm")</f>
        <v>Sep</v>
      </c>
    </row>
    <row r="1814" spans="1:24" ht="15.75">
      <c r="A1814" s="1">
        <v>2108</v>
      </c>
      <c r="B1814" s="2">
        <v>46268</v>
      </c>
      <c r="C1814" s="3">
        <f>YEAR(SalesDataTable[[#This Row],[Order Date]])</f>
        <v>2026</v>
      </c>
      <c r="D1814" s="10" t="str">
        <f>"Q"&amp;ROUNDUP(MONTH(SalesDataTable[[#This Row],[Order Date]])/3,0)</f>
        <v>Q3</v>
      </c>
      <c r="E1814" s="3">
        <f>MONTH(SalesDataTable[[#This Row],[Order Date]])</f>
        <v>9</v>
      </c>
      <c r="F1814" s="3" t="str">
        <f>TEXT(SalesDataTable[[#This Row],[Order Date]],"MMM")</f>
        <v>Sep</v>
      </c>
      <c r="G1814" s="3" t="s">
        <v>6</v>
      </c>
      <c r="H1814" s="3" t="s">
        <v>41</v>
      </c>
      <c r="I1814" s="3" t="s">
        <v>2</v>
      </c>
      <c r="J1814" s="3" t="s">
        <v>3</v>
      </c>
      <c r="K1814" s="3" t="s">
        <v>9</v>
      </c>
      <c r="L1814" s="3" t="s">
        <v>17</v>
      </c>
      <c r="M1814" s="8">
        <v>1</v>
      </c>
      <c r="N1814" s="5">
        <v>146.13999999999999</v>
      </c>
      <c r="O1814" s="6">
        <v>0</v>
      </c>
      <c r="P1814" s="5">
        <v>81.040000000000006</v>
      </c>
      <c r="Q1814" s="5">
        <f t="shared" si="112"/>
        <v>146.13999999999999</v>
      </c>
      <c r="R1814" s="5">
        <f t="shared" si="113"/>
        <v>81.040000000000006</v>
      </c>
      <c r="S1814" s="5">
        <f t="shared" si="114"/>
        <v>65.09999999999998</v>
      </c>
      <c r="T1814" s="7">
        <f t="shared" si="115"/>
        <v>0.44546325441357593</v>
      </c>
      <c r="U1814" s="4">
        <f>YEAR(SalesDataTable[[#This Row],[Order Date]])</f>
        <v>2026</v>
      </c>
      <c r="V1814" s="7" t="str">
        <f>"Q"&amp;ROUNDUP(MONTH(SalesDataTable[[#This Row],[Order Date]])/3,0)</f>
        <v>Q3</v>
      </c>
      <c r="W1814" s="8">
        <f>MONTH(SalesDataTable[[#This Row],[Order Date]])</f>
        <v>9</v>
      </c>
      <c r="X1814" s="7" t="str">
        <f>TEXT(SalesDataTable[[#This Row],[Order Date]],"mmm")</f>
        <v>Sep</v>
      </c>
    </row>
    <row r="1815" spans="1:24" ht="15.75">
      <c r="A1815" s="1">
        <v>2340</v>
      </c>
      <c r="B1815" s="2">
        <v>46268</v>
      </c>
      <c r="C1815" s="3">
        <f>YEAR(SalesDataTable[[#This Row],[Order Date]])</f>
        <v>2026</v>
      </c>
      <c r="D1815" s="10" t="str">
        <f>"Q"&amp;ROUNDUP(MONTH(SalesDataTable[[#This Row],[Order Date]])/3,0)</f>
        <v>Q3</v>
      </c>
      <c r="E1815" s="3">
        <f>MONTH(SalesDataTable[[#This Row],[Order Date]])</f>
        <v>9</v>
      </c>
      <c r="F1815" s="3" t="str">
        <f>TEXT(SalesDataTable[[#This Row],[Order Date]],"MMM")</f>
        <v>Sep</v>
      </c>
      <c r="G1815" s="3" t="s">
        <v>6</v>
      </c>
      <c r="H1815" s="3" t="s">
        <v>49</v>
      </c>
      <c r="I1815" s="3" t="s">
        <v>19</v>
      </c>
      <c r="J1815" s="3" t="s">
        <v>13</v>
      </c>
      <c r="K1815" s="3" t="s">
        <v>23</v>
      </c>
      <c r="L1815" s="3" t="s">
        <v>24</v>
      </c>
      <c r="M1815" s="8">
        <v>4</v>
      </c>
      <c r="N1815" s="5">
        <v>332.93</v>
      </c>
      <c r="O1815" s="6">
        <v>0</v>
      </c>
      <c r="P1815" s="5">
        <v>193.56</v>
      </c>
      <c r="Q1815" s="5">
        <f t="shared" si="112"/>
        <v>1331.72</v>
      </c>
      <c r="R1815" s="5">
        <f t="shared" si="113"/>
        <v>774.24</v>
      </c>
      <c r="S1815" s="5">
        <f t="shared" si="114"/>
        <v>557.48</v>
      </c>
      <c r="T1815" s="7">
        <f t="shared" si="115"/>
        <v>0.41861652599645571</v>
      </c>
      <c r="U1815" s="4">
        <f>YEAR(SalesDataTable[[#This Row],[Order Date]])</f>
        <v>2026</v>
      </c>
      <c r="V1815" s="7" t="str">
        <f>"Q"&amp;ROUNDUP(MONTH(SalesDataTable[[#This Row],[Order Date]])/3,0)</f>
        <v>Q3</v>
      </c>
      <c r="W1815" s="8">
        <f>MONTH(SalesDataTable[[#This Row],[Order Date]])</f>
        <v>9</v>
      </c>
      <c r="X1815" s="7" t="str">
        <f>TEXT(SalesDataTable[[#This Row],[Order Date]],"mmm")</f>
        <v>Sep</v>
      </c>
    </row>
    <row r="1816" spans="1:24" ht="15.75">
      <c r="A1816" s="1">
        <v>3078</v>
      </c>
      <c r="B1816" s="2">
        <v>46268</v>
      </c>
      <c r="C1816" s="3">
        <f>YEAR(SalesDataTable[[#This Row],[Order Date]])</f>
        <v>2026</v>
      </c>
      <c r="D1816" s="10" t="str">
        <f>"Q"&amp;ROUNDUP(MONTH(SalesDataTable[[#This Row],[Order Date]])/3,0)</f>
        <v>Q3</v>
      </c>
      <c r="E1816" s="3">
        <f>MONTH(SalesDataTable[[#This Row],[Order Date]])</f>
        <v>9</v>
      </c>
      <c r="F1816" s="3" t="str">
        <f>TEXT(SalesDataTable[[#This Row],[Order Date]],"MMM")</f>
        <v>Sep</v>
      </c>
      <c r="G1816" s="3" t="s">
        <v>6</v>
      </c>
      <c r="H1816" s="3" t="s">
        <v>49</v>
      </c>
      <c r="I1816" s="3" t="s">
        <v>19</v>
      </c>
      <c r="J1816" s="3" t="s">
        <v>16</v>
      </c>
      <c r="K1816" s="3" t="s">
        <v>23</v>
      </c>
      <c r="L1816" s="3" t="s">
        <v>51</v>
      </c>
      <c r="M1816" s="8">
        <v>4</v>
      </c>
      <c r="N1816" s="5">
        <v>122.43</v>
      </c>
      <c r="O1816" s="6">
        <v>0</v>
      </c>
      <c r="P1816" s="5">
        <v>61.5</v>
      </c>
      <c r="Q1816" s="5">
        <f t="shared" si="112"/>
        <v>489.72</v>
      </c>
      <c r="R1816" s="5">
        <f t="shared" si="113"/>
        <v>246</v>
      </c>
      <c r="S1816" s="5">
        <f t="shared" si="114"/>
        <v>243.72000000000003</v>
      </c>
      <c r="T1816" s="7">
        <f t="shared" si="115"/>
        <v>0.49767213918157316</v>
      </c>
      <c r="U1816" s="4">
        <f>YEAR(SalesDataTable[[#This Row],[Order Date]])</f>
        <v>2026</v>
      </c>
      <c r="V1816" s="7" t="str">
        <f>"Q"&amp;ROUNDUP(MONTH(SalesDataTable[[#This Row],[Order Date]])/3,0)</f>
        <v>Q3</v>
      </c>
      <c r="W1816" s="8">
        <f>MONTH(SalesDataTable[[#This Row],[Order Date]])</f>
        <v>9</v>
      </c>
      <c r="X1816" s="7" t="str">
        <f>TEXT(SalesDataTable[[#This Row],[Order Date]],"mmm")</f>
        <v>Sep</v>
      </c>
    </row>
    <row r="1817" spans="1:24" ht="15.75">
      <c r="A1817" s="1">
        <v>3575</v>
      </c>
      <c r="B1817" s="2">
        <v>46268</v>
      </c>
      <c r="C1817" s="3">
        <f>YEAR(SalesDataTable[[#This Row],[Order Date]])</f>
        <v>2026</v>
      </c>
      <c r="D1817" s="10" t="str">
        <f>"Q"&amp;ROUNDUP(MONTH(SalesDataTable[[#This Row],[Order Date]])/3,0)</f>
        <v>Q3</v>
      </c>
      <c r="E1817" s="3">
        <f>MONTH(SalesDataTable[[#This Row],[Order Date]])</f>
        <v>9</v>
      </c>
      <c r="F1817" s="3" t="str">
        <f>TEXT(SalesDataTable[[#This Row],[Order Date]],"MMM")</f>
        <v>Sep</v>
      </c>
      <c r="G1817" s="3" t="s">
        <v>11</v>
      </c>
      <c r="H1817" s="3" t="s">
        <v>12</v>
      </c>
      <c r="I1817" s="3" t="s">
        <v>28</v>
      </c>
      <c r="J1817" s="3" t="s">
        <v>3</v>
      </c>
      <c r="K1817" s="3" t="s">
        <v>4</v>
      </c>
      <c r="L1817" s="3" t="s">
        <v>5</v>
      </c>
      <c r="M1817" s="8">
        <v>3</v>
      </c>
      <c r="N1817" s="5">
        <v>81.12</v>
      </c>
      <c r="O1817" s="6">
        <v>0.1</v>
      </c>
      <c r="P1817" s="5">
        <v>41.78</v>
      </c>
      <c r="Q1817" s="5">
        <f t="shared" si="112"/>
        <v>219.02400000000003</v>
      </c>
      <c r="R1817" s="5">
        <f t="shared" si="113"/>
        <v>125.34</v>
      </c>
      <c r="S1817" s="5">
        <f t="shared" si="114"/>
        <v>93.684000000000026</v>
      </c>
      <c r="T1817" s="7">
        <f t="shared" si="115"/>
        <v>0.42773394696471628</v>
      </c>
      <c r="U1817" s="4">
        <f>YEAR(SalesDataTable[[#This Row],[Order Date]])</f>
        <v>2026</v>
      </c>
      <c r="V1817" s="7" t="str">
        <f>"Q"&amp;ROUNDUP(MONTH(SalesDataTable[[#This Row],[Order Date]])/3,0)</f>
        <v>Q3</v>
      </c>
      <c r="W1817" s="8">
        <f>MONTH(SalesDataTable[[#This Row],[Order Date]])</f>
        <v>9</v>
      </c>
      <c r="X1817" s="7" t="str">
        <f>TEXT(SalesDataTable[[#This Row],[Order Date]],"mmm")</f>
        <v>Sep</v>
      </c>
    </row>
    <row r="1818" spans="1:24" ht="15.75">
      <c r="A1818" s="1">
        <v>3700</v>
      </c>
      <c r="B1818" s="2">
        <v>46268</v>
      </c>
      <c r="C1818" s="3">
        <f>YEAR(SalesDataTable[[#This Row],[Order Date]])</f>
        <v>2026</v>
      </c>
      <c r="D1818" s="10" t="str">
        <f>"Q"&amp;ROUNDUP(MONTH(SalesDataTable[[#This Row],[Order Date]])/3,0)</f>
        <v>Q3</v>
      </c>
      <c r="E1818" s="3">
        <f>MONTH(SalesDataTable[[#This Row],[Order Date]])</f>
        <v>9</v>
      </c>
      <c r="F1818" s="3" t="str">
        <f>TEXT(SalesDataTable[[#This Row],[Order Date]],"MMM")</f>
        <v>Sep</v>
      </c>
      <c r="G1818" s="3" t="s">
        <v>6</v>
      </c>
      <c r="H1818" s="3" t="s">
        <v>49</v>
      </c>
      <c r="I1818" s="3" t="s">
        <v>2</v>
      </c>
      <c r="J1818" s="3" t="s">
        <v>3</v>
      </c>
      <c r="K1818" s="3" t="s">
        <v>14</v>
      </c>
      <c r="L1818" s="3" t="s">
        <v>48</v>
      </c>
      <c r="M1818" s="8">
        <v>1</v>
      </c>
      <c r="N1818" s="5">
        <v>168.54</v>
      </c>
      <c r="O1818" s="6">
        <v>0.05</v>
      </c>
      <c r="P1818" s="5">
        <v>87.82</v>
      </c>
      <c r="Q1818" s="5">
        <f t="shared" si="112"/>
        <v>160.11299999999997</v>
      </c>
      <c r="R1818" s="5">
        <f t="shared" si="113"/>
        <v>87.82</v>
      </c>
      <c r="S1818" s="5">
        <f t="shared" si="114"/>
        <v>72.292999999999978</v>
      </c>
      <c r="T1818" s="7">
        <f t="shared" si="115"/>
        <v>0.45151236938911887</v>
      </c>
      <c r="U1818" s="4">
        <f>YEAR(SalesDataTable[[#This Row],[Order Date]])</f>
        <v>2026</v>
      </c>
      <c r="V1818" s="7" t="str">
        <f>"Q"&amp;ROUNDUP(MONTH(SalesDataTable[[#This Row],[Order Date]])/3,0)</f>
        <v>Q3</v>
      </c>
      <c r="W1818" s="8">
        <f>MONTH(SalesDataTable[[#This Row],[Order Date]])</f>
        <v>9</v>
      </c>
      <c r="X1818" s="7" t="str">
        <f>TEXT(SalesDataTable[[#This Row],[Order Date]],"mmm")</f>
        <v>Sep</v>
      </c>
    </row>
    <row r="1819" spans="1:24" ht="15.75">
      <c r="A1819" s="1">
        <v>3762</v>
      </c>
      <c r="B1819" s="2">
        <v>46268</v>
      </c>
      <c r="C1819" s="3">
        <f>YEAR(SalesDataTable[[#This Row],[Order Date]])</f>
        <v>2026</v>
      </c>
      <c r="D1819" s="10" t="str">
        <f>"Q"&amp;ROUNDUP(MONTH(SalesDataTable[[#This Row],[Order Date]])/3,0)</f>
        <v>Q3</v>
      </c>
      <c r="E1819" s="3">
        <f>MONTH(SalesDataTable[[#This Row],[Order Date]])</f>
        <v>9</v>
      </c>
      <c r="F1819" s="3" t="str">
        <f>TEXT(SalesDataTable[[#This Row],[Order Date]],"MMM")</f>
        <v>Sep</v>
      </c>
      <c r="G1819" s="3" t="s">
        <v>0</v>
      </c>
      <c r="H1819" s="3" t="s">
        <v>1</v>
      </c>
      <c r="I1819" s="3" t="s">
        <v>19</v>
      </c>
      <c r="J1819" s="3" t="s">
        <v>13</v>
      </c>
      <c r="K1819" s="3" t="s">
        <v>4</v>
      </c>
      <c r="L1819" s="3" t="s">
        <v>26</v>
      </c>
      <c r="M1819" s="8">
        <v>4</v>
      </c>
      <c r="N1819" s="5">
        <v>39.61</v>
      </c>
      <c r="O1819" s="6">
        <v>0.1</v>
      </c>
      <c r="P1819" s="5">
        <v>16.829999999999998</v>
      </c>
      <c r="Q1819" s="5">
        <f t="shared" si="112"/>
        <v>142.596</v>
      </c>
      <c r="R1819" s="5">
        <f t="shared" si="113"/>
        <v>67.319999999999993</v>
      </c>
      <c r="S1819" s="5">
        <f t="shared" si="114"/>
        <v>75.27600000000001</v>
      </c>
      <c r="T1819" s="7">
        <f t="shared" si="115"/>
        <v>0.52789699570815452</v>
      </c>
      <c r="U1819" s="4">
        <f>YEAR(SalesDataTable[[#This Row],[Order Date]])</f>
        <v>2026</v>
      </c>
      <c r="V1819" s="7" t="str">
        <f>"Q"&amp;ROUNDUP(MONTH(SalesDataTable[[#This Row],[Order Date]])/3,0)</f>
        <v>Q3</v>
      </c>
      <c r="W1819" s="8">
        <f>MONTH(SalesDataTable[[#This Row],[Order Date]])</f>
        <v>9</v>
      </c>
      <c r="X1819" s="7" t="str">
        <f>TEXT(SalesDataTable[[#This Row],[Order Date]],"mmm")</f>
        <v>Sep</v>
      </c>
    </row>
    <row r="1820" spans="1:24" ht="15.75">
      <c r="A1820" s="1">
        <v>2790</v>
      </c>
      <c r="B1820" s="2">
        <v>46269</v>
      </c>
      <c r="C1820" s="3">
        <f>YEAR(SalesDataTable[[#This Row],[Order Date]])</f>
        <v>2026</v>
      </c>
      <c r="D1820" s="10" t="str">
        <f>"Q"&amp;ROUNDUP(MONTH(SalesDataTable[[#This Row],[Order Date]])/3,0)</f>
        <v>Q3</v>
      </c>
      <c r="E1820" s="3">
        <f>MONTH(SalesDataTable[[#This Row],[Order Date]])</f>
        <v>9</v>
      </c>
      <c r="F1820" s="3" t="str">
        <f>TEXT(SalesDataTable[[#This Row],[Order Date]],"MMM")</f>
        <v>Sep</v>
      </c>
      <c r="G1820" s="3" t="s">
        <v>20</v>
      </c>
      <c r="H1820" s="3" t="s">
        <v>33</v>
      </c>
      <c r="I1820" s="3" t="s">
        <v>2</v>
      </c>
      <c r="J1820" s="3" t="s">
        <v>3</v>
      </c>
      <c r="K1820" s="3" t="s">
        <v>34</v>
      </c>
      <c r="L1820" s="3" t="s">
        <v>35</v>
      </c>
      <c r="M1820" s="8">
        <v>1</v>
      </c>
      <c r="N1820" s="5">
        <v>39.85</v>
      </c>
      <c r="O1820" s="6">
        <v>0.1</v>
      </c>
      <c r="P1820" s="5">
        <v>14.96</v>
      </c>
      <c r="Q1820" s="5">
        <f t="shared" si="112"/>
        <v>35.865000000000002</v>
      </c>
      <c r="R1820" s="5">
        <f t="shared" si="113"/>
        <v>14.96</v>
      </c>
      <c r="S1820" s="5">
        <f t="shared" si="114"/>
        <v>20.905000000000001</v>
      </c>
      <c r="T1820" s="7">
        <f t="shared" si="115"/>
        <v>0.58288024536456151</v>
      </c>
      <c r="U1820" s="4">
        <f>YEAR(SalesDataTable[[#This Row],[Order Date]])</f>
        <v>2026</v>
      </c>
      <c r="V1820" s="7" t="str">
        <f>"Q"&amp;ROUNDUP(MONTH(SalesDataTable[[#This Row],[Order Date]])/3,0)</f>
        <v>Q3</v>
      </c>
      <c r="W1820" s="8">
        <f>MONTH(SalesDataTable[[#This Row],[Order Date]])</f>
        <v>9</v>
      </c>
      <c r="X1820" s="7" t="str">
        <f>TEXT(SalesDataTable[[#This Row],[Order Date]],"mmm")</f>
        <v>Sep</v>
      </c>
    </row>
    <row r="1821" spans="1:24" ht="15.75">
      <c r="A1821" s="1">
        <v>4149</v>
      </c>
      <c r="B1821" s="2">
        <v>46269</v>
      </c>
      <c r="C1821" s="3">
        <f>YEAR(SalesDataTable[[#This Row],[Order Date]])</f>
        <v>2026</v>
      </c>
      <c r="D1821" s="10" t="str">
        <f>"Q"&amp;ROUNDUP(MONTH(SalesDataTable[[#This Row],[Order Date]])/3,0)</f>
        <v>Q3</v>
      </c>
      <c r="E1821" s="3">
        <f>MONTH(SalesDataTable[[#This Row],[Order Date]])</f>
        <v>9</v>
      </c>
      <c r="F1821" s="3" t="str">
        <f>TEXT(SalesDataTable[[#This Row],[Order Date]],"MMM")</f>
        <v>Sep</v>
      </c>
      <c r="G1821" s="3" t="s">
        <v>20</v>
      </c>
      <c r="H1821" s="3" t="s">
        <v>33</v>
      </c>
      <c r="I1821" s="3" t="s">
        <v>2</v>
      </c>
      <c r="J1821" s="3" t="s">
        <v>13</v>
      </c>
      <c r="K1821" s="3" t="s">
        <v>34</v>
      </c>
      <c r="L1821" s="3" t="s">
        <v>35</v>
      </c>
      <c r="M1821" s="8">
        <v>1</v>
      </c>
      <c r="N1821" s="5">
        <v>40.51</v>
      </c>
      <c r="O1821" s="6">
        <v>0.05</v>
      </c>
      <c r="P1821" s="5">
        <v>14.7</v>
      </c>
      <c r="Q1821" s="5">
        <f t="shared" si="112"/>
        <v>38.484499999999997</v>
      </c>
      <c r="R1821" s="5">
        <f t="shared" si="113"/>
        <v>14.7</v>
      </c>
      <c r="S1821" s="5">
        <f t="shared" si="114"/>
        <v>23.784499999999998</v>
      </c>
      <c r="T1821" s="7">
        <f t="shared" si="115"/>
        <v>0.6180280372617547</v>
      </c>
      <c r="U1821" s="4">
        <f>YEAR(SalesDataTable[[#This Row],[Order Date]])</f>
        <v>2026</v>
      </c>
      <c r="V1821" s="7" t="str">
        <f>"Q"&amp;ROUNDUP(MONTH(SalesDataTable[[#This Row],[Order Date]])/3,0)</f>
        <v>Q3</v>
      </c>
      <c r="W1821" s="8">
        <f>MONTH(SalesDataTable[[#This Row],[Order Date]])</f>
        <v>9</v>
      </c>
      <c r="X1821" s="7" t="str">
        <f>TEXT(SalesDataTable[[#This Row],[Order Date]],"mmm")</f>
        <v>Sep</v>
      </c>
    </row>
    <row r="1822" spans="1:24" ht="15.75">
      <c r="A1822" s="1">
        <v>1955</v>
      </c>
      <c r="B1822" s="2">
        <v>46270</v>
      </c>
      <c r="C1822" s="3">
        <f>YEAR(SalesDataTable[[#This Row],[Order Date]])</f>
        <v>2026</v>
      </c>
      <c r="D1822" s="10" t="str">
        <f>"Q"&amp;ROUNDUP(MONTH(SalesDataTable[[#This Row],[Order Date]])/3,0)</f>
        <v>Q3</v>
      </c>
      <c r="E1822" s="3">
        <f>MONTH(SalesDataTable[[#This Row],[Order Date]])</f>
        <v>9</v>
      </c>
      <c r="F1822" s="3" t="str">
        <f>TEXT(SalesDataTable[[#This Row],[Order Date]],"MMM")</f>
        <v>Sep</v>
      </c>
      <c r="G1822" s="3" t="s">
        <v>6</v>
      </c>
      <c r="H1822" s="3" t="s">
        <v>43</v>
      </c>
      <c r="I1822" s="3" t="s">
        <v>2</v>
      </c>
      <c r="J1822" s="3" t="s">
        <v>3</v>
      </c>
      <c r="K1822" s="3" t="s">
        <v>23</v>
      </c>
      <c r="L1822" s="3" t="s">
        <v>51</v>
      </c>
      <c r="M1822" s="8">
        <v>1</v>
      </c>
      <c r="N1822" s="5">
        <v>121.59</v>
      </c>
      <c r="O1822" s="6">
        <v>0</v>
      </c>
      <c r="P1822" s="5">
        <v>62.44</v>
      </c>
      <c r="Q1822" s="5">
        <f t="shared" si="112"/>
        <v>121.59</v>
      </c>
      <c r="R1822" s="5">
        <f t="shared" si="113"/>
        <v>62.44</v>
      </c>
      <c r="S1822" s="5">
        <f t="shared" si="114"/>
        <v>59.150000000000006</v>
      </c>
      <c r="T1822" s="7">
        <f t="shared" si="115"/>
        <v>0.4864709268854347</v>
      </c>
      <c r="U1822" s="4">
        <f>YEAR(SalesDataTable[[#This Row],[Order Date]])</f>
        <v>2026</v>
      </c>
      <c r="V1822" s="7" t="str">
        <f>"Q"&amp;ROUNDUP(MONTH(SalesDataTable[[#This Row],[Order Date]])/3,0)</f>
        <v>Q3</v>
      </c>
      <c r="W1822" s="8">
        <f>MONTH(SalesDataTable[[#This Row],[Order Date]])</f>
        <v>9</v>
      </c>
      <c r="X1822" s="7" t="str">
        <f>TEXT(SalesDataTable[[#This Row],[Order Date]],"mmm")</f>
        <v>Sep</v>
      </c>
    </row>
    <row r="1823" spans="1:24" ht="15.75">
      <c r="A1823" s="1">
        <v>2077</v>
      </c>
      <c r="B1823" s="2">
        <v>46270</v>
      </c>
      <c r="C1823" s="3">
        <f>YEAR(SalesDataTable[[#This Row],[Order Date]])</f>
        <v>2026</v>
      </c>
      <c r="D1823" s="10" t="str">
        <f>"Q"&amp;ROUNDUP(MONTH(SalesDataTable[[#This Row],[Order Date]])/3,0)</f>
        <v>Q3</v>
      </c>
      <c r="E1823" s="3">
        <f>MONTH(SalesDataTable[[#This Row],[Order Date]])</f>
        <v>9</v>
      </c>
      <c r="F1823" s="3" t="str">
        <f>TEXT(SalesDataTable[[#This Row],[Order Date]],"MMM")</f>
        <v>Sep</v>
      </c>
      <c r="G1823" s="3" t="s">
        <v>20</v>
      </c>
      <c r="H1823" s="3" t="s">
        <v>33</v>
      </c>
      <c r="I1823" s="3" t="s">
        <v>8</v>
      </c>
      <c r="J1823" s="3" t="s">
        <v>16</v>
      </c>
      <c r="K1823" s="3" t="s">
        <v>9</v>
      </c>
      <c r="L1823" s="3" t="s">
        <v>37</v>
      </c>
      <c r="M1823" s="8">
        <v>4</v>
      </c>
      <c r="N1823" s="5">
        <v>152.99</v>
      </c>
      <c r="O1823" s="6">
        <v>0.15</v>
      </c>
      <c r="P1823" s="5">
        <v>77.12</v>
      </c>
      <c r="Q1823" s="5">
        <f t="shared" si="112"/>
        <v>520.16600000000005</v>
      </c>
      <c r="R1823" s="5">
        <f t="shared" si="113"/>
        <v>308.48</v>
      </c>
      <c r="S1823" s="5">
        <f t="shared" si="114"/>
        <v>211.68600000000004</v>
      </c>
      <c r="T1823" s="7">
        <f t="shared" si="115"/>
        <v>0.40695854784818697</v>
      </c>
      <c r="U1823" s="4">
        <f>YEAR(SalesDataTable[[#This Row],[Order Date]])</f>
        <v>2026</v>
      </c>
      <c r="V1823" s="7" t="str">
        <f>"Q"&amp;ROUNDUP(MONTH(SalesDataTable[[#This Row],[Order Date]])/3,0)</f>
        <v>Q3</v>
      </c>
      <c r="W1823" s="8">
        <f>MONTH(SalesDataTable[[#This Row],[Order Date]])</f>
        <v>9</v>
      </c>
      <c r="X1823" s="7" t="str">
        <f>TEXT(SalesDataTable[[#This Row],[Order Date]],"mmm")</f>
        <v>Sep</v>
      </c>
    </row>
    <row r="1824" spans="1:24" ht="15.75">
      <c r="A1824" s="1">
        <v>2879</v>
      </c>
      <c r="B1824" s="2">
        <v>46270</v>
      </c>
      <c r="C1824" s="3">
        <f>YEAR(SalesDataTable[[#This Row],[Order Date]])</f>
        <v>2026</v>
      </c>
      <c r="D1824" s="10" t="str">
        <f>"Q"&amp;ROUNDUP(MONTH(SalesDataTable[[#This Row],[Order Date]])/3,0)</f>
        <v>Q3</v>
      </c>
      <c r="E1824" s="3">
        <f>MONTH(SalesDataTable[[#This Row],[Order Date]])</f>
        <v>9</v>
      </c>
      <c r="F1824" s="3" t="str">
        <f>TEXT(SalesDataTable[[#This Row],[Order Date]],"MMM")</f>
        <v>Sep</v>
      </c>
      <c r="G1824" s="3" t="s">
        <v>11</v>
      </c>
      <c r="H1824" s="3" t="s">
        <v>39</v>
      </c>
      <c r="I1824" s="3" t="s">
        <v>2</v>
      </c>
      <c r="J1824" s="3" t="s">
        <v>16</v>
      </c>
      <c r="K1824" s="3" t="s">
        <v>14</v>
      </c>
      <c r="L1824" s="3" t="s">
        <v>15</v>
      </c>
      <c r="M1824" s="8">
        <v>3</v>
      </c>
      <c r="N1824" s="5">
        <v>36.19</v>
      </c>
      <c r="O1824" s="6">
        <v>0.1</v>
      </c>
      <c r="P1824" s="5">
        <v>13.97</v>
      </c>
      <c r="Q1824" s="5">
        <f t="shared" si="112"/>
        <v>97.712999999999994</v>
      </c>
      <c r="R1824" s="5">
        <f t="shared" si="113"/>
        <v>41.910000000000004</v>
      </c>
      <c r="S1824" s="5">
        <f t="shared" si="114"/>
        <v>55.80299999999999</v>
      </c>
      <c r="T1824" s="7">
        <f t="shared" si="115"/>
        <v>0.57109084768659235</v>
      </c>
      <c r="U1824" s="4">
        <f>YEAR(SalesDataTable[[#This Row],[Order Date]])</f>
        <v>2026</v>
      </c>
      <c r="V1824" s="7" t="str">
        <f>"Q"&amp;ROUNDUP(MONTH(SalesDataTable[[#This Row],[Order Date]])/3,0)</f>
        <v>Q3</v>
      </c>
      <c r="W1824" s="8">
        <f>MONTH(SalesDataTable[[#This Row],[Order Date]])</f>
        <v>9</v>
      </c>
      <c r="X1824" s="7" t="str">
        <f>TEXT(SalesDataTable[[#This Row],[Order Date]],"mmm")</f>
        <v>Sep</v>
      </c>
    </row>
    <row r="1825" spans="1:24" ht="15.75">
      <c r="A1825" s="1">
        <v>3353</v>
      </c>
      <c r="B1825" s="2">
        <v>46270</v>
      </c>
      <c r="C1825" s="3">
        <f>YEAR(SalesDataTable[[#This Row],[Order Date]])</f>
        <v>2026</v>
      </c>
      <c r="D1825" s="10" t="str">
        <f>"Q"&amp;ROUNDUP(MONTH(SalesDataTable[[#This Row],[Order Date]])/3,0)</f>
        <v>Q3</v>
      </c>
      <c r="E1825" s="3">
        <f>MONTH(SalesDataTable[[#This Row],[Order Date]])</f>
        <v>9</v>
      </c>
      <c r="F1825" s="3" t="str">
        <f>TEXT(SalesDataTable[[#This Row],[Order Date]],"MMM")</f>
        <v>Sep</v>
      </c>
      <c r="G1825" s="3" t="s">
        <v>11</v>
      </c>
      <c r="H1825" s="3" t="s">
        <v>52</v>
      </c>
      <c r="I1825" s="3" t="s">
        <v>19</v>
      </c>
      <c r="J1825" s="3" t="s">
        <v>13</v>
      </c>
      <c r="K1825" s="3" t="s">
        <v>9</v>
      </c>
      <c r="L1825" s="3" t="s">
        <v>17</v>
      </c>
      <c r="M1825" s="8">
        <v>2</v>
      </c>
      <c r="N1825" s="5">
        <v>142.44</v>
      </c>
      <c r="O1825" s="6">
        <v>0</v>
      </c>
      <c r="P1825" s="5">
        <v>77.33</v>
      </c>
      <c r="Q1825" s="5">
        <f t="shared" si="112"/>
        <v>284.88</v>
      </c>
      <c r="R1825" s="5">
        <f t="shared" si="113"/>
        <v>154.66</v>
      </c>
      <c r="S1825" s="5">
        <f t="shared" si="114"/>
        <v>130.22</v>
      </c>
      <c r="T1825" s="7">
        <f t="shared" si="115"/>
        <v>0.45710474585790506</v>
      </c>
      <c r="U1825" s="4">
        <f>YEAR(SalesDataTable[[#This Row],[Order Date]])</f>
        <v>2026</v>
      </c>
      <c r="V1825" s="7" t="str">
        <f>"Q"&amp;ROUNDUP(MONTH(SalesDataTable[[#This Row],[Order Date]])/3,0)</f>
        <v>Q3</v>
      </c>
      <c r="W1825" s="8">
        <f>MONTH(SalesDataTable[[#This Row],[Order Date]])</f>
        <v>9</v>
      </c>
      <c r="X1825" s="7" t="str">
        <f>TEXT(SalesDataTable[[#This Row],[Order Date]],"mmm")</f>
        <v>Sep</v>
      </c>
    </row>
    <row r="1826" spans="1:24" ht="15.75">
      <c r="A1826" s="1">
        <v>3514</v>
      </c>
      <c r="B1826" s="2">
        <v>46270</v>
      </c>
      <c r="C1826" s="3">
        <f>YEAR(SalesDataTable[[#This Row],[Order Date]])</f>
        <v>2026</v>
      </c>
      <c r="D1826" s="10" t="str">
        <f>"Q"&amp;ROUNDUP(MONTH(SalesDataTable[[#This Row],[Order Date]])/3,0)</f>
        <v>Q3</v>
      </c>
      <c r="E1826" s="3">
        <f>MONTH(SalesDataTable[[#This Row],[Order Date]])</f>
        <v>9</v>
      </c>
      <c r="F1826" s="3" t="str">
        <f>TEXT(SalesDataTable[[#This Row],[Order Date]],"MMM")</f>
        <v>Sep</v>
      </c>
      <c r="G1826" s="3" t="s">
        <v>6</v>
      </c>
      <c r="H1826" s="3" t="s">
        <v>27</v>
      </c>
      <c r="I1826" s="3" t="s">
        <v>2</v>
      </c>
      <c r="J1826" s="3" t="s">
        <v>13</v>
      </c>
      <c r="K1826" s="3" t="s">
        <v>14</v>
      </c>
      <c r="L1826" s="3" t="s">
        <v>44</v>
      </c>
      <c r="M1826" s="8">
        <v>2</v>
      </c>
      <c r="N1826" s="5">
        <v>133.81</v>
      </c>
      <c r="O1826" s="6">
        <v>0</v>
      </c>
      <c r="P1826" s="5">
        <v>66.78</v>
      </c>
      <c r="Q1826" s="5">
        <f t="shared" si="112"/>
        <v>267.62</v>
      </c>
      <c r="R1826" s="5">
        <f t="shared" si="113"/>
        <v>133.56</v>
      </c>
      <c r="S1826" s="5">
        <f t="shared" si="114"/>
        <v>134.06</v>
      </c>
      <c r="T1826" s="7">
        <f t="shared" si="115"/>
        <v>0.5009341603766535</v>
      </c>
      <c r="U1826" s="4">
        <f>YEAR(SalesDataTable[[#This Row],[Order Date]])</f>
        <v>2026</v>
      </c>
      <c r="V1826" s="7" t="str">
        <f>"Q"&amp;ROUNDUP(MONTH(SalesDataTable[[#This Row],[Order Date]])/3,0)</f>
        <v>Q3</v>
      </c>
      <c r="W1826" s="8">
        <f>MONTH(SalesDataTable[[#This Row],[Order Date]])</f>
        <v>9</v>
      </c>
      <c r="X1826" s="7" t="str">
        <f>TEXT(SalesDataTable[[#This Row],[Order Date]],"mmm")</f>
        <v>Sep</v>
      </c>
    </row>
    <row r="1827" spans="1:24" ht="15.75">
      <c r="A1827" s="1">
        <v>3964</v>
      </c>
      <c r="B1827" s="2">
        <v>46270</v>
      </c>
      <c r="C1827" s="3">
        <f>YEAR(SalesDataTable[[#This Row],[Order Date]])</f>
        <v>2026</v>
      </c>
      <c r="D1827" s="10" t="str">
        <f>"Q"&amp;ROUNDUP(MONTH(SalesDataTable[[#This Row],[Order Date]])/3,0)</f>
        <v>Q3</v>
      </c>
      <c r="E1827" s="3">
        <f>MONTH(SalesDataTable[[#This Row],[Order Date]])</f>
        <v>9</v>
      </c>
      <c r="F1827" s="3" t="str">
        <f>TEXT(SalesDataTable[[#This Row],[Order Date]],"MMM")</f>
        <v>Sep</v>
      </c>
      <c r="G1827" s="3" t="s">
        <v>6</v>
      </c>
      <c r="H1827" s="3" t="s">
        <v>43</v>
      </c>
      <c r="I1827" s="3" t="s">
        <v>19</v>
      </c>
      <c r="J1827" s="3" t="s">
        <v>13</v>
      </c>
      <c r="K1827" s="3" t="s">
        <v>34</v>
      </c>
      <c r="L1827" s="3" t="s">
        <v>35</v>
      </c>
      <c r="M1827" s="8">
        <v>2</v>
      </c>
      <c r="N1827" s="5">
        <v>40.49</v>
      </c>
      <c r="O1827" s="6">
        <v>0.15</v>
      </c>
      <c r="P1827" s="5">
        <v>14.32</v>
      </c>
      <c r="Q1827" s="5">
        <f t="shared" si="112"/>
        <v>68.832999999999998</v>
      </c>
      <c r="R1827" s="5">
        <f t="shared" si="113"/>
        <v>28.64</v>
      </c>
      <c r="S1827" s="5">
        <f t="shared" si="114"/>
        <v>40.192999999999998</v>
      </c>
      <c r="T1827" s="7">
        <f t="shared" si="115"/>
        <v>0.58392050324698908</v>
      </c>
      <c r="U1827" s="4">
        <f>YEAR(SalesDataTable[[#This Row],[Order Date]])</f>
        <v>2026</v>
      </c>
      <c r="V1827" s="7" t="str">
        <f>"Q"&amp;ROUNDUP(MONTH(SalesDataTable[[#This Row],[Order Date]])/3,0)</f>
        <v>Q3</v>
      </c>
      <c r="W1827" s="8">
        <f>MONTH(SalesDataTable[[#This Row],[Order Date]])</f>
        <v>9</v>
      </c>
      <c r="X1827" s="7" t="str">
        <f>TEXT(SalesDataTable[[#This Row],[Order Date]],"mmm")</f>
        <v>Sep</v>
      </c>
    </row>
    <row r="1828" spans="1:24" ht="15.75">
      <c r="A1828" s="1">
        <v>4599</v>
      </c>
      <c r="B1828" s="2">
        <v>46270</v>
      </c>
      <c r="C1828" s="3">
        <f>YEAR(SalesDataTable[[#This Row],[Order Date]])</f>
        <v>2026</v>
      </c>
      <c r="D1828" s="10" t="str">
        <f>"Q"&amp;ROUNDUP(MONTH(SalesDataTable[[#This Row],[Order Date]])/3,0)</f>
        <v>Q3</v>
      </c>
      <c r="E1828" s="3">
        <f>MONTH(SalesDataTable[[#This Row],[Order Date]])</f>
        <v>9</v>
      </c>
      <c r="F1828" s="3" t="str">
        <f>TEXT(SalesDataTable[[#This Row],[Order Date]],"MMM")</f>
        <v>Sep</v>
      </c>
      <c r="G1828" s="3" t="s">
        <v>11</v>
      </c>
      <c r="H1828" s="3" t="s">
        <v>12</v>
      </c>
      <c r="I1828" s="3" t="s">
        <v>2</v>
      </c>
      <c r="J1828" s="3" t="s">
        <v>16</v>
      </c>
      <c r="K1828" s="3" t="s">
        <v>23</v>
      </c>
      <c r="L1828" s="3" t="s">
        <v>29</v>
      </c>
      <c r="M1828" s="8">
        <v>4</v>
      </c>
      <c r="N1828" s="5">
        <v>198.1</v>
      </c>
      <c r="O1828" s="6">
        <v>0</v>
      </c>
      <c r="P1828" s="5">
        <v>101.61</v>
      </c>
      <c r="Q1828" s="5">
        <f t="shared" si="112"/>
        <v>792.4</v>
      </c>
      <c r="R1828" s="5">
        <f t="shared" si="113"/>
        <v>406.44</v>
      </c>
      <c r="S1828" s="5">
        <f t="shared" si="114"/>
        <v>385.96</v>
      </c>
      <c r="T1828" s="7">
        <f t="shared" si="115"/>
        <v>0.48707723372034323</v>
      </c>
      <c r="U1828" s="4">
        <f>YEAR(SalesDataTable[[#This Row],[Order Date]])</f>
        <v>2026</v>
      </c>
      <c r="V1828" s="7" t="str">
        <f>"Q"&amp;ROUNDUP(MONTH(SalesDataTable[[#This Row],[Order Date]])/3,0)</f>
        <v>Q3</v>
      </c>
      <c r="W1828" s="8">
        <f>MONTH(SalesDataTable[[#This Row],[Order Date]])</f>
        <v>9</v>
      </c>
      <c r="X1828" s="7" t="str">
        <f>TEXT(SalesDataTable[[#This Row],[Order Date]],"mmm")</f>
        <v>Sep</v>
      </c>
    </row>
    <row r="1829" spans="1:24" ht="15.75">
      <c r="A1829" s="1">
        <v>5030</v>
      </c>
      <c r="B1829" s="2">
        <v>46270</v>
      </c>
      <c r="C1829" s="3">
        <f>YEAR(SalesDataTable[[#This Row],[Order Date]])</f>
        <v>2026</v>
      </c>
      <c r="D1829" s="10" t="str">
        <f>"Q"&amp;ROUNDUP(MONTH(SalesDataTable[[#This Row],[Order Date]])/3,0)</f>
        <v>Q3</v>
      </c>
      <c r="E1829" s="3">
        <f>MONTH(SalesDataTable[[#This Row],[Order Date]])</f>
        <v>9</v>
      </c>
      <c r="F1829" s="3" t="str">
        <f>TEXT(SalesDataTable[[#This Row],[Order Date]],"MMM")</f>
        <v>Sep</v>
      </c>
      <c r="G1829" s="3" t="s">
        <v>6</v>
      </c>
      <c r="H1829" s="3" t="s">
        <v>43</v>
      </c>
      <c r="I1829" s="3" t="s">
        <v>19</v>
      </c>
      <c r="J1829" s="3" t="s">
        <v>13</v>
      </c>
      <c r="K1829" s="3" t="s">
        <v>4</v>
      </c>
      <c r="L1829" s="3" t="s">
        <v>5</v>
      </c>
      <c r="M1829" s="8">
        <v>1</v>
      </c>
      <c r="N1829" s="5">
        <v>83.73</v>
      </c>
      <c r="O1829" s="6">
        <v>0.15</v>
      </c>
      <c r="P1829" s="5">
        <v>43.34</v>
      </c>
      <c r="Q1829" s="5">
        <f t="shared" si="112"/>
        <v>71.170500000000004</v>
      </c>
      <c r="R1829" s="5">
        <f t="shared" si="113"/>
        <v>43.34</v>
      </c>
      <c r="S1829" s="5">
        <f t="shared" si="114"/>
        <v>27.830500000000001</v>
      </c>
      <c r="T1829" s="7">
        <f t="shared" si="115"/>
        <v>0.39103982689457006</v>
      </c>
      <c r="U1829" s="4">
        <f>YEAR(SalesDataTable[[#This Row],[Order Date]])</f>
        <v>2026</v>
      </c>
      <c r="V1829" s="7" t="str">
        <f>"Q"&amp;ROUNDUP(MONTH(SalesDataTable[[#This Row],[Order Date]])/3,0)</f>
        <v>Q3</v>
      </c>
      <c r="W1829" s="8">
        <f>MONTH(SalesDataTable[[#This Row],[Order Date]])</f>
        <v>9</v>
      </c>
      <c r="X1829" s="7" t="str">
        <f>TEXT(SalesDataTable[[#This Row],[Order Date]],"mmm")</f>
        <v>Sep</v>
      </c>
    </row>
    <row r="1830" spans="1:24" ht="15.75">
      <c r="A1830" s="1">
        <v>1593</v>
      </c>
      <c r="B1830" s="2">
        <v>46271</v>
      </c>
      <c r="C1830" s="3">
        <f>YEAR(SalesDataTable[[#This Row],[Order Date]])</f>
        <v>2026</v>
      </c>
      <c r="D1830" s="10" t="str">
        <f>"Q"&amp;ROUNDUP(MONTH(SalesDataTable[[#This Row],[Order Date]])/3,0)</f>
        <v>Q3</v>
      </c>
      <c r="E1830" s="3">
        <f>MONTH(SalesDataTable[[#This Row],[Order Date]])</f>
        <v>9</v>
      </c>
      <c r="F1830" s="3" t="str">
        <f>TEXT(SalesDataTable[[#This Row],[Order Date]],"MMM")</f>
        <v>Sep</v>
      </c>
      <c r="G1830" s="3" t="s">
        <v>6</v>
      </c>
      <c r="H1830" s="3" t="s">
        <v>49</v>
      </c>
      <c r="I1830" s="3" t="s">
        <v>19</v>
      </c>
      <c r="J1830" s="3" t="s">
        <v>13</v>
      </c>
      <c r="K1830" s="3" t="s">
        <v>23</v>
      </c>
      <c r="L1830" s="3" t="s">
        <v>29</v>
      </c>
      <c r="M1830" s="8">
        <v>2</v>
      </c>
      <c r="N1830" s="5">
        <v>194.92</v>
      </c>
      <c r="O1830" s="6">
        <v>0</v>
      </c>
      <c r="P1830" s="5">
        <v>102.66</v>
      </c>
      <c r="Q1830" s="5">
        <f t="shared" si="112"/>
        <v>389.84</v>
      </c>
      <c r="R1830" s="5">
        <f t="shared" si="113"/>
        <v>205.32</v>
      </c>
      <c r="S1830" s="5">
        <f t="shared" si="114"/>
        <v>184.51999999999998</v>
      </c>
      <c r="T1830" s="7">
        <f t="shared" si="115"/>
        <v>0.47332238867227577</v>
      </c>
      <c r="U1830" s="4">
        <f>YEAR(SalesDataTable[[#This Row],[Order Date]])</f>
        <v>2026</v>
      </c>
      <c r="V1830" s="7" t="str">
        <f>"Q"&amp;ROUNDUP(MONTH(SalesDataTable[[#This Row],[Order Date]])/3,0)</f>
        <v>Q3</v>
      </c>
      <c r="W1830" s="8">
        <f>MONTH(SalesDataTable[[#This Row],[Order Date]])</f>
        <v>9</v>
      </c>
      <c r="X1830" s="7" t="str">
        <f>TEXT(SalesDataTable[[#This Row],[Order Date]],"mmm")</f>
        <v>Sep</v>
      </c>
    </row>
    <row r="1831" spans="1:24" ht="15.75">
      <c r="A1831" s="1">
        <v>1818</v>
      </c>
      <c r="B1831" s="2">
        <v>46271</v>
      </c>
      <c r="C1831" s="3">
        <f>YEAR(SalesDataTable[[#This Row],[Order Date]])</f>
        <v>2026</v>
      </c>
      <c r="D1831" s="10" t="str">
        <f>"Q"&amp;ROUNDUP(MONTH(SalesDataTable[[#This Row],[Order Date]])/3,0)</f>
        <v>Q3</v>
      </c>
      <c r="E1831" s="3">
        <f>MONTH(SalesDataTable[[#This Row],[Order Date]])</f>
        <v>9</v>
      </c>
      <c r="F1831" s="3" t="str">
        <f>TEXT(SalesDataTable[[#This Row],[Order Date]],"MMM")</f>
        <v>Sep</v>
      </c>
      <c r="G1831" s="3" t="s">
        <v>6</v>
      </c>
      <c r="H1831" s="3" t="s">
        <v>43</v>
      </c>
      <c r="I1831" s="3" t="s">
        <v>19</v>
      </c>
      <c r="J1831" s="3" t="s">
        <v>13</v>
      </c>
      <c r="K1831" s="3" t="s">
        <v>14</v>
      </c>
      <c r="L1831" s="3" t="s">
        <v>48</v>
      </c>
      <c r="M1831" s="8">
        <v>1</v>
      </c>
      <c r="N1831" s="5">
        <v>161.03</v>
      </c>
      <c r="O1831" s="6">
        <v>0</v>
      </c>
      <c r="P1831" s="5">
        <v>89.86</v>
      </c>
      <c r="Q1831" s="5">
        <f t="shared" si="112"/>
        <v>161.03</v>
      </c>
      <c r="R1831" s="5">
        <f t="shared" si="113"/>
        <v>89.86</v>
      </c>
      <c r="S1831" s="5">
        <f t="shared" si="114"/>
        <v>71.17</v>
      </c>
      <c r="T1831" s="7">
        <f t="shared" si="115"/>
        <v>0.44196733527914056</v>
      </c>
      <c r="U1831" s="4">
        <f>YEAR(SalesDataTable[[#This Row],[Order Date]])</f>
        <v>2026</v>
      </c>
      <c r="V1831" s="7" t="str">
        <f>"Q"&amp;ROUNDUP(MONTH(SalesDataTable[[#This Row],[Order Date]])/3,0)</f>
        <v>Q3</v>
      </c>
      <c r="W1831" s="8">
        <f>MONTH(SalesDataTable[[#This Row],[Order Date]])</f>
        <v>9</v>
      </c>
      <c r="X1831" s="7" t="str">
        <f>TEXT(SalesDataTable[[#This Row],[Order Date]],"mmm")</f>
        <v>Sep</v>
      </c>
    </row>
    <row r="1832" spans="1:24" ht="15.75">
      <c r="A1832" s="1">
        <v>2370</v>
      </c>
      <c r="B1832" s="2">
        <v>46271</v>
      </c>
      <c r="C1832" s="3">
        <f>YEAR(SalesDataTable[[#This Row],[Order Date]])</f>
        <v>2026</v>
      </c>
      <c r="D1832" s="10" t="str">
        <f>"Q"&amp;ROUNDUP(MONTH(SalesDataTable[[#This Row],[Order Date]])/3,0)</f>
        <v>Q3</v>
      </c>
      <c r="E1832" s="3">
        <f>MONTH(SalesDataTable[[#This Row],[Order Date]])</f>
        <v>9</v>
      </c>
      <c r="F1832" s="3" t="str">
        <f>TEXT(SalesDataTable[[#This Row],[Order Date]],"MMM")</f>
        <v>Sep</v>
      </c>
      <c r="G1832" s="3" t="s">
        <v>20</v>
      </c>
      <c r="H1832" s="3" t="s">
        <v>21</v>
      </c>
      <c r="I1832" s="3" t="s">
        <v>28</v>
      </c>
      <c r="J1832" s="3" t="s">
        <v>13</v>
      </c>
      <c r="K1832" s="3" t="s">
        <v>34</v>
      </c>
      <c r="L1832" s="3" t="s">
        <v>42</v>
      </c>
      <c r="M1832" s="8">
        <v>1</v>
      </c>
      <c r="N1832" s="5">
        <v>35.68</v>
      </c>
      <c r="O1832" s="6">
        <v>0.05</v>
      </c>
      <c r="P1832" s="5">
        <v>13.76</v>
      </c>
      <c r="Q1832" s="5">
        <f t="shared" si="112"/>
        <v>33.896000000000001</v>
      </c>
      <c r="R1832" s="5">
        <f t="shared" si="113"/>
        <v>13.76</v>
      </c>
      <c r="S1832" s="5">
        <f t="shared" si="114"/>
        <v>20.136000000000003</v>
      </c>
      <c r="T1832" s="7">
        <f t="shared" si="115"/>
        <v>0.59405239556289835</v>
      </c>
      <c r="U1832" s="4">
        <f>YEAR(SalesDataTable[[#This Row],[Order Date]])</f>
        <v>2026</v>
      </c>
      <c r="V1832" s="7" t="str">
        <f>"Q"&amp;ROUNDUP(MONTH(SalesDataTable[[#This Row],[Order Date]])/3,0)</f>
        <v>Q3</v>
      </c>
      <c r="W1832" s="8">
        <f>MONTH(SalesDataTable[[#This Row],[Order Date]])</f>
        <v>9</v>
      </c>
      <c r="X1832" s="7" t="str">
        <f>TEXT(SalesDataTable[[#This Row],[Order Date]],"mmm")</f>
        <v>Sep</v>
      </c>
    </row>
    <row r="1833" spans="1:24" ht="15.75">
      <c r="A1833" s="1">
        <v>2726</v>
      </c>
      <c r="B1833" s="2">
        <v>46271</v>
      </c>
      <c r="C1833" s="3">
        <f>YEAR(SalesDataTable[[#This Row],[Order Date]])</f>
        <v>2026</v>
      </c>
      <c r="D1833" s="10" t="str">
        <f>"Q"&amp;ROUNDUP(MONTH(SalesDataTable[[#This Row],[Order Date]])/3,0)</f>
        <v>Q3</v>
      </c>
      <c r="E1833" s="3">
        <f>MONTH(SalesDataTable[[#This Row],[Order Date]])</f>
        <v>9</v>
      </c>
      <c r="F1833" s="3" t="str">
        <f>TEXT(SalesDataTable[[#This Row],[Order Date]],"MMM")</f>
        <v>Sep</v>
      </c>
      <c r="G1833" s="3" t="s">
        <v>6</v>
      </c>
      <c r="H1833" s="3" t="s">
        <v>27</v>
      </c>
      <c r="I1833" s="3" t="s">
        <v>2</v>
      </c>
      <c r="J1833" s="3" t="s">
        <v>13</v>
      </c>
      <c r="K1833" s="3" t="s">
        <v>4</v>
      </c>
      <c r="L1833" s="3" t="s">
        <v>26</v>
      </c>
      <c r="M1833" s="8">
        <v>1</v>
      </c>
      <c r="N1833" s="5">
        <v>39.68</v>
      </c>
      <c r="O1833" s="6">
        <v>0.05</v>
      </c>
      <c r="P1833" s="5">
        <v>16.63</v>
      </c>
      <c r="Q1833" s="5">
        <f t="shared" si="112"/>
        <v>37.695999999999998</v>
      </c>
      <c r="R1833" s="5">
        <f t="shared" si="113"/>
        <v>16.63</v>
      </c>
      <c r="S1833" s="5">
        <f t="shared" si="114"/>
        <v>21.065999999999999</v>
      </c>
      <c r="T1833" s="7">
        <f t="shared" si="115"/>
        <v>0.55883913412563668</v>
      </c>
      <c r="U1833" s="4">
        <f>YEAR(SalesDataTable[[#This Row],[Order Date]])</f>
        <v>2026</v>
      </c>
      <c r="V1833" s="7" t="str">
        <f>"Q"&amp;ROUNDUP(MONTH(SalesDataTable[[#This Row],[Order Date]])/3,0)</f>
        <v>Q3</v>
      </c>
      <c r="W1833" s="8">
        <f>MONTH(SalesDataTable[[#This Row],[Order Date]])</f>
        <v>9</v>
      </c>
      <c r="X1833" s="7" t="str">
        <f>TEXT(SalesDataTable[[#This Row],[Order Date]],"mmm")</f>
        <v>Sep</v>
      </c>
    </row>
    <row r="1834" spans="1:24" ht="15.75">
      <c r="A1834" s="1">
        <v>2755</v>
      </c>
      <c r="B1834" s="2">
        <v>46271</v>
      </c>
      <c r="C1834" s="3">
        <f>YEAR(SalesDataTable[[#This Row],[Order Date]])</f>
        <v>2026</v>
      </c>
      <c r="D1834" s="10" t="str">
        <f>"Q"&amp;ROUNDUP(MONTH(SalesDataTable[[#This Row],[Order Date]])/3,0)</f>
        <v>Q3</v>
      </c>
      <c r="E1834" s="3">
        <f>MONTH(SalesDataTable[[#This Row],[Order Date]])</f>
        <v>9</v>
      </c>
      <c r="F1834" s="3" t="str">
        <f>TEXT(SalesDataTable[[#This Row],[Order Date]],"MMM")</f>
        <v>Sep</v>
      </c>
      <c r="G1834" s="3" t="s">
        <v>11</v>
      </c>
      <c r="H1834" s="3" t="s">
        <v>39</v>
      </c>
      <c r="I1834" s="3" t="s">
        <v>2</v>
      </c>
      <c r="J1834" s="3" t="s">
        <v>13</v>
      </c>
      <c r="K1834" s="3" t="s">
        <v>9</v>
      </c>
      <c r="L1834" s="3" t="s">
        <v>17</v>
      </c>
      <c r="M1834" s="8">
        <v>3</v>
      </c>
      <c r="N1834" s="5">
        <v>146.22</v>
      </c>
      <c r="O1834" s="6">
        <v>0</v>
      </c>
      <c r="P1834" s="5">
        <v>80.13</v>
      </c>
      <c r="Q1834" s="5">
        <f t="shared" si="112"/>
        <v>438.65999999999997</v>
      </c>
      <c r="R1834" s="5">
        <f t="shared" si="113"/>
        <v>240.39</v>
      </c>
      <c r="S1834" s="5">
        <f t="shared" si="114"/>
        <v>198.26999999999998</v>
      </c>
      <c r="T1834" s="7">
        <f t="shared" si="115"/>
        <v>0.4519901518260156</v>
      </c>
      <c r="U1834" s="4">
        <f>YEAR(SalesDataTable[[#This Row],[Order Date]])</f>
        <v>2026</v>
      </c>
      <c r="V1834" s="7" t="str">
        <f>"Q"&amp;ROUNDUP(MONTH(SalesDataTable[[#This Row],[Order Date]])/3,0)</f>
        <v>Q3</v>
      </c>
      <c r="W1834" s="8">
        <f>MONTH(SalesDataTable[[#This Row],[Order Date]])</f>
        <v>9</v>
      </c>
      <c r="X1834" s="7" t="str">
        <f>TEXT(SalesDataTable[[#This Row],[Order Date]],"mmm")</f>
        <v>Sep</v>
      </c>
    </row>
    <row r="1835" spans="1:24" ht="15.75">
      <c r="A1835" s="1">
        <v>3187</v>
      </c>
      <c r="B1835" s="2">
        <v>46271</v>
      </c>
      <c r="C1835" s="3">
        <f>YEAR(SalesDataTable[[#This Row],[Order Date]])</f>
        <v>2026</v>
      </c>
      <c r="D1835" s="10" t="str">
        <f>"Q"&amp;ROUNDUP(MONTH(SalesDataTable[[#This Row],[Order Date]])/3,0)</f>
        <v>Q3</v>
      </c>
      <c r="E1835" s="3">
        <f>MONTH(SalesDataTable[[#This Row],[Order Date]])</f>
        <v>9</v>
      </c>
      <c r="F1835" s="3" t="str">
        <f>TEXT(SalesDataTable[[#This Row],[Order Date]],"MMM")</f>
        <v>Sep</v>
      </c>
      <c r="G1835" s="3" t="s">
        <v>20</v>
      </c>
      <c r="H1835" s="3" t="s">
        <v>31</v>
      </c>
      <c r="I1835" s="3" t="s">
        <v>19</v>
      </c>
      <c r="J1835" s="3" t="s">
        <v>3</v>
      </c>
      <c r="K1835" s="3" t="s">
        <v>9</v>
      </c>
      <c r="L1835" s="3" t="s">
        <v>46</v>
      </c>
      <c r="M1835" s="8">
        <v>1</v>
      </c>
      <c r="N1835" s="5">
        <v>71.680000000000007</v>
      </c>
      <c r="O1835" s="6">
        <v>0</v>
      </c>
      <c r="P1835" s="5">
        <v>31.87</v>
      </c>
      <c r="Q1835" s="5">
        <f t="shared" si="112"/>
        <v>71.680000000000007</v>
      </c>
      <c r="R1835" s="5">
        <f t="shared" si="113"/>
        <v>31.87</v>
      </c>
      <c r="S1835" s="5">
        <f t="shared" si="114"/>
        <v>39.81</v>
      </c>
      <c r="T1835" s="7">
        <f t="shared" si="115"/>
        <v>0.5553850446428571</v>
      </c>
      <c r="U1835" s="4">
        <f>YEAR(SalesDataTable[[#This Row],[Order Date]])</f>
        <v>2026</v>
      </c>
      <c r="V1835" s="7" t="str">
        <f>"Q"&amp;ROUNDUP(MONTH(SalesDataTable[[#This Row],[Order Date]])/3,0)</f>
        <v>Q3</v>
      </c>
      <c r="W1835" s="8">
        <f>MONTH(SalesDataTable[[#This Row],[Order Date]])</f>
        <v>9</v>
      </c>
      <c r="X1835" s="7" t="str">
        <f>TEXT(SalesDataTable[[#This Row],[Order Date]],"mmm")</f>
        <v>Sep</v>
      </c>
    </row>
    <row r="1836" spans="1:24" ht="15.75">
      <c r="A1836" s="1">
        <v>3471</v>
      </c>
      <c r="B1836" s="2">
        <v>46271</v>
      </c>
      <c r="C1836" s="3">
        <f>YEAR(SalesDataTable[[#This Row],[Order Date]])</f>
        <v>2026</v>
      </c>
      <c r="D1836" s="10" t="str">
        <f>"Q"&amp;ROUNDUP(MONTH(SalesDataTable[[#This Row],[Order Date]])/3,0)</f>
        <v>Q3</v>
      </c>
      <c r="E1836" s="3">
        <f>MONTH(SalesDataTable[[#This Row],[Order Date]])</f>
        <v>9</v>
      </c>
      <c r="F1836" s="3" t="str">
        <f>TEXT(SalesDataTable[[#This Row],[Order Date]],"MMM")</f>
        <v>Sep</v>
      </c>
      <c r="G1836" s="3" t="s">
        <v>11</v>
      </c>
      <c r="H1836" s="3" t="s">
        <v>39</v>
      </c>
      <c r="I1836" s="3" t="s">
        <v>28</v>
      </c>
      <c r="J1836" s="3" t="s">
        <v>13</v>
      </c>
      <c r="K1836" s="3" t="s">
        <v>34</v>
      </c>
      <c r="L1836" s="3" t="s">
        <v>45</v>
      </c>
      <c r="M1836" s="8">
        <v>2</v>
      </c>
      <c r="N1836" s="5">
        <v>51.77</v>
      </c>
      <c r="O1836" s="6">
        <v>0</v>
      </c>
      <c r="P1836" s="5">
        <v>21.46</v>
      </c>
      <c r="Q1836" s="5">
        <f t="shared" si="112"/>
        <v>103.54</v>
      </c>
      <c r="R1836" s="5">
        <f t="shared" si="113"/>
        <v>42.92</v>
      </c>
      <c r="S1836" s="5">
        <f t="shared" si="114"/>
        <v>60.620000000000005</v>
      </c>
      <c r="T1836" s="7">
        <f t="shared" si="115"/>
        <v>0.58547421286459345</v>
      </c>
      <c r="U1836" s="4">
        <f>YEAR(SalesDataTable[[#This Row],[Order Date]])</f>
        <v>2026</v>
      </c>
      <c r="V1836" s="7" t="str">
        <f>"Q"&amp;ROUNDUP(MONTH(SalesDataTable[[#This Row],[Order Date]])/3,0)</f>
        <v>Q3</v>
      </c>
      <c r="W1836" s="8">
        <f>MONTH(SalesDataTable[[#This Row],[Order Date]])</f>
        <v>9</v>
      </c>
      <c r="X1836" s="7" t="str">
        <f>TEXT(SalesDataTable[[#This Row],[Order Date]],"mmm")</f>
        <v>Sep</v>
      </c>
    </row>
    <row r="1837" spans="1:24" ht="15.75">
      <c r="A1837" s="1">
        <v>3529</v>
      </c>
      <c r="B1837" s="2">
        <v>46271</v>
      </c>
      <c r="C1837" s="3">
        <f>YEAR(SalesDataTable[[#This Row],[Order Date]])</f>
        <v>2026</v>
      </c>
      <c r="D1837" s="10" t="str">
        <f>"Q"&amp;ROUNDUP(MONTH(SalesDataTable[[#This Row],[Order Date]])/3,0)</f>
        <v>Q3</v>
      </c>
      <c r="E1837" s="3">
        <f>MONTH(SalesDataTable[[#This Row],[Order Date]])</f>
        <v>9</v>
      </c>
      <c r="F1837" s="3" t="str">
        <f>TEXT(SalesDataTable[[#This Row],[Order Date]],"MMM")</f>
        <v>Sep</v>
      </c>
      <c r="G1837" s="3" t="s">
        <v>11</v>
      </c>
      <c r="H1837" s="3" t="s">
        <v>25</v>
      </c>
      <c r="I1837" s="3" t="s">
        <v>8</v>
      </c>
      <c r="J1837" s="3" t="s">
        <v>3</v>
      </c>
      <c r="K1837" s="3" t="s">
        <v>34</v>
      </c>
      <c r="L1837" s="3" t="s">
        <v>35</v>
      </c>
      <c r="M1837" s="8">
        <v>4</v>
      </c>
      <c r="N1837" s="5">
        <v>39.4</v>
      </c>
      <c r="O1837" s="6">
        <v>0.15</v>
      </c>
      <c r="P1837" s="5">
        <v>14.95</v>
      </c>
      <c r="Q1837" s="5">
        <f t="shared" si="112"/>
        <v>133.95999999999998</v>
      </c>
      <c r="R1837" s="5">
        <f t="shared" si="113"/>
        <v>59.8</v>
      </c>
      <c r="S1837" s="5">
        <f t="shared" si="114"/>
        <v>74.159999999999982</v>
      </c>
      <c r="T1837" s="7">
        <f t="shared" si="115"/>
        <v>0.55359808898178553</v>
      </c>
      <c r="U1837" s="4">
        <f>YEAR(SalesDataTable[[#This Row],[Order Date]])</f>
        <v>2026</v>
      </c>
      <c r="V1837" s="7" t="str">
        <f>"Q"&amp;ROUNDUP(MONTH(SalesDataTable[[#This Row],[Order Date]])/3,0)</f>
        <v>Q3</v>
      </c>
      <c r="W1837" s="8">
        <f>MONTH(SalesDataTable[[#This Row],[Order Date]])</f>
        <v>9</v>
      </c>
      <c r="X1837" s="7" t="str">
        <f>TEXT(SalesDataTable[[#This Row],[Order Date]],"mmm")</f>
        <v>Sep</v>
      </c>
    </row>
    <row r="1838" spans="1:24" ht="15.75">
      <c r="A1838" s="1">
        <v>3549</v>
      </c>
      <c r="B1838" s="2">
        <v>46271</v>
      </c>
      <c r="C1838" s="3">
        <f>YEAR(SalesDataTable[[#This Row],[Order Date]])</f>
        <v>2026</v>
      </c>
      <c r="D1838" s="10" t="str">
        <f>"Q"&amp;ROUNDUP(MONTH(SalesDataTable[[#This Row],[Order Date]])/3,0)</f>
        <v>Q3</v>
      </c>
      <c r="E1838" s="3">
        <f>MONTH(SalesDataTable[[#This Row],[Order Date]])</f>
        <v>9</v>
      </c>
      <c r="F1838" s="3" t="str">
        <f>TEXT(SalesDataTable[[#This Row],[Order Date]],"MMM")</f>
        <v>Sep</v>
      </c>
      <c r="G1838" s="3" t="s">
        <v>20</v>
      </c>
      <c r="H1838" s="3" t="s">
        <v>33</v>
      </c>
      <c r="I1838" s="3" t="s">
        <v>2</v>
      </c>
      <c r="J1838" s="3" t="s">
        <v>13</v>
      </c>
      <c r="K1838" s="3" t="s">
        <v>14</v>
      </c>
      <c r="L1838" s="3" t="s">
        <v>32</v>
      </c>
      <c r="M1838" s="8">
        <v>1</v>
      </c>
      <c r="N1838" s="5">
        <v>47.17</v>
      </c>
      <c r="O1838" s="6">
        <v>0</v>
      </c>
      <c r="P1838" s="5">
        <v>18.64</v>
      </c>
      <c r="Q1838" s="5">
        <f t="shared" si="112"/>
        <v>47.17</v>
      </c>
      <c r="R1838" s="5">
        <f t="shared" si="113"/>
        <v>18.64</v>
      </c>
      <c r="S1838" s="5">
        <f t="shared" si="114"/>
        <v>28.53</v>
      </c>
      <c r="T1838" s="7">
        <f t="shared" si="115"/>
        <v>0.60483358066567738</v>
      </c>
      <c r="U1838" s="4">
        <f>YEAR(SalesDataTable[[#This Row],[Order Date]])</f>
        <v>2026</v>
      </c>
      <c r="V1838" s="7" t="str">
        <f>"Q"&amp;ROUNDUP(MONTH(SalesDataTable[[#This Row],[Order Date]])/3,0)</f>
        <v>Q3</v>
      </c>
      <c r="W1838" s="8">
        <f>MONTH(SalesDataTable[[#This Row],[Order Date]])</f>
        <v>9</v>
      </c>
      <c r="X1838" s="7" t="str">
        <f>TEXT(SalesDataTable[[#This Row],[Order Date]],"mmm")</f>
        <v>Sep</v>
      </c>
    </row>
    <row r="1839" spans="1:24" ht="15.75">
      <c r="A1839" s="1">
        <v>4003</v>
      </c>
      <c r="B1839" s="2">
        <v>46271</v>
      </c>
      <c r="C1839" s="3">
        <f>YEAR(SalesDataTable[[#This Row],[Order Date]])</f>
        <v>2026</v>
      </c>
      <c r="D1839" s="10" t="str">
        <f>"Q"&amp;ROUNDUP(MONTH(SalesDataTable[[#This Row],[Order Date]])/3,0)</f>
        <v>Q3</v>
      </c>
      <c r="E1839" s="3">
        <f>MONTH(SalesDataTable[[#This Row],[Order Date]])</f>
        <v>9</v>
      </c>
      <c r="F1839" s="3" t="str">
        <f>TEXT(SalesDataTable[[#This Row],[Order Date]],"MMM")</f>
        <v>Sep</v>
      </c>
      <c r="G1839" s="3" t="s">
        <v>20</v>
      </c>
      <c r="H1839" s="3" t="s">
        <v>21</v>
      </c>
      <c r="I1839" s="3" t="s">
        <v>28</v>
      </c>
      <c r="J1839" s="3" t="s">
        <v>3</v>
      </c>
      <c r="K1839" s="3" t="s">
        <v>34</v>
      </c>
      <c r="L1839" s="3" t="s">
        <v>45</v>
      </c>
      <c r="M1839" s="8">
        <v>2</v>
      </c>
      <c r="N1839" s="5">
        <v>50.41</v>
      </c>
      <c r="O1839" s="6">
        <v>0.1</v>
      </c>
      <c r="P1839" s="5">
        <v>22.05</v>
      </c>
      <c r="Q1839" s="5">
        <f t="shared" si="112"/>
        <v>90.738</v>
      </c>
      <c r="R1839" s="5">
        <f t="shared" si="113"/>
        <v>44.1</v>
      </c>
      <c r="S1839" s="5">
        <f t="shared" si="114"/>
        <v>46.637999999999998</v>
      </c>
      <c r="T1839" s="7">
        <f t="shared" si="115"/>
        <v>0.51398532037294187</v>
      </c>
      <c r="U1839" s="4">
        <f>YEAR(SalesDataTable[[#This Row],[Order Date]])</f>
        <v>2026</v>
      </c>
      <c r="V1839" s="7" t="str">
        <f>"Q"&amp;ROUNDUP(MONTH(SalesDataTable[[#This Row],[Order Date]])/3,0)</f>
        <v>Q3</v>
      </c>
      <c r="W1839" s="8">
        <f>MONTH(SalesDataTable[[#This Row],[Order Date]])</f>
        <v>9</v>
      </c>
      <c r="X1839" s="7" t="str">
        <f>TEXT(SalesDataTable[[#This Row],[Order Date]],"mmm")</f>
        <v>Sep</v>
      </c>
    </row>
    <row r="1840" spans="1:24" ht="15.75">
      <c r="A1840" s="1">
        <v>4613</v>
      </c>
      <c r="B1840" s="2">
        <v>46271</v>
      </c>
      <c r="C1840" s="3">
        <f>YEAR(SalesDataTable[[#This Row],[Order Date]])</f>
        <v>2026</v>
      </c>
      <c r="D1840" s="10" t="str">
        <f>"Q"&amp;ROUNDUP(MONTH(SalesDataTable[[#This Row],[Order Date]])/3,0)</f>
        <v>Q3</v>
      </c>
      <c r="E1840" s="3">
        <f>MONTH(SalesDataTable[[#This Row],[Order Date]])</f>
        <v>9</v>
      </c>
      <c r="F1840" s="3" t="str">
        <f>TEXT(SalesDataTable[[#This Row],[Order Date]],"MMM")</f>
        <v>Sep</v>
      </c>
      <c r="G1840" s="3" t="s">
        <v>20</v>
      </c>
      <c r="H1840" s="3" t="s">
        <v>47</v>
      </c>
      <c r="I1840" s="3" t="s">
        <v>2</v>
      </c>
      <c r="J1840" s="3" t="s">
        <v>16</v>
      </c>
      <c r="K1840" s="3" t="s">
        <v>4</v>
      </c>
      <c r="L1840" s="3" t="s">
        <v>5</v>
      </c>
      <c r="M1840" s="8">
        <v>4</v>
      </c>
      <c r="N1840" s="5">
        <v>80.38</v>
      </c>
      <c r="O1840" s="6">
        <v>0.1</v>
      </c>
      <c r="P1840" s="5">
        <v>42.55</v>
      </c>
      <c r="Q1840" s="5">
        <f t="shared" si="112"/>
        <v>289.36799999999999</v>
      </c>
      <c r="R1840" s="5">
        <f t="shared" si="113"/>
        <v>170.2</v>
      </c>
      <c r="S1840" s="5">
        <f t="shared" si="114"/>
        <v>119.16800000000001</v>
      </c>
      <c r="T1840" s="7">
        <f t="shared" si="115"/>
        <v>0.41182162505874875</v>
      </c>
      <c r="U1840" s="4">
        <f>YEAR(SalesDataTable[[#This Row],[Order Date]])</f>
        <v>2026</v>
      </c>
      <c r="V1840" s="7" t="str">
        <f>"Q"&amp;ROUNDUP(MONTH(SalesDataTable[[#This Row],[Order Date]])/3,0)</f>
        <v>Q3</v>
      </c>
      <c r="W1840" s="8">
        <f>MONTH(SalesDataTable[[#This Row],[Order Date]])</f>
        <v>9</v>
      </c>
      <c r="X1840" s="7" t="str">
        <f>TEXT(SalesDataTable[[#This Row],[Order Date]],"mmm")</f>
        <v>Sep</v>
      </c>
    </row>
    <row r="1841" spans="1:24" ht="15.75">
      <c r="A1841" s="1">
        <v>75</v>
      </c>
      <c r="B1841" s="2">
        <v>46272</v>
      </c>
      <c r="C1841" s="3">
        <f>YEAR(SalesDataTable[[#This Row],[Order Date]])</f>
        <v>2026</v>
      </c>
      <c r="D1841" s="10" t="str">
        <f>"Q"&amp;ROUNDUP(MONTH(SalesDataTable[[#This Row],[Order Date]])/3,0)</f>
        <v>Q3</v>
      </c>
      <c r="E1841" s="3">
        <f>MONTH(SalesDataTable[[#This Row],[Order Date]])</f>
        <v>9</v>
      </c>
      <c r="F1841" s="3" t="str">
        <f>TEXT(SalesDataTable[[#This Row],[Order Date]],"MMM")</f>
        <v>Sep</v>
      </c>
      <c r="G1841" s="3" t="s">
        <v>0</v>
      </c>
      <c r="H1841" s="3" t="s">
        <v>1</v>
      </c>
      <c r="I1841" s="3" t="s">
        <v>2</v>
      </c>
      <c r="J1841" s="3" t="s">
        <v>16</v>
      </c>
      <c r="K1841" s="3" t="s">
        <v>34</v>
      </c>
      <c r="L1841" s="3" t="s">
        <v>35</v>
      </c>
      <c r="M1841" s="8">
        <v>2</v>
      </c>
      <c r="N1841" s="5">
        <v>40.78</v>
      </c>
      <c r="O1841" s="6">
        <v>0</v>
      </c>
      <c r="P1841" s="5">
        <v>15.04</v>
      </c>
      <c r="Q1841" s="5">
        <f t="shared" si="112"/>
        <v>81.56</v>
      </c>
      <c r="R1841" s="5">
        <f t="shared" si="113"/>
        <v>30.08</v>
      </c>
      <c r="S1841" s="5">
        <f t="shared" si="114"/>
        <v>51.480000000000004</v>
      </c>
      <c r="T1841" s="7">
        <f t="shared" si="115"/>
        <v>0.63119176066699367</v>
      </c>
      <c r="U1841" s="4">
        <f>YEAR(SalesDataTable[[#This Row],[Order Date]])</f>
        <v>2026</v>
      </c>
      <c r="V1841" s="7" t="str">
        <f>"Q"&amp;ROUNDUP(MONTH(SalesDataTable[[#This Row],[Order Date]])/3,0)</f>
        <v>Q3</v>
      </c>
      <c r="W1841" s="8">
        <f>MONTH(SalesDataTable[[#This Row],[Order Date]])</f>
        <v>9</v>
      </c>
      <c r="X1841" s="7" t="str">
        <f>TEXT(SalesDataTable[[#This Row],[Order Date]],"mmm")</f>
        <v>Sep</v>
      </c>
    </row>
    <row r="1842" spans="1:24" ht="15.75">
      <c r="A1842" s="1">
        <v>601</v>
      </c>
      <c r="B1842" s="2">
        <v>46272</v>
      </c>
      <c r="C1842" s="3">
        <f>YEAR(SalesDataTable[[#This Row],[Order Date]])</f>
        <v>2026</v>
      </c>
      <c r="D1842" s="10" t="str">
        <f>"Q"&amp;ROUNDUP(MONTH(SalesDataTable[[#This Row],[Order Date]])/3,0)</f>
        <v>Q3</v>
      </c>
      <c r="E1842" s="3">
        <f>MONTH(SalesDataTable[[#This Row],[Order Date]])</f>
        <v>9</v>
      </c>
      <c r="F1842" s="3" t="str">
        <f>TEXT(SalesDataTable[[#This Row],[Order Date]],"MMM")</f>
        <v>Sep</v>
      </c>
      <c r="G1842" s="3" t="s">
        <v>6</v>
      </c>
      <c r="H1842" s="3" t="s">
        <v>43</v>
      </c>
      <c r="I1842" s="3" t="s">
        <v>2</v>
      </c>
      <c r="J1842" s="3" t="s">
        <v>3</v>
      </c>
      <c r="K1842" s="3" t="s">
        <v>9</v>
      </c>
      <c r="L1842" s="3" t="s">
        <v>17</v>
      </c>
      <c r="M1842" s="8">
        <v>1</v>
      </c>
      <c r="N1842" s="5">
        <v>141.69</v>
      </c>
      <c r="O1842" s="6">
        <v>0</v>
      </c>
      <c r="P1842" s="5">
        <v>80.34</v>
      </c>
      <c r="Q1842" s="5">
        <f t="shared" si="112"/>
        <v>141.69</v>
      </c>
      <c r="R1842" s="5">
        <f t="shared" si="113"/>
        <v>80.34</v>
      </c>
      <c r="S1842" s="5">
        <f t="shared" si="114"/>
        <v>61.349999999999994</v>
      </c>
      <c r="T1842" s="7">
        <f t="shared" si="115"/>
        <v>0.43298750793986868</v>
      </c>
      <c r="U1842" s="4">
        <f>YEAR(SalesDataTable[[#This Row],[Order Date]])</f>
        <v>2026</v>
      </c>
      <c r="V1842" s="7" t="str">
        <f>"Q"&amp;ROUNDUP(MONTH(SalesDataTable[[#This Row],[Order Date]])/3,0)</f>
        <v>Q3</v>
      </c>
      <c r="W1842" s="8">
        <f>MONTH(SalesDataTable[[#This Row],[Order Date]])</f>
        <v>9</v>
      </c>
      <c r="X1842" s="7" t="str">
        <f>TEXT(SalesDataTable[[#This Row],[Order Date]],"mmm")</f>
        <v>Sep</v>
      </c>
    </row>
    <row r="1843" spans="1:24" ht="15.75">
      <c r="A1843" s="1">
        <v>1617</v>
      </c>
      <c r="B1843" s="2">
        <v>46272</v>
      </c>
      <c r="C1843" s="3">
        <f>YEAR(SalesDataTable[[#This Row],[Order Date]])</f>
        <v>2026</v>
      </c>
      <c r="D1843" s="10" t="str">
        <f>"Q"&amp;ROUNDUP(MONTH(SalesDataTable[[#This Row],[Order Date]])/3,0)</f>
        <v>Q3</v>
      </c>
      <c r="E1843" s="3">
        <f>MONTH(SalesDataTable[[#This Row],[Order Date]])</f>
        <v>9</v>
      </c>
      <c r="F1843" s="3" t="str">
        <f>TEXT(SalesDataTable[[#This Row],[Order Date]],"MMM")</f>
        <v>Sep</v>
      </c>
      <c r="G1843" s="3" t="s">
        <v>20</v>
      </c>
      <c r="H1843" s="3" t="s">
        <v>33</v>
      </c>
      <c r="I1843" s="3" t="s">
        <v>2</v>
      </c>
      <c r="J1843" s="3" t="s">
        <v>13</v>
      </c>
      <c r="K1843" s="3" t="s">
        <v>23</v>
      </c>
      <c r="L1843" s="3" t="s">
        <v>40</v>
      </c>
      <c r="M1843" s="8">
        <v>1</v>
      </c>
      <c r="N1843" s="5">
        <v>83.28</v>
      </c>
      <c r="O1843" s="6">
        <v>0.1</v>
      </c>
      <c r="P1843" s="5">
        <v>39.75</v>
      </c>
      <c r="Q1843" s="5">
        <f t="shared" si="112"/>
        <v>74.951999999999998</v>
      </c>
      <c r="R1843" s="5">
        <f t="shared" si="113"/>
        <v>39.75</v>
      </c>
      <c r="S1843" s="5">
        <f t="shared" si="114"/>
        <v>35.201999999999998</v>
      </c>
      <c r="T1843" s="7">
        <f t="shared" si="115"/>
        <v>0.46966058277297468</v>
      </c>
      <c r="U1843" s="4">
        <f>YEAR(SalesDataTable[[#This Row],[Order Date]])</f>
        <v>2026</v>
      </c>
      <c r="V1843" s="7" t="str">
        <f>"Q"&amp;ROUNDUP(MONTH(SalesDataTable[[#This Row],[Order Date]])/3,0)</f>
        <v>Q3</v>
      </c>
      <c r="W1843" s="8">
        <f>MONTH(SalesDataTable[[#This Row],[Order Date]])</f>
        <v>9</v>
      </c>
      <c r="X1843" s="7" t="str">
        <f>TEXT(SalesDataTable[[#This Row],[Order Date]],"mmm")</f>
        <v>Sep</v>
      </c>
    </row>
    <row r="1844" spans="1:24" ht="15.75">
      <c r="A1844" s="1">
        <v>2305</v>
      </c>
      <c r="B1844" s="2">
        <v>46272</v>
      </c>
      <c r="C1844" s="3">
        <f>YEAR(SalesDataTable[[#This Row],[Order Date]])</f>
        <v>2026</v>
      </c>
      <c r="D1844" s="10" t="str">
        <f>"Q"&amp;ROUNDUP(MONTH(SalesDataTable[[#This Row],[Order Date]])/3,0)</f>
        <v>Q3</v>
      </c>
      <c r="E1844" s="3">
        <f>MONTH(SalesDataTable[[#This Row],[Order Date]])</f>
        <v>9</v>
      </c>
      <c r="F1844" s="3" t="str">
        <f>TEXT(SalesDataTable[[#This Row],[Order Date]],"MMM")</f>
        <v>Sep</v>
      </c>
      <c r="G1844" s="3" t="s">
        <v>20</v>
      </c>
      <c r="H1844" s="3" t="s">
        <v>31</v>
      </c>
      <c r="I1844" s="3" t="s">
        <v>28</v>
      </c>
      <c r="J1844" s="3" t="s">
        <v>3</v>
      </c>
      <c r="K1844" s="3" t="s">
        <v>23</v>
      </c>
      <c r="L1844" s="3" t="s">
        <v>40</v>
      </c>
      <c r="M1844" s="8">
        <v>2</v>
      </c>
      <c r="N1844" s="5">
        <v>82.43</v>
      </c>
      <c r="O1844" s="6">
        <v>0</v>
      </c>
      <c r="P1844" s="5">
        <v>40.51</v>
      </c>
      <c r="Q1844" s="5">
        <f t="shared" si="112"/>
        <v>164.86</v>
      </c>
      <c r="R1844" s="5">
        <f t="shared" si="113"/>
        <v>81.02</v>
      </c>
      <c r="S1844" s="5">
        <f t="shared" si="114"/>
        <v>83.840000000000018</v>
      </c>
      <c r="T1844" s="7">
        <f t="shared" si="115"/>
        <v>0.50855271139148372</v>
      </c>
      <c r="U1844" s="4">
        <f>YEAR(SalesDataTable[[#This Row],[Order Date]])</f>
        <v>2026</v>
      </c>
      <c r="V1844" s="7" t="str">
        <f>"Q"&amp;ROUNDUP(MONTH(SalesDataTable[[#This Row],[Order Date]])/3,0)</f>
        <v>Q3</v>
      </c>
      <c r="W1844" s="8">
        <f>MONTH(SalesDataTable[[#This Row],[Order Date]])</f>
        <v>9</v>
      </c>
      <c r="X1844" s="7" t="str">
        <f>TEXT(SalesDataTable[[#This Row],[Order Date]],"mmm")</f>
        <v>Sep</v>
      </c>
    </row>
    <row r="1845" spans="1:24" ht="15.75">
      <c r="A1845" s="1">
        <v>2344</v>
      </c>
      <c r="B1845" s="2">
        <v>46272</v>
      </c>
      <c r="C1845" s="3">
        <f>YEAR(SalesDataTable[[#This Row],[Order Date]])</f>
        <v>2026</v>
      </c>
      <c r="D1845" s="10" t="str">
        <f>"Q"&amp;ROUNDUP(MONTH(SalesDataTable[[#This Row],[Order Date]])/3,0)</f>
        <v>Q3</v>
      </c>
      <c r="E1845" s="3">
        <f>MONTH(SalesDataTable[[#This Row],[Order Date]])</f>
        <v>9</v>
      </c>
      <c r="F1845" s="3" t="str">
        <f>TEXT(SalesDataTable[[#This Row],[Order Date]],"MMM")</f>
        <v>Sep</v>
      </c>
      <c r="G1845" s="3" t="s">
        <v>0</v>
      </c>
      <c r="H1845" s="3" t="s">
        <v>50</v>
      </c>
      <c r="I1845" s="3" t="s">
        <v>28</v>
      </c>
      <c r="J1845" s="3" t="s">
        <v>13</v>
      </c>
      <c r="K1845" s="3" t="s">
        <v>34</v>
      </c>
      <c r="L1845" s="3" t="s">
        <v>42</v>
      </c>
      <c r="M1845" s="8">
        <v>4</v>
      </c>
      <c r="N1845" s="5">
        <v>36.380000000000003</v>
      </c>
      <c r="O1845" s="6">
        <v>0</v>
      </c>
      <c r="P1845" s="5">
        <v>14.16</v>
      </c>
      <c r="Q1845" s="5">
        <f t="shared" si="112"/>
        <v>145.52000000000001</v>
      </c>
      <c r="R1845" s="5">
        <f t="shared" si="113"/>
        <v>56.64</v>
      </c>
      <c r="S1845" s="5">
        <f t="shared" si="114"/>
        <v>88.88000000000001</v>
      </c>
      <c r="T1845" s="7">
        <f t="shared" si="115"/>
        <v>0.61077515118196812</v>
      </c>
      <c r="U1845" s="4">
        <f>YEAR(SalesDataTable[[#This Row],[Order Date]])</f>
        <v>2026</v>
      </c>
      <c r="V1845" s="7" t="str">
        <f>"Q"&amp;ROUNDUP(MONTH(SalesDataTable[[#This Row],[Order Date]])/3,0)</f>
        <v>Q3</v>
      </c>
      <c r="W1845" s="8">
        <f>MONTH(SalesDataTable[[#This Row],[Order Date]])</f>
        <v>9</v>
      </c>
      <c r="X1845" s="7" t="str">
        <f>TEXT(SalesDataTable[[#This Row],[Order Date]],"mmm")</f>
        <v>Sep</v>
      </c>
    </row>
    <row r="1846" spans="1:24" ht="15.75">
      <c r="A1846" s="1">
        <v>2601</v>
      </c>
      <c r="B1846" s="2">
        <v>46272</v>
      </c>
      <c r="C1846" s="3">
        <f>YEAR(SalesDataTable[[#This Row],[Order Date]])</f>
        <v>2026</v>
      </c>
      <c r="D1846" s="10" t="str">
        <f>"Q"&amp;ROUNDUP(MONTH(SalesDataTable[[#This Row],[Order Date]])/3,0)</f>
        <v>Q3</v>
      </c>
      <c r="E1846" s="3">
        <f>MONTH(SalesDataTable[[#This Row],[Order Date]])</f>
        <v>9</v>
      </c>
      <c r="F1846" s="3" t="str">
        <f>TEXT(SalesDataTable[[#This Row],[Order Date]],"MMM")</f>
        <v>Sep</v>
      </c>
      <c r="G1846" s="3" t="s">
        <v>6</v>
      </c>
      <c r="H1846" s="3" t="s">
        <v>41</v>
      </c>
      <c r="I1846" s="3" t="s">
        <v>2</v>
      </c>
      <c r="J1846" s="3" t="s">
        <v>13</v>
      </c>
      <c r="K1846" s="3" t="s">
        <v>4</v>
      </c>
      <c r="L1846" s="3" t="s">
        <v>5</v>
      </c>
      <c r="M1846" s="8">
        <v>1</v>
      </c>
      <c r="N1846" s="5">
        <v>82.86</v>
      </c>
      <c r="O1846" s="6">
        <v>0</v>
      </c>
      <c r="P1846" s="5">
        <v>43.33</v>
      </c>
      <c r="Q1846" s="5">
        <f t="shared" si="112"/>
        <v>82.86</v>
      </c>
      <c r="R1846" s="5">
        <f t="shared" si="113"/>
        <v>43.33</v>
      </c>
      <c r="S1846" s="5">
        <f t="shared" si="114"/>
        <v>39.53</v>
      </c>
      <c r="T1846" s="7">
        <f t="shared" si="115"/>
        <v>0.47706975621530295</v>
      </c>
      <c r="U1846" s="4">
        <f>YEAR(SalesDataTable[[#This Row],[Order Date]])</f>
        <v>2026</v>
      </c>
      <c r="V1846" s="7" t="str">
        <f>"Q"&amp;ROUNDUP(MONTH(SalesDataTable[[#This Row],[Order Date]])/3,0)</f>
        <v>Q3</v>
      </c>
      <c r="W1846" s="8">
        <f>MONTH(SalesDataTable[[#This Row],[Order Date]])</f>
        <v>9</v>
      </c>
      <c r="X1846" s="7" t="str">
        <f>TEXT(SalesDataTable[[#This Row],[Order Date]],"mmm")</f>
        <v>Sep</v>
      </c>
    </row>
    <row r="1847" spans="1:24" ht="15.75">
      <c r="A1847" s="1">
        <v>2831</v>
      </c>
      <c r="B1847" s="2">
        <v>46272</v>
      </c>
      <c r="C1847" s="3">
        <f>YEAR(SalesDataTable[[#This Row],[Order Date]])</f>
        <v>2026</v>
      </c>
      <c r="D1847" s="10" t="str">
        <f>"Q"&amp;ROUNDUP(MONTH(SalesDataTable[[#This Row],[Order Date]])/3,0)</f>
        <v>Q3</v>
      </c>
      <c r="E1847" s="3">
        <f>MONTH(SalesDataTable[[#This Row],[Order Date]])</f>
        <v>9</v>
      </c>
      <c r="F1847" s="3" t="str">
        <f>TEXT(SalesDataTable[[#This Row],[Order Date]],"MMM")</f>
        <v>Sep</v>
      </c>
      <c r="G1847" s="3" t="s">
        <v>0</v>
      </c>
      <c r="H1847" s="3" t="s">
        <v>36</v>
      </c>
      <c r="I1847" s="3" t="s">
        <v>2</v>
      </c>
      <c r="J1847" s="3" t="s">
        <v>13</v>
      </c>
      <c r="K1847" s="3" t="s">
        <v>14</v>
      </c>
      <c r="L1847" s="3" t="s">
        <v>32</v>
      </c>
      <c r="M1847" s="8">
        <v>1</v>
      </c>
      <c r="N1847" s="5">
        <v>46.44</v>
      </c>
      <c r="O1847" s="6">
        <v>0.05</v>
      </c>
      <c r="P1847" s="5">
        <v>17.88</v>
      </c>
      <c r="Q1847" s="5">
        <f t="shared" si="112"/>
        <v>44.117999999999995</v>
      </c>
      <c r="R1847" s="5">
        <f t="shared" si="113"/>
        <v>17.88</v>
      </c>
      <c r="S1847" s="5">
        <f t="shared" si="114"/>
        <v>26.237999999999996</v>
      </c>
      <c r="T1847" s="7">
        <f t="shared" si="115"/>
        <v>0.59472324221406225</v>
      </c>
      <c r="U1847" s="4">
        <f>YEAR(SalesDataTable[[#This Row],[Order Date]])</f>
        <v>2026</v>
      </c>
      <c r="V1847" s="7" t="str">
        <f>"Q"&amp;ROUNDUP(MONTH(SalesDataTable[[#This Row],[Order Date]])/3,0)</f>
        <v>Q3</v>
      </c>
      <c r="W1847" s="8">
        <f>MONTH(SalesDataTable[[#This Row],[Order Date]])</f>
        <v>9</v>
      </c>
      <c r="X1847" s="7" t="str">
        <f>TEXT(SalesDataTable[[#This Row],[Order Date]],"mmm")</f>
        <v>Sep</v>
      </c>
    </row>
    <row r="1848" spans="1:24" ht="15.75">
      <c r="A1848" s="1">
        <v>2845</v>
      </c>
      <c r="B1848" s="2">
        <v>46272</v>
      </c>
      <c r="C1848" s="3">
        <f>YEAR(SalesDataTable[[#This Row],[Order Date]])</f>
        <v>2026</v>
      </c>
      <c r="D1848" s="10" t="str">
        <f>"Q"&amp;ROUNDUP(MONTH(SalesDataTable[[#This Row],[Order Date]])/3,0)</f>
        <v>Q3</v>
      </c>
      <c r="E1848" s="3">
        <f>MONTH(SalesDataTable[[#This Row],[Order Date]])</f>
        <v>9</v>
      </c>
      <c r="F1848" s="3" t="str">
        <f>TEXT(SalesDataTable[[#This Row],[Order Date]],"MMM")</f>
        <v>Sep</v>
      </c>
      <c r="G1848" s="3" t="s">
        <v>0</v>
      </c>
      <c r="H1848" s="3" t="s">
        <v>1</v>
      </c>
      <c r="I1848" s="3" t="s">
        <v>8</v>
      </c>
      <c r="J1848" s="3" t="s">
        <v>16</v>
      </c>
      <c r="K1848" s="3" t="s">
        <v>14</v>
      </c>
      <c r="L1848" s="3" t="s">
        <v>44</v>
      </c>
      <c r="M1848" s="8">
        <v>4</v>
      </c>
      <c r="N1848" s="5">
        <v>133.26</v>
      </c>
      <c r="O1848" s="6">
        <v>0.1</v>
      </c>
      <c r="P1848" s="5">
        <v>68.77</v>
      </c>
      <c r="Q1848" s="5">
        <f t="shared" si="112"/>
        <v>479.73599999999999</v>
      </c>
      <c r="R1848" s="5">
        <f t="shared" si="113"/>
        <v>275.08</v>
      </c>
      <c r="S1848" s="5">
        <f t="shared" si="114"/>
        <v>204.65600000000001</v>
      </c>
      <c r="T1848" s="7">
        <f t="shared" si="115"/>
        <v>0.42660129738022579</v>
      </c>
      <c r="U1848" s="4">
        <f>YEAR(SalesDataTable[[#This Row],[Order Date]])</f>
        <v>2026</v>
      </c>
      <c r="V1848" s="7" t="str">
        <f>"Q"&amp;ROUNDUP(MONTH(SalesDataTable[[#This Row],[Order Date]])/3,0)</f>
        <v>Q3</v>
      </c>
      <c r="W1848" s="8">
        <f>MONTH(SalesDataTable[[#This Row],[Order Date]])</f>
        <v>9</v>
      </c>
      <c r="X1848" s="7" t="str">
        <f>TEXT(SalesDataTable[[#This Row],[Order Date]],"mmm")</f>
        <v>Sep</v>
      </c>
    </row>
    <row r="1849" spans="1:24" ht="15.75">
      <c r="A1849" s="1">
        <v>3679</v>
      </c>
      <c r="B1849" s="2">
        <v>46272</v>
      </c>
      <c r="C1849" s="3">
        <f>YEAR(SalesDataTable[[#This Row],[Order Date]])</f>
        <v>2026</v>
      </c>
      <c r="D1849" s="10" t="str">
        <f>"Q"&amp;ROUNDUP(MONTH(SalesDataTable[[#This Row],[Order Date]])/3,0)</f>
        <v>Q3</v>
      </c>
      <c r="E1849" s="3">
        <f>MONTH(SalesDataTable[[#This Row],[Order Date]])</f>
        <v>9</v>
      </c>
      <c r="F1849" s="3" t="str">
        <f>TEXT(SalesDataTable[[#This Row],[Order Date]],"MMM")</f>
        <v>Sep</v>
      </c>
      <c r="G1849" s="3" t="s">
        <v>6</v>
      </c>
      <c r="H1849" s="3" t="s">
        <v>43</v>
      </c>
      <c r="I1849" s="3" t="s">
        <v>28</v>
      </c>
      <c r="J1849" s="3" t="s">
        <v>13</v>
      </c>
      <c r="K1849" s="3" t="s">
        <v>9</v>
      </c>
      <c r="L1849" s="3" t="s">
        <v>17</v>
      </c>
      <c r="M1849" s="8">
        <v>1</v>
      </c>
      <c r="N1849" s="5">
        <v>147.36000000000001</v>
      </c>
      <c r="O1849" s="6">
        <v>0</v>
      </c>
      <c r="P1849" s="5">
        <v>81.599999999999994</v>
      </c>
      <c r="Q1849" s="5">
        <f t="shared" si="112"/>
        <v>147.36000000000001</v>
      </c>
      <c r="R1849" s="5">
        <f t="shared" si="113"/>
        <v>81.599999999999994</v>
      </c>
      <c r="S1849" s="5">
        <f t="shared" si="114"/>
        <v>65.760000000000019</v>
      </c>
      <c r="T1849" s="7">
        <f t="shared" si="115"/>
        <v>0.44625407166123787</v>
      </c>
      <c r="U1849" s="4">
        <f>YEAR(SalesDataTable[[#This Row],[Order Date]])</f>
        <v>2026</v>
      </c>
      <c r="V1849" s="7" t="str">
        <f>"Q"&amp;ROUNDUP(MONTH(SalesDataTable[[#This Row],[Order Date]])/3,0)</f>
        <v>Q3</v>
      </c>
      <c r="W1849" s="8">
        <f>MONTH(SalesDataTable[[#This Row],[Order Date]])</f>
        <v>9</v>
      </c>
      <c r="X1849" s="7" t="str">
        <f>TEXT(SalesDataTable[[#This Row],[Order Date]],"mmm")</f>
        <v>Sep</v>
      </c>
    </row>
    <row r="1850" spans="1:24" ht="15.75">
      <c r="A1850" s="1">
        <v>3828</v>
      </c>
      <c r="B1850" s="2">
        <v>46272</v>
      </c>
      <c r="C1850" s="3">
        <f>YEAR(SalesDataTable[[#This Row],[Order Date]])</f>
        <v>2026</v>
      </c>
      <c r="D1850" s="10" t="str">
        <f>"Q"&amp;ROUNDUP(MONTH(SalesDataTable[[#This Row],[Order Date]])/3,0)</f>
        <v>Q3</v>
      </c>
      <c r="E1850" s="3">
        <f>MONTH(SalesDataTable[[#This Row],[Order Date]])</f>
        <v>9</v>
      </c>
      <c r="F1850" s="3" t="str">
        <f>TEXT(SalesDataTable[[#This Row],[Order Date]],"MMM")</f>
        <v>Sep</v>
      </c>
      <c r="G1850" s="3" t="s">
        <v>0</v>
      </c>
      <c r="H1850" s="3" t="s">
        <v>1</v>
      </c>
      <c r="I1850" s="3" t="s">
        <v>2</v>
      </c>
      <c r="J1850" s="3" t="s">
        <v>13</v>
      </c>
      <c r="K1850" s="3" t="s">
        <v>14</v>
      </c>
      <c r="L1850" s="3" t="s">
        <v>48</v>
      </c>
      <c r="M1850" s="8">
        <v>2</v>
      </c>
      <c r="N1850" s="5">
        <v>166.13</v>
      </c>
      <c r="O1850" s="6">
        <v>0.15</v>
      </c>
      <c r="P1850" s="5">
        <v>86.71</v>
      </c>
      <c r="Q1850" s="5">
        <f t="shared" si="112"/>
        <v>282.42099999999999</v>
      </c>
      <c r="R1850" s="5">
        <f t="shared" si="113"/>
        <v>173.42</v>
      </c>
      <c r="S1850" s="5">
        <f t="shared" si="114"/>
        <v>109.001</v>
      </c>
      <c r="T1850" s="7">
        <f t="shared" si="115"/>
        <v>0.38595217777714835</v>
      </c>
      <c r="U1850" s="4">
        <f>YEAR(SalesDataTable[[#This Row],[Order Date]])</f>
        <v>2026</v>
      </c>
      <c r="V1850" s="7" t="str">
        <f>"Q"&amp;ROUNDUP(MONTH(SalesDataTable[[#This Row],[Order Date]])/3,0)</f>
        <v>Q3</v>
      </c>
      <c r="W1850" s="8">
        <f>MONTH(SalesDataTable[[#This Row],[Order Date]])</f>
        <v>9</v>
      </c>
      <c r="X1850" s="7" t="str">
        <f>TEXT(SalesDataTable[[#This Row],[Order Date]],"mmm")</f>
        <v>Sep</v>
      </c>
    </row>
    <row r="1851" spans="1:24" ht="15.75">
      <c r="A1851" s="1">
        <v>4226</v>
      </c>
      <c r="B1851" s="2">
        <v>46272</v>
      </c>
      <c r="C1851" s="3">
        <f>YEAR(SalesDataTable[[#This Row],[Order Date]])</f>
        <v>2026</v>
      </c>
      <c r="D1851" s="10" t="str">
        <f>"Q"&amp;ROUNDUP(MONTH(SalesDataTable[[#This Row],[Order Date]])/3,0)</f>
        <v>Q3</v>
      </c>
      <c r="E1851" s="3">
        <f>MONTH(SalesDataTable[[#This Row],[Order Date]])</f>
        <v>9</v>
      </c>
      <c r="F1851" s="3" t="str">
        <f>TEXT(SalesDataTable[[#This Row],[Order Date]],"MMM")</f>
        <v>Sep</v>
      </c>
      <c r="G1851" s="3" t="s">
        <v>11</v>
      </c>
      <c r="H1851" s="3" t="s">
        <v>18</v>
      </c>
      <c r="I1851" s="3" t="s">
        <v>2</v>
      </c>
      <c r="J1851" s="3" t="s">
        <v>13</v>
      </c>
      <c r="K1851" s="3" t="s">
        <v>34</v>
      </c>
      <c r="L1851" s="3" t="s">
        <v>45</v>
      </c>
      <c r="M1851" s="8">
        <v>1</v>
      </c>
      <c r="N1851" s="5">
        <v>51.74</v>
      </c>
      <c r="O1851" s="6">
        <v>0</v>
      </c>
      <c r="P1851" s="5">
        <v>22.45</v>
      </c>
      <c r="Q1851" s="5">
        <f t="shared" si="112"/>
        <v>51.74</v>
      </c>
      <c r="R1851" s="5">
        <f t="shared" si="113"/>
        <v>22.45</v>
      </c>
      <c r="S1851" s="5">
        <f t="shared" si="114"/>
        <v>29.290000000000003</v>
      </c>
      <c r="T1851" s="7">
        <f t="shared" si="115"/>
        <v>0.56609972941631237</v>
      </c>
      <c r="U1851" s="4">
        <f>YEAR(SalesDataTable[[#This Row],[Order Date]])</f>
        <v>2026</v>
      </c>
      <c r="V1851" s="7" t="str">
        <f>"Q"&amp;ROUNDUP(MONTH(SalesDataTable[[#This Row],[Order Date]])/3,0)</f>
        <v>Q3</v>
      </c>
      <c r="W1851" s="8">
        <f>MONTH(SalesDataTable[[#This Row],[Order Date]])</f>
        <v>9</v>
      </c>
      <c r="X1851" s="7" t="str">
        <f>TEXT(SalesDataTable[[#This Row],[Order Date]],"mmm")</f>
        <v>Sep</v>
      </c>
    </row>
    <row r="1852" spans="1:24" ht="15.75">
      <c r="A1852" s="1">
        <v>58</v>
      </c>
      <c r="B1852" s="2">
        <v>46273</v>
      </c>
      <c r="C1852" s="3">
        <f>YEAR(SalesDataTable[[#This Row],[Order Date]])</f>
        <v>2026</v>
      </c>
      <c r="D1852" s="10" t="str">
        <f>"Q"&amp;ROUNDUP(MONTH(SalesDataTable[[#This Row],[Order Date]])/3,0)</f>
        <v>Q3</v>
      </c>
      <c r="E1852" s="3">
        <f>MONTH(SalesDataTable[[#This Row],[Order Date]])</f>
        <v>9</v>
      </c>
      <c r="F1852" s="3" t="str">
        <f>TEXT(SalesDataTable[[#This Row],[Order Date]],"MMM")</f>
        <v>Sep</v>
      </c>
      <c r="G1852" s="3" t="s">
        <v>0</v>
      </c>
      <c r="H1852" s="3" t="s">
        <v>1</v>
      </c>
      <c r="I1852" s="3" t="s">
        <v>19</v>
      </c>
      <c r="J1852" s="3" t="s">
        <v>3</v>
      </c>
      <c r="K1852" s="3" t="s">
        <v>9</v>
      </c>
      <c r="L1852" s="3" t="s">
        <v>46</v>
      </c>
      <c r="M1852" s="8">
        <v>1</v>
      </c>
      <c r="N1852" s="5">
        <v>71.7</v>
      </c>
      <c r="O1852" s="6">
        <v>0</v>
      </c>
      <c r="P1852" s="5">
        <v>32</v>
      </c>
      <c r="Q1852" s="5">
        <f t="shared" si="112"/>
        <v>71.7</v>
      </c>
      <c r="R1852" s="5">
        <f t="shared" si="113"/>
        <v>32</v>
      </c>
      <c r="S1852" s="5">
        <f t="shared" si="114"/>
        <v>39.700000000000003</v>
      </c>
      <c r="T1852" s="7">
        <f t="shared" si="115"/>
        <v>0.55369595536959559</v>
      </c>
      <c r="U1852" s="4">
        <f>YEAR(SalesDataTable[[#This Row],[Order Date]])</f>
        <v>2026</v>
      </c>
      <c r="V1852" s="7" t="str">
        <f>"Q"&amp;ROUNDUP(MONTH(SalesDataTable[[#This Row],[Order Date]])/3,0)</f>
        <v>Q3</v>
      </c>
      <c r="W1852" s="8">
        <f>MONTH(SalesDataTable[[#This Row],[Order Date]])</f>
        <v>9</v>
      </c>
      <c r="X1852" s="7" t="str">
        <f>TEXT(SalesDataTable[[#This Row],[Order Date]],"mmm")</f>
        <v>Sep</v>
      </c>
    </row>
    <row r="1853" spans="1:24" ht="15.75">
      <c r="A1853" s="1">
        <v>1224</v>
      </c>
      <c r="B1853" s="2">
        <v>46273</v>
      </c>
      <c r="C1853" s="3">
        <f>YEAR(SalesDataTable[[#This Row],[Order Date]])</f>
        <v>2026</v>
      </c>
      <c r="D1853" s="10" t="str">
        <f>"Q"&amp;ROUNDUP(MONTH(SalesDataTable[[#This Row],[Order Date]])/3,0)</f>
        <v>Q3</v>
      </c>
      <c r="E1853" s="3">
        <f>MONTH(SalesDataTable[[#This Row],[Order Date]])</f>
        <v>9</v>
      </c>
      <c r="F1853" s="3" t="str">
        <f>TEXT(SalesDataTable[[#This Row],[Order Date]],"MMM")</f>
        <v>Sep</v>
      </c>
      <c r="G1853" s="3" t="s">
        <v>11</v>
      </c>
      <c r="H1853" s="3" t="s">
        <v>12</v>
      </c>
      <c r="I1853" s="3" t="s">
        <v>2</v>
      </c>
      <c r="J1853" s="3" t="s">
        <v>3</v>
      </c>
      <c r="K1853" s="3" t="s">
        <v>4</v>
      </c>
      <c r="L1853" s="3" t="s">
        <v>26</v>
      </c>
      <c r="M1853" s="8">
        <v>2</v>
      </c>
      <c r="N1853" s="5">
        <v>39.409999999999997</v>
      </c>
      <c r="O1853" s="6">
        <v>0.05</v>
      </c>
      <c r="P1853" s="5">
        <v>17.12</v>
      </c>
      <c r="Q1853" s="5">
        <f t="shared" si="112"/>
        <v>74.878999999999991</v>
      </c>
      <c r="R1853" s="5">
        <f t="shared" si="113"/>
        <v>34.24</v>
      </c>
      <c r="S1853" s="5">
        <f t="shared" si="114"/>
        <v>40.638999999999989</v>
      </c>
      <c r="T1853" s="7">
        <f t="shared" si="115"/>
        <v>0.54272893601677363</v>
      </c>
      <c r="U1853" s="4">
        <f>YEAR(SalesDataTable[[#This Row],[Order Date]])</f>
        <v>2026</v>
      </c>
      <c r="V1853" s="7" t="str">
        <f>"Q"&amp;ROUNDUP(MONTH(SalesDataTable[[#This Row],[Order Date]])/3,0)</f>
        <v>Q3</v>
      </c>
      <c r="W1853" s="8">
        <f>MONTH(SalesDataTable[[#This Row],[Order Date]])</f>
        <v>9</v>
      </c>
      <c r="X1853" s="7" t="str">
        <f>TEXT(SalesDataTable[[#This Row],[Order Date]],"mmm")</f>
        <v>Sep</v>
      </c>
    </row>
    <row r="1854" spans="1:24" ht="15.75">
      <c r="A1854" s="1">
        <v>4345</v>
      </c>
      <c r="B1854" s="2">
        <v>46273</v>
      </c>
      <c r="C1854" s="3">
        <f>YEAR(SalesDataTable[[#This Row],[Order Date]])</f>
        <v>2026</v>
      </c>
      <c r="D1854" s="10" t="str">
        <f>"Q"&amp;ROUNDUP(MONTH(SalesDataTable[[#This Row],[Order Date]])/3,0)</f>
        <v>Q3</v>
      </c>
      <c r="E1854" s="3">
        <f>MONTH(SalesDataTable[[#This Row],[Order Date]])</f>
        <v>9</v>
      </c>
      <c r="F1854" s="3" t="str">
        <f>TEXT(SalesDataTable[[#This Row],[Order Date]],"MMM")</f>
        <v>Sep</v>
      </c>
      <c r="G1854" s="3" t="s">
        <v>0</v>
      </c>
      <c r="H1854" s="3" t="s">
        <v>36</v>
      </c>
      <c r="I1854" s="3" t="s">
        <v>2</v>
      </c>
      <c r="J1854" s="3" t="s">
        <v>13</v>
      </c>
      <c r="K1854" s="3" t="s">
        <v>23</v>
      </c>
      <c r="L1854" s="3" t="s">
        <v>24</v>
      </c>
      <c r="M1854" s="8">
        <v>2</v>
      </c>
      <c r="N1854" s="5">
        <v>345.33</v>
      </c>
      <c r="O1854" s="6">
        <v>0</v>
      </c>
      <c r="P1854" s="5">
        <v>198.22</v>
      </c>
      <c r="Q1854" s="5">
        <f t="shared" si="112"/>
        <v>690.66</v>
      </c>
      <c r="R1854" s="5">
        <f t="shared" si="113"/>
        <v>396.44</v>
      </c>
      <c r="S1854" s="5">
        <f t="shared" si="114"/>
        <v>294.21999999999997</v>
      </c>
      <c r="T1854" s="7">
        <f t="shared" si="115"/>
        <v>0.42599832044710856</v>
      </c>
      <c r="U1854" s="4">
        <f>YEAR(SalesDataTable[[#This Row],[Order Date]])</f>
        <v>2026</v>
      </c>
      <c r="V1854" s="7" t="str">
        <f>"Q"&amp;ROUNDUP(MONTH(SalesDataTable[[#This Row],[Order Date]])/3,0)</f>
        <v>Q3</v>
      </c>
      <c r="W1854" s="8">
        <f>MONTH(SalesDataTable[[#This Row],[Order Date]])</f>
        <v>9</v>
      </c>
      <c r="X1854" s="7" t="str">
        <f>TEXT(SalesDataTable[[#This Row],[Order Date]],"mmm")</f>
        <v>Sep</v>
      </c>
    </row>
    <row r="1855" spans="1:24" ht="15.75">
      <c r="A1855" s="1">
        <v>1069</v>
      </c>
      <c r="B1855" s="2">
        <v>46274</v>
      </c>
      <c r="C1855" s="3">
        <f>YEAR(SalesDataTable[[#This Row],[Order Date]])</f>
        <v>2026</v>
      </c>
      <c r="D1855" s="10" t="str">
        <f>"Q"&amp;ROUNDUP(MONTH(SalesDataTable[[#This Row],[Order Date]])/3,0)</f>
        <v>Q3</v>
      </c>
      <c r="E1855" s="3">
        <f>MONTH(SalesDataTable[[#This Row],[Order Date]])</f>
        <v>9</v>
      </c>
      <c r="F1855" s="3" t="str">
        <f>TEXT(SalesDataTable[[#This Row],[Order Date]],"MMM")</f>
        <v>Sep</v>
      </c>
      <c r="G1855" s="3" t="s">
        <v>20</v>
      </c>
      <c r="H1855" s="3" t="s">
        <v>47</v>
      </c>
      <c r="I1855" s="3" t="s">
        <v>2</v>
      </c>
      <c r="J1855" s="3" t="s">
        <v>3</v>
      </c>
      <c r="K1855" s="3" t="s">
        <v>9</v>
      </c>
      <c r="L1855" s="3" t="s">
        <v>17</v>
      </c>
      <c r="M1855" s="8">
        <v>1</v>
      </c>
      <c r="N1855" s="5">
        <v>145.33000000000001</v>
      </c>
      <c r="O1855" s="6">
        <v>0.1</v>
      </c>
      <c r="P1855" s="5">
        <v>80.97</v>
      </c>
      <c r="Q1855" s="5">
        <f t="shared" si="112"/>
        <v>130.79700000000003</v>
      </c>
      <c r="R1855" s="5">
        <f t="shared" si="113"/>
        <v>80.97</v>
      </c>
      <c r="S1855" s="5">
        <f t="shared" si="114"/>
        <v>49.827000000000027</v>
      </c>
      <c r="T1855" s="7">
        <f t="shared" si="115"/>
        <v>0.3809491043372556</v>
      </c>
      <c r="U1855" s="4">
        <f>YEAR(SalesDataTable[[#This Row],[Order Date]])</f>
        <v>2026</v>
      </c>
      <c r="V1855" s="7" t="str">
        <f>"Q"&amp;ROUNDUP(MONTH(SalesDataTable[[#This Row],[Order Date]])/3,0)</f>
        <v>Q3</v>
      </c>
      <c r="W1855" s="8">
        <f>MONTH(SalesDataTable[[#This Row],[Order Date]])</f>
        <v>9</v>
      </c>
      <c r="X1855" s="7" t="str">
        <f>TEXT(SalesDataTable[[#This Row],[Order Date]],"mmm")</f>
        <v>Sep</v>
      </c>
    </row>
    <row r="1856" spans="1:24" ht="15.75">
      <c r="A1856" s="1">
        <v>1489</v>
      </c>
      <c r="B1856" s="2">
        <v>46274</v>
      </c>
      <c r="C1856" s="3">
        <f>YEAR(SalesDataTable[[#This Row],[Order Date]])</f>
        <v>2026</v>
      </c>
      <c r="D1856" s="10" t="str">
        <f>"Q"&amp;ROUNDUP(MONTH(SalesDataTable[[#This Row],[Order Date]])/3,0)</f>
        <v>Q3</v>
      </c>
      <c r="E1856" s="3">
        <f>MONTH(SalesDataTable[[#This Row],[Order Date]])</f>
        <v>9</v>
      </c>
      <c r="F1856" s="3" t="str">
        <f>TEXT(SalesDataTable[[#This Row],[Order Date]],"MMM")</f>
        <v>Sep</v>
      </c>
      <c r="G1856" s="3" t="s">
        <v>0</v>
      </c>
      <c r="H1856" s="3" t="s">
        <v>1</v>
      </c>
      <c r="I1856" s="3" t="s">
        <v>2</v>
      </c>
      <c r="J1856" s="3" t="s">
        <v>3</v>
      </c>
      <c r="K1856" s="3" t="s">
        <v>4</v>
      </c>
      <c r="L1856" s="3" t="s">
        <v>22</v>
      </c>
      <c r="M1856" s="8">
        <v>3</v>
      </c>
      <c r="N1856" s="5">
        <v>50.03</v>
      </c>
      <c r="O1856" s="6">
        <v>0.1</v>
      </c>
      <c r="P1856" s="5">
        <v>22.89</v>
      </c>
      <c r="Q1856" s="5">
        <f t="shared" si="112"/>
        <v>135.08100000000002</v>
      </c>
      <c r="R1856" s="5">
        <f t="shared" si="113"/>
        <v>68.67</v>
      </c>
      <c r="S1856" s="5">
        <f t="shared" si="114"/>
        <v>66.411000000000016</v>
      </c>
      <c r="T1856" s="7">
        <f t="shared" si="115"/>
        <v>0.49163835032313952</v>
      </c>
      <c r="U1856" s="4">
        <f>YEAR(SalesDataTable[[#This Row],[Order Date]])</f>
        <v>2026</v>
      </c>
      <c r="V1856" s="7" t="str">
        <f>"Q"&amp;ROUNDUP(MONTH(SalesDataTable[[#This Row],[Order Date]])/3,0)</f>
        <v>Q3</v>
      </c>
      <c r="W1856" s="8">
        <f>MONTH(SalesDataTable[[#This Row],[Order Date]])</f>
        <v>9</v>
      </c>
      <c r="X1856" s="7" t="str">
        <f>TEXT(SalesDataTable[[#This Row],[Order Date]],"mmm")</f>
        <v>Sep</v>
      </c>
    </row>
    <row r="1857" spans="1:24" ht="15.75">
      <c r="A1857" s="1">
        <v>2045</v>
      </c>
      <c r="B1857" s="2">
        <v>46274</v>
      </c>
      <c r="C1857" s="3">
        <f>YEAR(SalesDataTable[[#This Row],[Order Date]])</f>
        <v>2026</v>
      </c>
      <c r="D1857" s="10" t="str">
        <f>"Q"&amp;ROUNDUP(MONTH(SalesDataTable[[#This Row],[Order Date]])/3,0)</f>
        <v>Q3</v>
      </c>
      <c r="E1857" s="3">
        <f>MONTH(SalesDataTable[[#This Row],[Order Date]])</f>
        <v>9</v>
      </c>
      <c r="F1857" s="3" t="str">
        <f>TEXT(SalesDataTable[[#This Row],[Order Date]],"MMM")</f>
        <v>Sep</v>
      </c>
      <c r="G1857" s="3" t="s">
        <v>6</v>
      </c>
      <c r="H1857" s="3" t="s">
        <v>7</v>
      </c>
      <c r="I1857" s="3" t="s">
        <v>28</v>
      </c>
      <c r="J1857" s="3" t="s">
        <v>3</v>
      </c>
      <c r="K1857" s="3" t="s">
        <v>14</v>
      </c>
      <c r="L1857" s="3" t="s">
        <v>15</v>
      </c>
      <c r="M1857" s="8">
        <v>1</v>
      </c>
      <c r="N1857" s="5">
        <v>35.68</v>
      </c>
      <c r="O1857" s="6">
        <v>0.05</v>
      </c>
      <c r="P1857" s="5">
        <v>13.37</v>
      </c>
      <c r="Q1857" s="5">
        <f t="shared" si="112"/>
        <v>33.896000000000001</v>
      </c>
      <c r="R1857" s="5">
        <f t="shared" si="113"/>
        <v>13.37</v>
      </c>
      <c r="S1857" s="5">
        <f t="shared" si="114"/>
        <v>20.526000000000003</v>
      </c>
      <c r="T1857" s="7">
        <f t="shared" si="115"/>
        <v>0.60555817795610112</v>
      </c>
      <c r="U1857" s="4">
        <f>YEAR(SalesDataTable[[#This Row],[Order Date]])</f>
        <v>2026</v>
      </c>
      <c r="V1857" s="7" t="str">
        <f>"Q"&amp;ROUNDUP(MONTH(SalesDataTable[[#This Row],[Order Date]])/3,0)</f>
        <v>Q3</v>
      </c>
      <c r="W1857" s="8">
        <f>MONTH(SalesDataTable[[#This Row],[Order Date]])</f>
        <v>9</v>
      </c>
      <c r="X1857" s="7" t="str">
        <f>TEXT(SalesDataTable[[#This Row],[Order Date]],"mmm")</f>
        <v>Sep</v>
      </c>
    </row>
    <row r="1858" spans="1:24" ht="15.75">
      <c r="A1858" s="1">
        <v>2610</v>
      </c>
      <c r="B1858" s="2">
        <v>46274</v>
      </c>
      <c r="C1858" s="3">
        <f>YEAR(SalesDataTable[[#This Row],[Order Date]])</f>
        <v>2026</v>
      </c>
      <c r="D1858" s="10" t="str">
        <f>"Q"&amp;ROUNDUP(MONTH(SalesDataTable[[#This Row],[Order Date]])/3,0)</f>
        <v>Q3</v>
      </c>
      <c r="E1858" s="3">
        <f>MONTH(SalesDataTable[[#This Row],[Order Date]])</f>
        <v>9</v>
      </c>
      <c r="F1858" s="3" t="str">
        <f>TEXT(SalesDataTable[[#This Row],[Order Date]],"MMM")</f>
        <v>Sep</v>
      </c>
      <c r="G1858" s="3" t="s">
        <v>20</v>
      </c>
      <c r="H1858" s="3" t="s">
        <v>33</v>
      </c>
      <c r="I1858" s="3" t="s">
        <v>2</v>
      </c>
      <c r="J1858" s="3" t="s">
        <v>3</v>
      </c>
      <c r="K1858" s="3" t="s">
        <v>23</v>
      </c>
      <c r="L1858" s="3" t="s">
        <v>24</v>
      </c>
      <c r="M1858" s="8">
        <v>1</v>
      </c>
      <c r="N1858" s="5">
        <v>341.87</v>
      </c>
      <c r="O1858" s="6">
        <v>0.1</v>
      </c>
      <c r="P1858" s="5">
        <v>190.66</v>
      </c>
      <c r="Q1858" s="5">
        <f t="shared" ref="Q1858:Q1921" si="116">M1858*N1858*(1-O1858)</f>
        <v>307.68299999999999</v>
      </c>
      <c r="R1858" s="5">
        <f t="shared" ref="R1858:R1921" si="117">M1858*P1858</f>
        <v>190.66</v>
      </c>
      <c r="S1858" s="5">
        <f t="shared" ref="S1858:S1921" si="118">Q1858-R1858</f>
        <v>117.023</v>
      </c>
      <c r="T1858" s="7">
        <f t="shared" ref="T1858:T1921" si="119">IFERROR(S1858/Q1858,0)</f>
        <v>0.38033625517171893</v>
      </c>
      <c r="U1858" s="4">
        <f>YEAR(SalesDataTable[[#This Row],[Order Date]])</f>
        <v>2026</v>
      </c>
      <c r="V1858" s="7" t="str">
        <f>"Q"&amp;ROUNDUP(MONTH(SalesDataTable[[#This Row],[Order Date]])/3,0)</f>
        <v>Q3</v>
      </c>
      <c r="W1858" s="8">
        <f>MONTH(SalesDataTable[[#This Row],[Order Date]])</f>
        <v>9</v>
      </c>
      <c r="X1858" s="7" t="str">
        <f>TEXT(SalesDataTable[[#This Row],[Order Date]],"mmm")</f>
        <v>Sep</v>
      </c>
    </row>
    <row r="1859" spans="1:24" ht="15.75">
      <c r="A1859" s="1">
        <v>4210</v>
      </c>
      <c r="B1859" s="2">
        <v>46274</v>
      </c>
      <c r="C1859" s="3">
        <f>YEAR(SalesDataTable[[#This Row],[Order Date]])</f>
        <v>2026</v>
      </c>
      <c r="D1859" s="10" t="str">
        <f>"Q"&amp;ROUNDUP(MONTH(SalesDataTable[[#This Row],[Order Date]])/3,0)</f>
        <v>Q3</v>
      </c>
      <c r="E1859" s="3">
        <f>MONTH(SalesDataTable[[#This Row],[Order Date]])</f>
        <v>9</v>
      </c>
      <c r="F1859" s="3" t="str">
        <f>TEXT(SalesDataTable[[#This Row],[Order Date]],"MMM")</f>
        <v>Sep</v>
      </c>
      <c r="G1859" s="3" t="s">
        <v>6</v>
      </c>
      <c r="H1859" s="3" t="s">
        <v>27</v>
      </c>
      <c r="I1859" s="3" t="s">
        <v>2</v>
      </c>
      <c r="J1859" s="3" t="s">
        <v>3</v>
      </c>
      <c r="K1859" s="3" t="s">
        <v>14</v>
      </c>
      <c r="L1859" s="3" t="s">
        <v>48</v>
      </c>
      <c r="M1859" s="8">
        <v>1</v>
      </c>
      <c r="N1859" s="5">
        <v>164.6</v>
      </c>
      <c r="O1859" s="6">
        <v>0</v>
      </c>
      <c r="P1859" s="5">
        <v>87.21</v>
      </c>
      <c r="Q1859" s="5">
        <f t="shared" si="116"/>
        <v>164.6</v>
      </c>
      <c r="R1859" s="5">
        <f t="shared" si="117"/>
        <v>87.21</v>
      </c>
      <c r="S1859" s="5">
        <f t="shared" si="118"/>
        <v>77.39</v>
      </c>
      <c r="T1859" s="7">
        <f t="shared" si="119"/>
        <v>0.47017010935601461</v>
      </c>
      <c r="U1859" s="4">
        <f>YEAR(SalesDataTable[[#This Row],[Order Date]])</f>
        <v>2026</v>
      </c>
      <c r="V1859" s="7" t="str">
        <f>"Q"&amp;ROUNDUP(MONTH(SalesDataTable[[#This Row],[Order Date]])/3,0)</f>
        <v>Q3</v>
      </c>
      <c r="W1859" s="8">
        <f>MONTH(SalesDataTable[[#This Row],[Order Date]])</f>
        <v>9</v>
      </c>
      <c r="X1859" s="7" t="str">
        <f>TEXT(SalesDataTable[[#This Row],[Order Date]],"mmm")</f>
        <v>Sep</v>
      </c>
    </row>
    <row r="1860" spans="1:24" ht="15.75">
      <c r="A1860" s="1">
        <v>4584</v>
      </c>
      <c r="B1860" s="2">
        <v>46274</v>
      </c>
      <c r="C1860" s="3">
        <f>YEAR(SalesDataTable[[#This Row],[Order Date]])</f>
        <v>2026</v>
      </c>
      <c r="D1860" s="10" t="str">
        <f>"Q"&amp;ROUNDUP(MONTH(SalesDataTable[[#This Row],[Order Date]])/3,0)</f>
        <v>Q3</v>
      </c>
      <c r="E1860" s="3">
        <f>MONTH(SalesDataTable[[#This Row],[Order Date]])</f>
        <v>9</v>
      </c>
      <c r="F1860" s="3" t="str">
        <f>TEXT(SalesDataTable[[#This Row],[Order Date]],"MMM")</f>
        <v>Sep</v>
      </c>
      <c r="G1860" s="3" t="s">
        <v>20</v>
      </c>
      <c r="H1860" s="3" t="s">
        <v>33</v>
      </c>
      <c r="I1860" s="3" t="s">
        <v>2</v>
      </c>
      <c r="J1860" s="3" t="s">
        <v>3</v>
      </c>
      <c r="K1860" s="3" t="s">
        <v>34</v>
      </c>
      <c r="L1860" s="3" t="s">
        <v>35</v>
      </c>
      <c r="M1860" s="8">
        <v>2</v>
      </c>
      <c r="N1860" s="5">
        <v>41.24</v>
      </c>
      <c r="O1860" s="6">
        <v>0</v>
      </c>
      <c r="P1860" s="5">
        <v>14.46</v>
      </c>
      <c r="Q1860" s="5">
        <f t="shared" si="116"/>
        <v>82.48</v>
      </c>
      <c r="R1860" s="5">
        <f t="shared" si="117"/>
        <v>28.92</v>
      </c>
      <c r="S1860" s="5">
        <f t="shared" si="118"/>
        <v>53.56</v>
      </c>
      <c r="T1860" s="7">
        <f t="shared" si="119"/>
        <v>0.64936954413191073</v>
      </c>
      <c r="U1860" s="4">
        <f>YEAR(SalesDataTable[[#This Row],[Order Date]])</f>
        <v>2026</v>
      </c>
      <c r="V1860" s="7" t="str">
        <f>"Q"&amp;ROUNDUP(MONTH(SalesDataTable[[#This Row],[Order Date]])/3,0)</f>
        <v>Q3</v>
      </c>
      <c r="W1860" s="8">
        <f>MONTH(SalesDataTable[[#This Row],[Order Date]])</f>
        <v>9</v>
      </c>
      <c r="X1860" s="7" t="str">
        <f>TEXT(SalesDataTable[[#This Row],[Order Date]],"mmm")</f>
        <v>Sep</v>
      </c>
    </row>
    <row r="1861" spans="1:24" ht="15.75">
      <c r="A1861" s="1">
        <v>44</v>
      </c>
      <c r="B1861" s="2">
        <v>46275</v>
      </c>
      <c r="C1861" s="3">
        <f>YEAR(SalesDataTable[[#This Row],[Order Date]])</f>
        <v>2026</v>
      </c>
      <c r="D1861" s="10" t="str">
        <f>"Q"&amp;ROUNDUP(MONTH(SalesDataTable[[#This Row],[Order Date]])/3,0)</f>
        <v>Q3</v>
      </c>
      <c r="E1861" s="3">
        <f>MONTH(SalesDataTable[[#This Row],[Order Date]])</f>
        <v>9</v>
      </c>
      <c r="F1861" s="3" t="str">
        <f>TEXT(SalesDataTable[[#This Row],[Order Date]],"MMM")</f>
        <v>Sep</v>
      </c>
      <c r="G1861" s="3" t="s">
        <v>11</v>
      </c>
      <c r="H1861" s="3" t="s">
        <v>39</v>
      </c>
      <c r="I1861" s="3" t="s">
        <v>19</v>
      </c>
      <c r="J1861" s="3" t="s">
        <v>13</v>
      </c>
      <c r="K1861" s="3" t="s">
        <v>4</v>
      </c>
      <c r="L1861" s="3" t="s">
        <v>26</v>
      </c>
      <c r="M1861" s="8">
        <v>1</v>
      </c>
      <c r="N1861" s="5">
        <v>40.1</v>
      </c>
      <c r="O1861" s="6">
        <v>0</v>
      </c>
      <c r="P1861" s="5">
        <v>16.920000000000002</v>
      </c>
      <c r="Q1861" s="5">
        <f t="shared" si="116"/>
        <v>40.1</v>
      </c>
      <c r="R1861" s="5">
        <f t="shared" si="117"/>
        <v>16.920000000000002</v>
      </c>
      <c r="S1861" s="5">
        <f t="shared" si="118"/>
        <v>23.18</v>
      </c>
      <c r="T1861" s="7">
        <f t="shared" si="119"/>
        <v>0.57805486284289276</v>
      </c>
      <c r="U1861" s="4">
        <f>YEAR(SalesDataTable[[#This Row],[Order Date]])</f>
        <v>2026</v>
      </c>
      <c r="V1861" s="7" t="str">
        <f>"Q"&amp;ROUNDUP(MONTH(SalesDataTable[[#This Row],[Order Date]])/3,0)</f>
        <v>Q3</v>
      </c>
      <c r="W1861" s="8">
        <f>MONTH(SalesDataTable[[#This Row],[Order Date]])</f>
        <v>9</v>
      </c>
      <c r="X1861" s="7" t="str">
        <f>TEXT(SalesDataTable[[#This Row],[Order Date]],"mmm")</f>
        <v>Sep</v>
      </c>
    </row>
    <row r="1862" spans="1:24" ht="15.75">
      <c r="A1862" s="1">
        <v>97</v>
      </c>
      <c r="B1862" s="2">
        <v>46275</v>
      </c>
      <c r="C1862" s="3">
        <f>YEAR(SalesDataTable[[#This Row],[Order Date]])</f>
        <v>2026</v>
      </c>
      <c r="D1862" s="10" t="str">
        <f>"Q"&amp;ROUNDUP(MONTH(SalesDataTable[[#This Row],[Order Date]])/3,0)</f>
        <v>Q3</v>
      </c>
      <c r="E1862" s="3">
        <f>MONTH(SalesDataTable[[#This Row],[Order Date]])</f>
        <v>9</v>
      </c>
      <c r="F1862" s="3" t="str">
        <f>TEXT(SalesDataTable[[#This Row],[Order Date]],"MMM")</f>
        <v>Sep</v>
      </c>
      <c r="G1862" s="3" t="s">
        <v>6</v>
      </c>
      <c r="H1862" s="3" t="s">
        <v>27</v>
      </c>
      <c r="I1862" s="3" t="s">
        <v>2</v>
      </c>
      <c r="J1862" s="3" t="s">
        <v>13</v>
      </c>
      <c r="K1862" s="3" t="s">
        <v>23</v>
      </c>
      <c r="L1862" s="3" t="s">
        <v>40</v>
      </c>
      <c r="M1862" s="8">
        <v>2</v>
      </c>
      <c r="N1862" s="5">
        <v>80.239999999999995</v>
      </c>
      <c r="O1862" s="6">
        <v>0</v>
      </c>
      <c r="P1862" s="5">
        <v>40.5</v>
      </c>
      <c r="Q1862" s="5">
        <f t="shared" si="116"/>
        <v>160.47999999999999</v>
      </c>
      <c r="R1862" s="5">
        <f t="shared" si="117"/>
        <v>81</v>
      </c>
      <c r="S1862" s="5">
        <f t="shared" si="118"/>
        <v>79.47999999999999</v>
      </c>
      <c r="T1862" s="7">
        <f t="shared" si="119"/>
        <v>0.49526420737786636</v>
      </c>
      <c r="U1862" s="4">
        <f>YEAR(SalesDataTable[[#This Row],[Order Date]])</f>
        <v>2026</v>
      </c>
      <c r="V1862" s="7" t="str">
        <f>"Q"&amp;ROUNDUP(MONTH(SalesDataTable[[#This Row],[Order Date]])/3,0)</f>
        <v>Q3</v>
      </c>
      <c r="W1862" s="8">
        <f>MONTH(SalesDataTable[[#This Row],[Order Date]])</f>
        <v>9</v>
      </c>
      <c r="X1862" s="7" t="str">
        <f>TEXT(SalesDataTable[[#This Row],[Order Date]],"mmm")</f>
        <v>Sep</v>
      </c>
    </row>
    <row r="1863" spans="1:24" ht="15.75">
      <c r="A1863" s="1">
        <v>1015</v>
      </c>
      <c r="B1863" s="2">
        <v>46275</v>
      </c>
      <c r="C1863" s="3">
        <f>YEAR(SalesDataTable[[#This Row],[Order Date]])</f>
        <v>2026</v>
      </c>
      <c r="D1863" s="10" t="str">
        <f>"Q"&amp;ROUNDUP(MONTH(SalesDataTable[[#This Row],[Order Date]])/3,0)</f>
        <v>Q3</v>
      </c>
      <c r="E1863" s="3">
        <f>MONTH(SalesDataTable[[#This Row],[Order Date]])</f>
        <v>9</v>
      </c>
      <c r="F1863" s="3" t="str">
        <f>TEXT(SalesDataTable[[#This Row],[Order Date]],"MMM")</f>
        <v>Sep</v>
      </c>
      <c r="G1863" s="3" t="s">
        <v>11</v>
      </c>
      <c r="H1863" s="3" t="s">
        <v>18</v>
      </c>
      <c r="I1863" s="3" t="s">
        <v>2</v>
      </c>
      <c r="J1863" s="3" t="s">
        <v>13</v>
      </c>
      <c r="K1863" s="3" t="s">
        <v>9</v>
      </c>
      <c r="L1863" s="3" t="s">
        <v>37</v>
      </c>
      <c r="M1863" s="8">
        <v>4</v>
      </c>
      <c r="N1863" s="5">
        <v>151.01</v>
      </c>
      <c r="O1863" s="6">
        <v>0</v>
      </c>
      <c r="P1863" s="5">
        <v>80.569999999999993</v>
      </c>
      <c r="Q1863" s="5">
        <f t="shared" si="116"/>
        <v>604.04</v>
      </c>
      <c r="R1863" s="5">
        <f t="shared" si="117"/>
        <v>322.27999999999997</v>
      </c>
      <c r="S1863" s="5">
        <f t="shared" si="118"/>
        <v>281.76</v>
      </c>
      <c r="T1863" s="7">
        <f t="shared" si="119"/>
        <v>0.46645917488908023</v>
      </c>
      <c r="U1863" s="4">
        <f>YEAR(SalesDataTable[[#This Row],[Order Date]])</f>
        <v>2026</v>
      </c>
      <c r="V1863" s="7" t="str">
        <f>"Q"&amp;ROUNDUP(MONTH(SalesDataTable[[#This Row],[Order Date]])/3,0)</f>
        <v>Q3</v>
      </c>
      <c r="W1863" s="8">
        <f>MONTH(SalesDataTable[[#This Row],[Order Date]])</f>
        <v>9</v>
      </c>
      <c r="X1863" s="7" t="str">
        <f>TEXT(SalesDataTable[[#This Row],[Order Date]],"mmm")</f>
        <v>Sep</v>
      </c>
    </row>
    <row r="1864" spans="1:24" ht="15.75">
      <c r="A1864" s="1">
        <v>1128</v>
      </c>
      <c r="B1864" s="2">
        <v>46275</v>
      </c>
      <c r="C1864" s="3">
        <f>YEAR(SalesDataTable[[#This Row],[Order Date]])</f>
        <v>2026</v>
      </c>
      <c r="D1864" s="10" t="str">
        <f>"Q"&amp;ROUNDUP(MONTH(SalesDataTable[[#This Row],[Order Date]])/3,0)</f>
        <v>Q3</v>
      </c>
      <c r="E1864" s="3">
        <f>MONTH(SalesDataTable[[#This Row],[Order Date]])</f>
        <v>9</v>
      </c>
      <c r="F1864" s="3" t="str">
        <f>TEXT(SalesDataTable[[#This Row],[Order Date]],"MMM")</f>
        <v>Sep</v>
      </c>
      <c r="G1864" s="3" t="s">
        <v>0</v>
      </c>
      <c r="H1864" s="3" t="s">
        <v>50</v>
      </c>
      <c r="I1864" s="3" t="s">
        <v>28</v>
      </c>
      <c r="J1864" s="3" t="s">
        <v>3</v>
      </c>
      <c r="K1864" s="3" t="s">
        <v>4</v>
      </c>
      <c r="L1864" s="3" t="s">
        <v>22</v>
      </c>
      <c r="M1864" s="8">
        <v>1</v>
      </c>
      <c r="N1864" s="5">
        <v>51.32</v>
      </c>
      <c r="O1864" s="6">
        <v>0.1</v>
      </c>
      <c r="P1864" s="5">
        <v>22.67</v>
      </c>
      <c r="Q1864" s="5">
        <f t="shared" si="116"/>
        <v>46.188000000000002</v>
      </c>
      <c r="R1864" s="5">
        <f t="shared" si="117"/>
        <v>22.67</v>
      </c>
      <c r="S1864" s="5">
        <f t="shared" si="118"/>
        <v>23.518000000000001</v>
      </c>
      <c r="T1864" s="7">
        <f t="shared" si="119"/>
        <v>0.50917987356023209</v>
      </c>
      <c r="U1864" s="4">
        <f>YEAR(SalesDataTable[[#This Row],[Order Date]])</f>
        <v>2026</v>
      </c>
      <c r="V1864" s="7" t="str">
        <f>"Q"&amp;ROUNDUP(MONTH(SalesDataTable[[#This Row],[Order Date]])/3,0)</f>
        <v>Q3</v>
      </c>
      <c r="W1864" s="8">
        <f>MONTH(SalesDataTable[[#This Row],[Order Date]])</f>
        <v>9</v>
      </c>
      <c r="X1864" s="7" t="str">
        <f>TEXT(SalesDataTable[[#This Row],[Order Date]],"mmm")</f>
        <v>Sep</v>
      </c>
    </row>
    <row r="1865" spans="1:24" ht="15.75">
      <c r="A1865" s="1">
        <v>3548</v>
      </c>
      <c r="B1865" s="2">
        <v>46275</v>
      </c>
      <c r="C1865" s="3">
        <f>YEAR(SalesDataTable[[#This Row],[Order Date]])</f>
        <v>2026</v>
      </c>
      <c r="D1865" s="10" t="str">
        <f>"Q"&amp;ROUNDUP(MONTH(SalesDataTable[[#This Row],[Order Date]])/3,0)</f>
        <v>Q3</v>
      </c>
      <c r="E1865" s="3">
        <f>MONTH(SalesDataTable[[#This Row],[Order Date]])</f>
        <v>9</v>
      </c>
      <c r="F1865" s="3" t="str">
        <f>TEXT(SalesDataTable[[#This Row],[Order Date]],"MMM")</f>
        <v>Sep</v>
      </c>
      <c r="G1865" s="3" t="s">
        <v>20</v>
      </c>
      <c r="H1865" s="3" t="s">
        <v>31</v>
      </c>
      <c r="I1865" s="3" t="s">
        <v>19</v>
      </c>
      <c r="J1865" s="3" t="s">
        <v>3</v>
      </c>
      <c r="K1865" s="3" t="s">
        <v>9</v>
      </c>
      <c r="L1865" s="3" t="s">
        <v>46</v>
      </c>
      <c r="M1865" s="8">
        <v>2</v>
      </c>
      <c r="N1865" s="5">
        <v>72.61</v>
      </c>
      <c r="O1865" s="6">
        <v>0</v>
      </c>
      <c r="P1865" s="5">
        <v>32.68</v>
      </c>
      <c r="Q1865" s="5">
        <f t="shared" si="116"/>
        <v>145.22</v>
      </c>
      <c r="R1865" s="5">
        <f t="shared" si="117"/>
        <v>65.36</v>
      </c>
      <c r="S1865" s="5">
        <f t="shared" si="118"/>
        <v>79.86</v>
      </c>
      <c r="T1865" s="7">
        <f t="shared" si="119"/>
        <v>0.54992425285773305</v>
      </c>
      <c r="U1865" s="4">
        <f>YEAR(SalesDataTable[[#This Row],[Order Date]])</f>
        <v>2026</v>
      </c>
      <c r="V1865" s="7" t="str">
        <f>"Q"&amp;ROUNDUP(MONTH(SalesDataTable[[#This Row],[Order Date]])/3,0)</f>
        <v>Q3</v>
      </c>
      <c r="W1865" s="8">
        <f>MONTH(SalesDataTable[[#This Row],[Order Date]])</f>
        <v>9</v>
      </c>
      <c r="X1865" s="7" t="str">
        <f>TEXT(SalesDataTable[[#This Row],[Order Date]],"mmm")</f>
        <v>Sep</v>
      </c>
    </row>
    <row r="1866" spans="1:24" ht="15.75">
      <c r="A1866" s="1">
        <v>242</v>
      </c>
      <c r="B1866" s="2">
        <v>46276</v>
      </c>
      <c r="C1866" s="3">
        <f>YEAR(SalesDataTable[[#This Row],[Order Date]])</f>
        <v>2026</v>
      </c>
      <c r="D1866" s="10" t="str">
        <f>"Q"&amp;ROUNDUP(MONTH(SalesDataTable[[#This Row],[Order Date]])/3,0)</f>
        <v>Q3</v>
      </c>
      <c r="E1866" s="3">
        <f>MONTH(SalesDataTable[[#This Row],[Order Date]])</f>
        <v>9</v>
      </c>
      <c r="F1866" s="3" t="str">
        <f>TEXT(SalesDataTable[[#This Row],[Order Date]],"MMM")</f>
        <v>Sep</v>
      </c>
      <c r="G1866" s="3" t="s">
        <v>20</v>
      </c>
      <c r="H1866" s="3" t="s">
        <v>47</v>
      </c>
      <c r="I1866" s="3" t="s">
        <v>28</v>
      </c>
      <c r="J1866" s="3" t="s">
        <v>16</v>
      </c>
      <c r="K1866" s="3" t="s">
        <v>34</v>
      </c>
      <c r="L1866" s="3" t="s">
        <v>35</v>
      </c>
      <c r="M1866" s="8">
        <v>5</v>
      </c>
      <c r="N1866" s="5">
        <v>40.94</v>
      </c>
      <c r="O1866" s="6">
        <v>0</v>
      </c>
      <c r="P1866" s="5">
        <v>14.78</v>
      </c>
      <c r="Q1866" s="5">
        <f t="shared" si="116"/>
        <v>204.7</v>
      </c>
      <c r="R1866" s="5">
        <f t="shared" si="117"/>
        <v>73.899999999999991</v>
      </c>
      <c r="S1866" s="5">
        <f t="shared" si="118"/>
        <v>130.80000000000001</v>
      </c>
      <c r="T1866" s="7">
        <f t="shared" si="119"/>
        <v>0.6389838788470934</v>
      </c>
      <c r="U1866" s="4">
        <f>YEAR(SalesDataTable[[#This Row],[Order Date]])</f>
        <v>2026</v>
      </c>
      <c r="V1866" s="7" t="str">
        <f>"Q"&amp;ROUNDUP(MONTH(SalesDataTable[[#This Row],[Order Date]])/3,0)</f>
        <v>Q3</v>
      </c>
      <c r="W1866" s="8">
        <f>MONTH(SalesDataTable[[#This Row],[Order Date]])</f>
        <v>9</v>
      </c>
      <c r="X1866" s="7" t="str">
        <f>TEXT(SalesDataTable[[#This Row],[Order Date]],"mmm")</f>
        <v>Sep</v>
      </c>
    </row>
    <row r="1867" spans="1:24" ht="15.75">
      <c r="A1867" s="1">
        <v>784</v>
      </c>
      <c r="B1867" s="2">
        <v>46276</v>
      </c>
      <c r="C1867" s="3">
        <f>YEAR(SalesDataTable[[#This Row],[Order Date]])</f>
        <v>2026</v>
      </c>
      <c r="D1867" s="10" t="str">
        <f>"Q"&amp;ROUNDUP(MONTH(SalesDataTable[[#This Row],[Order Date]])/3,0)</f>
        <v>Q3</v>
      </c>
      <c r="E1867" s="3">
        <f>MONTH(SalesDataTable[[#This Row],[Order Date]])</f>
        <v>9</v>
      </c>
      <c r="F1867" s="3" t="str">
        <f>TEXT(SalesDataTable[[#This Row],[Order Date]],"MMM")</f>
        <v>Sep</v>
      </c>
      <c r="G1867" s="3" t="s">
        <v>11</v>
      </c>
      <c r="H1867" s="3" t="s">
        <v>52</v>
      </c>
      <c r="I1867" s="3" t="s">
        <v>28</v>
      </c>
      <c r="J1867" s="3" t="s">
        <v>13</v>
      </c>
      <c r="K1867" s="3" t="s">
        <v>4</v>
      </c>
      <c r="L1867" s="3" t="s">
        <v>5</v>
      </c>
      <c r="M1867" s="8">
        <v>4</v>
      </c>
      <c r="N1867" s="5">
        <v>81.69</v>
      </c>
      <c r="O1867" s="6">
        <v>0</v>
      </c>
      <c r="P1867" s="5">
        <v>42.23</v>
      </c>
      <c r="Q1867" s="5">
        <f t="shared" si="116"/>
        <v>326.76</v>
      </c>
      <c r="R1867" s="5">
        <f t="shared" si="117"/>
        <v>168.92</v>
      </c>
      <c r="S1867" s="5">
        <f t="shared" si="118"/>
        <v>157.84</v>
      </c>
      <c r="T1867" s="7">
        <f t="shared" si="119"/>
        <v>0.48304566042355246</v>
      </c>
      <c r="U1867" s="4">
        <f>YEAR(SalesDataTable[[#This Row],[Order Date]])</f>
        <v>2026</v>
      </c>
      <c r="V1867" s="7" t="str">
        <f>"Q"&amp;ROUNDUP(MONTH(SalesDataTable[[#This Row],[Order Date]])/3,0)</f>
        <v>Q3</v>
      </c>
      <c r="W1867" s="8">
        <f>MONTH(SalesDataTable[[#This Row],[Order Date]])</f>
        <v>9</v>
      </c>
      <c r="X1867" s="7" t="str">
        <f>TEXT(SalesDataTable[[#This Row],[Order Date]],"mmm")</f>
        <v>Sep</v>
      </c>
    </row>
    <row r="1868" spans="1:24" ht="15.75">
      <c r="A1868" s="1">
        <v>1535</v>
      </c>
      <c r="B1868" s="2">
        <v>46276</v>
      </c>
      <c r="C1868" s="3">
        <f>YEAR(SalesDataTable[[#This Row],[Order Date]])</f>
        <v>2026</v>
      </c>
      <c r="D1868" s="10" t="str">
        <f>"Q"&amp;ROUNDUP(MONTH(SalesDataTable[[#This Row],[Order Date]])/3,0)</f>
        <v>Q3</v>
      </c>
      <c r="E1868" s="3">
        <f>MONTH(SalesDataTable[[#This Row],[Order Date]])</f>
        <v>9</v>
      </c>
      <c r="F1868" s="3" t="str">
        <f>TEXT(SalesDataTable[[#This Row],[Order Date]],"MMM")</f>
        <v>Sep</v>
      </c>
      <c r="G1868" s="3" t="s">
        <v>0</v>
      </c>
      <c r="H1868" s="3" t="s">
        <v>50</v>
      </c>
      <c r="I1868" s="3" t="s">
        <v>19</v>
      </c>
      <c r="J1868" s="3" t="s">
        <v>13</v>
      </c>
      <c r="K1868" s="3" t="s">
        <v>4</v>
      </c>
      <c r="L1868" s="3" t="s">
        <v>22</v>
      </c>
      <c r="M1868" s="8">
        <v>1</v>
      </c>
      <c r="N1868" s="5">
        <v>51.25</v>
      </c>
      <c r="O1868" s="6">
        <v>0.05</v>
      </c>
      <c r="P1868" s="5">
        <v>21.99</v>
      </c>
      <c r="Q1868" s="5">
        <f t="shared" si="116"/>
        <v>48.6875</v>
      </c>
      <c r="R1868" s="5">
        <f t="shared" si="117"/>
        <v>21.99</v>
      </c>
      <c r="S1868" s="5">
        <f t="shared" si="118"/>
        <v>26.697500000000002</v>
      </c>
      <c r="T1868" s="7">
        <f t="shared" si="119"/>
        <v>0.54834403080872918</v>
      </c>
      <c r="U1868" s="4">
        <f>YEAR(SalesDataTable[[#This Row],[Order Date]])</f>
        <v>2026</v>
      </c>
      <c r="V1868" s="7" t="str">
        <f>"Q"&amp;ROUNDUP(MONTH(SalesDataTable[[#This Row],[Order Date]])/3,0)</f>
        <v>Q3</v>
      </c>
      <c r="W1868" s="8">
        <f>MONTH(SalesDataTable[[#This Row],[Order Date]])</f>
        <v>9</v>
      </c>
      <c r="X1868" s="7" t="str">
        <f>TEXT(SalesDataTable[[#This Row],[Order Date]],"mmm")</f>
        <v>Sep</v>
      </c>
    </row>
    <row r="1869" spans="1:24" ht="15.75">
      <c r="A1869" s="1">
        <v>1687</v>
      </c>
      <c r="B1869" s="2">
        <v>46276</v>
      </c>
      <c r="C1869" s="3">
        <f>YEAR(SalesDataTable[[#This Row],[Order Date]])</f>
        <v>2026</v>
      </c>
      <c r="D1869" s="10" t="str">
        <f>"Q"&amp;ROUNDUP(MONTH(SalesDataTable[[#This Row],[Order Date]])/3,0)</f>
        <v>Q3</v>
      </c>
      <c r="E1869" s="3">
        <f>MONTH(SalesDataTable[[#This Row],[Order Date]])</f>
        <v>9</v>
      </c>
      <c r="F1869" s="3" t="str">
        <f>TEXT(SalesDataTable[[#This Row],[Order Date]],"MMM")</f>
        <v>Sep</v>
      </c>
      <c r="G1869" s="3" t="s">
        <v>11</v>
      </c>
      <c r="H1869" s="3" t="s">
        <v>52</v>
      </c>
      <c r="I1869" s="3" t="s">
        <v>2</v>
      </c>
      <c r="J1869" s="3" t="s">
        <v>3</v>
      </c>
      <c r="K1869" s="3" t="s">
        <v>34</v>
      </c>
      <c r="L1869" s="3" t="s">
        <v>45</v>
      </c>
      <c r="M1869" s="8">
        <v>1</v>
      </c>
      <c r="N1869" s="5">
        <v>50.78</v>
      </c>
      <c r="O1869" s="6">
        <v>0.05</v>
      </c>
      <c r="P1869" s="5">
        <v>22.52</v>
      </c>
      <c r="Q1869" s="5">
        <f t="shared" si="116"/>
        <v>48.241</v>
      </c>
      <c r="R1869" s="5">
        <f t="shared" si="117"/>
        <v>22.52</v>
      </c>
      <c r="S1869" s="5">
        <f t="shared" si="118"/>
        <v>25.721</v>
      </c>
      <c r="T1869" s="7">
        <f t="shared" si="119"/>
        <v>0.5331771729441761</v>
      </c>
      <c r="U1869" s="4">
        <f>YEAR(SalesDataTable[[#This Row],[Order Date]])</f>
        <v>2026</v>
      </c>
      <c r="V1869" s="7" t="str">
        <f>"Q"&amp;ROUNDUP(MONTH(SalesDataTable[[#This Row],[Order Date]])/3,0)</f>
        <v>Q3</v>
      </c>
      <c r="W1869" s="8">
        <f>MONTH(SalesDataTable[[#This Row],[Order Date]])</f>
        <v>9</v>
      </c>
      <c r="X1869" s="7" t="str">
        <f>TEXT(SalesDataTable[[#This Row],[Order Date]],"mmm")</f>
        <v>Sep</v>
      </c>
    </row>
    <row r="1870" spans="1:24" ht="15.75">
      <c r="A1870" s="1">
        <v>2162</v>
      </c>
      <c r="B1870" s="2">
        <v>46276</v>
      </c>
      <c r="C1870" s="3">
        <f>YEAR(SalesDataTable[[#This Row],[Order Date]])</f>
        <v>2026</v>
      </c>
      <c r="D1870" s="10" t="str">
        <f>"Q"&amp;ROUNDUP(MONTH(SalesDataTable[[#This Row],[Order Date]])/3,0)</f>
        <v>Q3</v>
      </c>
      <c r="E1870" s="3">
        <f>MONTH(SalesDataTable[[#This Row],[Order Date]])</f>
        <v>9</v>
      </c>
      <c r="F1870" s="3" t="str">
        <f>TEXT(SalesDataTable[[#This Row],[Order Date]],"MMM")</f>
        <v>Sep</v>
      </c>
      <c r="G1870" s="3" t="s">
        <v>6</v>
      </c>
      <c r="H1870" s="3" t="s">
        <v>7</v>
      </c>
      <c r="I1870" s="3" t="s">
        <v>2</v>
      </c>
      <c r="J1870" s="3" t="s">
        <v>13</v>
      </c>
      <c r="K1870" s="3" t="s">
        <v>14</v>
      </c>
      <c r="L1870" s="3" t="s">
        <v>44</v>
      </c>
      <c r="M1870" s="8">
        <v>1</v>
      </c>
      <c r="N1870" s="5">
        <v>133.31</v>
      </c>
      <c r="O1870" s="6">
        <v>0.05</v>
      </c>
      <c r="P1870" s="5">
        <v>67.790000000000006</v>
      </c>
      <c r="Q1870" s="5">
        <f t="shared" si="116"/>
        <v>126.64449999999999</v>
      </c>
      <c r="R1870" s="5">
        <f t="shared" si="117"/>
        <v>67.790000000000006</v>
      </c>
      <c r="S1870" s="5">
        <f t="shared" si="118"/>
        <v>58.854499999999987</v>
      </c>
      <c r="T1870" s="7">
        <f t="shared" si="119"/>
        <v>0.46472211584395684</v>
      </c>
      <c r="U1870" s="4">
        <f>YEAR(SalesDataTable[[#This Row],[Order Date]])</f>
        <v>2026</v>
      </c>
      <c r="V1870" s="7" t="str">
        <f>"Q"&amp;ROUNDUP(MONTH(SalesDataTable[[#This Row],[Order Date]])/3,0)</f>
        <v>Q3</v>
      </c>
      <c r="W1870" s="8">
        <f>MONTH(SalesDataTable[[#This Row],[Order Date]])</f>
        <v>9</v>
      </c>
      <c r="X1870" s="7" t="str">
        <f>TEXT(SalesDataTable[[#This Row],[Order Date]],"mmm")</f>
        <v>Sep</v>
      </c>
    </row>
    <row r="1871" spans="1:24" ht="15.75">
      <c r="A1871" s="1">
        <v>2307</v>
      </c>
      <c r="B1871" s="2">
        <v>46276</v>
      </c>
      <c r="C1871" s="3">
        <f>YEAR(SalesDataTable[[#This Row],[Order Date]])</f>
        <v>2026</v>
      </c>
      <c r="D1871" s="10" t="str">
        <f>"Q"&amp;ROUNDUP(MONTH(SalesDataTable[[#This Row],[Order Date]])/3,0)</f>
        <v>Q3</v>
      </c>
      <c r="E1871" s="3">
        <f>MONTH(SalesDataTable[[#This Row],[Order Date]])</f>
        <v>9</v>
      </c>
      <c r="F1871" s="3" t="str">
        <f>TEXT(SalesDataTable[[#This Row],[Order Date]],"MMM")</f>
        <v>Sep</v>
      </c>
      <c r="G1871" s="3" t="s">
        <v>11</v>
      </c>
      <c r="H1871" s="3" t="s">
        <v>12</v>
      </c>
      <c r="I1871" s="3" t="s">
        <v>2</v>
      </c>
      <c r="J1871" s="3" t="s">
        <v>3</v>
      </c>
      <c r="K1871" s="3" t="s">
        <v>14</v>
      </c>
      <c r="L1871" s="3" t="s">
        <v>48</v>
      </c>
      <c r="M1871" s="8">
        <v>1</v>
      </c>
      <c r="N1871" s="5">
        <v>162.06</v>
      </c>
      <c r="O1871" s="6">
        <v>0</v>
      </c>
      <c r="P1871" s="5">
        <v>86.95</v>
      </c>
      <c r="Q1871" s="5">
        <f t="shared" si="116"/>
        <v>162.06</v>
      </c>
      <c r="R1871" s="5">
        <f t="shared" si="117"/>
        <v>86.95</v>
      </c>
      <c r="S1871" s="5">
        <f t="shared" si="118"/>
        <v>75.11</v>
      </c>
      <c r="T1871" s="7">
        <f t="shared" si="119"/>
        <v>0.4634703196347032</v>
      </c>
      <c r="U1871" s="4">
        <f>YEAR(SalesDataTable[[#This Row],[Order Date]])</f>
        <v>2026</v>
      </c>
      <c r="V1871" s="7" t="str">
        <f>"Q"&amp;ROUNDUP(MONTH(SalesDataTable[[#This Row],[Order Date]])/3,0)</f>
        <v>Q3</v>
      </c>
      <c r="W1871" s="8">
        <f>MONTH(SalesDataTable[[#This Row],[Order Date]])</f>
        <v>9</v>
      </c>
      <c r="X1871" s="7" t="str">
        <f>TEXT(SalesDataTable[[#This Row],[Order Date]],"mmm")</f>
        <v>Sep</v>
      </c>
    </row>
    <row r="1872" spans="1:24" ht="15.75">
      <c r="A1872" s="1">
        <v>3976</v>
      </c>
      <c r="B1872" s="2">
        <v>46276</v>
      </c>
      <c r="C1872" s="3">
        <f>YEAR(SalesDataTable[[#This Row],[Order Date]])</f>
        <v>2026</v>
      </c>
      <c r="D1872" s="10" t="str">
        <f>"Q"&amp;ROUNDUP(MONTH(SalesDataTable[[#This Row],[Order Date]])/3,0)</f>
        <v>Q3</v>
      </c>
      <c r="E1872" s="3">
        <f>MONTH(SalesDataTable[[#This Row],[Order Date]])</f>
        <v>9</v>
      </c>
      <c r="F1872" s="3" t="str">
        <f>TEXT(SalesDataTable[[#This Row],[Order Date]],"MMM")</f>
        <v>Sep</v>
      </c>
      <c r="G1872" s="3" t="s">
        <v>11</v>
      </c>
      <c r="H1872" s="3" t="s">
        <v>25</v>
      </c>
      <c r="I1872" s="3" t="s">
        <v>19</v>
      </c>
      <c r="J1872" s="3" t="s">
        <v>3</v>
      </c>
      <c r="K1872" s="3" t="s">
        <v>14</v>
      </c>
      <c r="L1872" s="3" t="s">
        <v>15</v>
      </c>
      <c r="M1872" s="8">
        <v>2</v>
      </c>
      <c r="N1872" s="5">
        <v>37.03</v>
      </c>
      <c r="O1872" s="6">
        <v>0.1</v>
      </c>
      <c r="P1872" s="5">
        <v>13.46</v>
      </c>
      <c r="Q1872" s="5">
        <f t="shared" si="116"/>
        <v>66.654000000000011</v>
      </c>
      <c r="R1872" s="5">
        <f t="shared" si="117"/>
        <v>26.92</v>
      </c>
      <c r="S1872" s="5">
        <f t="shared" si="118"/>
        <v>39.734000000000009</v>
      </c>
      <c r="T1872" s="7">
        <f t="shared" si="119"/>
        <v>0.59612326342004984</v>
      </c>
      <c r="U1872" s="4">
        <f>YEAR(SalesDataTable[[#This Row],[Order Date]])</f>
        <v>2026</v>
      </c>
      <c r="V1872" s="7" t="str">
        <f>"Q"&amp;ROUNDUP(MONTH(SalesDataTable[[#This Row],[Order Date]])/3,0)</f>
        <v>Q3</v>
      </c>
      <c r="W1872" s="8">
        <f>MONTH(SalesDataTable[[#This Row],[Order Date]])</f>
        <v>9</v>
      </c>
      <c r="X1872" s="7" t="str">
        <f>TEXT(SalesDataTable[[#This Row],[Order Date]],"mmm")</f>
        <v>Sep</v>
      </c>
    </row>
    <row r="1873" spans="1:24" ht="15.75">
      <c r="A1873" s="1">
        <v>5066</v>
      </c>
      <c r="B1873" s="2">
        <v>46276</v>
      </c>
      <c r="C1873" s="3">
        <f>YEAR(SalesDataTable[[#This Row],[Order Date]])</f>
        <v>2026</v>
      </c>
      <c r="D1873" s="10" t="str">
        <f>"Q"&amp;ROUNDUP(MONTH(SalesDataTable[[#This Row],[Order Date]])/3,0)</f>
        <v>Q3</v>
      </c>
      <c r="E1873" s="3">
        <f>MONTH(SalesDataTable[[#This Row],[Order Date]])</f>
        <v>9</v>
      </c>
      <c r="F1873" s="3" t="str">
        <f>TEXT(SalesDataTable[[#This Row],[Order Date]],"MMM")</f>
        <v>Sep</v>
      </c>
      <c r="G1873" s="3" t="s">
        <v>6</v>
      </c>
      <c r="H1873" s="3" t="s">
        <v>41</v>
      </c>
      <c r="I1873" s="3" t="s">
        <v>2</v>
      </c>
      <c r="J1873" s="3" t="s">
        <v>13</v>
      </c>
      <c r="K1873" s="3" t="s">
        <v>23</v>
      </c>
      <c r="L1873" s="3" t="s">
        <v>24</v>
      </c>
      <c r="M1873" s="8">
        <v>1</v>
      </c>
      <c r="N1873" s="5">
        <v>338.01</v>
      </c>
      <c r="O1873" s="6">
        <v>0</v>
      </c>
      <c r="P1873" s="5">
        <v>190.89</v>
      </c>
      <c r="Q1873" s="5">
        <f t="shared" si="116"/>
        <v>338.01</v>
      </c>
      <c r="R1873" s="5">
        <f t="shared" si="117"/>
        <v>190.89</v>
      </c>
      <c r="S1873" s="5">
        <f t="shared" si="118"/>
        <v>147.12</v>
      </c>
      <c r="T1873" s="7">
        <f t="shared" si="119"/>
        <v>0.43525339486997427</v>
      </c>
      <c r="U1873" s="4">
        <f>YEAR(SalesDataTable[[#This Row],[Order Date]])</f>
        <v>2026</v>
      </c>
      <c r="V1873" s="7" t="str">
        <f>"Q"&amp;ROUNDUP(MONTH(SalesDataTable[[#This Row],[Order Date]])/3,0)</f>
        <v>Q3</v>
      </c>
      <c r="W1873" s="8">
        <f>MONTH(SalesDataTable[[#This Row],[Order Date]])</f>
        <v>9</v>
      </c>
      <c r="X1873" s="7" t="str">
        <f>TEXT(SalesDataTable[[#This Row],[Order Date]],"mmm")</f>
        <v>Sep</v>
      </c>
    </row>
    <row r="1874" spans="1:24" ht="15.75">
      <c r="A1874" s="1">
        <v>78</v>
      </c>
      <c r="B1874" s="2">
        <v>46277</v>
      </c>
      <c r="C1874" s="3">
        <f>YEAR(SalesDataTable[[#This Row],[Order Date]])</f>
        <v>2026</v>
      </c>
      <c r="D1874" s="10" t="str">
        <f>"Q"&amp;ROUNDUP(MONTH(SalesDataTable[[#This Row],[Order Date]])/3,0)</f>
        <v>Q3</v>
      </c>
      <c r="E1874" s="3">
        <f>MONTH(SalesDataTable[[#This Row],[Order Date]])</f>
        <v>9</v>
      </c>
      <c r="F1874" s="3" t="str">
        <f>TEXT(SalesDataTable[[#This Row],[Order Date]],"MMM")</f>
        <v>Sep</v>
      </c>
      <c r="G1874" s="3" t="s">
        <v>20</v>
      </c>
      <c r="H1874" s="3" t="s">
        <v>47</v>
      </c>
      <c r="I1874" s="3" t="s">
        <v>2</v>
      </c>
      <c r="J1874" s="3" t="s">
        <v>13</v>
      </c>
      <c r="K1874" s="3" t="s">
        <v>34</v>
      </c>
      <c r="L1874" s="3" t="s">
        <v>35</v>
      </c>
      <c r="M1874" s="8">
        <v>5</v>
      </c>
      <c r="N1874" s="5">
        <v>40.78</v>
      </c>
      <c r="O1874" s="6">
        <v>0.05</v>
      </c>
      <c r="P1874" s="5">
        <v>14.94</v>
      </c>
      <c r="Q1874" s="5">
        <f t="shared" si="116"/>
        <v>193.70499999999998</v>
      </c>
      <c r="R1874" s="5">
        <f t="shared" si="117"/>
        <v>74.7</v>
      </c>
      <c r="S1874" s="5">
        <f t="shared" si="118"/>
        <v>119.00499999999998</v>
      </c>
      <c r="T1874" s="7">
        <f t="shared" si="119"/>
        <v>0.61436204537828132</v>
      </c>
      <c r="U1874" s="4">
        <f>YEAR(SalesDataTable[[#This Row],[Order Date]])</f>
        <v>2026</v>
      </c>
      <c r="V1874" s="7" t="str">
        <f>"Q"&amp;ROUNDUP(MONTH(SalesDataTable[[#This Row],[Order Date]])/3,0)</f>
        <v>Q3</v>
      </c>
      <c r="W1874" s="8">
        <f>MONTH(SalesDataTable[[#This Row],[Order Date]])</f>
        <v>9</v>
      </c>
      <c r="X1874" s="7" t="str">
        <f>TEXT(SalesDataTable[[#This Row],[Order Date]],"mmm")</f>
        <v>Sep</v>
      </c>
    </row>
    <row r="1875" spans="1:24" ht="15.75">
      <c r="A1875" s="1">
        <v>354</v>
      </c>
      <c r="B1875" s="2">
        <v>46277</v>
      </c>
      <c r="C1875" s="3">
        <f>YEAR(SalesDataTable[[#This Row],[Order Date]])</f>
        <v>2026</v>
      </c>
      <c r="D1875" s="10" t="str">
        <f>"Q"&amp;ROUNDUP(MONTH(SalesDataTable[[#This Row],[Order Date]])/3,0)</f>
        <v>Q3</v>
      </c>
      <c r="E1875" s="3">
        <f>MONTH(SalesDataTable[[#This Row],[Order Date]])</f>
        <v>9</v>
      </c>
      <c r="F1875" s="3" t="str">
        <f>TEXT(SalesDataTable[[#This Row],[Order Date]],"MMM")</f>
        <v>Sep</v>
      </c>
      <c r="G1875" s="3" t="s">
        <v>11</v>
      </c>
      <c r="H1875" s="3" t="s">
        <v>52</v>
      </c>
      <c r="I1875" s="3" t="s">
        <v>2</v>
      </c>
      <c r="J1875" s="3" t="s">
        <v>3</v>
      </c>
      <c r="K1875" s="3" t="s">
        <v>4</v>
      </c>
      <c r="L1875" s="3" t="s">
        <v>22</v>
      </c>
      <c r="M1875" s="8">
        <v>4</v>
      </c>
      <c r="N1875" s="5">
        <v>51.47</v>
      </c>
      <c r="O1875" s="6">
        <v>0</v>
      </c>
      <c r="P1875" s="5">
        <v>21.9</v>
      </c>
      <c r="Q1875" s="5">
        <f t="shared" si="116"/>
        <v>205.88</v>
      </c>
      <c r="R1875" s="5">
        <f t="shared" si="117"/>
        <v>87.6</v>
      </c>
      <c r="S1875" s="5">
        <f t="shared" si="118"/>
        <v>118.28</v>
      </c>
      <c r="T1875" s="7">
        <f t="shared" si="119"/>
        <v>0.57450942296483387</v>
      </c>
      <c r="U1875" s="4">
        <f>YEAR(SalesDataTable[[#This Row],[Order Date]])</f>
        <v>2026</v>
      </c>
      <c r="V1875" s="7" t="str">
        <f>"Q"&amp;ROUNDUP(MONTH(SalesDataTable[[#This Row],[Order Date]])/3,0)</f>
        <v>Q3</v>
      </c>
      <c r="W1875" s="8">
        <f>MONTH(SalesDataTable[[#This Row],[Order Date]])</f>
        <v>9</v>
      </c>
      <c r="X1875" s="7" t="str">
        <f>TEXT(SalesDataTable[[#This Row],[Order Date]],"mmm")</f>
        <v>Sep</v>
      </c>
    </row>
    <row r="1876" spans="1:24" ht="15.75">
      <c r="A1876" s="1">
        <v>1738</v>
      </c>
      <c r="B1876" s="2">
        <v>46277</v>
      </c>
      <c r="C1876" s="3">
        <f>YEAR(SalesDataTable[[#This Row],[Order Date]])</f>
        <v>2026</v>
      </c>
      <c r="D1876" s="10" t="str">
        <f>"Q"&amp;ROUNDUP(MONTH(SalesDataTable[[#This Row],[Order Date]])/3,0)</f>
        <v>Q3</v>
      </c>
      <c r="E1876" s="3">
        <f>MONTH(SalesDataTable[[#This Row],[Order Date]])</f>
        <v>9</v>
      </c>
      <c r="F1876" s="3" t="str">
        <f>TEXT(SalesDataTable[[#This Row],[Order Date]],"MMM")</f>
        <v>Sep</v>
      </c>
      <c r="G1876" s="3" t="s">
        <v>0</v>
      </c>
      <c r="H1876" s="3" t="s">
        <v>50</v>
      </c>
      <c r="I1876" s="3" t="s">
        <v>8</v>
      </c>
      <c r="J1876" s="3" t="s">
        <v>16</v>
      </c>
      <c r="K1876" s="3" t="s">
        <v>9</v>
      </c>
      <c r="L1876" s="3" t="s">
        <v>17</v>
      </c>
      <c r="M1876" s="8">
        <v>10</v>
      </c>
      <c r="N1876" s="5">
        <v>144.4</v>
      </c>
      <c r="O1876" s="6">
        <v>0.1</v>
      </c>
      <c r="P1876" s="5">
        <v>81.069999999999993</v>
      </c>
      <c r="Q1876" s="5">
        <f t="shared" si="116"/>
        <v>1299.6000000000001</v>
      </c>
      <c r="R1876" s="5">
        <f t="shared" si="117"/>
        <v>810.69999999999993</v>
      </c>
      <c r="S1876" s="5">
        <f t="shared" si="118"/>
        <v>488.9000000000002</v>
      </c>
      <c r="T1876" s="7">
        <f t="shared" si="119"/>
        <v>0.37619267466912909</v>
      </c>
      <c r="U1876" s="4">
        <f>YEAR(SalesDataTable[[#This Row],[Order Date]])</f>
        <v>2026</v>
      </c>
      <c r="V1876" s="7" t="str">
        <f>"Q"&amp;ROUNDUP(MONTH(SalesDataTable[[#This Row],[Order Date]])/3,0)</f>
        <v>Q3</v>
      </c>
      <c r="W1876" s="8">
        <f>MONTH(SalesDataTable[[#This Row],[Order Date]])</f>
        <v>9</v>
      </c>
      <c r="X1876" s="7" t="str">
        <f>TEXT(SalesDataTable[[#This Row],[Order Date]],"mmm")</f>
        <v>Sep</v>
      </c>
    </row>
    <row r="1877" spans="1:24" ht="15.75">
      <c r="A1877" s="1">
        <v>1900</v>
      </c>
      <c r="B1877" s="2">
        <v>46277</v>
      </c>
      <c r="C1877" s="3">
        <f>YEAR(SalesDataTable[[#This Row],[Order Date]])</f>
        <v>2026</v>
      </c>
      <c r="D1877" s="10" t="str">
        <f>"Q"&amp;ROUNDUP(MONTH(SalesDataTable[[#This Row],[Order Date]])/3,0)</f>
        <v>Q3</v>
      </c>
      <c r="E1877" s="3">
        <f>MONTH(SalesDataTable[[#This Row],[Order Date]])</f>
        <v>9</v>
      </c>
      <c r="F1877" s="3" t="str">
        <f>TEXT(SalesDataTable[[#This Row],[Order Date]],"MMM")</f>
        <v>Sep</v>
      </c>
      <c r="G1877" s="3" t="s">
        <v>6</v>
      </c>
      <c r="H1877" s="3" t="s">
        <v>27</v>
      </c>
      <c r="I1877" s="3" t="s">
        <v>19</v>
      </c>
      <c r="J1877" s="3" t="s">
        <v>13</v>
      </c>
      <c r="K1877" s="3" t="s">
        <v>34</v>
      </c>
      <c r="L1877" s="3" t="s">
        <v>45</v>
      </c>
      <c r="M1877" s="8">
        <v>1</v>
      </c>
      <c r="N1877" s="5">
        <v>51.34</v>
      </c>
      <c r="O1877" s="6">
        <v>0.1</v>
      </c>
      <c r="P1877" s="5">
        <v>22.63</v>
      </c>
      <c r="Q1877" s="5">
        <f t="shared" si="116"/>
        <v>46.206000000000003</v>
      </c>
      <c r="R1877" s="5">
        <f t="shared" si="117"/>
        <v>22.63</v>
      </c>
      <c r="S1877" s="5">
        <f t="shared" si="118"/>
        <v>23.576000000000004</v>
      </c>
      <c r="T1877" s="7">
        <f t="shared" si="119"/>
        <v>0.51023676578799293</v>
      </c>
      <c r="U1877" s="4">
        <f>YEAR(SalesDataTable[[#This Row],[Order Date]])</f>
        <v>2026</v>
      </c>
      <c r="V1877" s="7" t="str">
        <f>"Q"&amp;ROUNDUP(MONTH(SalesDataTable[[#This Row],[Order Date]])/3,0)</f>
        <v>Q3</v>
      </c>
      <c r="W1877" s="8">
        <f>MONTH(SalesDataTable[[#This Row],[Order Date]])</f>
        <v>9</v>
      </c>
      <c r="X1877" s="7" t="str">
        <f>TEXT(SalesDataTable[[#This Row],[Order Date]],"mmm")</f>
        <v>Sep</v>
      </c>
    </row>
    <row r="1878" spans="1:24" ht="15.75">
      <c r="A1878" s="1">
        <v>3375</v>
      </c>
      <c r="B1878" s="2">
        <v>46277</v>
      </c>
      <c r="C1878" s="3">
        <f>YEAR(SalesDataTable[[#This Row],[Order Date]])</f>
        <v>2026</v>
      </c>
      <c r="D1878" s="10" t="str">
        <f>"Q"&amp;ROUNDUP(MONTH(SalesDataTable[[#This Row],[Order Date]])/3,0)</f>
        <v>Q3</v>
      </c>
      <c r="E1878" s="3">
        <f>MONTH(SalesDataTable[[#This Row],[Order Date]])</f>
        <v>9</v>
      </c>
      <c r="F1878" s="3" t="str">
        <f>TEXT(SalesDataTable[[#This Row],[Order Date]],"MMM")</f>
        <v>Sep</v>
      </c>
      <c r="G1878" s="3" t="s">
        <v>6</v>
      </c>
      <c r="H1878" s="3" t="s">
        <v>7</v>
      </c>
      <c r="I1878" s="3" t="s">
        <v>8</v>
      </c>
      <c r="J1878" s="3" t="s">
        <v>3</v>
      </c>
      <c r="K1878" s="3" t="s">
        <v>14</v>
      </c>
      <c r="L1878" s="3" t="s">
        <v>32</v>
      </c>
      <c r="M1878" s="8">
        <v>6</v>
      </c>
      <c r="N1878" s="5">
        <v>47.72</v>
      </c>
      <c r="O1878" s="6">
        <v>0.1</v>
      </c>
      <c r="P1878" s="5">
        <v>18.41</v>
      </c>
      <c r="Q1878" s="5">
        <f t="shared" si="116"/>
        <v>257.68799999999999</v>
      </c>
      <c r="R1878" s="5">
        <f t="shared" si="117"/>
        <v>110.46000000000001</v>
      </c>
      <c r="S1878" s="5">
        <f t="shared" si="118"/>
        <v>147.22799999999998</v>
      </c>
      <c r="T1878" s="7">
        <f t="shared" si="119"/>
        <v>0.57134208810654741</v>
      </c>
      <c r="U1878" s="4">
        <f>YEAR(SalesDataTable[[#This Row],[Order Date]])</f>
        <v>2026</v>
      </c>
      <c r="V1878" s="7" t="str">
        <f>"Q"&amp;ROUNDUP(MONTH(SalesDataTable[[#This Row],[Order Date]])/3,0)</f>
        <v>Q3</v>
      </c>
      <c r="W1878" s="8">
        <f>MONTH(SalesDataTable[[#This Row],[Order Date]])</f>
        <v>9</v>
      </c>
      <c r="X1878" s="7" t="str">
        <f>TEXT(SalesDataTable[[#This Row],[Order Date]],"mmm")</f>
        <v>Sep</v>
      </c>
    </row>
    <row r="1879" spans="1:24" ht="15.75">
      <c r="A1879" s="1">
        <v>3567</v>
      </c>
      <c r="B1879" s="2">
        <v>46277</v>
      </c>
      <c r="C1879" s="3">
        <f>YEAR(SalesDataTable[[#This Row],[Order Date]])</f>
        <v>2026</v>
      </c>
      <c r="D1879" s="10" t="str">
        <f>"Q"&amp;ROUNDUP(MONTH(SalesDataTable[[#This Row],[Order Date]])/3,0)</f>
        <v>Q3</v>
      </c>
      <c r="E1879" s="3">
        <f>MONTH(SalesDataTable[[#This Row],[Order Date]])</f>
        <v>9</v>
      </c>
      <c r="F1879" s="3" t="str">
        <f>TEXT(SalesDataTable[[#This Row],[Order Date]],"MMM")</f>
        <v>Sep</v>
      </c>
      <c r="G1879" s="3" t="s">
        <v>6</v>
      </c>
      <c r="H1879" s="3" t="s">
        <v>41</v>
      </c>
      <c r="I1879" s="3" t="s">
        <v>2</v>
      </c>
      <c r="J1879" s="3" t="s">
        <v>16</v>
      </c>
      <c r="K1879" s="3" t="s">
        <v>23</v>
      </c>
      <c r="L1879" s="3" t="s">
        <v>40</v>
      </c>
      <c r="M1879" s="8">
        <v>1</v>
      </c>
      <c r="N1879" s="5">
        <v>81.489999999999995</v>
      </c>
      <c r="O1879" s="6">
        <v>0.1</v>
      </c>
      <c r="P1879" s="5">
        <v>38.83</v>
      </c>
      <c r="Q1879" s="5">
        <f t="shared" si="116"/>
        <v>73.340999999999994</v>
      </c>
      <c r="R1879" s="5">
        <f t="shared" si="117"/>
        <v>38.83</v>
      </c>
      <c r="S1879" s="5">
        <f t="shared" si="118"/>
        <v>34.510999999999996</v>
      </c>
      <c r="T1879" s="7">
        <f t="shared" si="119"/>
        <v>0.47055535103148305</v>
      </c>
      <c r="U1879" s="4">
        <f>YEAR(SalesDataTable[[#This Row],[Order Date]])</f>
        <v>2026</v>
      </c>
      <c r="V1879" s="7" t="str">
        <f>"Q"&amp;ROUNDUP(MONTH(SalesDataTable[[#This Row],[Order Date]])/3,0)</f>
        <v>Q3</v>
      </c>
      <c r="W1879" s="8">
        <f>MONTH(SalesDataTable[[#This Row],[Order Date]])</f>
        <v>9</v>
      </c>
      <c r="X1879" s="7" t="str">
        <f>TEXT(SalesDataTable[[#This Row],[Order Date]],"mmm")</f>
        <v>Sep</v>
      </c>
    </row>
    <row r="1880" spans="1:24" ht="15.75">
      <c r="A1880" s="1">
        <v>4106</v>
      </c>
      <c r="B1880" s="2">
        <v>46277</v>
      </c>
      <c r="C1880" s="3">
        <f>YEAR(SalesDataTable[[#This Row],[Order Date]])</f>
        <v>2026</v>
      </c>
      <c r="D1880" s="10" t="str">
        <f>"Q"&amp;ROUNDUP(MONTH(SalesDataTable[[#This Row],[Order Date]])/3,0)</f>
        <v>Q3</v>
      </c>
      <c r="E1880" s="3">
        <f>MONTH(SalesDataTable[[#This Row],[Order Date]])</f>
        <v>9</v>
      </c>
      <c r="F1880" s="3" t="str">
        <f>TEXT(SalesDataTable[[#This Row],[Order Date]],"MMM")</f>
        <v>Sep</v>
      </c>
      <c r="G1880" s="3" t="s">
        <v>6</v>
      </c>
      <c r="H1880" s="3" t="s">
        <v>27</v>
      </c>
      <c r="I1880" s="3" t="s">
        <v>19</v>
      </c>
      <c r="J1880" s="3" t="s">
        <v>3</v>
      </c>
      <c r="K1880" s="3" t="s">
        <v>4</v>
      </c>
      <c r="L1880" s="3" t="s">
        <v>26</v>
      </c>
      <c r="M1880" s="8">
        <v>2</v>
      </c>
      <c r="N1880" s="5">
        <v>39.700000000000003</v>
      </c>
      <c r="O1880" s="6">
        <v>0</v>
      </c>
      <c r="P1880" s="5">
        <v>16.32</v>
      </c>
      <c r="Q1880" s="5">
        <f t="shared" si="116"/>
        <v>79.400000000000006</v>
      </c>
      <c r="R1880" s="5">
        <f t="shared" si="117"/>
        <v>32.64</v>
      </c>
      <c r="S1880" s="5">
        <f t="shared" si="118"/>
        <v>46.760000000000005</v>
      </c>
      <c r="T1880" s="7">
        <f t="shared" si="119"/>
        <v>0.58891687657430736</v>
      </c>
      <c r="U1880" s="4">
        <f>YEAR(SalesDataTable[[#This Row],[Order Date]])</f>
        <v>2026</v>
      </c>
      <c r="V1880" s="7" t="str">
        <f>"Q"&amp;ROUNDUP(MONTH(SalesDataTable[[#This Row],[Order Date]])/3,0)</f>
        <v>Q3</v>
      </c>
      <c r="W1880" s="8">
        <f>MONTH(SalesDataTable[[#This Row],[Order Date]])</f>
        <v>9</v>
      </c>
      <c r="X1880" s="7" t="str">
        <f>TEXT(SalesDataTable[[#This Row],[Order Date]],"mmm")</f>
        <v>Sep</v>
      </c>
    </row>
    <row r="1881" spans="1:24" ht="15.75">
      <c r="A1881" s="1">
        <v>4293</v>
      </c>
      <c r="B1881" s="2">
        <v>46277</v>
      </c>
      <c r="C1881" s="3">
        <f>YEAR(SalesDataTable[[#This Row],[Order Date]])</f>
        <v>2026</v>
      </c>
      <c r="D1881" s="10" t="str">
        <f>"Q"&amp;ROUNDUP(MONTH(SalesDataTable[[#This Row],[Order Date]])/3,0)</f>
        <v>Q3</v>
      </c>
      <c r="E1881" s="3">
        <f>MONTH(SalesDataTable[[#This Row],[Order Date]])</f>
        <v>9</v>
      </c>
      <c r="F1881" s="3" t="str">
        <f>TEXT(SalesDataTable[[#This Row],[Order Date]],"MMM")</f>
        <v>Sep</v>
      </c>
      <c r="G1881" s="3" t="s">
        <v>6</v>
      </c>
      <c r="H1881" s="3" t="s">
        <v>43</v>
      </c>
      <c r="I1881" s="3" t="s">
        <v>8</v>
      </c>
      <c r="J1881" s="3" t="s">
        <v>13</v>
      </c>
      <c r="K1881" s="3" t="s">
        <v>23</v>
      </c>
      <c r="L1881" s="3" t="s">
        <v>24</v>
      </c>
      <c r="M1881" s="8">
        <v>4</v>
      </c>
      <c r="N1881" s="5">
        <v>344.67</v>
      </c>
      <c r="O1881" s="6">
        <v>0.1</v>
      </c>
      <c r="P1881" s="5">
        <v>195.35</v>
      </c>
      <c r="Q1881" s="5">
        <f t="shared" si="116"/>
        <v>1240.8120000000001</v>
      </c>
      <c r="R1881" s="5">
        <f t="shared" si="117"/>
        <v>781.4</v>
      </c>
      <c r="S1881" s="5">
        <f t="shared" si="118"/>
        <v>459.41200000000015</v>
      </c>
      <c r="T1881" s="7">
        <f t="shared" si="119"/>
        <v>0.37025109363868186</v>
      </c>
      <c r="U1881" s="4">
        <f>YEAR(SalesDataTable[[#This Row],[Order Date]])</f>
        <v>2026</v>
      </c>
      <c r="V1881" s="7" t="str">
        <f>"Q"&amp;ROUNDUP(MONTH(SalesDataTable[[#This Row],[Order Date]])/3,0)</f>
        <v>Q3</v>
      </c>
      <c r="W1881" s="8">
        <f>MONTH(SalesDataTable[[#This Row],[Order Date]])</f>
        <v>9</v>
      </c>
      <c r="X1881" s="7" t="str">
        <f>TEXT(SalesDataTable[[#This Row],[Order Date]],"mmm")</f>
        <v>Sep</v>
      </c>
    </row>
    <row r="1882" spans="1:24" ht="15.75">
      <c r="A1882" s="1">
        <v>4859</v>
      </c>
      <c r="B1882" s="2">
        <v>46277</v>
      </c>
      <c r="C1882" s="3">
        <f>YEAR(SalesDataTable[[#This Row],[Order Date]])</f>
        <v>2026</v>
      </c>
      <c r="D1882" s="10" t="str">
        <f>"Q"&amp;ROUNDUP(MONTH(SalesDataTable[[#This Row],[Order Date]])/3,0)</f>
        <v>Q3</v>
      </c>
      <c r="E1882" s="3">
        <f>MONTH(SalesDataTable[[#This Row],[Order Date]])</f>
        <v>9</v>
      </c>
      <c r="F1882" s="3" t="str">
        <f>TEXT(SalesDataTable[[#This Row],[Order Date]],"MMM")</f>
        <v>Sep</v>
      </c>
      <c r="G1882" s="3" t="s">
        <v>0</v>
      </c>
      <c r="H1882" s="3" t="s">
        <v>1</v>
      </c>
      <c r="I1882" s="3" t="s">
        <v>2</v>
      </c>
      <c r="J1882" s="3" t="s">
        <v>3</v>
      </c>
      <c r="K1882" s="3" t="s">
        <v>4</v>
      </c>
      <c r="L1882" s="3" t="s">
        <v>5</v>
      </c>
      <c r="M1882" s="8">
        <v>1</v>
      </c>
      <c r="N1882" s="5">
        <v>80.39</v>
      </c>
      <c r="O1882" s="6">
        <v>0</v>
      </c>
      <c r="P1882" s="5">
        <v>42.85</v>
      </c>
      <c r="Q1882" s="5">
        <f t="shared" si="116"/>
        <v>80.39</v>
      </c>
      <c r="R1882" s="5">
        <f t="shared" si="117"/>
        <v>42.85</v>
      </c>
      <c r="S1882" s="5">
        <f t="shared" si="118"/>
        <v>37.54</v>
      </c>
      <c r="T1882" s="7">
        <f t="shared" si="119"/>
        <v>0.46697350416718497</v>
      </c>
      <c r="U1882" s="4">
        <f>YEAR(SalesDataTable[[#This Row],[Order Date]])</f>
        <v>2026</v>
      </c>
      <c r="V1882" s="7" t="str">
        <f>"Q"&amp;ROUNDUP(MONTH(SalesDataTable[[#This Row],[Order Date]])/3,0)</f>
        <v>Q3</v>
      </c>
      <c r="W1882" s="8">
        <f>MONTH(SalesDataTable[[#This Row],[Order Date]])</f>
        <v>9</v>
      </c>
      <c r="X1882" s="7" t="str">
        <f>TEXT(SalesDataTable[[#This Row],[Order Date]],"mmm")</f>
        <v>Sep</v>
      </c>
    </row>
    <row r="1883" spans="1:24" ht="15.75">
      <c r="A1883" s="1">
        <v>770</v>
      </c>
      <c r="B1883" s="2">
        <v>46278</v>
      </c>
      <c r="C1883" s="3">
        <f>YEAR(SalesDataTable[[#This Row],[Order Date]])</f>
        <v>2026</v>
      </c>
      <c r="D1883" s="10" t="str">
        <f>"Q"&amp;ROUNDUP(MONTH(SalesDataTable[[#This Row],[Order Date]])/3,0)</f>
        <v>Q3</v>
      </c>
      <c r="E1883" s="3">
        <f>MONTH(SalesDataTable[[#This Row],[Order Date]])</f>
        <v>9</v>
      </c>
      <c r="F1883" s="3" t="str">
        <f>TEXT(SalesDataTable[[#This Row],[Order Date]],"MMM")</f>
        <v>Sep</v>
      </c>
      <c r="G1883" s="3" t="s">
        <v>11</v>
      </c>
      <c r="H1883" s="3" t="s">
        <v>18</v>
      </c>
      <c r="I1883" s="3" t="s">
        <v>19</v>
      </c>
      <c r="J1883" s="3" t="s">
        <v>3</v>
      </c>
      <c r="K1883" s="3" t="s">
        <v>9</v>
      </c>
      <c r="L1883" s="3" t="s">
        <v>17</v>
      </c>
      <c r="M1883" s="8">
        <v>1</v>
      </c>
      <c r="N1883" s="5">
        <v>143.66999999999999</v>
      </c>
      <c r="O1883" s="6">
        <v>0.1</v>
      </c>
      <c r="P1883" s="5">
        <v>79.89</v>
      </c>
      <c r="Q1883" s="5">
        <f t="shared" si="116"/>
        <v>129.303</v>
      </c>
      <c r="R1883" s="5">
        <f t="shared" si="117"/>
        <v>79.89</v>
      </c>
      <c r="S1883" s="5">
        <f t="shared" si="118"/>
        <v>49.412999999999997</v>
      </c>
      <c r="T1883" s="7">
        <f t="shared" si="119"/>
        <v>0.38214890605786406</v>
      </c>
      <c r="U1883" s="4">
        <f>YEAR(SalesDataTable[[#This Row],[Order Date]])</f>
        <v>2026</v>
      </c>
      <c r="V1883" s="7" t="str">
        <f>"Q"&amp;ROUNDUP(MONTH(SalesDataTable[[#This Row],[Order Date]])/3,0)</f>
        <v>Q3</v>
      </c>
      <c r="W1883" s="8">
        <f>MONTH(SalesDataTable[[#This Row],[Order Date]])</f>
        <v>9</v>
      </c>
      <c r="X1883" s="7" t="str">
        <f>TEXT(SalesDataTable[[#This Row],[Order Date]],"mmm")</f>
        <v>Sep</v>
      </c>
    </row>
    <row r="1884" spans="1:24" ht="15.75">
      <c r="A1884" s="1">
        <v>1375</v>
      </c>
      <c r="B1884" s="2">
        <v>46278</v>
      </c>
      <c r="C1884" s="3">
        <f>YEAR(SalesDataTable[[#This Row],[Order Date]])</f>
        <v>2026</v>
      </c>
      <c r="D1884" s="10" t="str">
        <f>"Q"&amp;ROUNDUP(MONTH(SalesDataTable[[#This Row],[Order Date]])/3,0)</f>
        <v>Q3</v>
      </c>
      <c r="E1884" s="3">
        <f>MONTH(SalesDataTable[[#This Row],[Order Date]])</f>
        <v>9</v>
      </c>
      <c r="F1884" s="3" t="str">
        <f>TEXT(SalesDataTable[[#This Row],[Order Date]],"MMM")</f>
        <v>Sep</v>
      </c>
      <c r="G1884" s="3" t="s">
        <v>6</v>
      </c>
      <c r="H1884" s="3" t="s">
        <v>43</v>
      </c>
      <c r="I1884" s="3" t="s">
        <v>19</v>
      </c>
      <c r="J1884" s="3" t="s">
        <v>3</v>
      </c>
      <c r="K1884" s="3" t="s">
        <v>14</v>
      </c>
      <c r="L1884" s="3" t="s">
        <v>15</v>
      </c>
      <c r="M1884" s="8">
        <v>1</v>
      </c>
      <c r="N1884" s="5">
        <v>35.86</v>
      </c>
      <c r="O1884" s="6">
        <v>0</v>
      </c>
      <c r="P1884" s="5">
        <v>13.33</v>
      </c>
      <c r="Q1884" s="5">
        <f t="shared" si="116"/>
        <v>35.86</v>
      </c>
      <c r="R1884" s="5">
        <f t="shared" si="117"/>
        <v>13.33</v>
      </c>
      <c r="S1884" s="5">
        <f t="shared" si="118"/>
        <v>22.53</v>
      </c>
      <c r="T1884" s="7">
        <f t="shared" si="119"/>
        <v>0.62827663134411604</v>
      </c>
      <c r="U1884" s="4">
        <f>YEAR(SalesDataTable[[#This Row],[Order Date]])</f>
        <v>2026</v>
      </c>
      <c r="V1884" s="7" t="str">
        <f>"Q"&amp;ROUNDUP(MONTH(SalesDataTable[[#This Row],[Order Date]])/3,0)</f>
        <v>Q3</v>
      </c>
      <c r="W1884" s="8">
        <f>MONTH(SalesDataTable[[#This Row],[Order Date]])</f>
        <v>9</v>
      </c>
      <c r="X1884" s="7" t="str">
        <f>TEXT(SalesDataTable[[#This Row],[Order Date]],"mmm")</f>
        <v>Sep</v>
      </c>
    </row>
    <row r="1885" spans="1:24" ht="15.75">
      <c r="A1885" s="1">
        <v>2063</v>
      </c>
      <c r="B1885" s="2">
        <v>46278</v>
      </c>
      <c r="C1885" s="3">
        <f>YEAR(SalesDataTable[[#This Row],[Order Date]])</f>
        <v>2026</v>
      </c>
      <c r="D1885" s="10" t="str">
        <f>"Q"&amp;ROUNDUP(MONTH(SalesDataTable[[#This Row],[Order Date]])/3,0)</f>
        <v>Q3</v>
      </c>
      <c r="E1885" s="3">
        <f>MONTH(SalesDataTable[[#This Row],[Order Date]])</f>
        <v>9</v>
      </c>
      <c r="F1885" s="3" t="str">
        <f>TEXT(SalesDataTable[[#This Row],[Order Date]],"MMM")</f>
        <v>Sep</v>
      </c>
      <c r="G1885" s="3" t="s">
        <v>6</v>
      </c>
      <c r="H1885" s="3" t="s">
        <v>49</v>
      </c>
      <c r="I1885" s="3" t="s">
        <v>19</v>
      </c>
      <c r="J1885" s="3" t="s">
        <v>3</v>
      </c>
      <c r="K1885" s="3" t="s">
        <v>14</v>
      </c>
      <c r="L1885" s="3" t="s">
        <v>44</v>
      </c>
      <c r="M1885" s="8">
        <v>3</v>
      </c>
      <c r="N1885" s="5">
        <v>130.28</v>
      </c>
      <c r="O1885" s="6">
        <v>0.1</v>
      </c>
      <c r="P1885" s="5">
        <v>65.33</v>
      </c>
      <c r="Q1885" s="5">
        <f t="shared" si="116"/>
        <v>351.75600000000003</v>
      </c>
      <c r="R1885" s="5">
        <f t="shared" si="117"/>
        <v>195.99</v>
      </c>
      <c r="S1885" s="5">
        <f t="shared" si="118"/>
        <v>155.76600000000002</v>
      </c>
      <c r="T1885" s="7">
        <f t="shared" si="119"/>
        <v>0.44282400300208102</v>
      </c>
      <c r="U1885" s="4">
        <f>YEAR(SalesDataTable[[#This Row],[Order Date]])</f>
        <v>2026</v>
      </c>
      <c r="V1885" s="7" t="str">
        <f>"Q"&amp;ROUNDUP(MONTH(SalesDataTable[[#This Row],[Order Date]])/3,0)</f>
        <v>Q3</v>
      </c>
      <c r="W1885" s="8">
        <f>MONTH(SalesDataTable[[#This Row],[Order Date]])</f>
        <v>9</v>
      </c>
      <c r="X1885" s="7" t="str">
        <f>TEXT(SalesDataTable[[#This Row],[Order Date]],"mmm")</f>
        <v>Sep</v>
      </c>
    </row>
    <row r="1886" spans="1:24" ht="15.75">
      <c r="A1886" s="1">
        <v>2563</v>
      </c>
      <c r="B1886" s="2">
        <v>46278</v>
      </c>
      <c r="C1886" s="3">
        <f>YEAR(SalesDataTable[[#This Row],[Order Date]])</f>
        <v>2026</v>
      </c>
      <c r="D1886" s="10" t="str">
        <f>"Q"&amp;ROUNDUP(MONTH(SalesDataTable[[#This Row],[Order Date]])/3,0)</f>
        <v>Q3</v>
      </c>
      <c r="E1886" s="3">
        <f>MONTH(SalesDataTable[[#This Row],[Order Date]])</f>
        <v>9</v>
      </c>
      <c r="F1886" s="3" t="str">
        <f>TEXT(SalesDataTable[[#This Row],[Order Date]],"MMM")</f>
        <v>Sep</v>
      </c>
      <c r="G1886" s="3" t="s">
        <v>6</v>
      </c>
      <c r="H1886" s="3" t="s">
        <v>27</v>
      </c>
      <c r="I1886" s="3" t="s">
        <v>28</v>
      </c>
      <c r="J1886" s="3" t="s">
        <v>3</v>
      </c>
      <c r="K1886" s="3" t="s">
        <v>9</v>
      </c>
      <c r="L1886" s="3" t="s">
        <v>37</v>
      </c>
      <c r="M1886" s="8">
        <v>1</v>
      </c>
      <c r="N1886" s="5">
        <v>157.88999999999999</v>
      </c>
      <c r="O1886" s="6">
        <v>0.1</v>
      </c>
      <c r="P1886" s="5">
        <v>78.209999999999994</v>
      </c>
      <c r="Q1886" s="5">
        <f t="shared" si="116"/>
        <v>142.101</v>
      </c>
      <c r="R1886" s="5">
        <f t="shared" si="117"/>
        <v>78.209999999999994</v>
      </c>
      <c r="S1886" s="5">
        <f t="shared" si="118"/>
        <v>63.891000000000005</v>
      </c>
      <c r="T1886" s="7">
        <f t="shared" si="119"/>
        <v>0.44961682183798851</v>
      </c>
      <c r="U1886" s="4">
        <f>YEAR(SalesDataTable[[#This Row],[Order Date]])</f>
        <v>2026</v>
      </c>
      <c r="V1886" s="7" t="str">
        <f>"Q"&amp;ROUNDUP(MONTH(SalesDataTable[[#This Row],[Order Date]])/3,0)</f>
        <v>Q3</v>
      </c>
      <c r="W1886" s="8">
        <f>MONTH(SalesDataTable[[#This Row],[Order Date]])</f>
        <v>9</v>
      </c>
      <c r="X1886" s="7" t="str">
        <f>TEXT(SalesDataTable[[#This Row],[Order Date]],"mmm")</f>
        <v>Sep</v>
      </c>
    </row>
    <row r="1887" spans="1:24" ht="15.75">
      <c r="A1887" s="1">
        <v>2786</v>
      </c>
      <c r="B1887" s="2">
        <v>46278</v>
      </c>
      <c r="C1887" s="3">
        <f>YEAR(SalesDataTable[[#This Row],[Order Date]])</f>
        <v>2026</v>
      </c>
      <c r="D1887" s="10" t="str">
        <f>"Q"&amp;ROUNDUP(MONTH(SalesDataTable[[#This Row],[Order Date]])/3,0)</f>
        <v>Q3</v>
      </c>
      <c r="E1887" s="3">
        <f>MONTH(SalesDataTable[[#This Row],[Order Date]])</f>
        <v>9</v>
      </c>
      <c r="F1887" s="3" t="str">
        <f>TEXT(SalesDataTable[[#This Row],[Order Date]],"MMM")</f>
        <v>Sep</v>
      </c>
      <c r="G1887" s="3" t="s">
        <v>20</v>
      </c>
      <c r="H1887" s="3" t="s">
        <v>33</v>
      </c>
      <c r="I1887" s="3" t="s">
        <v>2</v>
      </c>
      <c r="J1887" s="3" t="s">
        <v>13</v>
      </c>
      <c r="K1887" s="3" t="s">
        <v>34</v>
      </c>
      <c r="L1887" s="3" t="s">
        <v>35</v>
      </c>
      <c r="M1887" s="8">
        <v>2</v>
      </c>
      <c r="N1887" s="5">
        <v>40.83</v>
      </c>
      <c r="O1887" s="6">
        <v>0</v>
      </c>
      <c r="P1887" s="5">
        <v>14.56</v>
      </c>
      <c r="Q1887" s="5">
        <f t="shared" si="116"/>
        <v>81.66</v>
      </c>
      <c r="R1887" s="5">
        <f t="shared" si="117"/>
        <v>29.12</v>
      </c>
      <c r="S1887" s="5">
        <f t="shared" si="118"/>
        <v>52.539999999999992</v>
      </c>
      <c r="T1887" s="7">
        <f t="shared" si="119"/>
        <v>0.64339946118050451</v>
      </c>
      <c r="U1887" s="4">
        <f>YEAR(SalesDataTable[[#This Row],[Order Date]])</f>
        <v>2026</v>
      </c>
      <c r="V1887" s="7" t="str">
        <f>"Q"&amp;ROUNDUP(MONTH(SalesDataTable[[#This Row],[Order Date]])/3,0)</f>
        <v>Q3</v>
      </c>
      <c r="W1887" s="8">
        <f>MONTH(SalesDataTable[[#This Row],[Order Date]])</f>
        <v>9</v>
      </c>
      <c r="X1887" s="7" t="str">
        <f>TEXT(SalesDataTable[[#This Row],[Order Date]],"mmm")</f>
        <v>Sep</v>
      </c>
    </row>
    <row r="1888" spans="1:24" ht="15.75">
      <c r="A1888" s="1">
        <v>3269</v>
      </c>
      <c r="B1888" s="2">
        <v>46278</v>
      </c>
      <c r="C1888" s="3">
        <f>YEAR(SalesDataTable[[#This Row],[Order Date]])</f>
        <v>2026</v>
      </c>
      <c r="D1888" s="10" t="str">
        <f>"Q"&amp;ROUNDUP(MONTH(SalesDataTable[[#This Row],[Order Date]])/3,0)</f>
        <v>Q3</v>
      </c>
      <c r="E1888" s="3">
        <f>MONTH(SalesDataTable[[#This Row],[Order Date]])</f>
        <v>9</v>
      </c>
      <c r="F1888" s="3" t="str">
        <f>TEXT(SalesDataTable[[#This Row],[Order Date]],"MMM")</f>
        <v>Sep</v>
      </c>
      <c r="G1888" s="3" t="s">
        <v>11</v>
      </c>
      <c r="H1888" s="3" t="s">
        <v>52</v>
      </c>
      <c r="I1888" s="3" t="s">
        <v>19</v>
      </c>
      <c r="J1888" s="3" t="s">
        <v>13</v>
      </c>
      <c r="K1888" s="3" t="s">
        <v>34</v>
      </c>
      <c r="L1888" s="3" t="s">
        <v>42</v>
      </c>
      <c r="M1888" s="8">
        <v>2</v>
      </c>
      <c r="N1888" s="5">
        <v>37.119999999999997</v>
      </c>
      <c r="O1888" s="6">
        <v>0</v>
      </c>
      <c r="P1888" s="5">
        <v>14.26</v>
      </c>
      <c r="Q1888" s="5">
        <f t="shared" si="116"/>
        <v>74.239999999999995</v>
      </c>
      <c r="R1888" s="5">
        <f t="shared" si="117"/>
        <v>28.52</v>
      </c>
      <c r="S1888" s="5">
        <f t="shared" si="118"/>
        <v>45.72</v>
      </c>
      <c r="T1888" s="7">
        <f t="shared" si="119"/>
        <v>0.61584051724137934</v>
      </c>
      <c r="U1888" s="4">
        <f>YEAR(SalesDataTable[[#This Row],[Order Date]])</f>
        <v>2026</v>
      </c>
      <c r="V1888" s="7" t="str">
        <f>"Q"&amp;ROUNDUP(MONTH(SalesDataTable[[#This Row],[Order Date]])/3,0)</f>
        <v>Q3</v>
      </c>
      <c r="W1888" s="8">
        <f>MONTH(SalesDataTable[[#This Row],[Order Date]])</f>
        <v>9</v>
      </c>
      <c r="X1888" s="7" t="str">
        <f>TEXT(SalesDataTable[[#This Row],[Order Date]],"mmm")</f>
        <v>Sep</v>
      </c>
    </row>
    <row r="1889" spans="1:24" ht="15.75">
      <c r="A1889" s="1">
        <v>3346</v>
      </c>
      <c r="B1889" s="2">
        <v>46278</v>
      </c>
      <c r="C1889" s="3">
        <f>YEAR(SalesDataTable[[#This Row],[Order Date]])</f>
        <v>2026</v>
      </c>
      <c r="D1889" s="10" t="str">
        <f>"Q"&amp;ROUNDUP(MONTH(SalesDataTable[[#This Row],[Order Date]])/3,0)</f>
        <v>Q3</v>
      </c>
      <c r="E1889" s="3">
        <f>MONTH(SalesDataTable[[#This Row],[Order Date]])</f>
        <v>9</v>
      </c>
      <c r="F1889" s="3" t="str">
        <f>TEXT(SalesDataTable[[#This Row],[Order Date]],"MMM")</f>
        <v>Sep</v>
      </c>
      <c r="G1889" s="3" t="s">
        <v>20</v>
      </c>
      <c r="H1889" s="3" t="s">
        <v>33</v>
      </c>
      <c r="I1889" s="3" t="s">
        <v>2</v>
      </c>
      <c r="J1889" s="3" t="s">
        <v>3</v>
      </c>
      <c r="K1889" s="3" t="s">
        <v>23</v>
      </c>
      <c r="L1889" s="3" t="s">
        <v>51</v>
      </c>
      <c r="M1889" s="8">
        <v>2</v>
      </c>
      <c r="N1889" s="5">
        <v>124.04</v>
      </c>
      <c r="O1889" s="6">
        <v>0.05</v>
      </c>
      <c r="P1889" s="5">
        <v>59.29</v>
      </c>
      <c r="Q1889" s="5">
        <f t="shared" si="116"/>
        <v>235.67599999999999</v>
      </c>
      <c r="R1889" s="5">
        <f t="shared" si="117"/>
        <v>118.58</v>
      </c>
      <c r="S1889" s="5">
        <f t="shared" si="118"/>
        <v>117.09599999999999</v>
      </c>
      <c r="T1889" s="7">
        <f t="shared" si="119"/>
        <v>0.49685160983723414</v>
      </c>
      <c r="U1889" s="4">
        <f>YEAR(SalesDataTable[[#This Row],[Order Date]])</f>
        <v>2026</v>
      </c>
      <c r="V1889" s="7" t="str">
        <f>"Q"&amp;ROUNDUP(MONTH(SalesDataTable[[#This Row],[Order Date]])/3,0)</f>
        <v>Q3</v>
      </c>
      <c r="W1889" s="8">
        <f>MONTH(SalesDataTable[[#This Row],[Order Date]])</f>
        <v>9</v>
      </c>
      <c r="X1889" s="7" t="str">
        <f>TEXT(SalesDataTable[[#This Row],[Order Date]],"mmm")</f>
        <v>Sep</v>
      </c>
    </row>
    <row r="1890" spans="1:24" ht="15.75">
      <c r="A1890" s="1">
        <v>4097</v>
      </c>
      <c r="B1890" s="2">
        <v>46278</v>
      </c>
      <c r="C1890" s="3">
        <f>YEAR(SalesDataTable[[#This Row],[Order Date]])</f>
        <v>2026</v>
      </c>
      <c r="D1890" s="10" t="str">
        <f>"Q"&amp;ROUNDUP(MONTH(SalesDataTable[[#This Row],[Order Date]])/3,0)</f>
        <v>Q3</v>
      </c>
      <c r="E1890" s="3">
        <f>MONTH(SalesDataTable[[#This Row],[Order Date]])</f>
        <v>9</v>
      </c>
      <c r="F1890" s="3" t="str">
        <f>TEXT(SalesDataTable[[#This Row],[Order Date]],"MMM")</f>
        <v>Sep</v>
      </c>
      <c r="G1890" s="3" t="s">
        <v>6</v>
      </c>
      <c r="H1890" s="3" t="s">
        <v>43</v>
      </c>
      <c r="I1890" s="3" t="s">
        <v>2</v>
      </c>
      <c r="J1890" s="3" t="s">
        <v>3</v>
      </c>
      <c r="K1890" s="3" t="s">
        <v>9</v>
      </c>
      <c r="L1890" s="3" t="s">
        <v>17</v>
      </c>
      <c r="M1890" s="8">
        <v>1</v>
      </c>
      <c r="N1890" s="5">
        <v>142.36000000000001</v>
      </c>
      <c r="O1890" s="6">
        <v>0</v>
      </c>
      <c r="P1890" s="5">
        <v>78.3</v>
      </c>
      <c r="Q1890" s="5">
        <f t="shared" si="116"/>
        <v>142.36000000000001</v>
      </c>
      <c r="R1890" s="5">
        <f t="shared" si="117"/>
        <v>78.3</v>
      </c>
      <c r="S1890" s="5">
        <f t="shared" si="118"/>
        <v>64.060000000000016</v>
      </c>
      <c r="T1890" s="7">
        <f t="shared" si="119"/>
        <v>0.44998595110986239</v>
      </c>
      <c r="U1890" s="4">
        <f>YEAR(SalesDataTable[[#This Row],[Order Date]])</f>
        <v>2026</v>
      </c>
      <c r="V1890" s="7" t="str">
        <f>"Q"&amp;ROUNDUP(MONTH(SalesDataTable[[#This Row],[Order Date]])/3,0)</f>
        <v>Q3</v>
      </c>
      <c r="W1890" s="8">
        <f>MONTH(SalesDataTable[[#This Row],[Order Date]])</f>
        <v>9</v>
      </c>
      <c r="X1890" s="7" t="str">
        <f>TEXT(SalesDataTable[[#This Row],[Order Date]],"mmm")</f>
        <v>Sep</v>
      </c>
    </row>
    <row r="1891" spans="1:24" ht="15.75">
      <c r="A1891" s="1">
        <v>4208</v>
      </c>
      <c r="B1891" s="2">
        <v>46278</v>
      </c>
      <c r="C1891" s="3">
        <f>YEAR(SalesDataTable[[#This Row],[Order Date]])</f>
        <v>2026</v>
      </c>
      <c r="D1891" s="10" t="str">
        <f>"Q"&amp;ROUNDUP(MONTH(SalesDataTable[[#This Row],[Order Date]])/3,0)</f>
        <v>Q3</v>
      </c>
      <c r="E1891" s="3">
        <f>MONTH(SalesDataTable[[#This Row],[Order Date]])</f>
        <v>9</v>
      </c>
      <c r="F1891" s="3" t="str">
        <f>TEXT(SalesDataTable[[#This Row],[Order Date]],"MMM")</f>
        <v>Sep</v>
      </c>
      <c r="G1891" s="3" t="s">
        <v>6</v>
      </c>
      <c r="H1891" s="3" t="s">
        <v>43</v>
      </c>
      <c r="I1891" s="3" t="s">
        <v>8</v>
      </c>
      <c r="J1891" s="3" t="s">
        <v>16</v>
      </c>
      <c r="K1891" s="3" t="s">
        <v>4</v>
      </c>
      <c r="L1891" s="3" t="s">
        <v>30</v>
      </c>
      <c r="M1891" s="8">
        <v>6</v>
      </c>
      <c r="N1891" s="5">
        <v>104.11</v>
      </c>
      <c r="O1891" s="6">
        <v>0.1</v>
      </c>
      <c r="P1891" s="5">
        <v>49</v>
      </c>
      <c r="Q1891" s="5">
        <f t="shared" si="116"/>
        <v>562.19399999999996</v>
      </c>
      <c r="R1891" s="5">
        <f t="shared" si="117"/>
        <v>294</v>
      </c>
      <c r="S1891" s="5">
        <f t="shared" si="118"/>
        <v>268.19399999999996</v>
      </c>
      <c r="T1891" s="7">
        <f t="shared" si="119"/>
        <v>0.47704884790659446</v>
      </c>
      <c r="U1891" s="4">
        <f>YEAR(SalesDataTable[[#This Row],[Order Date]])</f>
        <v>2026</v>
      </c>
      <c r="V1891" s="7" t="str">
        <f>"Q"&amp;ROUNDUP(MONTH(SalesDataTable[[#This Row],[Order Date]])/3,0)</f>
        <v>Q3</v>
      </c>
      <c r="W1891" s="8">
        <f>MONTH(SalesDataTable[[#This Row],[Order Date]])</f>
        <v>9</v>
      </c>
      <c r="X1891" s="7" t="str">
        <f>TEXT(SalesDataTable[[#This Row],[Order Date]],"mmm")</f>
        <v>Sep</v>
      </c>
    </row>
    <row r="1892" spans="1:24" ht="15.75">
      <c r="A1892" s="1">
        <v>4606</v>
      </c>
      <c r="B1892" s="2">
        <v>46278</v>
      </c>
      <c r="C1892" s="3">
        <f>YEAR(SalesDataTable[[#This Row],[Order Date]])</f>
        <v>2026</v>
      </c>
      <c r="D1892" s="10" t="str">
        <f>"Q"&amp;ROUNDUP(MONTH(SalesDataTable[[#This Row],[Order Date]])/3,0)</f>
        <v>Q3</v>
      </c>
      <c r="E1892" s="3">
        <f>MONTH(SalesDataTable[[#This Row],[Order Date]])</f>
        <v>9</v>
      </c>
      <c r="F1892" s="3" t="str">
        <f>TEXT(SalesDataTable[[#This Row],[Order Date]],"MMM")</f>
        <v>Sep</v>
      </c>
      <c r="G1892" s="3" t="s">
        <v>20</v>
      </c>
      <c r="H1892" s="3" t="s">
        <v>33</v>
      </c>
      <c r="I1892" s="3" t="s">
        <v>2</v>
      </c>
      <c r="J1892" s="3" t="s">
        <v>16</v>
      </c>
      <c r="K1892" s="3" t="s">
        <v>23</v>
      </c>
      <c r="L1892" s="3" t="s">
        <v>24</v>
      </c>
      <c r="M1892" s="8">
        <v>1</v>
      </c>
      <c r="N1892" s="5">
        <v>335.02</v>
      </c>
      <c r="O1892" s="6">
        <v>0.05</v>
      </c>
      <c r="P1892" s="5">
        <v>198.44</v>
      </c>
      <c r="Q1892" s="5">
        <f t="shared" si="116"/>
        <v>318.26899999999995</v>
      </c>
      <c r="R1892" s="5">
        <f t="shared" si="117"/>
        <v>198.44</v>
      </c>
      <c r="S1892" s="5">
        <f t="shared" si="118"/>
        <v>119.82899999999995</v>
      </c>
      <c r="T1892" s="7">
        <f t="shared" si="119"/>
        <v>0.3765022669502841</v>
      </c>
      <c r="U1892" s="4">
        <f>YEAR(SalesDataTable[[#This Row],[Order Date]])</f>
        <v>2026</v>
      </c>
      <c r="V1892" s="7" t="str">
        <f>"Q"&amp;ROUNDUP(MONTH(SalesDataTable[[#This Row],[Order Date]])/3,0)</f>
        <v>Q3</v>
      </c>
      <c r="W1892" s="8">
        <f>MONTH(SalesDataTable[[#This Row],[Order Date]])</f>
        <v>9</v>
      </c>
      <c r="X1892" s="7" t="str">
        <f>TEXT(SalesDataTable[[#This Row],[Order Date]],"mmm")</f>
        <v>Sep</v>
      </c>
    </row>
    <row r="1893" spans="1:24" ht="15.75">
      <c r="A1893" s="1">
        <v>222</v>
      </c>
      <c r="B1893" s="2">
        <v>46279</v>
      </c>
      <c r="C1893" s="3">
        <f>YEAR(SalesDataTable[[#This Row],[Order Date]])</f>
        <v>2026</v>
      </c>
      <c r="D1893" s="10" t="str">
        <f>"Q"&amp;ROUNDUP(MONTH(SalesDataTable[[#This Row],[Order Date]])/3,0)</f>
        <v>Q3</v>
      </c>
      <c r="E1893" s="3">
        <f>MONTH(SalesDataTable[[#This Row],[Order Date]])</f>
        <v>9</v>
      </c>
      <c r="F1893" s="3" t="str">
        <f>TEXT(SalesDataTable[[#This Row],[Order Date]],"MMM")</f>
        <v>Sep</v>
      </c>
      <c r="G1893" s="3" t="s">
        <v>6</v>
      </c>
      <c r="H1893" s="3" t="s">
        <v>43</v>
      </c>
      <c r="I1893" s="3" t="s">
        <v>2</v>
      </c>
      <c r="J1893" s="3" t="s">
        <v>3</v>
      </c>
      <c r="K1893" s="3" t="s">
        <v>4</v>
      </c>
      <c r="L1893" s="3" t="s">
        <v>22</v>
      </c>
      <c r="M1893" s="8">
        <v>2</v>
      </c>
      <c r="N1893" s="5">
        <v>49.69</v>
      </c>
      <c r="O1893" s="6">
        <v>0.05</v>
      </c>
      <c r="P1893" s="5">
        <v>22.55</v>
      </c>
      <c r="Q1893" s="5">
        <f t="shared" si="116"/>
        <v>94.410999999999987</v>
      </c>
      <c r="R1893" s="5">
        <f t="shared" si="117"/>
        <v>45.1</v>
      </c>
      <c r="S1893" s="5">
        <f t="shared" si="118"/>
        <v>49.310999999999986</v>
      </c>
      <c r="T1893" s="7">
        <f t="shared" si="119"/>
        <v>0.52230142674052804</v>
      </c>
      <c r="U1893" s="4">
        <f>YEAR(SalesDataTable[[#This Row],[Order Date]])</f>
        <v>2026</v>
      </c>
      <c r="V1893" s="7" t="str">
        <f>"Q"&amp;ROUNDUP(MONTH(SalesDataTable[[#This Row],[Order Date]])/3,0)</f>
        <v>Q3</v>
      </c>
      <c r="W1893" s="8">
        <f>MONTH(SalesDataTable[[#This Row],[Order Date]])</f>
        <v>9</v>
      </c>
      <c r="X1893" s="7" t="str">
        <f>TEXT(SalesDataTable[[#This Row],[Order Date]],"mmm")</f>
        <v>Sep</v>
      </c>
    </row>
    <row r="1894" spans="1:24" ht="15.75">
      <c r="A1894" s="1">
        <v>241</v>
      </c>
      <c r="B1894" s="2">
        <v>46279</v>
      </c>
      <c r="C1894" s="3">
        <f>YEAR(SalesDataTable[[#This Row],[Order Date]])</f>
        <v>2026</v>
      </c>
      <c r="D1894" s="10" t="str">
        <f>"Q"&amp;ROUNDUP(MONTH(SalesDataTable[[#This Row],[Order Date]])/3,0)</f>
        <v>Q3</v>
      </c>
      <c r="E1894" s="3">
        <f>MONTH(SalesDataTable[[#This Row],[Order Date]])</f>
        <v>9</v>
      </c>
      <c r="F1894" s="3" t="str">
        <f>TEXT(SalesDataTable[[#This Row],[Order Date]],"MMM")</f>
        <v>Sep</v>
      </c>
      <c r="G1894" s="3" t="s">
        <v>11</v>
      </c>
      <c r="H1894" s="3" t="s">
        <v>25</v>
      </c>
      <c r="I1894" s="3" t="s">
        <v>2</v>
      </c>
      <c r="J1894" s="3" t="s">
        <v>3</v>
      </c>
      <c r="K1894" s="3" t="s">
        <v>4</v>
      </c>
      <c r="L1894" s="3" t="s">
        <v>22</v>
      </c>
      <c r="M1894" s="8">
        <v>4</v>
      </c>
      <c r="N1894" s="5">
        <v>50.5</v>
      </c>
      <c r="O1894" s="6">
        <v>0</v>
      </c>
      <c r="P1894" s="5">
        <v>23.02</v>
      </c>
      <c r="Q1894" s="5">
        <f t="shared" si="116"/>
        <v>202</v>
      </c>
      <c r="R1894" s="5">
        <f t="shared" si="117"/>
        <v>92.08</v>
      </c>
      <c r="S1894" s="5">
        <f t="shared" si="118"/>
        <v>109.92</v>
      </c>
      <c r="T1894" s="7">
        <f t="shared" si="119"/>
        <v>0.5441584158415842</v>
      </c>
      <c r="U1894" s="4">
        <f>YEAR(SalesDataTable[[#This Row],[Order Date]])</f>
        <v>2026</v>
      </c>
      <c r="V1894" s="7" t="str">
        <f>"Q"&amp;ROUNDUP(MONTH(SalesDataTable[[#This Row],[Order Date]])/3,0)</f>
        <v>Q3</v>
      </c>
      <c r="W1894" s="8">
        <f>MONTH(SalesDataTable[[#This Row],[Order Date]])</f>
        <v>9</v>
      </c>
      <c r="X1894" s="7" t="str">
        <f>TEXT(SalesDataTable[[#This Row],[Order Date]],"mmm")</f>
        <v>Sep</v>
      </c>
    </row>
    <row r="1895" spans="1:24" ht="15.75">
      <c r="A1895" s="1">
        <v>753</v>
      </c>
      <c r="B1895" s="2">
        <v>46279</v>
      </c>
      <c r="C1895" s="3">
        <f>YEAR(SalesDataTable[[#This Row],[Order Date]])</f>
        <v>2026</v>
      </c>
      <c r="D1895" s="10" t="str">
        <f>"Q"&amp;ROUNDUP(MONTH(SalesDataTable[[#This Row],[Order Date]])/3,0)</f>
        <v>Q3</v>
      </c>
      <c r="E1895" s="3">
        <f>MONTH(SalesDataTable[[#This Row],[Order Date]])</f>
        <v>9</v>
      </c>
      <c r="F1895" s="3" t="str">
        <f>TEXT(SalesDataTable[[#This Row],[Order Date]],"MMM")</f>
        <v>Sep</v>
      </c>
      <c r="G1895" s="3" t="s">
        <v>20</v>
      </c>
      <c r="H1895" s="3" t="s">
        <v>21</v>
      </c>
      <c r="I1895" s="3" t="s">
        <v>19</v>
      </c>
      <c r="J1895" s="3" t="s">
        <v>3</v>
      </c>
      <c r="K1895" s="3" t="s">
        <v>14</v>
      </c>
      <c r="L1895" s="3" t="s">
        <v>32</v>
      </c>
      <c r="M1895" s="8">
        <v>1</v>
      </c>
      <c r="N1895" s="5">
        <v>47.55</v>
      </c>
      <c r="O1895" s="6">
        <v>0.05</v>
      </c>
      <c r="P1895" s="5">
        <v>18.350000000000001</v>
      </c>
      <c r="Q1895" s="5">
        <f t="shared" si="116"/>
        <v>45.172499999999992</v>
      </c>
      <c r="R1895" s="5">
        <f t="shared" si="117"/>
        <v>18.350000000000001</v>
      </c>
      <c r="S1895" s="5">
        <f t="shared" si="118"/>
        <v>26.822499999999991</v>
      </c>
      <c r="T1895" s="7">
        <f t="shared" si="119"/>
        <v>0.5937794011843488</v>
      </c>
      <c r="U1895" s="4">
        <f>YEAR(SalesDataTable[[#This Row],[Order Date]])</f>
        <v>2026</v>
      </c>
      <c r="V1895" s="7" t="str">
        <f>"Q"&amp;ROUNDUP(MONTH(SalesDataTable[[#This Row],[Order Date]])/3,0)</f>
        <v>Q3</v>
      </c>
      <c r="W1895" s="8">
        <f>MONTH(SalesDataTable[[#This Row],[Order Date]])</f>
        <v>9</v>
      </c>
      <c r="X1895" s="7" t="str">
        <f>TEXT(SalesDataTable[[#This Row],[Order Date]],"mmm")</f>
        <v>Sep</v>
      </c>
    </row>
    <row r="1896" spans="1:24" ht="15.75">
      <c r="A1896" s="1">
        <v>2530</v>
      </c>
      <c r="B1896" s="2">
        <v>46279</v>
      </c>
      <c r="C1896" s="3">
        <f>YEAR(SalesDataTable[[#This Row],[Order Date]])</f>
        <v>2026</v>
      </c>
      <c r="D1896" s="10" t="str">
        <f>"Q"&amp;ROUNDUP(MONTH(SalesDataTable[[#This Row],[Order Date]])/3,0)</f>
        <v>Q3</v>
      </c>
      <c r="E1896" s="3">
        <f>MONTH(SalesDataTable[[#This Row],[Order Date]])</f>
        <v>9</v>
      </c>
      <c r="F1896" s="3" t="str">
        <f>TEXT(SalesDataTable[[#This Row],[Order Date]],"MMM")</f>
        <v>Sep</v>
      </c>
      <c r="G1896" s="3" t="s">
        <v>20</v>
      </c>
      <c r="H1896" s="3" t="s">
        <v>31</v>
      </c>
      <c r="I1896" s="3" t="s">
        <v>2</v>
      </c>
      <c r="J1896" s="3" t="s">
        <v>13</v>
      </c>
      <c r="K1896" s="3" t="s">
        <v>14</v>
      </c>
      <c r="L1896" s="3" t="s">
        <v>32</v>
      </c>
      <c r="M1896" s="8">
        <v>6</v>
      </c>
      <c r="N1896" s="5">
        <v>46.16</v>
      </c>
      <c r="O1896" s="6">
        <v>0.1</v>
      </c>
      <c r="P1896" s="5">
        <v>18.39</v>
      </c>
      <c r="Q1896" s="5">
        <f t="shared" si="116"/>
        <v>249.26399999999998</v>
      </c>
      <c r="R1896" s="5">
        <f t="shared" si="117"/>
        <v>110.34</v>
      </c>
      <c r="S1896" s="5">
        <f t="shared" si="118"/>
        <v>138.92399999999998</v>
      </c>
      <c r="T1896" s="7">
        <f t="shared" si="119"/>
        <v>0.55733679953783932</v>
      </c>
      <c r="U1896" s="4">
        <f>YEAR(SalesDataTable[[#This Row],[Order Date]])</f>
        <v>2026</v>
      </c>
      <c r="V1896" s="7" t="str">
        <f>"Q"&amp;ROUNDUP(MONTH(SalesDataTable[[#This Row],[Order Date]])/3,0)</f>
        <v>Q3</v>
      </c>
      <c r="W1896" s="8">
        <f>MONTH(SalesDataTable[[#This Row],[Order Date]])</f>
        <v>9</v>
      </c>
      <c r="X1896" s="7" t="str">
        <f>TEXT(SalesDataTable[[#This Row],[Order Date]],"mmm")</f>
        <v>Sep</v>
      </c>
    </row>
    <row r="1897" spans="1:24" ht="15.75">
      <c r="A1897" s="1">
        <v>572</v>
      </c>
      <c r="B1897" s="2">
        <v>46280</v>
      </c>
      <c r="C1897" s="3">
        <f>YEAR(SalesDataTable[[#This Row],[Order Date]])</f>
        <v>2026</v>
      </c>
      <c r="D1897" s="10" t="str">
        <f>"Q"&amp;ROUNDUP(MONTH(SalesDataTable[[#This Row],[Order Date]])/3,0)</f>
        <v>Q3</v>
      </c>
      <c r="E1897" s="3">
        <f>MONTH(SalesDataTable[[#This Row],[Order Date]])</f>
        <v>9</v>
      </c>
      <c r="F1897" s="3" t="str">
        <f>TEXT(SalesDataTable[[#This Row],[Order Date]],"MMM")</f>
        <v>Sep</v>
      </c>
      <c r="G1897" s="3" t="s">
        <v>0</v>
      </c>
      <c r="H1897" s="3" t="s">
        <v>50</v>
      </c>
      <c r="I1897" s="3" t="s">
        <v>19</v>
      </c>
      <c r="J1897" s="3" t="s">
        <v>3</v>
      </c>
      <c r="K1897" s="3" t="s">
        <v>14</v>
      </c>
      <c r="L1897" s="3" t="s">
        <v>44</v>
      </c>
      <c r="M1897" s="8">
        <v>2</v>
      </c>
      <c r="N1897" s="5">
        <v>135.79</v>
      </c>
      <c r="O1897" s="6">
        <v>0.05</v>
      </c>
      <c r="P1897" s="5">
        <v>66.53</v>
      </c>
      <c r="Q1897" s="5">
        <f t="shared" si="116"/>
        <v>258.00099999999998</v>
      </c>
      <c r="R1897" s="5">
        <f t="shared" si="117"/>
        <v>133.06</v>
      </c>
      <c r="S1897" s="5">
        <f t="shared" si="118"/>
        <v>124.94099999999997</v>
      </c>
      <c r="T1897" s="7">
        <f t="shared" si="119"/>
        <v>0.48426556486215167</v>
      </c>
      <c r="U1897" s="4">
        <f>YEAR(SalesDataTable[[#This Row],[Order Date]])</f>
        <v>2026</v>
      </c>
      <c r="V1897" s="7" t="str">
        <f>"Q"&amp;ROUNDUP(MONTH(SalesDataTable[[#This Row],[Order Date]])/3,0)</f>
        <v>Q3</v>
      </c>
      <c r="W1897" s="8">
        <f>MONTH(SalesDataTable[[#This Row],[Order Date]])</f>
        <v>9</v>
      </c>
      <c r="X1897" s="7" t="str">
        <f>TEXT(SalesDataTable[[#This Row],[Order Date]],"mmm")</f>
        <v>Sep</v>
      </c>
    </row>
    <row r="1898" spans="1:24" ht="15.75">
      <c r="A1898" s="1">
        <v>874</v>
      </c>
      <c r="B1898" s="2">
        <v>46280</v>
      </c>
      <c r="C1898" s="3">
        <f>YEAR(SalesDataTable[[#This Row],[Order Date]])</f>
        <v>2026</v>
      </c>
      <c r="D1898" s="10" t="str">
        <f>"Q"&amp;ROUNDUP(MONTH(SalesDataTable[[#This Row],[Order Date]])/3,0)</f>
        <v>Q3</v>
      </c>
      <c r="E1898" s="3">
        <f>MONTH(SalesDataTable[[#This Row],[Order Date]])</f>
        <v>9</v>
      </c>
      <c r="F1898" s="3" t="str">
        <f>TEXT(SalesDataTable[[#This Row],[Order Date]],"MMM")</f>
        <v>Sep</v>
      </c>
      <c r="G1898" s="3" t="s">
        <v>0</v>
      </c>
      <c r="H1898" s="3" t="s">
        <v>50</v>
      </c>
      <c r="I1898" s="3" t="s">
        <v>2</v>
      </c>
      <c r="J1898" s="3" t="s">
        <v>3</v>
      </c>
      <c r="K1898" s="3" t="s">
        <v>9</v>
      </c>
      <c r="L1898" s="3" t="s">
        <v>17</v>
      </c>
      <c r="M1898" s="8">
        <v>2</v>
      </c>
      <c r="N1898" s="5">
        <v>141.91999999999999</v>
      </c>
      <c r="O1898" s="6">
        <v>0</v>
      </c>
      <c r="P1898" s="5">
        <v>79.900000000000006</v>
      </c>
      <c r="Q1898" s="5">
        <f t="shared" si="116"/>
        <v>283.83999999999997</v>
      </c>
      <c r="R1898" s="5">
        <f t="shared" si="117"/>
        <v>159.80000000000001</v>
      </c>
      <c r="S1898" s="5">
        <f t="shared" si="118"/>
        <v>124.03999999999996</v>
      </c>
      <c r="T1898" s="7">
        <f t="shared" si="119"/>
        <v>0.43700676437429531</v>
      </c>
      <c r="U1898" s="4">
        <f>YEAR(SalesDataTable[[#This Row],[Order Date]])</f>
        <v>2026</v>
      </c>
      <c r="V1898" s="7" t="str">
        <f>"Q"&amp;ROUNDUP(MONTH(SalesDataTable[[#This Row],[Order Date]])/3,0)</f>
        <v>Q3</v>
      </c>
      <c r="W1898" s="8">
        <f>MONTH(SalesDataTable[[#This Row],[Order Date]])</f>
        <v>9</v>
      </c>
      <c r="X1898" s="7" t="str">
        <f>TEXT(SalesDataTable[[#This Row],[Order Date]],"mmm")</f>
        <v>Sep</v>
      </c>
    </row>
    <row r="1899" spans="1:24" ht="15.75">
      <c r="A1899" s="1">
        <v>937</v>
      </c>
      <c r="B1899" s="2">
        <v>46280</v>
      </c>
      <c r="C1899" s="3">
        <f>YEAR(SalesDataTable[[#This Row],[Order Date]])</f>
        <v>2026</v>
      </c>
      <c r="D1899" s="10" t="str">
        <f>"Q"&amp;ROUNDUP(MONTH(SalesDataTable[[#This Row],[Order Date]])/3,0)</f>
        <v>Q3</v>
      </c>
      <c r="E1899" s="3">
        <f>MONTH(SalesDataTable[[#This Row],[Order Date]])</f>
        <v>9</v>
      </c>
      <c r="F1899" s="3" t="str">
        <f>TEXT(SalesDataTable[[#This Row],[Order Date]],"MMM")</f>
        <v>Sep</v>
      </c>
      <c r="G1899" s="3" t="s">
        <v>20</v>
      </c>
      <c r="H1899" s="3" t="s">
        <v>21</v>
      </c>
      <c r="I1899" s="3" t="s">
        <v>28</v>
      </c>
      <c r="J1899" s="3" t="s">
        <v>16</v>
      </c>
      <c r="K1899" s="3" t="s">
        <v>9</v>
      </c>
      <c r="L1899" s="3" t="s">
        <v>17</v>
      </c>
      <c r="M1899" s="8">
        <v>1</v>
      </c>
      <c r="N1899" s="5">
        <v>146.41</v>
      </c>
      <c r="O1899" s="6">
        <v>0.15</v>
      </c>
      <c r="P1899" s="5">
        <v>80.87</v>
      </c>
      <c r="Q1899" s="5">
        <f t="shared" si="116"/>
        <v>124.4485</v>
      </c>
      <c r="R1899" s="5">
        <f t="shared" si="117"/>
        <v>80.87</v>
      </c>
      <c r="S1899" s="5">
        <f t="shared" si="118"/>
        <v>43.578499999999991</v>
      </c>
      <c r="T1899" s="7">
        <f t="shared" si="119"/>
        <v>0.35017296311325563</v>
      </c>
      <c r="U1899" s="4">
        <f>YEAR(SalesDataTable[[#This Row],[Order Date]])</f>
        <v>2026</v>
      </c>
      <c r="V1899" s="7" t="str">
        <f>"Q"&amp;ROUNDUP(MONTH(SalesDataTable[[#This Row],[Order Date]])/3,0)</f>
        <v>Q3</v>
      </c>
      <c r="W1899" s="8">
        <f>MONTH(SalesDataTable[[#This Row],[Order Date]])</f>
        <v>9</v>
      </c>
      <c r="X1899" s="7" t="str">
        <f>TEXT(SalesDataTable[[#This Row],[Order Date]],"mmm")</f>
        <v>Sep</v>
      </c>
    </row>
    <row r="1900" spans="1:24" ht="15.75">
      <c r="A1900" s="1">
        <v>1229</v>
      </c>
      <c r="B1900" s="2">
        <v>46280</v>
      </c>
      <c r="C1900" s="3">
        <f>YEAR(SalesDataTable[[#This Row],[Order Date]])</f>
        <v>2026</v>
      </c>
      <c r="D1900" s="10" t="str">
        <f>"Q"&amp;ROUNDUP(MONTH(SalesDataTable[[#This Row],[Order Date]])/3,0)</f>
        <v>Q3</v>
      </c>
      <c r="E1900" s="3">
        <f>MONTH(SalesDataTable[[#This Row],[Order Date]])</f>
        <v>9</v>
      </c>
      <c r="F1900" s="3" t="str">
        <f>TEXT(SalesDataTable[[#This Row],[Order Date]],"MMM")</f>
        <v>Sep</v>
      </c>
      <c r="G1900" s="3" t="s">
        <v>6</v>
      </c>
      <c r="H1900" s="3" t="s">
        <v>7</v>
      </c>
      <c r="I1900" s="3" t="s">
        <v>28</v>
      </c>
      <c r="J1900" s="3" t="s">
        <v>13</v>
      </c>
      <c r="K1900" s="3" t="s">
        <v>4</v>
      </c>
      <c r="L1900" s="3" t="s">
        <v>26</v>
      </c>
      <c r="M1900" s="8">
        <v>5</v>
      </c>
      <c r="N1900" s="5">
        <v>40.17</v>
      </c>
      <c r="O1900" s="6">
        <v>0</v>
      </c>
      <c r="P1900" s="5">
        <v>16.27</v>
      </c>
      <c r="Q1900" s="5">
        <f t="shared" si="116"/>
        <v>200.85000000000002</v>
      </c>
      <c r="R1900" s="5">
        <f t="shared" si="117"/>
        <v>81.349999999999994</v>
      </c>
      <c r="S1900" s="5">
        <f t="shared" si="118"/>
        <v>119.50000000000003</v>
      </c>
      <c r="T1900" s="7">
        <f t="shared" si="119"/>
        <v>0.59497137167040082</v>
      </c>
      <c r="U1900" s="4">
        <f>YEAR(SalesDataTable[[#This Row],[Order Date]])</f>
        <v>2026</v>
      </c>
      <c r="V1900" s="7" t="str">
        <f>"Q"&amp;ROUNDUP(MONTH(SalesDataTable[[#This Row],[Order Date]])/3,0)</f>
        <v>Q3</v>
      </c>
      <c r="W1900" s="8">
        <f>MONTH(SalesDataTable[[#This Row],[Order Date]])</f>
        <v>9</v>
      </c>
      <c r="X1900" s="7" t="str">
        <f>TEXT(SalesDataTable[[#This Row],[Order Date]],"mmm")</f>
        <v>Sep</v>
      </c>
    </row>
    <row r="1901" spans="1:24" ht="15.75">
      <c r="A1901" s="1">
        <v>2186</v>
      </c>
      <c r="B1901" s="2">
        <v>46280</v>
      </c>
      <c r="C1901" s="3">
        <f>YEAR(SalesDataTable[[#This Row],[Order Date]])</f>
        <v>2026</v>
      </c>
      <c r="D1901" s="10" t="str">
        <f>"Q"&amp;ROUNDUP(MONTH(SalesDataTable[[#This Row],[Order Date]])/3,0)</f>
        <v>Q3</v>
      </c>
      <c r="E1901" s="3">
        <f>MONTH(SalesDataTable[[#This Row],[Order Date]])</f>
        <v>9</v>
      </c>
      <c r="F1901" s="3" t="str">
        <f>TEXT(SalesDataTable[[#This Row],[Order Date]],"MMM")</f>
        <v>Sep</v>
      </c>
      <c r="G1901" s="3" t="s">
        <v>11</v>
      </c>
      <c r="H1901" s="3" t="s">
        <v>12</v>
      </c>
      <c r="I1901" s="3" t="s">
        <v>2</v>
      </c>
      <c r="J1901" s="3" t="s">
        <v>3</v>
      </c>
      <c r="K1901" s="3" t="s">
        <v>9</v>
      </c>
      <c r="L1901" s="3" t="s">
        <v>10</v>
      </c>
      <c r="M1901" s="8">
        <v>2</v>
      </c>
      <c r="N1901" s="5">
        <v>91.6</v>
      </c>
      <c r="O1901" s="6">
        <v>0</v>
      </c>
      <c r="P1901" s="5">
        <v>46.54</v>
      </c>
      <c r="Q1901" s="5">
        <f t="shared" si="116"/>
        <v>183.2</v>
      </c>
      <c r="R1901" s="5">
        <f t="shared" si="117"/>
        <v>93.08</v>
      </c>
      <c r="S1901" s="5">
        <f t="shared" si="118"/>
        <v>90.11999999999999</v>
      </c>
      <c r="T1901" s="7">
        <f t="shared" si="119"/>
        <v>0.49192139737991264</v>
      </c>
      <c r="U1901" s="4">
        <f>YEAR(SalesDataTable[[#This Row],[Order Date]])</f>
        <v>2026</v>
      </c>
      <c r="V1901" s="7" t="str">
        <f>"Q"&amp;ROUNDUP(MONTH(SalesDataTable[[#This Row],[Order Date]])/3,0)</f>
        <v>Q3</v>
      </c>
      <c r="W1901" s="8">
        <f>MONTH(SalesDataTable[[#This Row],[Order Date]])</f>
        <v>9</v>
      </c>
      <c r="X1901" s="7" t="str">
        <f>TEXT(SalesDataTable[[#This Row],[Order Date]],"mmm")</f>
        <v>Sep</v>
      </c>
    </row>
    <row r="1902" spans="1:24" ht="15.75">
      <c r="A1902" s="1">
        <v>2922</v>
      </c>
      <c r="B1902" s="2">
        <v>46280</v>
      </c>
      <c r="C1902" s="3">
        <f>YEAR(SalesDataTable[[#This Row],[Order Date]])</f>
        <v>2026</v>
      </c>
      <c r="D1902" s="10" t="str">
        <f>"Q"&amp;ROUNDUP(MONTH(SalesDataTable[[#This Row],[Order Date]])/3,0)</f>
        <v>Q3</v>
      </c>
      <c r="E1902" s="3">
        <f>MONTH(SalesDataTable[[#This Row],[Order Date]])</f>
        <v>9</v>
      </c>
      <c r="F1902" s="3" t="str">
        <f>TEXT(SalesDataTable[[#This Row],[Order Date]],"MMM")</f>
        <v>Sep</v>
      </c>
      <c r="G1902" s="3" t="s">
        <v>11</v>
      </c>
      <c r="H1902" s="3" t="s">
        <v>12</v>
      </c>
      <c r="I1902" s="3" t="s">
        <v>2</v>
      </c>
      <c r="J1902" s="3" t="s">
        <v>13</v>
      </c>
      <c r="K1902" s="3" t="s">
        <v>34</v>
      </c>
      <c r="L1902" s="3" t="s">
        <v>38</v>
      </c>
      <c r="M1902" s="8">
        <v>4</v>
      </c>
      <c r="N1902" s="5">
        <v>121.47</v>
      </c>
      <c r="O1902" s="6">
        <v>0.05</v>
      </c>
      <c r="P1902" s="5">
        <v>67.650000000000006</v>
      </c>
      <c r="Q1902" s="5">
        <f t="shared" si="116"/>
        <v>461.58599999999996</v>
      </c>
      <c r="R1902" s="5">
        <f t="shared" si="117"/>
        <v>270.60000000000002</v>
      </c>
      <c r="S1902" s="5">
        <f t="shared" si="118"/>
        <v>190.98599999999993</v>
      </c>
      <c r="T1902" s="7">
        <f t="shared" si="119"/>
        <v>0.41376038268058379</v>
      </c>
      <c r="U1902" s="4">
        <f>YEAR(SalesDataTable[[#This Row],[Order Date]])</f>
        <v>2026</v>
      </c>
      <c r="V1902" s="7" t="str">
        <f>"Q"&amp;ROUNDUP(MONTH(SalesDataTable[[#This Row],[Order Date]])/3,0)</f>
        <v>Q3</v>
      </c>
      <c r="W1902" s="8">
        <f>MONTH(SalesDataTable[[#This Row],[Order Date]])</f>
        <v>9</v>
      </c>
      <c r="X1902" s="7" t="str">
        <f>TEXT(SalesDataTable[[#This Row],[Order Date]],"mmm")</f>
        <v>Sep</v>
      </c>
    </row>
    <row r="1903" spans="1:24" ht="15.75">
      <c r="A1903" s="1">
        <v>3140</v>
      </c>
      <c r="B1903" s="2">
        <v>46280</v>
      </c>
      <c r="C1903" s="3">
        <f>YEAR(SalesDataTable[[#This Row],[Order Date]])</f>
        <v>2026</v>
      </c>
      <c r="D1903" s="10" t="str">
        <f>"Q"&amp;ROUNDUP(MONTH(SalesDataTable[[#This Row],[Order Date]])/3,0)</f>
        <v>Q3</v>
      </c>
      <c r="E1903" s="3">
        <f>MONTH(SalesDataTable[[#This Row],[Order Date]])</f>
        <v>9</v>
      </c>
      <c r="F1903" s="3" t="str">
        <f>TEXT(SalesDataTable[[#This Row],[Order Date]],"MMM")</f>
        <v>Sep</v>
      </c>
      <c r="G1903" s="3" t="s">
        <v>6</v>
      </c>
      <c r="H1903" s="3" t="s">
        <v>43</v>
      </c>
      <c r="I1903" s="3" t="s">
        <v>28</v>
      </c>
      <c r="J1903" s="3" t="s">
        <v>13</v>
      </c>
      <c r="K1903" s="3" t="s">
        <v>23</v>
      </c>
      <c r="L1903" s="3" t="s">
        <v>51</v>
      </c>
      <c r="M1903" s="8">
        <v>2</v>
      </c>
      <c r="N1903" s="5">
        <v>122.69</v>
      </c>
      <c r="O1903" s="6">
        <v>0</v>
      </c>
      <c r="P1903" s="5">
        <v>61.4</v>
      </c>
      <c r="Q1903" s="5">
        <f t="shared" si="116"/>
        <v>245.38</v>
      </c>
      <c r="R1903" s="5">
        <f t="shared" si="117"/>
        <v>122.8</v>
      </c>
      <c r="S1903" s="5">
        <f t="shared" si="118"/>
        <v>122.58</v>
      </c>
      <c r="T1903" s="7">
        <f t="shared" si="119"/>
        <v>0.49955171570625151</v>
      </c>
      <c r="U1903" s="4">
        <f>YEAR(SalesDataTable[[#This Row],[Order Date]])</f>
        <v>2026</v>
      </c>
      <c r="V1903" s="7" t="str">
        <f>"Q"&amp;ROUNDUP(MONTH(SalesDataTable[[#This Row],[Order Date]])/3,0)</f>
        <v>Q3</v>
      </c>
      <c r="W1903" s="8">
        <f>MONTH(SalesDataTable[[#This Row],[Order Date]])</f>
        <v>9</v>
      </c>
      <c r="X1903" s="7" t="str">
        <f>TEXT(SalesDataTable[[#This Row],[Order Date]],"mmm")</f>
        <v>Sep</v>
      </c>
    </row>
    <row r="1904" spans="1:24" ht="15.75">
      <c r="A1904" s="1">
        <v>3369</v>
      </c>
      <c r="B1904" s="2">
        <v>46280</v>
      </c>
      <c r="C1904" s="3">
        <f>YEAR(SalesDataTable[[#This Row],[Order Date]])</f>
        <v>2026</v>
      </c>
      <c r="D1904" s="10" t="str">
        <f>"Q"&amp;ROUNDUP(MONTH(SalesDataTable[[#This Row],[Order Date]])/3,0)</f>
        <v>Q3</v>
      </c>
      <c r="E1904" s="3">
        <f>MONTH(SalesDataTable[[#This Row],[Order Date]])</f>
        <v>9</v>
      </c>
      <c r="F1904" s="3" t="str">
        <f>TEXT(SalesDataTable[[#This Row],[Order Date]],"MMM")</f>
        <v>Sep</v>
      </c>
      <c r="G1904" s="3" t="s">
        <v>6</v>
      </c>
      <c r="H1904" s="3" t="s">
        <v>43</v>
      </c>
      <c r="I1904" s="3" t="s">
        <v>28</v>
      </c>
      <c r="J1904" s="3" t="s">
        <v>13</v>
      </c>
      <c r="K1904" s="3" t="s">
        <v>14</v>
      </c>
      <c r="L1904" s="3" t="s">
        <v>32</v>
      </c>
      <c r="M1904" s="8">
        <v>1</v>
      </c>
      <c r="N1904" s="5">
        <v>45.59</v>
      </c>
      <c r="O1904" s="6">
        <v>0</v>
      </c>
      <c r="P1904" s="5">
        <v>18.28</v>
      </c>
      <c r="Q1904" s="5">
        <f t="shared" si="116"/>
        <v>45.59</v>
      </c>
      <c r="R1904" s="5">
        <f t="shared" si="117"/>
        <v>18.28</v>
      </c>
      <c r="S1904" s="5">
        <f t="shared" si="118"/>
        <v>27.310000000000002</v>
      </c>
      <c r="T1904" s="7">
        <f t="shared" si="119"/>
        <v>0.59903487606931349</v>
      </c>
      <c r="U1904" s="4">
        <f>YEAR(SalesDataTable[[#This Row],[Order Date]])</f>
        <v>2026</v>
      </c>
      <c r="V1904" s="7" t="str">
        <f>"Q"&amp;ROUNDUP(MONTH(SalesDataTable[[#This Row],[Order Date]])/3,0)</f>
        <v>Q3</v>
      </c>
      <c r="W1904" s="8">
        <f>MONTH(SalesDataTable[[#This Row],[Order Date]])</f>
        <v>9</v>
      </c>
      <c r="X1904" s="7" t="str">
        <f>TEXT(SalesDataTable[[#This Row],[Order Date]],"mmm")</f>
        <v>Sep</v>
      </c>
    </row>
    <row r="1905" spans="1:24" ht="15.75">
      <c r="A1905" s="1">
        <v>4865</v>
      </c>
      <c r="B1905" s="2">
        <v>46280</v>
      </c>
      <c r="C1905" s="3">
        <f>YEAR(SalesDataTable[[#This Row],[Order Date]])</f>
        <v>2026</v>
      </c>
      <c r="D1905" s="10" t="str">
        <f>"Q"&amp;ROUNDUP(MONTH(SalesDataTable[[#This Row],[Order Date]])/3,0)</f>
        <v>Q3</v>
      </c>
      <c r="E1905" s="3">
        <f>MONTH(SalesDataTable[[#This Row],[Order Date]])</f>
        <v>9</v>
      </c>
      <c r="F1905" s="3" t="str">
        <f>TEXT(SalesDataTable[[#This Row],[Order Date]],"MMM")</f>
        <v>Sep</v>
      </c>
      <c r="G1905" s="3" t="s">
        <v>20</v>
      </c>
      <c r="H1905" s="3" t="s">
        <v>21</v>
      </c>
      <c r="I1905" s="3" t="s">
        <v>2</v>
      </c>
      <c r="J1905" s="3" t="s">
        <v>3</v>
      </c>
      <c r="K1905" s="3" t="s">
        <v>4</v>
      </c>
      <c r="L1905" s="3" t="s">
        <v>5</v>
      </c>
      <c r="M1905" s="8">
        <v>1</v>
      </c>
      <c r="N1905" s="5">
        <v>83.8</v>
      </c>
      <c r="O1905" s="6">
        <v>0</v>
      </c>
      <c r="P1905" s="5">
        <v>42.23</v>
      </c>
      <c r="Q1905" s="5">
        <f t="shared" si="116"/>
        <v>83.8</v>
      </c>
      <c r="R1905" s="5">
        <f t="shared" si="117"/>
        <v>42.23</v>
      </c>
      <c r="S1905" s="5">
        <f t="shared" si="118"/>
        <v>41.57</v>
      </c>
      <c r="T1905" s="7">
        <f t="shared" si="119"/>
        <v>0.49606205250596663</v>
      </c>
      <c r="U1905" s="4">
        <f>YEAR(SalesDataTable[[#This Row],[Order Date]])</f>
        <v>2026</v>
      </c>
      <c r="V1905" s="7" t="str">
        <f>"Q"&amp;ROUNDUP(MONTH(SalesDataTable[[#This Row],[Order Date]])/3,0)</f>
        <v>Q3</v>
      </c>
      <c r="W1905" s="8">
        <f>MONTH(SalesDataTable[[#This Row],[Order Date]])</f>
        <v>9</v>
      </c>
      <c r="X1905" s="7" t="str">
        <f>TEXT(SalesDataTable[[#This Row],[Order Date]],"mmm")</f>
        <v>Sep</v>
      </c>
    </row>
    <row r="1906" spans="1:24" ht="15.75">
      <c r="A1906" s="1">
        <v>103</v>
      </c>
      <c r="B1906" s="2">
        <v>46281</v>
      </c>
      <c r="C1906" s="3">
        <f>YEAR(SalesDataTable[[#This Row],[Order Date]])</f>
        <v>2026</v>
      </c>
      <c r="D1906" s="10" t="str">
        <f>"Q"&amp;ROUNDUP(MONTH(SalesDataTable[[#This Row],[Order Date]])/3,0)</f>
        <v>Q3</v>
      </c>
      <c r="E1906" s="3">
        <f>MONTH(SalesDataTable[[#This Row],[Order Date]])</f>
        <v>9</v>
      </c>
      <c r="F1906" s="3" t="str">
        <f>TEXT(SalesDataTable[[#This Row],[Order Date]],"MMM")</f>
        <v>Sep</v>
      </c>
      <c r="G1906" s="3" t="s">
        <v>11</v>
      </c>
      <c r="H1906" s="3" t="s">
        <v>18</v>
      </c>
      <c r="I1906" s="3" t="s">
        <v>2</v>
      </c>
      <c r="J1906" s="3" t="s">
        <v>13</v>
      </c>
      <c r="K1906" s="3" t="s">
        <v>14</v>
      </c>
      <c r="L1906" s="3" t="s">
        <v>44</v>
      </c>
      <c r="M1906" s="8">
        <v>1</v>
      </c>
      <c r="N1906" s="5">
        <v>132.58000000000001</v>
      </c>
      <c r="O1906" s="6">
        <v>0.15</v>
      </c>
      <c r="P1906" s="5">
        <v>67.62</v>
      </c>
      <c r="Q1906" s="5">
        <f t="shared" si="116"/>
        <v>112.69300000000001</v>
      </c>
      <c r="R1906" s="5">
        <f t="shared" si="117"/>
        <v>67.62</v>
      </c>
      <c r="S1906" s="5">
        <f t="shared" si="118"/>
        <v>45.073000000000008</v>
      </c>
      <c r="T1906" s="7">
        <f t="shared" si="119"/>
        <v>0.39996273060438536</v>
      </c>
      <c r="U1906" s="4">
        <f>YEAR(SalesDataTable[[#This Row],[Order Date]])</f>
        <v>2026</v>
      </c>
      <c r="V1906" s="7" t="str">
        <f>"Q"&amp;ROUNDUP(MONTH(SalesDataTable[[#This Row],[Order Date]])/3,0)</f>
        <v>Q3</v>
      </c>
      <c r="W1906" s="8">
        <f>MONTH(SalesDataTable[[#This Row],[Order Date]])</f>
        <v>9</v>
      </c>
      <c r="X1906" s="7" t="str">
        <f>TEXT(SalesDataTable[[#This Row],[Order Date]],"mmm")</f>
        <v>Sep</v>
      </c>
    </row>
    <row r="1907" spans="1:24" ht="15.75">
      <c r="A1907" s="1">
        <v>4500</v>
      </c>
      <c r="B1907" s="2">
        <v>46281</v>
      </c>
      <c r="C1907" s="3">
        <f>YEAR(SalesDataTable[[#This Row],[Order Date]])</f>
        <v>2026</v>
      </c>
      <c r="D1907" s="10" t="str">
        <f>"Q"&amp;ROUNDUP(MONTH(SalesDataTable[[#This Row],[Order Date]])/3,0)</f>
        <v>Q3</v>
      </c>
      <c r="E1907" s="3">
        <f>MONTH(SalesDataTable[[#This Row],[Order Date]])</f>
        <v>9</v>
      </c>
      <c r="F1907" s="3" t="str">
        <f>TEXT(SalesDataTable[[#This Row],[Order Date]],"MMM")</f>
        <v>Sep</v>
      </c>
      <c r="G1907" s="3" t="s">
        <v>20</v>
      </c>
      <c r="H1907" s="3" t="s">
        <v>33</v>
      </c>
      <c r="I1907" s="3" t="s">
        <v>2</v>
      </c>
      <c r="J1907" s="3" t="s">
        <v>13</v>
      </c>
      <c r="K1907" s="3" t="s">
        <v>23</v>
      </c>
      <c r="L1907" s="3" t="s">
        <v>51</v>
      </c>
      <c r="M1907" s="8">
        <v>2</v>
      </c>
      <c r="N1907" s="5">
        <v>122.12</v>
      </c>
      <c r="O1907" s="6">
        <v>0.05</v>
      </c>
      <c r="P1907" s="5">
        <v>61.76</v>
      </c>
      <c r="Q1907" s="5">
        <f t="shared" si="116"/>
        <v>232.02799999999999</v>
      </c>
      <c r="R1907" s="5">
        <f t="shared" si="117"/>
        <v>123.52</v>
      </c>
      <c r="S1907" s="5">
        <f t="shared" si="118"/>
        <v>108.508</v>
      </c>
      <c r="T1907" s="7">
        <f t="shared" si="119"/>
        <v>0.46765045597945076</v>
      </c>
      <c r="U1907" s="4">
        <f>YEAR(SalesDataTable[[#This Row],[Order Date]])</f>
        <v>2026</v>
      </c>
      <c r="V1907" s="7" t="str">
        <f>"Q"&amp;ROUNDUP(MONTH(SalesDataTable[[#This Row],[Order Date]])/3,0)</f>
        <v>Q3</v>
      </c>
      <c r="W1907" s="8">
        <f>MONTH(SalesDataTable[[#This Row],[Order Date]])</f>
        <v>9</v>
      </c>
      <c r="X1907" s="7" t="str">
        <f>TEXT(SalesDataTable[[#This Row],[Order Date]],"mmm")</f>
        <v>Sep</v>
      </c>
    </row>
    <row r="1908" spans="1:24" ht="15.75">
      <c r="A1908" s="1">
        <v>5093</v>
      </c>
      <c r="B1908" s="2">
        <v>46281</v>
      </c>
      <c r="C1908" s="3">
        <f>YEAR(SalesDataTable[[#This Row],[Order Date]])</f>
        <v>2026</v>
      </c>
      <c r="D1908" s="10" t="str">
        <f>"Q"&amp;ROUNDUP(MONTH(SalesDataTable[[#This Row],[Order Date]])/3,0)</f>
        <v>Q3</v>
      </c>
      <c r="E1908" s="3">
        <f>MONTH(SalesDataTable[[#This Row],[Order Date]])</f>
        <v>9</v>
      </c>
      <c r="F1908" s="3" t="str">
        <f>TEXT(SalesDataTable[[#This Row],[Order Date]],"MMM")</f>
        <v>Sep</v>
      </c>
      <c r="G1908" s="3" t="s">
        <v>0</v>
      </c>
      <c r="H1908" s="3" t="s">
        <v>1</v>
      </c>
      <c r="I1908" s="3" t="s">
        <v>8</v>
      </c>
      <c r="J1908" s="3" t="s">
        <v>16</v>
      </c>
      <c r="K1908" s="3" t="s">
        <v>9</v>
      </c>
      <c r="L1908" s="3" t="s">
        <v>17</v>
      </c>
      <c r="M1908" s="8">
        <v>3</v>
      </c>
      <c r="N1908" s="5">
        <v>140.47</v>
      </c>
      <c r="O1908" s="6">
        <v>0.15</v>
      </c>
      <c r="P1908" s="5">
        <v>81.739999999999995</v>
      </c>
      <c r="Q1908" s="5">
        <f t="shared" si="116"/>
        <v>358.19849999999997</v>
      </c>
      <c r="R1908" s="5">
        <f t="shared" si="117"/>
        <v>245.21999999999997</v>
      </c>
      <c r="S1908" s="5">
        <f t="shared" si="118"/>
        <v>112.9785</v>
      </c>
      <c r="T1908" s="7">
        <f t="shared" si="119"/>
        <v>0.31540751845694498</v>
      </c>
      <c r="U1908" s="4">
        <f>YEAR(SalesDataTable[[#This Row],[Order Date]])</f>
        <v>2026</v>
      </c>
      <c r="V1908" s="7" t="str">
        <f>"Q"&amp;ROUNDUP(MONTH(SalesDataTable[[#This Row],[Order Date]])/3,0)</f>
        <v>Q3</v>
      </c>
      <c r="W1908" s="8">
        <f>MONTH(SalesDataTable[[#This Row],[Order Date]])</f>
        <v>9</v>
      </c>
      <c r="X1908" s="7" t="str">
        <f>TEXT(SalesDataTable[[#This Row],[Order Date]],"mmm")</f>
        <v>Sep</v>
      </c>
    </row>
    <row r="1909" spans="1:24" ht="15.75">
      <c r="A1909" s="1">
        <v>5147</v>
      </c>
      <c r="B1909" s="2">
        <v>46281</v>
      </c>
      <c r="C1909" s="3">
        <f>YEAR(SalesDataTable[[#This Row],[Order Date]])</f>
        <v>2026</v>
      </c>
      <c r="D1909" s="10" t="str">
        <f>"Q"&amp;ROUNDUP(MONTH(SalesDataTable[[#This Row],[Order Date]])/3,0)</f>
        <v>Q3</v>
      </c>
      <c r="E1909" s="3">
        <f>MONTH(SalesDataTable[[#This Row],[Order Date]])</f>
        <v>9</v>
      </c>
      <c r="F1909" s="3" t="str">
        <f>TEXT(SalesDataTable[[#This Row],[Order Date]],"MMM")</f>
        <v>Sep</v>
      </c>
      <c r="G1909" s="3" t="s">
        <v>20</v>
      </c>
      <c r="H1909" s="3" t="s">
        <v>47</v>
      </c>
      <c r="I1909" s="3" t="s">
        <v>2</v>
      </c>
      <c r="J1909" s="3" t="s">
        <v>13</v>
      </c>
      <c r="K1909" s="3" t="s">
        <v>9</v>
      </c>
      <c r="L1909" s="3" t="s">
        <v>17</v>
      </c>
      <c r="M1909" s="8">
        <v>2</v>
      </c>
      <c r="N1909" s="5">
        <v>145.35</v>
      </c>
      <c r="O1909" s="6">
        <v>0.05</v>
      </c>
      <c r="P1909" s="5">
        <v>78.39</v>
      </c>
      <c r="Q1909" s="5">
        <f t="shared" si="116"/>
        <v>276.16499999999996</v>
      </c>
      <c r="R1909" s="5">
        <f t="shared" si="117"/>
        <v>156.78</v>
      </c>
      <c r="S1909" s="5">
        <f t="shared" si="118"/>
        <v>119.38499999999996</v>
      </c>
      <c r="T1909" s="7">
        <f t="shared" si="119"/>
        <v>0.4322959100537721</v>
      </c>
      <c r="U1909" s="4">
        <f>YEAR(SalesDataTable[[#This Row],[Order Date]])</f>
        <v>2026</v>
      </c>
      <c r="V1909" s="7" t="str">
        <f>"Q"&amp;ROUNDUP(MONTH(SalesDataTable[[#This Row],[Order Date]])/3,0)</f>
        <v>Q3</v>
      </c>
      <c r="W1909" s="8">
        <f>MONTH(SalesDataTable[[#This Row],[Order Date]])</f>
        <v>9</v>
      </c>
      <c r="X1909" s="7" t="str">
        <f>TEXT(SalesDataTable[[#This Row],[Order Date]],"mmm")</f>
        <v>Sep</v>
      </c>
    </row>
    <row r="1910" spans="1:24" ht="15.75">
      <c r="A1910" s="1">
        <v>365</v>
      </c>
      <c r="B1910" s="2">
        <v>46282</v>
      </c>
      <c r="C1910" s="3">
        <f>YEAR(SalesDataTable[[#This Row],[Order Date]])</f>
        <v>2026</v>
      </c>
      <c r="D1910" s="10" t="str">
        <f>"Q"&amp;ROUNDUP(MONTH(SalesDataTable[[#This Row],[Order Date]])/3,0)</f>
        <v>Q3</v>
      </c>
      <c r="E1910" s="3">
        <f>MONTH(SalesDataTable[[#This Row],[Order Date]])</f>
        <v>9</v>
      </c>
      <c r="F1910" s="3" t="str">
        <f>TEXT(SalesDataTable[[#This Row],[Order Date]],"MMM")</f>
        <v>Sep</v>
      </c>
      <c r="G1910" s="3" t="s">
        <v>20</v>
      </c>
      <c r="H1910" s="3" t="s">
        <v>33</v>
      </c>
      <c r="I1910" s="3" t="s">
        <v>28</v>
      </c>
      <c r="J1910" s="3" t="s">
        <v>3</v>
      </c>
      <c r="K1910" s="3" t="s">
        <v>23</v>
      </c>
      <c r="L1910" s="3" t="s">
        <v>51</v>
      </c>
      <c r="M1910" s="8">
        <v>2</v>
      </c>
      <c r="N1910" s="5">
        <v>121.25</v>
      </c>
      <c r="O1910" s="6">
        <v>0</v>
      </c>
      <c r="P1910" s="5">
        <v>61.5</v>
      </c>
      <c r="Q1910" s="5">
        <f t="shared" si="116"/>
        <v>242.5</v>
      </c>
      <c r="R1910" s="5">
        <f t="shared" si="117"/>
        <v>123</v>
      </c>
      <c r="S1910" s="5">
        <f t="shared" si="118"/>
        <v>119.5</v>
      </c>
      <c r="T1910" s="7">
        <f t="shared" si="119"/>
        <v>0.4927835051546392</v>
      </c>
      <c r="U1910" s="4">
        <f>YEAR(SalesDataTable[[#This Row],[Order Date]])</f>
        <v>2026</v>
      </c>
      <c r="V1910" s="7" t="str">
        <f>"Q"&amp;ROUNDUP(MONTH(SalesDataTable[[#This Row],[Order Date]])/3,0)</f>
        <v>Q3</v>
      </c>
      <c r="W1910" s="8">
        <f>MONTH(SalesDataTable[[#This Row],[Order Date]])</f>
        <v>9</v>
      </c>
      <c r="X1910" s="7" t="str">
        <f>TEXT(SalesDataTable[[#This Row],[Order Date]],"mmm")</f>
        <v>Sep</v>
      </c>
    </row>
    <row r="1911" spans="1:24" ht="15.75">
      <c r="A1911" s="1">
        <v>494</v>
      </c>
      <c r="B1911" s="2">
        <v>46282</v>
      </c>
      <c r="C1911" s="3">
        <f>YEAR(SalesDataTable[[#This Row],[Order Date]])</f>
        <v>2026</v>
      </c>
      <c r="D1911" s="10" t="str">
        <f>"Q"&amp;ROUNDUP(MONTH(SalesDataTable[[#This Row],[Order Date]])/3,0)</f>
        <v>Q3</v>
      </c>
      <c r="E1911" s="3">
        <f>MONTH(SalesDataTable[[#This Row],[Order Date]])</f>
        <v>9</v>
      </c>
      <c r="F1911" s="3" t="str">
        <f>TEXT(SalesDataTable[[#This Row],[Order Date]],"MMM")</f>
        <v>Sep</v>
      </c>
      <c r="G1911" s="3" t="s">
        <v>20</v>
      </c>
      <c r="H1911" s="3" t="s">
        <v>21</v>
      </c>
      <c r="I1911" s="3" t="s">
        <v>2</v>
      </c>
      <c r="J1911" s="3" t="s">
        <v>13</v>
      </c>
      <c r="K1911" s="3" t="s">
        <v>14</v>
      </c>
      <c r="L1911" s="3" t="s">
        <v>15</v>
      </c>
      <c r="M1911" s="8">
        <v>1</v>
      </c>
      <c r="N1911" s="5">
        <v>35.94</v>
      </c>
      <c r="O1911" s="6">
        <v>0.1</v>
      </c>
      <c r="P1911" s="5">
        <v>13.19</v>
      </c>
      <c r="Q1911" s="5">
        <f t="shared" si="116"/>
        <v>32.345999999999997</v>
      </c>
      <c r="R1911" s="5">
        <f t="shared" si="117"/>
        <v>13.19</v>
      </c>
      <c r="S1911" s="5">
        <f t="shared" si="118"/>
        <v>19.155999999999999</v>
      </c>
      <c r="T1911" s="7">
        <f t="shared" si="119"/>
        <v>0.59222160390774747</v>
      </c>
      <c r="U1911" s="4">
        <f>YEAR(SalesDataTable[[#This Row],[Order Date]])</f>
        <v>2026</v>
      </c>
      <c r="V1911" s="7" t="str">
        <f>"Q"&amp;ROUNDUP(MONTH(SalesDataTable[[#This Row],[Order Date]])/3,0)</f>
        <v>Q3</v>
      </c>
      <c r="W1911" s="8">
        <f>MONTH(SalesDataTable[[#This Row],[Order Date]])</f>
        <v>9</v>
      </c>
      <c r="X1911" s="7" t="str">
        <f>TEXT(SalesDataTable[[#This Row],[Order Date]],"mmm")</f>
        <v>Sep</v>
      </c>
    </row>
    <row r="1912" spans="1:24" ht="15.75">
      <c r="A1912" s="1">
        <v>665</v>
      </c>
      <c r="B1912" s="2">
        <v>46282</v>
      </c>
      <c r="C1912" s="3">
        <f>YEAR(SalesDataTable[[#This Row],[Order Date]])</f>
        <v>2026</v>
      </c>
      <c r="D1912" s="10" t="str">
        <f>"Q"&amp;ROUNDUP(MONTH(SalesDataTable[[#This Row],[Order Date]])/3,0)</f>
        <v>Q3</v>
      </c>
      <c r="E1912" s="3">
        <f>MONTH(SalesDataTable[[#This Row],[Order Date]])</f>
        <v>9</v>
      </c>
      <c r="F1912" s="3" t="str">
        <f>TEXT(SalesDataTable[[#This Row],[Order Date]],"MMM")</f>
        <v>Sep</v>
      </c>
      <c r="G1912" s="3" t="s">
        <v>6</v>
      </c>
      <c r="H1912" s="3" t="s">
        <v>49</v>
      </c>
      <c r="I1912" s="3" t="s">
        <v>2</v>
      </c>
      <c r="J1912" s="3" t="s">
        <v>13</v>
      </c>
      <c r="K1912" s="3" t="s">
        <v>4</v>
      </c>
      <c r="L1912" s="3" t="s">
        <v>30</v>
      </c>
      <c r="M1912" s="8">
        <v>1</v>
      </c>
      <c r="N1912" s="5">
        <v>101.18</v>
      </c>
      <c r="O1912" s="6">
        <v>0.1</v>
      </c>
      <c r="P1912" s="5">
        <v>49.38</v>
      </c>
      <c r="Q1912" s="5">
        <f t="shared" si="116"/>
        <v>91.062000000000012</v>
      </c>
      <c r="R1912" s="5">
        <f t="shared" si="117"/>
        <v>49.38</v>
      </c>
      <c r="S1912" s="5">
        <f t="shared" si="118"/>
        <v>41.682000000000009</v>
      </c>
      <c r="T1912" s="7">
        <f t="shared" si="119"/>
        <v>0.45773209461685449</v>
      </c>
      <c r="U1912" s="4">
        <f>YEAR(SalesDataTable[[#This Row],[Order Date]])</f>
        <v>2026</v>
      </c>
      <c r="V1912" s="7" t="str">
        <f>"Q"&amp;ROUNDUP(MONTH(SalesDataTable[[#This Row],[Order Date]])/3,0)</f>
        <v>Q3</v>
      </c>
      <c r="W1912" s="8">
        <f>MONTH(SalesDataTable[[#This Row],[Order Date]])</f>
        <v>9</v>
      </c>
      <c r="X1912" s="7" t="str">
        <f>TEXT(SalesDataTable[[#This Row],[Order Date]],"mmm")</f>
        <v>Sep</v>
      </c>
    </row>
    <row r="1913" spans="1:24" ht="15.75">
      <c r="A1913" s="1">
        <v>2067</v>
      </c>
      <c r="B1913" s="2">
        <v>46282</v>
      </c>
      <c r="C1913" s="3">
        <f>YEAR(SalesDataTable[[#This Row],[Order Date]])</f>
        <v>2026</v>
      </c>
      <c r="D1913" s="10" t="str">
        <f>"Q"&amp;ROUNDUP(MONTH(SalesDataTable[[#This Row],[Order Date]])/3,0)</f>
        <v>Q3</v>
      </c>
      <c r="E1913" s="3">
        <f>MONTH(SalesDataTable[[#This Row],[Order Date]])</f>
        <v>9</v>
      </c>
      <c r="F1913" s="3" t="str">
        <f>TEXT(SalesDataTable[[#This Row],[Order Date]],"MMM")</f>
        <v>Sep</v>
      </c>
      <c r="G1913" s="3" t="s">
        <v>20</v>
      </c>
      <c r="H1913" s="3" t="s">
        <v>31</v>
      </c>
      <c r="I1913" s="3" t="s">
        <v>19</v>
      </c>
      <c r="J1913" s="3" t="s">
        <v>13</v>
      </c>
      <c r="K1913" s="3" t="s">
        <v>4</v>
      </c>
      <c r="L1913" s="3" t="s">
        <v>5</v>
      </c>
      <c r="M1913" s="8">
        <v>2</v>
      </c>
      <c r="N1913" s="5">
        <v>82.47</v>
      </c>
      <c r="O1913" s="6">
        <v>0</v>
      </c>
      <c r="P1913" s="5">
        <v>42.49</v>
      </c>
      <c r="Q1913" s="5">
        <f t="shared" si="116"/>
        <v>164.94</v>
      </c>
      <c r="R1913" s="5">
        <f t="shared" si="117"/>
        <v>84.98</v>
      </c>
      <c r="S1913" s="5">
        <f t="shared" si="118"/>
        <v>79.959999999999994</v>
      </c>
      <c r="T1913" s="7">
        <f t="shared" si="119"/>
        <v>0.48478234509518608</v>
      </c>
      <c r="U1913" s="4">
        <f>YEAR(SalesDataTable[[#This Row],[Order Date]])</f>
        <v>2026</v>
      </c>
      <c r="V1913" s="7" t="str">
        <f>"Q"&amp;ROUNDUP(MONTH(SalesDataTable[[#This Row],[Order Date]])/3,0)</f>
        <v>Q3</v>
      </c>
      <c r="W1913" s="8">
        <f>MONTH(SalesDataTable[[#This Row],[Order Date]])</f>
        <v>9</v>
      </c>
      <c r="X1913" s="7" t="str">
        <f>TEXT(SalesDataTable[[#This Row],[Order Date]],"mmm")</f>
        <v>Sep</v>
      </c>
    </row>
    <row r="1914" spans="1:24" ht="15.75">
      <c r="A1914" s="1">
        <v>2648</v>
      </c>
      <c r="B1914" s="2">
        <v>46282</v>
      </c>
      <c r="C1914" s="3">
        <f>YEAR(SalesDataTable[[#This Row],[Order Date]])</f>
        <v>2026</v>
      </c>
      <c r="D1914" s="10" t="str">
        <f>"Q"&amp;ROUNDUP(MONTH(SalesDataTable[[#This Row],[Order Date]])/3,0)</f>
        <v>Q3</v>
      </c>
      <c r="E1914" s="3">
        <f>MONTH(SalesDataTable[[#This Row],[Order Date]])</f>
        <v>9</v>
      </c>
      <c r="F1914" s="3" t="str">
        <f>TEXT(SalesDataTable[[#This Row],[Order Date]],"MMM")</f>
        <v>Sep</v>
      </c>
      <c r="G1914" s="3" t="s">
        <v>11</v>
      </c>
      <c r="H1914" s="3" t="s">
        <v>52</v>
      </c>
      <c r="I1914" s="3" t="s">
        <v>28</v>
      </c>
      <c r="J1914" s="3" t="s">
        <v>13</v>
      </c>
      <c r="K1914" s="3" t="s">
        <v>34</v>
      </c>
      <c r="L1914" s="3" t="s">
        <v>45</v>
      </c>
      <c r="M1914" s="8">
        <v>1</v>
      </c>
      <c r="N1914" s="5">
        <v>50.47</v>
      </c>
      <c r="O1914" s="6">
        <v>0.05</v>
      </c>
      <c r="P1914" s="5">
        <v>22.27</v>
      </c>
      <c r="Q1914" s="5">
        <f t="shared" si="116"/>
        <v>47.946499999999993</v>
      </c>
      <c r="R1914" s="5">
        <f t="shared" si="117"/>
        <v>22.27</v>
      </c>
      <c r="S1914" s="5">
        <f t="shared" si="118"/>
        <v>25.676499999999994</v>
      </c>
      <c r="T1914" s="7">
        <f t="shared" si="119"/>
        <v>0.53552396942425406</v>
      </c>
      <c r="U1914" s="4">
        <f>YEAR(SalesDataTable[[#This Row],[Order Date]])</f>
        <v>2026</v>
      </c>
      <c r="V1914" s="7" t="str">
        <f>"Q"&amp;ROUNDUP(MONTH(SalesDataTable[[#This Row],[Order Date]])/3,0)</f>
        <v>Q3</v>
      </c>
      <c r="W1914" s="8">
        <f>MONTH(SalesDataTable[[#This Row],[Order Date]])</f>
        <v>9</v>
      </c>
      <c r="X1914" s="7" t="str">
        <f>TEXT(SalesDataTable[[#This Row],[Order Date]],"mmm")</f>
        <v>Sep</v>
      </c>
    </row>
    <row r="1915" spans="1:24" ht="15.75">
      <c r="A1915" s="1">
        <v>3074</v>
      </c>
      <c r="B1915" s="2">
        <v>46282</v>
      </c>
      <c r="C1915" s="3">
        <f>YEAR(SalesDataTable[[#This Row],[Order Date]])</f>
        <v>2026</v>
      </c>
      <c r="D1915" s="10" t="str">
        <f>"Q"&amp;ROUNDUP(MONTH(SalesDataTable[[#This Row],[Order Date]])/3,0)</f>
        <v>Q3</v>
      </c>
      <c r="E1915" s="3">
        <f>MONTH(SalesDataTable[[#This Row],[Order Date]])</f>
        <v>9</v>
      </c>
      <c r="F1915" s="3" t="str">
        <f>TEXT(SalesDataTable[[#This Row],[Order Date]],"MMM")</f>
        <v>Sep</v>
      </c>
      <c r="G1915" s="3" t="s">
        <v>20</v>
      </c>
      <c r="H1915" s="3" t="s">
        <v>33</v>
      </c>
      <c r="I1915" s="3" t="s">
        <v>8</v>
      </c>
      <c r="J1915" s="3" t="s">
        <v>16</v>
      </c>
      <c r="K1915" s="3" t="s">
        <v>23</v>
      </c>
      <c r="L1915" s="3" t="s">
        <v>40</v>
      </c>
      <c r="M1915" s="8">
        <v>5</v>
      </c>
      <c r="N1915" s="5">
        <v>82.63</v>
      </c>
      <c r="O1915" s="6">
        <v>0.15</v>
      </c>
      <c r="P1915" s="5">
        <v>38.630000000000003</v>
      </c>
      <c r="Q1915" s="5">
        <f t="shared" si="116"/>
        <v>351.17749999999995</v>
      </c>
      <c r="R1915" s="5">
        <f t="shared" si="117"/>
        <v>193.15</v>
      </c>
      <c r="S1915" s="5">
        <f t="shared" si="118"/>
        <v>158.02749999999995</v>
      </c>
      <c r="T1915" s="7">
        <f t="shared" si="119"/>
        <v>0.44999323703824978</v>
      </c>
      <c r="U1915" s="4">
        <f>YEAR(SalesDataTable[[#This Row],[Order Date]])</f>
        <v>2026</v>
      </c>
      <c r="V1915" s="7" t="str">
        <f>"Q"&amp;ROUNDUP(MONTH(SalesDataTable[[#This Row],[Order Date]])/3,0)</f>
        <v>Q3</v>
      </c>
      <c r="W1915" s="8">
        <f>MONTH(SalesDataTable[[#This Row],[Order Date]])</f>
        <v>9</v>
      </c>
      <c r="X1915" s="7" t="str">
        <f>TEXT(SalesDataTable[[#This Row],[Order Date]],"mmm")</f>
        <v>Sep</v>
      </c>
    </row>
    <row r="1916" spans="1:24" ht="15.75">
      <c r="A1916" s="1">
        <v>259</v>
      </c>
      <c r="B1916" s="2">
        <v>46283</v>
      </c>
      <c r="C1916" s="3">
        <f>YEAR(SalesDataTable[[#This Row],[Order Date]])</f>
        <v>2026</v>
      </c>
      <c r="D1916" s="10" t="str">
        <f>"Q"&amp;ROUNDUP(MONTH(SalesDataTable[[#This Row],[Order Date]])/3,0)</f>
        <v>Q3</v>
      </c>
      <c r="E1916" s="3">
        <f>MONTH(SalesDataTable[[#This Row],[Order Date]])</f>
        <v>9</v>
      </c>
      <c r="F1916" s="3" t="str">
        <f>TEXT(SalesDataTable[[#This Row],[Order Date]],"MMM")</f>
        <v>Sep</v>
      </c>
      <c r="G1916" s="3" t="s">
        <v>20</v>
      </c>
      <c r="H1916" s="3" t="s">
        <v>33</v>
      </c>
      <c r="I1916" s="3" t="s">
        <v>19</v>
      </c>
      <c r="J1916" s="3" t="s">
        <v>16</v>
      </c>
      <c r="K1916" s="3" t="s">
        <v>14</v>
      </c>
      <c r="L1916" s="3" t="s">
        <v>48</v>
      </c>
      <c r="M1916" s="8">
        <v>4</v>
      </c>
      <c r="N1916" s="5">
        <v>168.48</v>
      </c>
      <c r="O1916" s="6">
        <v>0.1</v>
      </c>
      <c r="P1916" s="5">
        <v>89.85</v>
      </c>
      <c r="Q1916" s="5">
        <f t="shared" si="116"/>
        <v>606.52800000000002</v>
      </c>
      <c r="R1916" s="5">
        <f t="shared" si="117"/>
        <v>359.4</v>
      </c>
      <c r="S1916" s="5">
        <f t="shared" si="118"/>
        <v>247.12800000000004</v>
      </c>
      <c r="T1916" s="7">
        <f t="shared" si="119"/>
        <v>0.4074469768914214</v>
      </c>
      <c r="U1916" s="4">
        <f>YEAR(SalesDataTable[[#This Row],[Order Date]])</f>
        <v>2026</v>
      </c>
      <c r="V1916" s="7" t="str">
        <f>"Q"&amp;ROUNDUP(MONTH(SalesDataTable[[#This Row],[Order Date]])/3,0)</f>
        <v>Q3</v>
      </c>
      <c r="W1916" s="8">
        <f>MONTH(SalesDataTable[[#This Row],[Order Date]])</f>
        <v>9</v>
      </c>
      <c r="X1916" s="7" t="str">
        <f>TEXT(SalesDataTable[[#This Row],[Order Date]],"mmm")</f>
        <v>Sep</v>
      </c>
    </row>
    <row r="1917" spans="1:24" ht="15.75">
      <c r="A1917" s="1">
        <v>997</v>
      </c>
      <c r="B1917" s="2">
        <v>46283</v>
      </c>
      <c r="C1917" s="3">
        <f>YEAR(SalesDataTable[[#This Row],[Order Date]])</f>
        <v>2026</v>
      </c>
      <c r="D1917" s="10" t="str">
        <f>"Q"&amp;ROUNDUP(MONTH(SalesDataTable[[#This Row],[Order Date]])/3,0)</f>
        <v>Q3</v>
      </c>
      <c r="E1917" s="3">
        <f>MONTH(SalesDataTable[[#This Row],[Order Date]])</f>
        <v>9</v>
      </c>
      <c r="F1917" s="3" t="str">
        <f>TEXT(SalesDataTable[[#This Row],[Order Date]],"MMM")</f>
        <v>Sep</v>
      </c>
      <c r="G1917" s="3" t="s">
        <v>6</v>
      </c>
      <c r="H1917" s="3" t="s">
        <v>41</v>
      </c>
      <c r="I1917" s="3" t="s">
        <v>28</v>
      </c>
      <c r="J1917" s="3" t="s">
        <v>3</v>
      </c>
      <c r="K1917" s="3" t="s">
        <v>23</v>
      </c>
      <c r="L1917" s="3" t="s">
        <v>51</v>
      </c>
      <c r="M1917" s="8">
        <v>2</v>
      </c>
      <c r="N1917" s="5">
        <v>121.82</v>
      </c>
      <c r="O1917" s="6">
        <v>0</v>
      </c>
      <c r="P1917" s="5">
        <v>61.92</v>
      </c>
      <c r="Q1917" s="5">
        <f t="shared" si="116"/>
        <v>243.64</v>
      </c>
      <c r="R1917" s="5">
        <f t="shared" si="117"/>
        <v>123.84</v>
      </c>
      <c r="S1917" s="5">
        <f t="shared" si="118"/>
        <v>119.79999999999998</v>
      </c>
      <c r="T1917" s="7">
        <f t="shared" si="119"/>
        <v>0.49170907896897059</v>
      </c>
      <c r="U1917" s="4">
        <f>YEAR(SalesDataTable[[#This Row],[Order Date]])</f>
        <v>2026</v>
      </c>
      <c r="V1917" s="7" t="str">
        <f>"Q"&amp;ROUNDUP(MONTH(SalesDataTable[[#This Row],[Order Date]])/3,0)</f>
        <v>Q3</v>
      </c>
      <c r="W1917" s="8">
        <f>MONTH(SalesDataTable[[#This Row],[Order Date]])</f>
        <v>9</v>
      </c>
      <c r="X1917" s="7" t="str">
        <f>TEXT(SalesDataTable[[#This Row],[Order Date]],"mmm")</f>
        <v>Sep</v>
      </c>
    </row>
    <row r="1918" spans="1:24" ht="15.75">
      <c r="A1918" s="1">
        <v>2102</v>
      </c>
      <c r="B1918" s="2">
        <v>46283</v>
      </c>
      <c r="C1918" s="3">
        <f>YEAR(SalesDataTable[[#This Row],[Order Date]])</f>
        <v>2026</v>
      </c>
      <c r="D1918" s="10" t="str">
        <f>"Q"&amp;ROUNDUP(MONTH(SalesDataTable[[#This Row],[Order Date]])/3,0)</f>
        <v>Q3</v>
      </c>
      <c r="E1918" s="3">
        <f>MONTH(SalesDataTable[[#This Row],[Order Date]])</f>
        <v>9</v>
      </c>
      <c r="F1918" s="3" t="str">
        <f>TEXT(SalesDataTable[[#This Row],[Order Date]],"MMM")</f>
        <v>Sep</v>
      </c>
      <c r="G1918" s="3" t="s">
        <v>0</v>
      </c>
      <c r="H1918" s="3" t="s">
        <v>50</v>
      </c>
      <c r="I1918" s="3" t="s">
        <v>19</v>
      </c>
      <c r="J1918" s="3" t="s">
        <v>3</v>
      </c>
      <c r="K1918" s="3" t="s">
        <v>4</v>
      </c>
      <c r="L1918" s="3" t="s">
        <v>22</v>
      </c>
      <c r="M1918" s="8">
        <v>1</v>
      </c>
      <c r="N1918" s="5">
        <v>50.02</v>
      </c>
      <c r="O1918" s="6">
        <v>0.1</v>
      </c>
      <c r="P1918" s="5">
        <v>22.47</v>
      </c>
      <c r="Q1918" s="5">
        <f t="shared" si="116"/>
        <v>45.018000000000001</v>
      </c>
      <c r="R1918" s="5">
        <f t="shared" si="117"/>
        <v>22.47</v>
      </c>
      <c r="S1918" s="5">
        <f t="shared" si="118"/>
        <v>22.548000000000002</v>
      </c>
      <c r="T1918" s="7">
        <f t="shared" si="119"/>
        <v>0.50086632013861121</v>
      </c>
      <c r="U1918" s="4">
        <f>YEAR(SalesDataTable[[#This Row],[Order Date]])</f>
        <v>2026</v>
      </c>
      <c r="V1918" s="7" t="str">
        <f>"Q"&amp;ROUNDUP(MONTH(SalesDataTable[[#This Row],[Order Date]])/3,0)</f>
        <v>Q3</v>
      </c>
      <c r="W1918" s="8">
        <f>MONTH(SalesDataTable[[#This Row],[Order Date]])</f>
        <v>9</v>
      </c>
      <c r="X1918" s="7" t="str">
        <f>TEXT(SalesDataTable[[#This Row],[Order Date]],"mmm")</f>
        <v>Sep</v>
      </c>
    </row>
    <row r="1919" spans="1:24" ht="15.75">
      <c r="A1919" s="1">
        <v>2452</v>
      </c>
      <c r="B1919" s="2">
        <v>46283</v>
      </c>
      <c r="C1919" s="3">
        <f>YEAR(SalesDataTable[[#This Row],[Order Date]])</f>
        <v>2026</v>
      </c>
      <c r="D1919" s="10" t="str">
        <f>"Q"&amp;ROUNDUP(MONTH(SalesDataTable[[#This Row],[Order Date]])/3,0)</f>
        <v>Q3</v>
      </c>
      <c r="E1919" s="3">
        <f>MONTH(SalesDataTable[[#This Row],[Order Date]])</f>
        <v>9</v>
      </c>
      <c r="F1919" s="3" t="str">
        <f>TEXT(SalesDataTable[[#This Row],[Order Date]],"MMM")</f>
        <v>Sep</v>
      </c>
      <c r="G1919" s="3" t="s">
        <v>11</v>
      </c>
      <c r="H1919" s="3" t="s">
        <v>25</v>
      </c>
      <c r="I1919" s="3" t="s">
        <v>2</v>
      </c>
      <c r="J1919" s="3" t="s">
        <v>13</v>
      </c>
      <c r="K1919" s="3" t="s">
        <v>34</v>
      </c>
      <c r="L1919" s="3" t="s">
        <v>45</v>
      </c>
      <c r="M1919" s="8">
        <v>1</v>
      </c>
      <c r="N1919" s="5">
        <v>50.17</v>
      </c>
      <c r="O1919" s="6">
        <v>0.1</v>
      </c>
      <c r="P1919" s="5">
        <v>21.99</v>
      </c>
      <c r="Q1919" s="5">
        <f t="shared" si="116"/>
        <v>45.153000000000006</v>
      </c>
      <c r="R1919" s="5">
        <f t="shared" si="117"/>
        <v>21.99</v>
      </c>
      <c r="S1919" s="5">
        <f t="shared" si="118"/>
        <v>23.163000000000007</v>
      </c>
      <c r="T1919" s="7">
        <f t="shared" si="119"/>
        <v>0.51298917015480705</v>
      </c>
      <c r="U1919" s="4">
        <f>YEAR(SalesDataTable[[#This Row],[Order Date]])</f>
        <v>2026</v>
      </c>
      <c r="V1919" s="7" t="str">
        <f>"Q"&amp;ROUNDUP(MONTH(SalesDataTable[[#This Row],[Order Date]])/3,0)</f>
        <v>Q3</v>
      </c>
      <c r="W1919" s="8">
        <f>MONTH(SalesDataTable[[#This Row],[Order Date]])</f>
        <v>9</v>
      </c>
      <c r="X1919" s="7" t="str">
        <f>TEXT(SalesDataTable[[#This Row],[Order Date]],"mmm")</f>
        <v>Sep</v>
      </c>
    </row>
    <row r="1920" spans="1:24" ht="15.75">
      <c r="A1920" s="1">
        <v>2761</v>
      </c>
      <c r="B1920" s="2">
        <v>46283</v>
      </c>
      <c r="C1920" s="3">
        <f>YEAR(SalesDataTable[[#This Row],[Order Date]])</f>
        <v>2026</v>
      </c>
      <c r="D1920" s="10" t="str">
        <f>"Q"&amp;ROUNDUP(MONTH(SalesDataTable[[#This Row],[Order Date]])/3,0)</f>
        <v>Q3</v>
      </c>
      <c r="E1920" s="3">
        <f>MONTH(SalesDataTable[[#This Row],[Order Date]])</f>
        <v>9</v>
      </c>
      <c r="F1920" s="3" t="str">
        <f>TEXT(SalesDataTable[[#This Row],[Order Date]],"MMM")</f>
        <v>Sep</v>
      </c>
      <c r="G1920" s="3" t="s">
        <v>0</v>
      </c>
      <c r="H1920" s="3" t="s">
        <v>50</v>
      </c>
      <c r="I1920" s="3" t="s">
        <v>8</v>
      </c>
      <c r="J1920" s="3" t="s">
        <v>16</v>
      </c>
      <c r="K1920" s="3" t="s">
        <v>23</v>
      </c>
      <c r="L1920" s="3" t="s">
        <v>51</v>
      </c>
      <c r="M1920" s="8">
        <v>5</v>
      </c>
      <c r="N1920" s="5">
        <v>124.51</v>
      </c>
      <c r="O1920" s="6">
        <v>0.1</v>
      </c>
      <c r="P1920" s="5">
        <v>60.29</v>
      </c>
      <c r="Q1920" s="5">
        <f t="shared" si="116"/>
        <v>560.29500000000007</v>
      </c>
      <c r="R1920" s="5">
        <f t="shared" si="117"/>
        <v>301.45</v>
      </c>
      <c r="S1920" s="5">
        <f t="shared" si="118"/>
        <v>258.84500000000008</v>
      </c>
      <c r="T1920" s="7">
        <f t="shared" si="119"/>
        <v>0.46197984990049895</v>
      </c>
      <c r="U1920" s="4">
        <f>YEAR(SalesDataTable[[#This Row],[Order Date]])</f>
        <v>2026</v>
      </c>
      <c r="V1920" s="7" t="str">
        <f>"Q"&amp;ROUNDUP(MONTH(SalesDataTable[[#This Row],[Order Date]])/3,0)</f>
        <v>Q3</v>
      </c>
      <c r="W1920" s="8">
        <f>MONTH(SalesDataTable[[#This Row],[Order Date]])</f>
        <v>9</v>
      </c>
      <c r="X1920" s="7" t="str">
        <f>TEXT(SalesDataTable[[#This Row],[Order Date]],"mmm")</f>
        <v>Sep</v>
      </c>
    </row>
    <row r="1921" spans="1:24" ht="15.75">
      <c r="A1921" s="1">
        <v>3993</v>
      </c>
      <c r="B1921" s="2">
        <v>46283</v>
      </c>
      <c r="C1921" s="3">
        <f>YEAR(SalesDataTable[[#This Row],[Order Date]])</f>
        <v>2026</v>
      </c>
      <c r="D1921" s="10" t="str">
        <f>"Q"&amp;ROUNDUP(MONTH(SalesDataTable[[#This Row],[Order Date]])/3,0)</f>
        <v>Q3</v>
      </c>
      <c r="E1921" s="3">
        <f>MONTH(SalesDataTable[[#This Row],[Order Date]])</f>
        <v>9</v>
      </c>
      <c r="F1921" s="3" t="str">
        <f>TEXT(SalesDataTable[[#This Row],[Order Date]],"MMM")</f>
        <v>Sep</v>
      </c>
      <c r="G1921" s="3" t="s">
        <v>6</v>
      </c>
      <c r="H1921" s="3" t="s">
        <v>43</v>
      </c>
      <c r="I1921" s="3" t="s">
        <v>28</v>
      </c>
      <c r="J1921" s="3" t="s">
        <v>3</v>
      </c>
      <c r="K1921" s="3" t="s">
        <v>9</v>
      </c>
      <c r="L1921" s="3" t="s">
        <v>37</v>
      </c>
      <c r="M1921" s="8">
        <v>1</v>
      </c>
      <c r="N1921" s="5">
        <v>153.68</v>
      </c>
      <c r="O1921" s="6">
        <v>0.05</v>
      </c>
      <c r="P1921" s="5">
        <v>77.42</v>
      </c>
      <c r="Q1921" s="5">
        <f t="shared" si="116"/>
        <v>145.99600000000001</v>
      </c>
      <c r="R1921" s="5">
        <f t="shared" si="117"/>
        <v>77.42</v>
      </c>
      <c r="S1921" s="5">
        <f t="shared" si="118"/>
        <v>68.576000000000008</v>
      </c>
      <c r="T1921" s="7">
        <f t="shared" si="119"/>
        <v>0.46971149894517661</v>
      </c>
      <c r="U1921" s="4">
        <f>YEAR(SalesDataTable[[#This Row],[Order Date]])</f>
        <v>2026</v>
      </c>
      <c r="V1921" s="7" t="str">
        <f>"Q"&amp;ROUNDUP(MONTH(SalesDataTable[[#This Row],[Order Date]])/3,0)</f>
        <v>Q3</v>
      </c>
      <c r="W1921" s="8">
        <f>MONTH(SalesDataTable[[#This Row],[Order Date]])</f>
        <v>9</v>
      </c>
      <c r="X1921" s="7" t="str">
        <f>TEXT(SalesDataTable[[#This Row],[Order Date]],"mmm")</f>
        <v>Sep</v>
      </c>
    </row>
    <row r="1922" spans="1:24" ht="15.75">
      <c r="A1922" s="1">
        <v>4343</v>
      </c>
      <c r="B1922" s="2">
        <v>46283</v>
      </c>
      <c r="C1922" s="3">
        <f>YEAR(SalesDataTable[[#This Row],[Order Date]])</f>
        <v>2026</v>
      </c>
      <c r="D1922" s="10" t="str">
        <f>"Q"&amp;ROUNDUP(MONTH(SalesDataTable[[#This Row],[Order Date]])/3,0)</f>
        <v>Q3</v>
      </c>
      <c r="E1922" s="3">
        <f>MONTH(SalesDataTable[[#This Row],[Order Date]])</f>
        <v>9</v>
      </c>
      <c r="F1922" s="3" t="str">
        <f>TEXT(SalesDataTable[[#This Row],[Order Date]],"MMM")</f>
        <v>Sep</v>
      </c>
      <c r="G1922" s="3" t="s">
        <v>6</v>
      </c>
      <c r="H1922" s="3" t="s">
        <v>43</v>
      </c>
      <c r="I1922" s="3" t="s">
        <v>28</v>
      </c>
      <c r="J1922" s="3" t="s">
        <v>13</v>
      </c>
      <c r="K1922" s="3" t="s">
        <v>23</v>
      </c>
      <c r="L1922" s="3" t="s">
        <v>51</v>
      </c>
      <c r="M1922" s="8">
        <v>2</v>
      </c>
      <c r="N1922" s="5">
        <v>121.37</v>
      </c>
      <c r="O1922" s="6">
        <v>0.05</v>
      </c>
      <c r="P1922" s="5">
        <v>60.13</v>
      </c>
      <c r="Q1922" s="5">
        <f t="shared" ref="Q1922:Q1985" si="120">M1922*N1922*(1-O1922)</f>
        <v>230.60300000000001</v>
      </c>
      <c r="R1922" s="5">
        <f t="shared" ref="R1922:R1985" si="121">M1922*P1922</f>
        <v>120.26</v>
      </c>
      <c r="S1922" s="5">
        <f t="shared" ref="S1922:S1985" si="122">Q1922-R1922</f>
        <v>110.343</v>
      </c>
      <c r="T1922" s="7">
        <f t="shared" ref="T1922:T1985" si="123">IFERROR(S1922/Q1922,0)</f>
        <v>0.47849767782726155</v>
      </c>
      <c r="U1922" s="4">
        <f>YEAR(SalesDataTable[[#This Row],[Order Date]])</f>
        <v>2026</v>
      </c>
      <c r="V1922" s="7" t="str">
        <f>"Q"&amp;ROUNDUP(MONTH(SalesDataTable[[#This Row],[Order Date]])/3,0)</f>
        <v>Q3</v>
      </c>
      <c r="W1922" s="8">
        <f>MONTH(SalesDataTable[[#This Row],[Order Date]])</f>
        <v>9</v>
      </c>
      <c r="X1922" s="7" t="str">
        <f>TEXT(SalesDataTable[[#This Row],[Order Date]],"mmm")</f>
        <v>Sep</v>
      </c>
    </row>
    <row r="1923" spans="1:24" ht="15.75">
      <c r="A1923" s="1">
        <v>4429</v>
      </c>
      <c r="B1923" s="2">
        <v>46283</v>
      </c>
      <c r="C1923" s="3">
        <f>YEAR(SalesDataTable[[#This Row],[Order Date]])</f>
        <v>2026</v>
      </c>
      <c r="D1923" s="10" t="str">
        <f>"Q"&amp;ROUNDUP(MONTH(SalesDataTable[[#This Row],[Order Date]])/3,0)</f>
        <v>Q3</v>
      </c>
      <c r="E1923" s="3">
        <f>MONTH(SalesDataTable[[#This Row],[Order Date]])</f>
        <v>9</v>
      </c>
      <c r="F1923" s="3" t="str">
        <f>TEXT(SalesDataTable[[#This Row],[Order Date]],"MMM")</f>
        <v>Sep</v>
      </c>
      <c r="G1923" s="3" t="s">
        <v>0</v>
      </c>
      <c r="H1923" s="3" t="s">
        <v>50</v>
      </c>
      <c r="I1923" s="3" t="s">
        <v>2</v>
      </c>
      <c r="J1923" s="3" t="s">
        <v>16</v>
      </c>
      <c r="K1923" s="3" t="s">
        <v>9</v>
      </c>
      <c r="L1923" s="3" t="s">
        <v>17</v>
      </c>
      <c r="M1923" s="8">
        <v>2</v>
      </c>
      <c r="N1923" s="5">
        <v>145.1</v>
      </c>
      <c r="O1923" s="6">
        <v>0.1</v>
      </c>
      <c r="P1923" s="5">
        <v>77.62</v>
      </c>
      <c r="Q1923" s="5">
        <f t="shared" si="120"/>
        <v>261.18</v>
      </c>
      <c r="R1923" s="5">
        <f t="shared" si="121"/>
        <v>155.24</v>
      </c>
      <c r="S1923" s="5">
        <f t="shared" si="122"/>
        <v>105.94</v>
      </c>
      <c r="T1923" s="7">
        <f t="shared" si="123"/>
        <v>0.40562064476606169</v>
      </c>
      <c r="U1923" s="4">
        <f>YEAR(SalesDataTable[[#This Row],[Order Date]])</f>
        <v>2026</v>
      </c>
      <c r="V1923" s="7" t="str">
        <f>"Q"&amp;ROUNDUP(MONTH(SalesDataTable[[#This Row],[Order Date]])/3,0)</f>
        <v>Q3</v>
      </c>
      <c r="W1923" s="8">
        <f>MONTH(SalesDataTable[[#This Row],[Order Date]])</f>
        <v>9</v>
      </c>
      <c r="X1923" s="7" t="str">
        <f>TEXT(SalesDataTable[[#This Row],[Order Date]],"mmm")</f>
        <v>Sep</v>
      </c>
    </row>
    <row r="1924" spans="1:24" ht="15.75">
      <c r="A1924" s="1">
        <v>4824</v>
      </c>
      <c r="B1924" s="2">
        <v>46283</v>
      </c>
      <c r="C1924" s="3">
        <f>YEAR(SalesDataTable[[#This Row],[Order Date]])</f>
        <v>2026</v>
      </c>
      <c r="D1924" s="10" t="str">
        <f>"Q"&amp;ROUNDUP(MONTH(SalesDataTable[[#This Row],[Order Date]])/3,0)</f>
        <v>Q3</v>
      </c>
      <c r="E1924" s="3">
        <f>MONTH(SalesDataTable[[#This Row],[Order Date]])</f>
        <v>9</v>
      </c>
      <c r="F1924" s="3" t="str">
        <f>TEXT(SalesDataTable[[#This Row],[Order Date]],"MMM")</f>
        <v>Sep</v>
      </c>
      <c r="G1924" s="3" t="s">
        <v>20</v>
      </c>
      <c r="H1924" s="3" t="s">
        <v>33</v>
      </c>
      <c r="I1924" s="3" t="s">
        <v>2</v>
      </c>
      <c r="J1924" s="3" t="s">
        <v>3</v>
      </c>
      <c r="K1924" s="3" t="s">
        <v>34</v>
      </c>
      <c r="L1924" s="3" t="s">
        <v>42</v>
      </c>
      <c r="M1924" s="8">
        <v>1</v>
      </c>
      <c r="N1924" s="5">
        <v>36.729999999999997</v>
      </c>
      <c r="O1924" s="6">
        <v>0.05</v>
      </c>
      <c r="P1924" s="5">
        <v>14.11</v>
      </c>
      <c r="Q1924" s="5">
        <f t="shared" si="120"/>
        <v>34.893499999999996</v>
      </c>
      <c r="R1924" s="5">
        <f t="shared" si="121"/>
        <v>14.11</v>
      </c>
      <c r="S1924" s="5">
        <f t="shared" si="122"/>
        <v>20.783499999999997</v>
      </c>
      <c r="T1924" s="7">
        <f t="shared" si="123"/>
        <v>0.59562669265049362</v>
      </c>
      <c r="U1924" s="4">
        <f>YEAR(SalesDataTable[[#This Row],[Order Date]])</f>
        <v>2026</v>
      </c>
      <c r="V1924" s="7" t="str">
        <f>"Q"&amp;ROUNDUP(MONTH(SalesDataTable[[#This Row],[Order Date]])/3,0)</f>
        <v>Q3</v>
      </c>
      <c r="W1924" s="8">
        <f>MONTH(SalesDataTable[[#This Row],[Order Date]])</f>
        <v>9</v>
      </c>
      <c r="X1924" s="7" t="str">
        <f>TEXT(SalesDataTable[[#This Row],[Order Date]],"mmm")</f>
        <v>Sep</v>
      </c>
    </row>
    <row r="1925" spans="1:24" ht="15.75">
      <c r="A1925" s="1">
        <v>4881</v>
      </c>
      <c r="B1925" s="2">
        <v>46283</v>
      </c>
      <c r="C1925" s="3">
        <f>YEAR(SalesDataTable[[#This Row],[Order Date]])</f>
        <v>2026</v>
      </c>
      <c r="D1925" s="10" t="str">
        <f>"Q"&amp;ROUNDUP(MONTH(SalesDataTable[[#This Row],[Order Date]])/3,0)</f>
        <v>Q3</v>
      </c>
      <c r="E1925" s="3">
        <f>MONTH(SalesDataTable[[#This Row],[Order Date]])</f>
        <v>9</v>
      </c>
      <c r="F1925" s="3" t="str">
        <f>TEXT(SalesDataTable[[#This Row],[Order Date]],"MMM")</f>
        <v>Sep</v>
      </c>
      <c r="G1925" s="3" t="s">
        <v>11</v>
      </c>
      <c r="H1925" s="3" t="s">
        <v>12</v>
      </c>
      <c r="I1925" s="3" t="s">
        <v>2</v>
      </c>
      <c r="J1925" s="3" t="s">
        <v>16</v>
      </c>
      <c r="K1925" s="3" t="s">
        <v>14</v>
      </c>
      <c r="L1925" s="3" t="s">
        <v>44</v>
      </c>
      <c r="M1925" s="8">
        <v>4</v>
      </c>
      <c r="N1925" s="5">
        <v>134.15</v>
      </c>
      <c r="O1925" s="6">
        <v>0.05</v>
      </c>
      <c r="P1925" s="5">
        <v>65.58</v>
      </c>
      <c r="Q1925" s="5">
        <f t="shared" si="120"/>
        <v>509.77</v>
      </c>
      <c r="R1925" s="5">
        <f t="shared" si="121"/>
        <v>262.32</v>
      </c>
      <c r="S1925" s="5">
        <f t="shared" si="122"/>
        <v>247.45</v>
      </c>
      <c r="T1925" s="7">
        <f t="shared" si="123"/>
        <v>0.48541499107440611</v>
      </c>
      <c r="U1925" s="4">
        <f>YEAR(SalesDataTable[[#This Row],[Order Date]])</f>
        <v>2026</v>
      </c>
      <c r="V1925" s="7" t="str">
        <f>"Q"&amp;ROUNDUP(MONTH(SalesDataTable[[#This Row],[Order Date]])/3,0)</f>
        <v>Q3</v>
      </c>
      <c r="W1925" s="8">
        <f>MONTH(SalesDataTable[[#This Row],[Order Date]])</f>
        <v>9</v>
      </c>
      <c r="X1925" s="7" t="str">
        <f>TEXT(SalesDataTable[[#This Row],[Order Date]],"mmm")</f>
        <v>Sep</v>
      </c>
    </row>
    <row r="1926" spans="1:24" ht="15.75">
      <c r="A1926" s="1">
        <v>5138</v>
      </c>
      <c r="B1926" s="2">
        <v>46283</v>
      </c>
      <c r="C1926" s="3">
        <f>YEAR(SalesDataTable[[#This Row],[Order Date]])</f>
        <v>2026</v>
      </c>
      <c r="D1926" s="10" t="str">
        <f>"Q"&amp;ROUNDUP(MONTH(SalesDataTable[[#This Row],[Order Date]])/3,0)</f>
        <v>Q3</v>
      </c>
      <c r="E1926" s="3">
        <f>MONTH(SalesDataTable[[#This Row],[Order Date]])</f>
        <v>9</v>
      </c>
      <c r="F1926" s="3" t="str">
        <f>TEXT(SalesDataTable[[#This Row],[Order Date]],"MMM")</f>
        <v>Sep</v>
      </c>
      <c r="G1926" s="3" t="s">
        <v>0</v>
      </c>
      <c r="H1926" s="3" t="s">
        <v>1</v>
      </c>
      <c r="I1926" s="3" t="s">
        <v>8</v>
      </c>
      <c r="J1926" s="3" t="s">
        <v>16</v>
      </c>
      <c r="K1926" s="3" t="s">
        <v>9</v>
      </c>
      <c r="L1926" s="3" t="s">
        <v>10</v>
      </c>
      <c r="M1926" s="8">
        <v>8</v>
      </c>
      <c r="N1926" s="5">
        <v>94.21</v>
      </c>
      <c r="O1926" s="6">
        <v>0.1</v>
      </c>
      <c r="P1926" s="5">
        <v>45.05</v>
      </c>
      <c r="Q1926" s="5">
        <f t="shared" si="120"/>
        <v>678.31200000000001</v>
      </c>
      <c r="R1926" s="5">
        <f t="shared" si="121"/>
        <v>360.4</v>
      </c>
      <c r="S1926" s="5">
        <f t="shared" si="122"/>
        <v>317.91200000000003</v>
      </c>
      <c r="T1926" s="7">
        <f t="shared" si="123"/>
        <v>0.46868107891353833</v>
      </c>
      <c r="U1926" s="4">
        <f>YEAR(SalesDataTable[[#This Row],[Order Date]])</f>
        <v>2026</v>
      </c>
      <c r="V1926" s="7" t="str">
        <f>"Q"&amp;ROUNDUP(MONTH(SalesDataTable[[#This Row],[Order Date]])/3,0)</f>
        <v>Q3</v>
      </c>
      <c r="W1926" s="8">
        <f>MONTH(SalesDataTable[[#This Row],[Order Date]])</f>
        <v>9</v>
      </c>
      <c r="X1926" s="7" t="str">
        <f>TEXT(SalesDataTable[[#This Row],[Order Date]],"mmm")</f>
        <v>Sep</v>
      </c>
    </row>
    <row r="1927" spans="1:24" ht="15.75">
      <c r="A1927" s="1">
        <v>1214</v>
      </c>
      <c r="B1927" s="2">
        <v>46284</v>
      </c>
      <c r="C1927" s="3">
        <f>YEAR(SalesDataTable[[#This Row],[Order Date]])</f>
        <v>2026</v>
      </c>
      <c r="D1927" s="10" t="str">
        <f>"Q"&amp;ROUNDUP(MONTH(SalesDataTable[[#This Row],[Order Date]])/3,0)</f>
        <v>Q3</v>
      </c>
      <c r="E1927" s="3">
        <f>MONTH(SalesDataTable[[#This Row],[Order Date]])</f>
        <v>9</v>
      </c>
      <c r="F1927" s="3" t="str">
        <f>TEXT(SalesDataTable[[#This Row],[Order Date]],"MMM")</f>
        <v>Sep</v>
      </c>
      <c r="G1927" s="3" t="s">
        <v>0</v>
      </c>
      <c r="H1927" s="3" t="s">
        <v>50</v>
      </c>
      <c r="I1927" s="3" t="s">
        <v>19</v>
      </c>
      <c r="J1927" s="3" t="s">
        <v>3</v>
      </c>
      <c r="K1927" s="3" t="s">
        <v>23</v>
      </c>
      <c r="L1927" s="3" t="s">
        <v>29</v>
      </c>
      <c r="M1927" s="8">
        <v>1</v>
      </c>
      <c r="N1927" s="5">
        <v>198.29</v>
      </c>
      <c r="O1927" s="6">
        <v>0.05</v>
      </c>
      <c r="P1927" s="5">
        <v>106.24</v>
      </c>
      <c r="Q1927" s="5">
        <f t="shared" si="120"/>
        <v>188.37549999999999</v>
      </c>
      <c r="R1927" s="5">
        <f t="shared" si="121"/>
        <v>106.24</v>
      </c>
      <c r="S1927" s="5">
        <f t="shared" si="122"/>
        <v>82.135499999999993</v>
      </c>
      <c r="T1927" s="7">
        <f t="shared" si="123"/>
        <v>0.436020076920831</v>
      </c>
      <c r="U1927" s="4">
        <f>YEAR(SalesDataTable[[#This Row],[Order Date]])</f>
        <v>2026</v>
      </c>
      <c r="V1927" s="7" t="str">
        <f>"Q"&amp;ROUNDUP(MONTH(SalesDataTable[[#This Row],[Order Date]])/3,0)</f>
        <v>Q3</v>
      </c>
      <c r="W1927" s="8">
        <f>MONTH(SalesDataTable[[#This Row],[Order Date]])</f>
        <v>9</v>
      </c>
      <c r="X1927" s="7" t="str">
        <f>TEXT(SalesDataTable[[#This Row],[Order Date]],"mmm")</f>
        <v>Sep</v>
      </c>
    </row>
    <row r="1928" spans="1:24" ht="15.75">
      <c r="A1928" s="1">
        <v>1346</v>
      </c>
      <c r="B1928" s="2">
        <v>46284</v>
      </c>
      <c r="C1928" s="3">
        <f>YEAR(SalesDataTable[[#This Row],[Order Date]])</f>
        <v>2026</v>
      </c>
      <c r="D1928" s="10" t="str">
        <f>"Q"&amp;ROUNDUP(MONTH(SalesDataTable[[#This Row],[Order Date]])/3,0)</f>
        <v>Q3</v>
      </c>
      <c r="E1928" s="3">
        <f>MONTH(SalesDataTable[[#This Row],[Order Date]])</f>
        <v>9</v>
      </c>
      <c r="F1928" s="3" t="str">
        <f>TEXT(SalesDataTable[[#This Row],[Order Date]],"MMM")</f>
        <v>Sep</v>
      </c>
      <c r="G1928" s="3" t="s">
        <v>6</v>
      </c>
      <c r="H1928" s="3" t="s">
        <v>49</v>
      </c>
      <c r="I1928" s="3" t="s">
        <v>28</v>
      </c>
      <c r="J1928" s="3" t="s">
        <v>3</v>
      </c>
      <c r="K1928" s="3" t="s">
        <v>14</v>
      </c>
      <c r="L1928" s="3" t="s">
        <v>48</v>
      </c>
      <c r="M1928" s="8">
        <v>3</v>
      </c>
      <c r="N1928" s="5">
        <v>166.21</v>
      </c>
      <c r="O1928" s="6">
        <v>0.05</v>
      </c>
      <c r="P1928" s="5">
        <v>85.03</v>
      </c>
      <c r="Q1928" s="5">
        <f t="shared" si="120"/>
        <v>473.69849999999997</v>
      </c>
      <c r="R1928" s="5">
        <f t="shared" si="121"/>
        <v>255.09</v>
      </c>
      <c r="S1928" s="5">
        <f t="shared" si="122"/>
        <v>218.60849999999996</v>
      </c>
      <c r="T1928" s="7">
        <f t="shared" si="123"/>
        <v>0.4614929116304991</v>
      </c>
      <c r="U1928" s="4">
        <f>YEAR(SalesDataTable[[#This Row],[Order Date]])</f>
        <v>2026</v>
      </c>
      <c r="V1928" s="7" t="str">
        <f>"Q"&amp;ROUNDUP(MONTH(SalesDataTable[[#This Row],[Order Date]])/3,0)</f>
        <v>Q3</v>
      </c>
      <c r="W1928" s="8">
        <f>MONTH(SalesDataTable[[#This Row],[Order Date]])</f>
        <v>9</v>
      </c>
      <c r="X1928" s="7" t="str">
        <f>TEXT(SalesDataTable[[#This Row],[Order Date]],"mmm")</f>
        <v>Sep</v>
      </c>
    </row>
    <row r="1929" spans="1:24" ht="15.75">
      <c r="A1929" s="1">
        <v>1361</v>
      </c>
      <c r="B1929" s="2">
        <v>46284</v>
      </c>
      <c r="C1929" s="3">
        <f>YEAR(SalesDataTable[[#This Row],[Order Date]])</f>
        <v>2026</v>
      </c>
      <c r="D1929" s="10" t="str">
        <f>"Q"&amp;ROUNDUP(MONTH(SalesDataTable[[#This Row],[Order Date]])/3,0)</f>
        <v>Q3</v>
      </c>
      <c r="E1929" s="3">
        <f>MONTH(SalesDataTable[[#This Row],[Order Date]])</f>
        <v>9</v>
      </c>
      <c r="F1929" s="3" t="str">
        <f>TEXT(SalesDataTable[[#This Row],[Order Date]],"MMM")</f>
        <v>Sep</v>
      </c>
      <c r="G1929" s="3" t="s">
        <v>6</v>
      </c>
      <c r="H1929" s="3" t="s">
        <v>27</v>
      </c>
      <c r="I1929" s="3" t="s">
        <v>28</v>
      </c>
      <c r="J1929" s="3" t="s">
        <v>13</v>
      </c>
      <c r="K1929" s="3" t="s">
        <v>4</v>
      </c>
      <c r="L1929" s="3" t="s">
        <v>26</v>
      </c>
      <c r="M1929" s="8">
        <v>1</v>
      </c>
      <c r="N1929" s="5">
        <v>40.700000000000003</v>
      </c>
      <c r="O1929" s="6">
        <v>0.05</v>
      </c>
      <c r="P1929" s="5">
        <v>16.43</v>
      </c>
      <c r="Q1929" s="5">
        <f t="shared" si="120"/>
        <v>38.664999999999999</v>
      </c>
      <c r="R1929" s="5">
        <f t="shared" si="121"/>
        <v>16.43</v>
      </c>
      <c r="S1929" s="5">
        <f t="shared" si="122"/>
        <v>22.234999999999999</v>
      </c>
      <c r="T1929" s="7">
        <f t="shared" si="123"/>
        <v>0.57506789085736454</v>
      </c>
      <c r="U1929" s="4">
        <f>YEAR(SalesDataTable[[#This Row],[Order Date]])</f>
        <v>2026</v>
      </c>
      <c r="V1929" s="7" t="str">
        <f>"Q"&amp;ROUNDUP(MONTH(SalesDataTable[[#This Row],[Order Date]])/3,0)</f>
        <v>Q3</v>
      </c>
      <c r="W1929" s="8">
        <f>MONTH(SalesDataTable[[#This Row],[Order Date]])</f>
        <v>9</v>
      </c>
      <c r="X1929" s="7" t="str">
        <f>TEXT(SalesDataTable[[#This Row],[Order Date]],"mmm")</f>
        <v>Sep</v>
      </c>
    </row>
    <row r="1930" spans="1:24" ht="15.75">
      <c r="A1930" s="1">
        <v>2728</v>
      </c>
      <c r="B1930" s="2">
        <v>46284</v>
      </c>
      <c r="C1930" s="3">
        <f>YEAR(SalesDataTable[[#This Row],[Order Date]])</f>
        <v>2026</v>
      </c>
      <c r="D1930" s="10" t="str">
        <f>"Q"&amp;ROUNDUP(MONTH(SalesDataTable[[#This Row],[Order Date]])/3,0)</f>
        <v>Q3</v>
      </c>
      <c r="E1930" s="3">
        <f>MONTH(SalesDataTable[[#This Row],[Order Date]])</f>
        <v>9</v>
      </c>
      <c r="F1930" s="3" t="str">
        <f>TEXT(SalesDataTable[[#This Row],[Order Date]],"MMM")</f>
        <v>Sep</v>
      </c>
      <c r="G1930" s="3" t="s">
        <v>0</v>
      </c>
      <c r="H1930" s="3" t="s">
        <v>50</v>
      </c>
      <c r="I1930" s="3" t="s">
        <v>2</v>
      </c>
      <c r="J1930" s="3" t="s">
        <v>13</v>
      </c>
      <c r="K1930" s="3" t="s">
        <v>9</v>
      </c>
      <c r="L1930" s="3" t="s">
        <v>37</v>
      </c>
      <c r="M1930" s="8">
        <v>3</v>
      </c>
      <c r="N1930" s="5">
        <v>153.5</v>
      </c>
      <c r="O1930" s="6">
        <v>0</v>
      </c>
      <c r="P1930" s="5">
        <v>80.819999999999993</v>
      </c>
      <c r="Q1930" s="5">
        <f t="shared" si="120"/>
        <v>460.5</v>
      </c>
      <c r="R1930" s="5">
        <f t="shared" si="121"/>
        <v>242.45999999999998</v>
      </c>
      <c r="S1930" s="5">
        <f t="shared" si="122"/>
        <v>218.04000000000002</v>
      </c>
      <c r="T1930" s="7">
        <f t="shared" si="123"/>
        <v>0.47348534201954401</v>
      </c>
      <c r="U1930" s="4">
        <f>YEAR(SalesDataTable[[#This Row],[Order Date]])</f>
        <v>2026</v>
      </c>
      <c r="V1930" s="7" t="str">
        <f>"Q"&amp;ROUNDUP(MONTH(SalesDataTable[[#This Row],[Order Date]])/3,0)</f>
        <v>Q3</v>
      </c>
      <c r="W1930" s="8">
        <f>MONTH(SalesDataTable[[#This Row],[Order Date]])</f>
        <v>9</v>
      </c>
      <c r="X1930" s="7" t="str">
        <f>TEXT(SalesDataTable[[#This Row],[Order Date]],"mmm")</f>
        <v>Sep</v>
      </c>
    </row>
    <row r="1931" spans="1:24" ht="15.75">
      <c r="A1931" s="1">
        <v>2788</v>
      </c>
      <c r="B1931" s="2">
        <v>46284</v>
      </c>
      <c r="C1931" s="3">
        <f>YEAR(SalesDataTable[[#This Row],[Order Date]])</f>
        <v>2026</v>
      </c>
      <c r="D1931" s="10" t="str">
        <f>"Q"&amp;ROUNDUP(MONTH(SalesDataTable[[#This Row],[Order Date]])/3,0)</f>
        <v>Q3</v>
      </c>
      <c r="E1931" s="3">
        <f>MONTH(SalesDataTable[[#This Row],[Order Date]])</f>
        <v>9</v>
      </c>
      <c r="F1931" s="3" t="str">
        <f>TEXT(SalesDataTable[[#This Row],[Order Date]],"MMM")</f>
        <v>Sep</v>
      </c>
      <c r="G1931" s="3" t="s">
        <v>6</v>
      </c>
      <c r="H1931" s="3" t="s">
        <v>43</v>
      </c>
      <c r="I1931" s="3" t="s">
        <v>28</v>
      </c>
      <c r="J1931" s="3" t="s">
        <v>13</v>
      </c>
      <c r="K1931" s="3" t="s">
        <v>9</v>
      </c>
      <c r="L1931" s="3" t="s">
        <v>46</v>
      </c>
      <c r="M1931" s="8">
        <v>1</v>
      </c>
      <c r="N1931" s="5">
        <v>70.430000000000007</v>
      </c>
      <c r="O1931" s="6">
        <v>0</v>
      </c>
      <c r="P1931" s="5">
        <v>31.51</v>
      </c>
      <c r="Q1931" s="5">
        <f t="shared" si="120"/>
        <v>70.430000000000007</v>
      </c>
      <c r="R1931" s="5">
        <f t="shared" si="121"/>
        <v>31.51</v>
      </c>
      <c r="S1931" s="5">
        <f t="shared" si="122"/>
        <v>38.92</v>
      </c>
      <c r="T1931" s="7">
        <f t="shared" si="123"/>
        <v>0.55260542382507449</v>
      </c>
      <c r="U1931" s="4">
        <f>YEAR(SalesDataTable[[#This Row],[Order Date]])</f>
        <v>2026</v>
      </c>
      <c r="V1931" s="7" t="str">
        <f>"Q"&amp;ROUNDUP(MONTH(SalesDataTable[[#This Row],[Order Date]])/3,0)</f>
        <v>Q3</v>
      </c>
      <c r="W1931" s="8">
        <f>MONTH(SalesDataTable[[#This Row],[Order Date]])</f>
        <v>9</v>
      </c>
      <c r="X1931" s="7" t="str">
        <f>TEXT(SalesDataTable[[#This Row],[Order Date]],"mmm")</f>
        <v>Sep</v>
      </c>
    </row>
    <row r="1932" spans="1:24" ht="15.75">
      <c r="A1932" s="1">
        <v>2932</v>
      </c>
      <c r="B1932" s="2">
        <v>46284</v>
      </c>
      <c r="C1932" s="3">
        <f>YEAR(SalesDataTable[[#This Row],[Order Date]])</f>
        <v>2026</v>
      </c>
      <c r="D1932" s="10" t="str">
        <f>"Q"&amp;ROUNDUP(MONTH(SalesDataTable[[#This Row],[Order Date]])/3,0)</f>
        <v>Q3</v>
      </c>
      <c r="E1932" s="3">
        <f>MONTH(SalesDataTable[[#This Row],[Order Date]])</f>
        <v>9</v>
      </c>
      <c r="F1932" s="3" t="str">
        <f>TEXT(SalesDataTable[[#This Row],[Order Date]],"MMM")</f>
        <v>Sep</v>
      </c>
      <c r="G1932" s="3" t="s">
        <v>0</v>
      </c>
      <c r="H1932" s="3" t="s">
        <v>50</v>
      </c>
      <c r="I1932" s="3" t="s">
        <v>19</v>
      </c>
      <c r="J1932" s="3" t="s">
        <v>16</v>
      </c>
      <c r="K1932" s="3" t="s">
        <v>4</v>
      </c>
      <c r="L1932" s="3" t="s">
        <v>22</v>
      </c>
      <c r="M1932" s="8">
        <v>4</v>
      </c>
      <c r="N1932" s="5">
        <v>49.93</v>
      </c>
      <c r="O1932" s="6">
        <v>0</v>
      </c>
      <c r="P1932" s="5">
        <v>22.99</v>
      </c>
      <c r="Q1932" s="5">
        <f t="shared" si="120"/>
        <v>199.72</v>
      </c>
      <c r="R1932" s="5">
        <f t="shared" si="121"/>
        <v>91.96</v>
      </c>
      <c r="S1932" s="5">
        <f t="shared" si="122"/>
        <v>107.76</v>
      </c>
      <c r="T1932" s="7">
        <f t="shared" si="123"/>
        <v>0.53955537752853999</v>
      </c>
      <c r="U1932" s="4">
        <f>YEAR(SalesDataTable[[#This Row],[Order Date]])</f>
        <v>2026</v>
      </c>
      <c r="V1932" s="7" t="str">
        <f>"Q"&amp;ROUNDUP(MONTH(SalesDataTable[[#This Row],[Order Date]])/3,0)</f>
        <v>Q3</v>
      </c>
      <c r="W1932" s="8">
        <f>MONTH(SalesDataTable[[#This Row],[Order Date]])</f>
        <v>9</v>
      </c>
      <c r="X1932" s="7" t="str">
        <f>TEXT(SalesDataTable[[#This Row],[Order Date]],"mmm")</f>
        <v>Sep</v>
      </c>
    </row>
    <row r="1933" spans="1:24" ht="15.75">
      <c r="A1933" s="1">
        <v>3399</v>
      </c>
      <c r="B1933" s="2">
        <v>46284</v>
      </c>
      <c r="C1933" s="3">
        <f>YEAR(SalesDataTable[[#This Row],[Order Date]])</f>
        <v>2026</v>
      </c>
      <c r="D1933" s="10" t="str">
        <f>"Q"&amp;ROUNDUP(MONTH(SalesDataTable[[#This Row],[Order Date]])/3,0)</f>
        <v>Q3</v>
      </c>
      <c r="E1933" s="3">
        <f>MONTH(SalesDataTable[[#This Row],[Order Date]])</f>
        <v>9</v>
      </c>
      <c r="F1933" s="3" t="str">
        <f>TEXT(SalesDataTable[[#This Row],[Order Date]],"MMM")</f>
        <v>Sep</v>
      </c>
      <c r="G1933" s="3" t="s">
        <v>6</v>
      </c>
      <c r="H1933" s="3" t="s">
        <v>43</v>
      </c>
      <c r="I1933" s="3" t="s">
        <v>19</v>
      </c>
      <c r="J1933" s="3" t="s">
        <v>3</v>
      </c>
      <c r="K1933" s="3" t="s">
        <v>4</v>
      </c>
      <c r="L1933" s="3" t="s">
        <v>22</v>
      </c>
      <c r="M1933" s="8">
        <v>1</v>
      </c>
      <c r="N1933" s="5">
        <v>50.18</v>
      </c>
      <c r="O1933" s="6">
        <v>0</v>
      </c>
      <c r="P1933" s="5">
        <v>22.92</v>
      </c>
      <c r="Q1933" s="5">
        <f t="shared" si="120"/>
        <v>50.18</v>
      </c>
      <c r="R1933" s="5">
        <f t="shared" si="121"/>
        <v>22.92</v>
      </c>
      <c r="S1933" s="5">
        <f t="shared" si="122"/>
        <v>27.259999999999998</v>
      </c>
      <c r="T1933" s="7">
        <f t="shared" si="123"/>
        <v>0.54324432044639293</v>
      </c>
      <c r="U1933" s="4">
        <f>YEAR(SalesDataTable[[#This Row],[Order Date]])</f>
        <v>2026</v>
      </c>
      <c r="V1933" s="7" t="str">
        <f>"Q"&amp;ROUNDUP(MONTH(SalesDataTable[[#This Row],[Order Date]])/3,0)</f>
        <v>Q3</v>
      </c>
      <c r="W1933" s="8">
        <f>MONTH(SalesDataTable[[#This Row],[Order Date]])</f>
        <v>9</v>
      </c>
      <c r="X1933" s="7" t="str">
        <f>TEXT(SalesDataTable[[#This Row],[Order Date]],"mmm")</f>
        <v>Sep</v>
      </c>
    </row>
    <row r="1934" spans="1:24" ht="15.75">
      <c r="A1934" s="1">
        <v>3588</v>
      </c>
      <c r="B1934" s="2">
        <v>46284</v>
      </c>
      <c r="C1934" s="3">
        <f>YEAR(SalesDataTable[[#This Row],[Order Date]])</f>
        <v>2026</v>
      </c>
      <c r="D1934" s="10" t="str">
        <f>"Q"&amp;ROUNDUP(MONTH(SalesDataTable[[#This Row],[Order Date]])/3,0)</f>
        <v>Q3</v>
      </c>
      <c r="E1934" s="3">
        <f>MONTH(SalesDataTable[[#This Row],[Order Date]])</f>
        <v>9</v>
      </c>
      <c r="F1934" s="3" t="str">
        <f>TEXT(SalesDataTable[[#This Row],[Order Date]],"MMM")</f>
        <v>Sep</v>
      </c>
      <c r="G1934" s="3" t="s">
        <v>20</v>
      </c>
      <c r="H1934" s="3" t="s">
        <v>47</v>
      </c>
      <c r="I1934" s="3" t="s">
        <v>19</v>
      </c>
      <c r="J1934" s="3" t="s">
        <v>13</v>
      </c>
      <c r="K1934" s="3" t="s">
        <v>14</v>
      </c>
      <c r="L1934" s="3" t="s">
        <v>48</v>
      </c>
      <c r="M1934" s="8">
        <v>2</v>
      </c>
      <c r="N1934" s="5">
        <v>164.01</v>
      </c>
      <c r="O1934" s="6">
        <v>0.15</v>
      </c>
      <c r="P1934" s="5">
        <v>87.14</v>
      </c>
      <c r="Q1934" s="5">
        <f t="shared" si="120"/>
        <v>278.81699999999995</v>
      </c>
      <c r="R1934" s="5">
        <f t="shared" si="121"/>
        <v>174.28</v>
      </c>
      <c r="S1934" s="5">
        <f t="shared" si="122"/>
        <v>104.53699999999995</v>
      </c>
      <c r="T1934" s="7">
        <f t="shared" si="123"/>
        <v>0.37493050997607741</v>
      </c>
      <c r="U1934" s="4">
        <f>YEAR(SalesDataTable[[#This Row],[Order Date]])</f>
        <v>2026</v>
      </c>
      <c r="V1934" s="7" t="str">
        <f>"Q"&amp;ROUNDUP(MONTH(SalesDataTable[[#This Row],[Order Date]])/3,0)</f>
        <v>Q3</v>
      </c>
      <c r="W1934" s="8">
        <f>MONTH(SalesDataTable[[#This Row],[Order Date]])</f>
        <v>9</v>
      </c>
      <c r="X1934" s="7" t="str">
        <f>TEXT(SalesDataTable[[#This Row],[Order Date]],"mmm")</f>
        <v>Sep</v>
      </c>
    </row>
    <row r="1935" spans="1:24" ht="15.75">
      <c r="A1935" s="1">
        <v>3603</v>
      </c>
      <c r="B1935" s="2">
        <v>46284</v>
      </c>
      <c r="C1935" s="3">
        <f>YEAR(SalesDataTable[[#This Row],[Order Date]])</f>
        <v>2026</v>
      </c>
      <c r="D1935" s="10" t="str">
        <f>"Q"&amp;ROUNDUP(MONTH(SalesDataTable[[#This Row],[Order Date]])/3,0)</f>
        <v>Q3</v>
      </c>
      <c r="E1935" s="3">
        <f>MONTH(SalesDataTable[[#This Row],[Order Date]])</f>
        <v>9</v>
      </c>
      <c r="F1935" s="3" t="str">
        <f>TEXT(SalesDataTable[[#This Row],[Order Date]],"MMM")</f>
        <v>Sep</v>
      </c>
      <c r="G1935" s="3" t="s">
        <v>6</v>
      </c>
      <c r="H1935" s="3" t="s">
        <v>49</v>
      </c>
      <c r="I1935" s="3" t="s">
        <v>28</v>
      </c>
      <c r="J1935" s="3" t="s">
        <v>3</v>
      </c>
      <c r="K1935" s="3" t="s">
        <v>4</v>
      </c>
      <c r="L1935" s="3" t="s">
        <v>5</v>
      </c>
      <c r="M1935" s="8">
        <v>2</v>
      </c>
      <c r="N1935" s="5">
        <v>83.77</v>
      </c>
      <c r="O1935" s="6">
        <v>0</v>
      </c>
      <c r="P1935" s="5">
        <v>43.32</v>
      </c>
      <c r="Q1935" s="5">
        <f t="shared" si="120"/>
        <v>167.54</v>
      </c>
      <c r="R1935" s="5">
        <f t="shared" si="121"/>
        <v>86.64</v>
      </c>
      <c r="S1935" s="5">
        <f t="shared" si="122"/>
        <v>80.899999999999991</v>
      </c>
      <c r="T1935" s="7">
        <f t="shared" si="123"/>
        <v>0.4828697624447893</v>
      </c>
      <c r="U1935" s="4">
        <f>YEAR(SalesDataTable[[#This Row],[Order Date]])</f>
        <v>2026</v>
      </c>
      <c r="V1935" s="7" t="str">
        <f>"Q"&amp;ROUNDUP(MONTH(SalesDataTable[[#This Row],[Order Date]])/3,0)</f>
        <v>Q3</v>
      </c>
      <c r="W1935" s="8">
        <f>MONTH(SalesDataTable[[#This Row],[Order Date]])</f>
        <v>9</v>
      </c>
      <c r="X1935" s="7" t="str">
        <f>TEXT(SalesDataTable[[#This Row],[Order Date]],"mmm")</f>
        <v>Sep</v>
      </c>
    </row>
    <row r="1936" spans="1:24" ht="15.75">
      <c r="A1936" s="1">
        <v>3845</v>
      </c>
      <c r="B1936" s="2">
        <v>46284</v>
      </c>
      <c r="C1936" s="3">
        <f>YEAR(SalesDataTable[[#This Row],[Order Date]])</f>
        <v>2026</v>
      </c>
      <c r="D1936" s="10" t="str">
        <f>"Q"&amp;ROUNDUP(MONTH(SalesDataTable[[#This Row],[Order Date]])/3,0)</f>
        <v>Q3</v>
      </c>
      <c r="E1936" s="3">
        <f>MONTH(SalesDataTable[[#This Row],[Order Date]])</f>
        <v>9</v>
      </c>
      <c r="F1936" s="3" t="str">
        <f>TEXT(SalesDataTable[[#This Row],[Order Date]],"MMM")</f>
        <v>Sep</v>
      </c>
      <c r="G1936" s="3" t="s">
        <v>20</v>
      </c>
      <c r="H1936" s="3" t="s">
        <v>33</v>
      </c>
      <c r="I1936" s="3" t="s">
        <v>2</v>
      </c>
      <c r="J1936" s="3" t="s">
        <v>13</v>
      </c>
      <c r="K1936" s="3" t="s">
        <v>23</v>
      </c>
      <c r="L1936" s="3" t="s">
        <v>40</v>
      </c>
      <c r="M1936" s="8">
        <v>1</v>
      </c>
      <c r="N1936" s="5">
        <v>81.84</v>
      </c>
      <c r="O1936" s="6">
        <v>0</v>
      </c>
      <c r="P1936" s="5">
        <v>38.5</v>
      </c>
      <c r="Q1936" s="5">
        <f t="shared" si="120"/>
        <v>81.84</v>
      </c>
      <c r="R1936" s="5">
        <f t="shared" si="121"/>
        <v>38.5</v>
      </c>
      <c r="S1936" s="5">
        <f t="shared" si="122"/>
        <v>43.34</v>
      </c>
      <c r="T1936" s="7">
        <f t="shared" si="123"/>
        <v>0.52956989247311825</v>
      </c>
      <c r="U1936" s="4">
        <f>YEAR(SalesDataTable[[#This Row],[Order Date]])</f>
        <v>2026</v>
      </c>
      <c r="V1936" s="7" t="str">
        <f>"Q"&amp;ROUNDUP(MONTH(SalesDataTable[[#This Row],[Order Date]])/3,0)</f>
        <v>Q3</v>
      </c>
      <c r="W1936" s="8">
        <f>MONTH(SalesDataTable[[#This Row],[Order Date]])</f>
        <v>9</v>
      </c>
      <c r="X1936" s="7" t="str">
        <f>TEXT(SalesDataTable[[#This Row],[Order Date]],"mmm")</f>
        <v>Sep</v>
      </c>
    </row>
    <row r="1937" spans="1:24" ht="15.75">
      <c r="A1937" s="1">
        <v>4191</v>
      </c>
      <c r="B1937" s="2">
        <v>46284</v>
      </c>
      <c r="C1937" s="3">
        <f>YEAR(SalesDataTable[[#This Row],[Order Date]])</f>
        <v>2026</v>
      </c>
      <c r="D1937" s="10" t="str">
        <f>"Q"&amp;ROUNDUP(MONTH(SalesDataTable[[#This Row],[Order Date]])/3,0)</f>
        <v>Q3</v>
      </c>
      <c r="E1937" s="3">
        <f>MONTH(SalesDataTable[[#This Row],[Order Date]])</f>
        <v>9</v>
      </c>
      <c r="F1937" s="3" t="str">
        <f>TEXT(SalesDataTable[[#This Row],[Order Date]],"MMM")</f>
        <v>Sep</v>
      </c>
      <c r="G1937" s="3" t="s">
        <v>11</v>
      </c>
      <c r="H1937" s="3" t="s">
        <v>25</v>
      </c>
      <c r="I1937" s="3" t="s">
        <v>28</v>
      </c>
      <c r="J1937" s="3" t="s">
        <v>3</v>
      </c>
      <c r="K1937" s="3" t="s">
        <v>34</v>
      </c>
      <c r="L1937" s="3" t="s">
        <v>35</v>
      </c>
      <c r="M1937" s="8">
        <v>1</v>
      </c>
      <c r="N1937" s="5">
        <v>40.32</v>
      </c>
      <c r="O1937" s="6">
        <v>0.15</v>
      </c>
      <c r="P1937" s="5">
        <v>14.39</v>
      </c>
      <c r="Q1937" s="5">
        <f t="shared" si="120"/>
        <v>34.271999999999998</v>
      </c>
      <c r="R1937" s="5">
        <f t="shared" si="121"/>
        <v>14.39</v>
      </c>
      <c r="S1937" s="5">
        <f t="shared" si="122"/>
        <v>19.881999999999998</v>
      </c>
      <c r="T1937" s="7">
        <f t="shared" si="123"/>
        <v>0.58012371615312786</v>
      </c>
      <c r="U1937" s="4">
        <f>YEAR(SalesDataTable[[#This Row],[Order Date]])</f>
        <v>2026</v>
      </c>
      <c r="V1937" s="7" t="str">
        <f>"Q"&amp;ROUNDUP(MONTH(SalesDataTable[[#This Row],[Order Date]])/3,0)</f>
        <v>Q3</v>
      </c>
      <c r="W1937" s="8">
        <f>MONTH(SalesDataTable[[#This Row],[Order Date]])</f>
        <v>9</v>
      </c>
      <c r="X1937" s="7" t="str">
        <f>TEXT(SalesDataTable[[#This Row],[Order Date]],"mmm")</f>
        <v>Sep</v>
      </c>
    </row>
    <row r="1938" spans="1:24" ht="15.75">
      <c r="A1938" s="1">
        <v>4269</v>
      </c>
      <c r="B1938" s="2">
        <v>46284</v>
      </c>
      <c r="C1938" s="3">
        <f>YEAR(SalesDataTable[[#This Row],[Order Date]])</f>
        <v>2026</v>
      </c>
      <c r="D1938" s="10" t="str">
        <f>"Q"&amp;ROUNDUP(MONTH(SalesDataTable[[#This Row],[Order Date]])/3,0)</f>
        <v>Q3</v>
      </c>
      <c r="E1938" s="3">
        <f>MONTH(SalesDataTable[[#This Row],[Order Date]])</f>
        <v>9</v>
      </c>
      <c r="F1938" s="3" t="str">
        <f>TEXT(SalesDataTable[[#This Row],[Order Date]],"MMM")</f>
        <v>Sep</v>
      </c>
      <c r="G1938" s="3" t="s">
        <v>11</v>
      </c>
      <c r="H1938" s="3" t="s">
        <v>52</v>
      </c>
      <c r="I1938" s="3" t="s">
        <v>8</v>
      </c>
      <c r="J1938" s="3" t="s">
        <v>16</v>
      </c>
      <c r="K1938" s="3" t="s">
        <v>9</v>
      </c>
      <c r="L1938" s="3" t="s">
        <v>37</v>
      </c>
      <c r="M1938" s="8">
        <v>4</v>
      </c>
      <c r="N1938" s="5">
        <v>155.84</v>
      </c>
      <c r="O1938" s="6">
        <v>0.05</v>
      </c>
      <c r="P1938" s="5">
        <v>80.790000000000006</v>
      </c>
      <c r="Q1938" s="5">
        <f t="shared" si="120"/>
        <v>592.19200000000001</v>
      </c>
      <c r="R1938" s="5">
        <f t="shared" si="121"/>
        <v>323.16000000000003</v>
      </c>
      <c r="S1938" s="5">
        <f t="shared" si="122"/>
        <v>269.03199999999998</v>
      </c>
      <c r="T1938" s="7">
        <f t="shared" si="123"/>
        <v>0.45429860585755966</v>
      </c>
      <c r="U1938" s="4">
        <f>YEAR(SalesDataTable[[#This Row],[Order Date]])</f>
        <v>2026</v>
      </c>
      <c r="V1938" s="7" t="str">
        <f>"Q"&amp;ROUNDUP(MONTH(SalesDataTable[[#This Row],[Order Date]])/3,0)</f>
        <v>Q3</v>
      </c>
      <c r="W1938" s="8">
        <f>MONTH(SalesDataTable[[#This Row],[Order Date]])</f>
        <v>9</v>
      </c>
      <c r="X1938" s="7" t="str">
        <f>TEXT(SalesDataTable[[#This Row],[Order Date]],"mmm")</f>
        <v>Sep</v>
      </c>
    </row>
    <row r="1939" spans="1:24" ht="15.75">
      <c r="A1939" s="1">
        <v>5</v>
      </c>
      <c r="B1939" s="2">
        <v>46285</v>
      </c>
      <c r="C1939" s="3">
        <f>YEAR(SalesDataTable[[#This Row],[Order Date]])</f>
        <v>2026</v>
      </c>
      <c r="D1939" s="10" t="str">
        <f>"Q"&amp;ROUNDUP(MONTH(SalesDataTable[[#This Row],[Order Date]])/3,0)</f>
        <v>Q3</v>
      </c>
      <c r="E1939" s="3">
        <f>MONTH(SalesDataTable[[#This Row],[Order Date]])</f>
        <v>9</v>
      </c>
      <c r="F1939" s="3" t="str">
        <f>TEXT(SalesDataTable[[#This Row],[Order Date]],"MMM")</f>
        <v>Sep</v>
      </c>
      <c r="G1939" s="3" t="s">
        <v>6</v>
      </c>
      <c r="H1939" s="3" t="s">
        <v>27</v>
      </c>
      <c r="I1939" s="3" t="s">
        <v>2</v>
      </c>
      <c r="J1939" s="3" t="s">
        <v>16</v>
      </c>
      <c r="K1939" s="3" t="s">
        <v>34</v>
      </c>
      <c r="L1939" s="3" t="s">
        <v>45</v>
      </c>
      <c r="M1939" s="8">
        <v>1</v>
      </c>
      <c r="N1939" s="5">
        <v>51.83</v>
      </c>
      <c r="O1939" s="6">
        <v>0</v>
      </c>
      <c r="P1939" s="5">
        <v>21.9</v>
      </c>
      <c r="Q1939" s="5">
        <f t="shared" si="120"/>
        <v>51.83</v>
      </c>
      <c r="R1939" s="5">
        <f t="shared" si="121"/>
        <v>21.9</v>
      </c>
      <c r="S1939" s="5">
        <f t="shared" si="122"/>
        <v>29.93</v>
      </c>
      <c r="T1939" s="7">
        <f t="shared" si="123"/>
        <v>0.57746478873239437</v>
      </c>
      <c r="U1939" s="4">
        <f>YEAR(SalesDataTable[[#This Row],[Order Date]])</f>
        <v>2026</v>
      </c>
      <c r="V1939" s="7" t="str">
        <f>"Q"&amp;ROUNDUP(MONTH(SalesDataTable[[#This Row],[Order Date]])/3,0)</f>
        <v>Q3</v>
      </c>
      <c r="W1939" s="8">
        <f>MONTH(SalesDataTable[[#This Row],[Order Date]])</f>
        <v>9</v>
      </c>
      <c r="X1939" s="7" t="str">
        <f>TEXT(SalesDataTable[[#This Row],[Order Date]],"mmm")</f>
        <v>Sep</v>
      </c>
    </row>
    <row r="1940" spans="1:24" ht="15.75">
      <c r="A1940" s="1">
        <v>210</v>
      </c>
      <c r="B1940" s="2">
        <v>46285</v>
      </c>
      <c r="C1940" s="3">
        <f>YEAR(SalesDataTable[[#This Row],[Order Date]])</f>
        <v>2026</v>
      </c>
      <c r="D1940" s="10" t="str">
        <f>"Q"&amp;ROUNDUP(MONTH(SalesDataTable[[#This Row],[Order Date]])/3,0)</f>
        <v>Q3</v>
      </c>
      <c r="E1940" s="3">
        <f>MONTH(SalesDataTable[[#This Row],[Order Date]])</f>
        <v>9</v>
      </c>
      <c r="F1940" s="3" t="str">
        <f>TEXT(SalesDataTable[[#This Row],[Order Date]],"MMM")</f>
        <v>Sep</v>
      </c>
      <c r="G1940" s="3" t="s">
        <v>11</v>
      </c>
      <c r="H1940" s="3" t="s">
        <v>18</v>
      </c>
      <c r="I1940" s="3" t="s">
        <v>19</v>
      </c>
      <c r="J1940" s="3" t="s">
        <v>3</v>
      </c>
      <c r="K1940" s="3" t="s">
        <v>23</v>
      </c>
      <c r="L1940" s="3" t="s">
        <v>29</v>
      </c>
      <c r="M1940" s="8">
        <v>1</v>
      </c>
      <c r="N1940" s="5">
        <v>190.77</v>
      </c>
      <c r="O1940" s="6">
        <v>0.05</v>
      </c>
      <c r="P1940" s="5">
        <v>104.69</v>
      </c>
      <c r="Q1940" s="5">
        <f t="shared" si="120"/>
        <v>181.23150000000001</v>
      </c>
      <c r="R1940" s="5">
        <f t="shared" si="121"/>
        <v>104.69</v>
      </c>
      <c r="S1940" s="5">
        <f t="shared" si="122"/>
        <v>76.541500000000013</v>
      </c>
      <c r="T1940" s="7">
        <f t="shared" si="123"/>
        <v>0.42234103894742364</v>
      </c>
      <c r="U1940" s="4">
        <f>YEAR(SalesDataTable[[#This Row],[Order Date]])</f>
        <v>2026</v>
      </c>
      <c r="V1940" s="7" t="str">
        <f>"Q"&amp;ROUNDUP(MONTH(SalesDataTable[[#This Row],[Order Date]])/3,0)</f>
        <v>Q3</v>
      </c>
      <c r="W1940" s="8">
        <f>MONTH(SalesDataTable[[#This Row],[Order Date]])</f>
        <v>9</v>
      </c>
      <c r="X1940" s="7" t="str">
        <f>TEXT(SalesDataTable[[#This Row],[Order Date]],"mmm")</f>
        <v>Sep</v>
      </c>
    </row>
    <row r="1941" spans="1:24" ht="15.75">
      <c r="A1941" s="1">
        <v>462</v>
      </c>
      <c r="B1941" s="2">
        <v>46285</v>
      </c>
      <c r="C1941" s="3">
        <f>YEAR(SalesDataTable[[#This Row],[Order Date]])</f>
        <v>2026</v>
      </c>
      <c r="D1941" s="10" t="str">
        <f>"Q"&amp;ROUNDUP(MONTH(SalesDataTable[[#This Row],[Order Date]])/3,0)</f>
        <v>Q3</v>
      </c>
      <c r="E1941" s="3">
        <f>MONTH(SalesDataTable[[#This Row],[Order Date]])</f>
        <v>9</v>
      </c>
      <c r="F1941" s="3" t="str">
        <f>TEXT(SalesDataTable[[#This Row],[Order Date]],"MMM")</f>
        <v>Sep</v>
      </c>
      <c r="G1941" s="3" t="s">
        <v>6</v>
      </c>
      <c r="H1941" s="3" t="s">
        <v>43</v>
      </c>
      <c r="I1941" s="3" t="s">
        <v>19</v>
      </c>
      <c r="J1941" s="3" t="s">
        <v>13</v>
      </c>
      <c r="K1941" s="3" t="s">
        <v>4</v>
      </c>
      <c r="L1941" s="3" t="s">
        <v>26</v>
      </c>
      <c r="M1941" s="8">
        <v>2</v>
      </c>
      <c r="N1941" s="5">
        <v>40.049999999999997</v>
      </c>
      <c r="O1941" s="6">
        <v>0.05</v>
      </c>
      <c r="P1941" s="5">
        <v>16.97</v>
      </c>
      <c r="Q1941" s="5">
        <f t="shared" si="120"/>
        <v>76.094999999999985</v>
      </c>
      <c r="R1941" s="5">
        <f t="shared" si="121"/>
        <v>33.94</v>
      </c>
      <c r="S1941" s="5">
        <f t="shared" si="122"/>
        <v>42.154999999999987</v>
      </c>
      <c r="T1941" s="7">
        <f t="shared" si="123"/>
        <v>0.55397857940731976</v>
      </c>
      <c r="U1941" s="4">
        <f>YEAR(SalesDataTable[[#This Row],[Order Date]])</f>
        <v>2026</v>
      </c>
      <c r="V1941" s="7" t="str">
        <f>"Q"&amp;ROUNDUP(MONTH(SalesDataTable[[#This Row],[Order Date]])/3,0)</f>
        <v>Q3</v>
      </c>
      <c r="W1941" s="8">
        <f>MONTH(SalesDataTable[[#This Row],[Order Date]])</f>
        <v>9</v>
      </c>
      <c r="X1941" s="7" t="str">
        <f>TEXT(SalesDataTable[[#This Row],[Order Date]],"mmm")</f>
        <v>Sep</v>
      </c>
    </row>
    <row r="1942" spans="1:24" ht="15.75">
      <c r="A1942" s="1">
        <v>725</v>
      </c>
      <c r="B1942" s="2">
        <v>46285</v>
      </c>
      <c r="C1942" s="3">
        <f>YEAR(SalesDataTable[[#This Row],[Order Date]])</f>
        <v>2026</v>
      </c>
      <c r="D1942" s="10" t="str">
        <f>"Q"&amp;ROUNDUP(MONTH(SalesDataTable[[#This Row],[Order Date]])/3,0)</f>
        <v>Q3</v>
      </c>
      <c r="E1942" s="3">
        <f>MONTH(SalesDataTable[[#This Row],[Order Date]])</f>
        <v>9</v>
      </c>
      <c r="F1942" s="3" t="str">
        <f>TEXT(SalesDataTable[[#This Row],[Order Date]],"MMM")</f>
        <v>Sep</v>
      </c>
      <c r="G1942" s="3" t="s">
        <v>6</v>
      </c>
      <c r="H1942" s="3" t="s">
        <v>43</v>
      </c>
      <c r="I1942" s="3" t="s">
        <v>2</v>
      </c>
      <c r="J1942" s="3" t="s">
        <v>13</v>
      </c>
      <c r="K1942" s="3" t="s">
        <v>4</v>
      </c>
      <c r="L1942" s="3" t="s">
        <v>5</v>
      </c>
      <c r="M1942" s="8">
        <v>1</v>
      </c>
      <c r="N1942" s="5">
        <v>82.08</v>
      </c>
      <c r="O1942" s="6">
        <v>0.05</v>
      </c>
      <c r="P1942" s="5">
        <v>43.18</v>
      </c>
      <c r="Q1942" s="5">
        <f t="shared" si="120"/>
        <v>77.975999999999999</v>
      </c>
      <c r="R1942" s="5">
        <f t="shared" si="121"/>
        <v>43.18</v>
      </c>
      <c r="S1942" s="5">
        <f t="shared" si="122"/>
        <v>34.795999999999999</v>
      </c>
      <c r="T1942" s="7">
        <f t="shared" si="123"/>
        <v>0.44623986867754178</v>
      </c>
      <c r="U1942" s="4">
        <f>YEAR(SalesDataTable[[#This Row],[Order Date]])</f>
        <v>2026</v>
      </c>
      <c r="V1942" s="7" t="str">
        <f>"Q"&amp;ROUNDUP(MONTH(SalesDataTable[[#This Row],[Order Date]])/3,0)</f>
        <v>Q3</v>
      </c>
      <c r="W1942" s="8">
        <f>MONTH(SalesDataTable[[#This Row],[Order Date]])</f>
        <v>9</v>
      </c>
      <c r="X1942" s="7" t="str">
        <f>TEXT(SalesDataTable[[#This Row],[Order Date]],"mmm")</f>
        <v>Sep</v>
      </c>
    </row>
    <row r="1943" spans="1:24" ht="15.75">
      <c r="A1943" s="1">
        <v>918</v>
      </c>
      <c r="B1943" s="2">
        <v>46285</v>
      </c>
      <c r="C1943" s="3">
        <f>YEAR(SalesDataTable[[#This Row],[Order Date]])</f>
        <v>2026</v>
      </c>
      <c r="D1943" s="10" t="str">
        <f>"Q"&amp;ROUNDUP(MONTH(SalesDataTable[[#This Row],[Order Date]])/3,0)</f>
        <v>Q3</v>
      </c>
      <c r="E1943" s="3">
        <f>MONTH(SalesDataTable[[#This Row],[Order Date]])</f>
        <v>9</v>
      </c>
      <c r="F1943" s="3" t="str">
        <f>TEXT(SalesDataTable[[#This Row],[Order Date]],"MMM")</f>
        <v>Sep</v>
      </c>
      <c r="G1943" s="3" t="s">
        <v>0</v>
      </c>
      <c r="H1943" s="3" t="s">
        <v>50</v>
      </c>
      <c r="I1943" s="3" t="s">
        <v>2</v>
      </c>
      <c r="J1943" s="3" t="s">
        <v>3</v>
      </c>
      <c r="K1943" s="3" t="s">
        <v>4</v>
      </c>
      <c r="L1943" s="3" t="s">
        <v>22</v>
      </c>
      <c r="M1943" s="8">
        <v>1</v>
      </c>
      <c r="N1943" s="5">
        <v>50.3</v>
      </c>
      <c r="O1943" s="6">
        <v>0.05</v>
      </c>
      <c r="P1943" s="5">
        <v>22.14</v>
      </c>
      <c r="Q1943" s="5">
        <f t="shared" si="120"/>
        <v>47.784999999999997</v>
      </c>
      <c r="R1943" s="5">
        <f t="shared" si="121"/>
        <v>22.14</v>
      </c>
      <c r="S1943" s="5">
        <f t="shared" si="122"/>
        <v>25.644999999999996</v>
      </c>
      <c r="T1943" s="7">
        <f t="shared" si="123"/>
        <v>0.53667468870984614</v>
      </c>
      <c r="U1943" s="4">
        <f>YEAR(SalesDataTable[[#This Row],[Order Date]])</f>
        <v>2026</v>
      </c>
      <c r="V1943" s="7" t="str">
        <f>"Q"&amp;ROUNDUP(MONTH(SalesDataTable[[#This Row],[Order Date]])/3,0)</f>
        <v>Q3</v>
      </c>
      <c r="W1943" s="8">
        <f>MONTH(SalesDataTable[[#This Row],[Order Date]])</f>
        <v>9</v>
      </c>
      <c r="X1943" s="7" t="str">
        <f>TEXT(SalesDataTable[[#This Row],[Order Date]],"mmm")</f>
        <v>Sep</v>
      </c>
    </row>
    <row r="1944" spans="1:24" ht="15.75">
      <c r="A1944" s="1">
        <v>1442</v>
      </c>
      <c r="B1944" s="2">
        <v>46285</v>
      </c>
      <c r="C1944" s="3">
        <f>YEAR(SalesDataTable[[#This Row],[Order Date]])</f>
        <v>2026</v>
      </c>
      <c r="D1944" s="10" t="str">
        <f>"Q"&amp;ROUNDUP(MONTH(SalesDataTable[[#This Row],[Order Date]])/3,0)</f>
        <v>Q3</v>
      </c>
      <c r="E1944" s="3">
        <f>MONTH(SalesDataTable[[#This Row],[Order Date]])</f>
        <v>9</v>
      </c>
      <c r="F1944" s="3" t="str">
        <f>TEXT(SalesDataTable[[#This Row],[Order Date]],"MMM")</f>
        <v>Sep</v>
      </c>
      <c r="G1944" s="3" t="s">
        <v>11</v>
      </c>
      <c r="H1944" s="3" t="s">
        <v>52</v>
      </c>
      <c r="I1944" s="3" t="s">
        <v>2</v>
      </c>
      <c r="J1944" s="3" t="s">
        <v>13</v>
      </c>
      <c r="K1944" s="3" t="s">
        <v>14</v>
      </c>
      <c r="L1944" s="3" t="s">
        <v>32</v>
      </c>
      <c r="M1944" s="8">
        <v>1</v>
      </c>
      <c r="N1944" s="5">
        <v>47.68</v>
      </c>
      <c r="O1944" s="6">
        <v>0.1</v>
      </c>
      <c r="P1944" s="5">
        <v>18.03</v>
      </c>
      <c r="Q1944" s="5">
        <f t="shared" si="120"/>
        <v>42.911999999999999</v>
      </c>
      <c r="R1944" s="5">
        <f t="shared" si="121"/>
        <v>18.03</v>
      </c>
      <c r="S1944" s="5">
        <f t="shared" si="122"/>
        <v>24.881999999999998</v>
      </c>
      <c r="T1944" s="7">
        <f t="shared" si="123"/>
        <v>0.57983780760626391</v>
      </c>
      <c r="U1944" s="4">
        <f>YEAR(SalesDataTable[[#This Row],[Order Date]])</f>
        <v>2026</v>
      </c>
      <c r="V1944" s="7" t="str">
        <f>"Q"&amp;ROUNDUP(MONTH(SalesDataTable[[#This Row],[Order Date]])/3,0)</f>
        <v>Q3</v>
      </c>
      <c r="W1944" s="8">
        <f>MONTH(SalesDataTable[[#This Row],[Order Date]])</f>
        <v>9</v>
      </c>
      <c r="X1944" s="7" t="str">
        <f>TEXT(SalesDataTable[[#This Row],[Order Date]],"mmm")</f>
        <v>Sep</v>
      </c>
    </row>
    <row r="1945" spans="1:24" ht="15.75">
      <c r="A1945" s="1">
        <v>4290</v>
      </c>
      <c r="B1945" s="2">
        <v>46285</v>
      </c>
      <c r="C1945" s="3">
        <f>YEAR(SalesDataTable[[#This Row],[Order Date]])</f>
        <v>2026</v>
      </c>
      <c r="D1945" s="10" t="str">
        <f>"Q"&amp;ROUNDUP(MONTH(SalesDataTable[[#This Row],[Order Date]])/3,0)</f>
        <v>Q3</v>
      </c>
      <c r="E1945" s="3">
        <f>MONTH(SalesDataTable[[#This Row],[Order Date]])</f>
        <v>9</v>
      </c>
      <c r="F1945" s="3" t="str">
        <f>TEXT(SalesDataTable[[#This Row],[Order Date]],"MMM")</f>
        <v>Sep</v>
      </c>
      <c r="G1945" s="3" t="s">
        <v>11</v>
      </c>
      <c r="H1945" s="3" t="s">
        <v>12</v>
      </c>
      <c r="I1945" s="3" t="s">
        <v>19</v>
      </c>
      <c r="J1945" s="3" t="s">
        <v>3</v>
      </c>
      <c r="K1945" s="3" t="s">
        <v>4</v>
      </c>
      <c r="L1945" s="3" t="s">
        <v>22</v>
      </c>
      <c r="M1945" s="8">
        <v>2</v>
      </c>
      <c r="N1945" s="5">
        <v>51.48</v>
      </c>
      <c r="O1945" s="6">
        <v>0.05</v>
      </c>
      <c r="P1945" s="5">
        <v>22.38</v>
      </c>
      <c r="Q1945" s="5">
        <f t="shared" si="120"/>
        <v>97.811999999999983</v>
      </c>
      <c r="R1945" s="5">
        <f t="shared" si="121"/>
        <v>44.76</v>
      </c>
      <c r="S1945" s="5">
        <f t="shared" si="122"/>
        <v>53.051999999999985</v>
      </c>
      <c r="T1945" s="7">
        <f t="shared" si="123"/>
        <v>0.54238743712427917</v>
      </c>
      <c r="U1945" s="4">
        <f>YEAR(SalesDataTable[[#This Row],[Order Date]])</f>
        <v>2026</v>
      </c>
      <c r="V1945" s="7" t="str">
        <f>"Q"&amp;ROUNDUP(MONTH(SalesDataTable[[#This Row],[Order Date]])/3,0)</f>
        <v>Q3</v>
      </c>
      <c r="W1945" s="8">
        <f>MONTH(SalesDataTable[[#This Row],[Order Date]])</f>
        <v>9</v>
      </c>
      <c r="X1945" s="7" t="str">
        <f>TEXT(SalesDataTable[[#This Row],[Order Date]],"mmm")</f>
        <v>Sep</v>
      </c>
    </row>
    <row r="1946" spans="1:24" ht="15.75">
      <c r="A1946" s="1">
        <v>4666</v>
      </c>
      <c r="B1946" s="2">
        <v>46285</v>
      </c>
      <c r="C1946" s="3">
        <f>YEAR(SalesDataTable[[#This Row],[Order Date]])</f>
        <v>2026</v>
      </c>
      <c r="D1946" s="10" t="str">
        <f>"Q"&amp;ROUNDUP(MONTH(SalesDataTable[[#This Row],[Order Date]])/3,0)</f>
        <v>Q3</v>
      </c>
      <c r="E1946" s="3">
        <f>MONTH(SalesDataTable[[#This Row],[Order Date]])</f>
        <v>9</v>
      </c>
      <c r="F1946" s="3" t="str">
        <f>TEXT(SalesDataTable[[#This Row],[Order Date]],"MMM")</f>
        <v>Sep</v>
      </c>
      <c r="G1946" s="3" t="s">
        <v>11</v>
      </c>
      <c r="H1946" s="3" t="s">
        <v>18</v>
      </c>
      <c r="I1946" s="3" t="s">
        <v>2</v>
      </c>
      <c r="J1946" s="3" t="s">
        <v>16</v>
      </c>
      <c r="K1946" s="3" t="s">
        <v>34</v>
      </c>
      <c r="L1946" s="3" t="s">
        <v>38</v>
      </c>
      <c r="M1946" s="8">
        <v>2</v>
      </c>
      <c r="N1946" s="5">
        <v>123.73</v>
      </c>
      <c r="O1946" s="6">
        <v>0</v>
      </c>
      <c r="P1946" s="5">
        <v>68.459999999999994</v>
      </c>
      <c r="Q1946" s="5">
        <f t="shared" si="120"/>
        <v>247.46</v>
      </c>
      <c r="R1946" s="5">
        <f t="shared" si="121"/>
        <v>136.91999999999999</v>
      </c>
      <c r="S1946" s="5">
        <f t="shared" si="122"/>
        <v>110.54000000000002</v>
      </c>
      <c r="T1946" s="7">
        <f t="shared" si="123"/>
        <v>0.44669845631617239</v>
      </c>
      <c r="U1946" s="4">
        <f>YEAR(SalesDataTable[[#This Row],[Order Date]])</f>
        <v>2026</v>
      </c>
      <c r="V1946" s="7" t="str">
        <f>"Q"&amp;ROUNDUP(MONTH(SalesDataTable[[#This Row],[Order Date]])/3,0)</f>
        <v>Q3</v>
      </c>
      <c r="W1946" s="8">
        <f>MONTH(SalesDataTable[[#This Row],[Order Date]])</f>
        <v>9</v>
      </c>
      <c r="X1946" s="7" t="str">
        <f>TEXT(SalesDataTable[[#This Row],[Order Date]],"mmm")</f>
        <v>Sep</v>
      </c>
    </row>
    <row r="1947" spans="1:24" ht="15.75">
      <c r="A1947" s="1">
        <v>234</v>
      </c>
      <c r="B1947" s="2">
        <v>46286</v>
      </c>
      <c r="C1947" s="3">
        <f>YEAR(SalesDataTable[[#This Row],[Order Date]])</f>
        <v>2026</v>
      </c>
      <c r="D1947" s="10" t="str">
        <f>"Q"&amp;ROUNDUP(MONTH(SalesDataTable[[#This Row],[Order Date]])/3,0)</f>
        <v>Q3</v>
      </c>
      <c r="E1947" s="3">
        <f>MONTH(SalesDataTable[[#This Row],[Order Date]])</f>
        <v>9</v>
      </c>
      <c r="F1947" s="3" t="str">
        <f>TEXT(SalesDataTable[[#This Row],[Order Date]],"MMM")</f>
        <v>Sep</v>
      </c>
      <c r="G1947" s="3" t="s">
        <v>11</v>
      </c>
      <c r="H1947" s="3" t="s">
        <v>25</v>
      </c>
      <c r="I1947" s="3" t="s">
        <v>2</v>
      </c>
      <c r="J1947" s="3" t="s">
        <v>16</v>
      </c>
      <c r="K1947" s="3" t="s">
        <v>9</v>
      </c>
      <c r="L1947" s="3" t="s">
        <v>17</v>
      </c>
      <c r="M1947" s="8">
        <v>2</v>
      </c>
      <c r="N1947" s="5">
        <v>146.81</v>
      </c>
      <c r="O1947" s="6">
        <v>0</v>
      </c>
      <c r="P1947" s="5">
        <v>79.72</v>
      </c>
      <c r="Q1947" s="5">
        <f t="shared" si="120"/>
        <v>293.62</v>
      </c>
      <c r="R1947" s="5">
        <f t="shared" si="121"/>
        <v>159.44</v>
      </c>
      <c r="S1947" s="5">
        <f t="shared" si="122"/>
        <v>134.18</v>
      </c>
      <c r="T1947" s="7">
        <f t="shared" si="123"/>
        <v>0.45698521899053202</v>
      </c>
      <c r="U1947" s="4">
        <f>YEAR(SalesDataTable[[#This Row],[Order Date]])</f>
        <v>2026</v>
      </c>
      <c r="V1947" s="7" t="str">
        <f>"Q"&amp;ROUNDUP(MONTH(SalesDataTable[[#This Row],[Order Date]])/3,0)</f>
        <v>Q3</v>
      </c>
      <c r="W1947" s="8">
        <f>MONTH(SalesDataTable[[#This Row],[Order Date]])</f>
        <v>9</v>
      </c>
      <c r="X1947" s="7" t="str">
        <f>TEXT(SalesDataTable[[#This Row],[Order Date]],"mmm")</f>
        <v>Sep</v>
      </c>
    </row>
    <row r="1948" spans="1:24" ht="15.75">
      <c r="A1948" s="1">
        <v>802</v>
      </c>
      <c r="B1948" s="2">
        <v>46286</v>
      </c>
      <c r="C1948" s="3">
        <f>YEAR(SalesDataTable[[#This Row],[Order Date]])</f>
        <v>2026</v>
      </c>
      <c r="D1948" s="10" t="str">
        <f>"Q"&amp;ROUNDUP(MONTH(SalesDataTable[[#This Row],[Order Date]])/3,0)</f>
        <v>Q3</v>
      </c>
      <c r="E1948" s="3">
        <f>MONTH(SalesDataTable[[#This Row],[Order Date]])</f>
        <v>9</v>
      </c>
      <c r="F1948" s="3" t="str">
        <f>TEXT(SalesDataTable[[#This Row],[Order Date]],"MMM")</f>
        <v>Sep</v>
      </c>
      <c r="G1948" s="3" t="s">
        <v>6</v>
      </c>
      <c r="H1948" s="3" t="s">
        <v>43</v>
      </c>
      <c r="I1948" s="3" t="s">
        <v>19</v>
      </c>
      <c r="J1948" s="3" t="s">
        <v>3</v>
      </c>
      <c r="K1948" s="3" t="s">
        <v>14</v>
      </c>
      <c r="L1948" s="3" t="s">
        <v>48</v>
      </c>
      <c r="M1948" s="8">
        <v>2</v>
      </c>
      <c r="N1948" s="5">
        <v>167.16</v>
      </c>
      <c r="O1948" s="6">
        <v>0</v>
      </c>
      <c r="P1948" s="5">
        <v>88.51</v>
      </c>
      <c r="Q1948" s="5">
        <f t="shared" si="120"/>
        <v>334.32</v>
      </c>
      <c r="R1948" s="5">
        <f t="shared" si="121"/>
        <v>177.02</v>
      </c>
      <c r="S1948" s="5">
        <f t="shared" si="122"/>
        <v>157.29999999999998</v>
      </c>
      <c r="T1948" s="7">
        <f t="shared" si="123"/>
        <v>0.4705072983967456</v>
      </c>
      <c r="U1948" s="4">
        <f>YEAR(SalesDataTable[[#This Row],[Order Date]])</f>
        <v>2026</v>
      </c>
      <c r="V1948" s="7" t="str">
        <f>"Q"&amp;ROUNDUP(MONTH(SalesDataTable[[#This Row],[Order Date]])/3,0)</f>
        <v>Q3</v>
      </c>
      <c r="W1948" s="8">
        <f>MONTH(SalesDataTable[[#This Row],[Order Date]])</f>
        <v>9</v>
      </c>
      <c r="X1948" s="7" t="str">
        <f>TEXT(SalesDataTable[[#This Row],[Order Date]],"mmm")</f>
        <v>Sep</v>
      </c>
    </row>
    <row r="1949" spans="1:24" ht="15.75">
      <c r="A1949" s="1">
        <v>1942</v>
      </c>
      <c r="B1949" s="2">
        <v>46286</v>
      </c>
      <c r="C1949" s="3">
        <f>YEAR(SalesDataTable[[#This Row],[Order Date]])</f>
        <v>2026</v>
      </c>
      <c r="D1949" s="10" t="str">
        <f>"Q"&amp;ROUNDUP(MONTH(SalesDataTable[[#This Row],[Order Date]])/3,0)</f>
        <v>Q3</v>
      </c>
      <c r="E1949" s="3">
        <f>MONTH(SalesDataTable[[#This Row],[Order Date]])</f>
        <v>9</v>
      </c>
      <c r="F1949" s="3" t="str">
        <f>TEXT(SalesDataTable[[#This Row],[Order Date]],"MMM")</f>
        <v>Sep</v>
      </c>
      <c r="G1949" s="3" t="s">
        <v>11</v>
      </c>
      <c r="H1949" s="3" t="s">
        <v>12</v>
      </c>
      <c r="I1949" s="3" t="s">
        <v>2</v>
      </c>
      <c r="J1949" s="3" t="s">
        <v>13</v>
      </c>
      <c r="K1949" s="3" t="s">
        <v>4</v>
      </c>
      <c r="L1949" s="3" t="s">
        <v>5</v>
      </c>
      <c r="M1949" s="8">
        <v>1</v>
      </c>
      <c r="N1949" s="5">
        <v>83.69</v>
      </c>
      <c r="O1949" s="6">
        <v>0</v>
      </c>
      <c r="P1949" s="5">
        <v>42.76</v>
      </c>
      <c r="Q1949" s="5">
        <f t="shared" si="120"/>
        <v>83.69</v>
      </c>
      <c r="R1949" s="5">
        <f t="shared" si="121"/>
        <v>42.76</v>
      </c>
      <c r="S1949" s="5">
        <f t="shared" si="122"/>
        <v>40.93</v>
      </c>
      <c r="T1949" s="7">
        <f t="shared" si="123"/>
        <v>0.48906679412116144</v>
      </c>
      <c r="U1949" s="4">
        <f>YEAR(SalesDataTable[[#This Row],[Order Date]])</f>
        <v>2026</v>
      </c>
      <c r="V1949" s="7" t="str">
        <f>"Q"&amp;ROUNDUP(MONTH(SalesDataTable[[#This Row],[Order Date]])/3,0)</f>
        <v>Q3</v>
      </c>
      <c r="W1949" s="8">
        <f>MONTH(SalesDataTable[[#This Row],[Order Date]])</f>
        <v>9</v>
      </c>
      <c r="X1949" s="7" t="str">
        <f>TEXT(SalesDataTable[[#This Row],[Order Date]],"mmm")</f>
        <v>Sep</v>
      </c>
    </row>
    <row r="1950" spans="1:24" ht="15.75">
      <c r="A1950" s="1">
        <v>2200</v>
      </c>
      <c r="B1950" s="2">
        <v>46286</v>
      </c>
      <c r="C1950" s="3">
        <f>YEAR(SalesDataTable[[#This Row],[Order Date]])</f>
        <v>2026</v>
      </c>
      <c r="D1950" s="10" t="str">
        <f>"Q"&amp;ROUNDUP(MONTH(SalesDataTable[[#This Row],[Order Date]])/3,0)</f>
        <v>Q3</v>
      </c>
      <c r="E1950" s="3">
        <f>MONTH(SalesDataTable[[#This Row],[Order Date]])</f>
        <v>9</v>
      </c>
      <c r="F1950" s="3" t="str">
        <f>TEXT(SalesDataTable[[#This Row],[Order Date]],"MMM")</f>
        <v>Sep</v>
      </c>
      <c r="G1950" s="3" t="s">
        <v>0</v>
      </c>
      <c r="H1950" s="3" t="s">
        <v>1</v>
      </c>
      <c r="I1950" s="3" t="s">
        <v>2</v>
      </c>
      <c r="J1950" s="3" t="s">
        <v>13</v>
      </c>
      <c r="K1950" s="3" t="s">
        <v>4</v>
      </c>
      <c r="L1950" s="3" t="s">
        <v>26</v>
      </c>
      <c r="M1950" s="8">
        <v>1</v>
      </c>
      <c r="N1950" s="5">
        <v>40.4</v>
      </c>
      <c r="O1950" s="6">
        <v>0.15</v>
      </c>
      <c r="P1950" s="5">
        <v>16.47</v>
      </c>
      <c r="Q1950" s="5">
        <f t="shared" si="120"/>
        <v>34.339999999999996</v>
      </c>
      <c r="R1950" s="5">
        <f t="shared" si="121"/>
        <v>16.47</v>
      </c>
      <c r="S1950" s="5">
        <f t="shared" si="122"/>
        <v>17.869999999999997</v>
      </c>
      <c r="T1950" s="7">
        <f t="shared" si="123"/>
        <v>0.52038439138031445</v>
      </c>
      <c r="U1950" s="4">
        <f>YEAR(SalesDataTable[[#This Row],[Order Date]])</f>
        <v>2026</v>
      </c>
      <c r="V1950" s="7" t="str">
        <f>"Q"&amp;ROUNDUP(MONTH(SalesDataTable[[#This Row],[Order Date]])/3,0)</f>
        <v>Q3</v>
      </c>
      <c r="W1950" s="8">
        <f>MONTH(SalesDataTable[[#This Row],[Order Date]])</f>
        <v>9</v>
      </c>
      <c r="X1950" s="7" t="str">
        <f>TEXT(SalesDataTable[[#This Row],[Order Date]],"mmm")</f>
        <v>Sep</v>
      </c>
    </row>
    <row r="1951" spans="1:24" ht="15.75">
      <c r="A1951" s="1">
        <v>2236</v>
      </c>
      <c r="B1951" s="2">
        <v>46286</v>
      </c>
      <c r="C1951" s="3">
        <f>YEAR(SalesDataTable[[#This Row],[Order Date]])</f>
        <v>2026</v>
      </c>
      <c r="D1951" s="10" t="str">
        <f>"Q"&amp;ROUNDUP(MONTH(SalesDataTable[[#This Row],[Order Date]])/3,0)</f>
        <v>Q3</v>
      </c>
      <c r="E1951" s="3">
        <f>MONTH(SalesDataTable[[#This Row],[Order Date]])</f>
        <v>9</v>
      </c>
      <c r="F1951" s="3" t="str">
        <f>TEXT(SalesDataTable[[#This Row],[Order Date]],"MMM")</f>
        <v>Sep</v>
      </c>
      <c r="G1951" s="3" t="s">
        <v>6</v>
      </c>
      <c r="H1951" s="3" t="s">
        <v>41</v>
      </c>
      <c r="I1951" s="3" t="s">
        <v>2</v>
      </c>
      <c r="J1951" s="3" t="s">
        <v>3</v>
      </c>
      <c r="K1951" s="3" t="s">
        <v>9</v>
      </c>
      <c r="L1951" s="3" t="s">
        <v>17</v>
      </c>
      <c r="M1951" s="8">
        <v>3</v>
      </c>
      <c r="N1951" s="5">
        <v>143.31</v>
      </c>
      <c r="O1951" s="6">
        <v>0</v>
      </c>
      <c r="P1951" s="5">
        <v>81.36</v>
      </c>
      <c r="Q1951" s="5">
        <f t="shared" si="120"/>
        <v>429.93</v>
      </c>
      <c r="R1951" s="5">
        <f t="shared" si="121"/>
        <v>244.07999999999998</v>
      </c>
      <c r="S1951" s="5">
        <f t="shared" si="122"/>
        <v>185.85000000000002</v>
      </c>
      <c r="T1951" s="7">
        <f t="shared" si="123"/>
        <v>0.43227967343521045</v>
      </c>
      <c r="U1951" s="4">
        <f>YEAR(SalesDataTable[[#This Row],[Order Date]])</f>
        <v>2026</v>
      </c>
      <c r="V1951" s="7" t="str">
        <f>"Q"&amp;ROUNDUP(MONTH(SalesDataTable[[#This Row],[Order Date]])/3,0)</f>
        <v>Q3</v>
      </c>
      <c r="W1951" s="8">
        <f>MONTH(SalesDataTable[[#This Row],[Order Date]])</f>
        <v>9</v>
      </c>
      <c r="X1951" s="7" t="str">
        <f>TEXT(SalesDataTable[[#This Row],[Order Date]],"mmm")</f>
        <v>Sep</v>
      </c>
    </row>
    <row r="1952" spans="1:24" ht="15.75">
      <c r="A1952" s="1">
        <v>4041</v>
      </c>
      <c r="B1952" s="2">
        <v>46286</v>
      </c>
      <c r="C1952" s="3">
        <f>YEAR(SalesDataTable[[#This Row],[Order Date]])</f>
        <v>2026</v>
      </c>
      <c r="D1952" s="10" t="str">
        <f>"Q"&amp;ROUNDUP(MONTH(SalesDataTable[[#This Row],[Order Date]])/3,0)</f>
        <v>Q3</v>
      </c>
      <c r="E1952" s="3">
        <f>MONTH(SalesDataTable[[#This Row],[Order Date]])</f>
        <v>9</v>
      </c>
      <c r="F1952" s="3" t="str">
        <f>TEXT(SalesDataTable[[#This Row],[Order Date]],"MMM")</f>
        <v>Sep</v>
      </c>
      <c r="G1952" s="3" t="s">
        <v>6</v>
      </c>
      <c r="H1952" s="3" t="s">
        <v>41</v>
      </c>
      <c r="I1952" s="3" t="s">
        <v>8</v>
      </c>
      <c r="J1952" s="3" t="s">
        <v>3</v>
      </c>
      <c r="K1952" s="3" t="s">
        <v>34</v>
      </c>
      <c r="L1952" s="3" t="s">
        <v>45</v>
      </c>
      <c r="M1952" s="8">
        <v>15</v>
      </c>
      <c r="N1952" s="5">
        <v>51.1</v>
      </c>
      <c r="O1952" s="6">
        <v>0.1</v>
      </c>
      <c r="P1952" s="5">
        <v>21.9</v>
      </c>
      <c r="Q1952" s="5">
        <f t="shared" si="120"/>
        <v>689.85</v>
      </c>
      <c r="R1952" s="5">
        <f t="shared" si="121"/>
        <v>328.5</v>
      </c>
      <c r="S1952" s="5">
        <f t="shared" si="122"/>
        <v>361.35</v>
      </c>
      <c r="T1952" s="7">
        <f t="shared" si="123"/>
        <v>0.52380952380952384</v>
      </c>
      <c r="U1952" s="4">
        <f>YEAR(SalesDataTable[[#This Row],[Order Date]])</f>
        <v>2026</v>
      </c>
      <c r="V1952" s="7" t="str">
        <f>"Q"&amp;ROUNDUP(MONTH(SalesDataTable[[#This Row],[Order Date]])/3,0)</f>
        <v>Q3</v>
      </c>
      <c r="W1952" s="8">
        <f>MONTH(SalesDataTable[[#This Row],[Order Date]])</f>
        <v>9</v>
      </c>
      <c r="X1952" s="7" t="str">
        <f>TEXT(SalesDataTable[[#This Row],[Order Date]],"mmm")</f>
        <v>Sep</v>
      </c>
    </row>
    <row r="1953" spans="1:24" ht="15.75">
      <c r="A1953" s="1">
        <v>4435</v>
      </c>
      <c r="B1953" s="2">
        <v>46286</v>
      </c>
      <c r="C1953" s="3">
        <f>YEAR(SalesDataTable[[#This Row],[Order Date]])</f>
        <v>2026</v>
      </c>
      <c r="D1953" s="10" t="str">
        <f>"Q"&amp;ROUNDUP(MONTH(SalesDataTable[[#This Row],[Order Date]])/3,0)</f>
        <v>Q3</v>
      </c>
      <c r="E1953" s="3">
        <f>MONTH(SalesDataTable[[#This Row],[Order Date]])</f>
        <v>9</v>
      </c>
      <c r="F1953" s="3" t="str">
        <f>TEXT(SalesDataTable[[#This Row],[Order Date]],"MMM")</f>
        <v>Sep</v>
      </c>
      <c r="G1953" s="3" t="s">
        <v>20</v>
      </c>
      <c r="H1953" s="3" t="s">
        <v>47</v>
      </c>
      <c r="I1953" s="3" t="s">
        <v>28</v>
      </c>
      <c r="J1953" s="3" t="s">
        <v>13</v>
      </c>
      <c r="K1953" s="3" t="s">
        <v>9</v>
      </c>
      <c r="L1953" s="3" t="s">
        <v>17</v>
      </c>
      <c r="M1953" s="8">
        <v>1</v>
      </c>
      <c r="N1953" s="5">
        <v>146.33000000000001</v>
      </c>
      <c r="O1953" s="6">
        <v>0</v>
      </c>
      <c r="P1953" s="5">
        <v>80.05</v>
      </c>
      <c r="Q1953" s="5">
        <f t="shared" si="120"/>
        <v>146.33000000000001</v>
      </c>
      <c r="R1953" s="5">
        <f t="shared" si="121"/>
        <v>80.05</v>
      </c>
      <c r="S1953" s="5">
        <f t="shared" si="122"/>
        <v>66.280000000000015</v>
      </c>
      <c r="T1953" s="7">
        <f t="shared" si="123"/>
        <v>0.45294881432378875</v>
      </c>
      <c r="U1953" s="4">
        <f>YEAR(SalesDataTable[[#This Row],[Order Date]])</f>
        <v>2026</v>
      </c>
      <c r="V1953" s="7" t="str">
        <f>"Q"&amp;ROUNDUP(MONTH(SalesDataTable[[#This Row],[Order Date]])/3,0)</f>
        <v>Q3</v>
      </c>
      <c r="W1953" s="8">
        <f>MONTH(SalesDataTable[[#This Row],[Order Date]])</f>
        <v>9</v>
      </c>
      <c r="X1953" s="7" t="str">
        <f>TEXT(SalesDataTable[[#This Row],[Order Date]],"mmm")</f>
        <v>Sep</v>
      </c>
    </row>
    <row r="1954" spans="1:24" ht="15.75">
      <c r="A1954" s="1">
        <v>305</v>
      </c>
      <c r="B1954" s="2">
        <v>46287</v>
      </c>
      <c r="C1954" s="3">
        <f>YEAR(SalesDataTable[[#This Row],[Order Date]])</f>
        <v>2026</v>
      </c>
      <c r="D1954" s="10" t="str">
        <f>"Q"&amp;ROUNDUP(MONTH(SalesDataTable[[#This Row],[Order Date]])/3,0)</f>
        <v>Q3</v>
      </c>
      <c r="E1954" s="3">
        <f>MONTH(SalesDataTable[[#This Row],[Order Date]])</f>
        <v>9</v>
      </c>
      <c r="F1954" s="3" t="str">
        <f>TEXT(SalesDataTable[[#This Row],[Order Date]],"MMM")</f>
        <v>Sep</v>
      </c>
      <c r="G1954" s="3" t="s">
        <v>20</v>
      </c>
      <c r="H1954" s="3" t="s">
        <v>33</v>
      </c>
      <c r="I1954" s="3" t="s">
        <v>2</v>
      </c>
      <c r="J1954" s="3" t="s">
        <v>3</v>
      </c>
      <c r="K1954" s="3" t="s">
        <v>14</v>
      </c>
      <c r="L1954" s="3" t="s">
        <v>44</v>
      </c>
      <c r="M1954" s="8">
        <v>1</v>
      </c>
      <c r="N1954" s="5">
        <v>130.69999999999999</v>
      </c>
      <c r="O1954" s="6">
        <v>0.05</v>
      </c>
      <c r="P1954" s="5">
        <v>68.23</v>
      </c>
      <c r="Q1954" s="5">
        <f t="shared" si="120"/>
        <v>124.16499999999998</v>
      </c>
      <c r="R1954" s="5">
        <f t="shared" si="121"/>
        <v>68.23</v>
      </c>
      <c r="S1954" s="5">
        <f t="shared" si="122"/>
        <v>55.934999999999974</v>
      </c>
      <c r="T1954" s="7">
        <f t="shared" si="123"/>
        <v>0.45048926831232622</v>
      </c>
      <c r="U1954" s="4">
        <f>YEAR(SalesDataTable[[#This Row],[Order Date]])</f>
        <v>2026</v>
      </c>
      <c r="V1954" s="7" t="str">
        <f>"Q"&amp;ROUNDUP(MONTH(SalesDataTable[[#This Row],[Order Date]])/3,0)</f>
        <v>Q3</v>
      </c>
      <c r="W1954" s="8">
        <f>MONTH(SalesDataTable[[#This Row],[Order Date]])</f>
        <v>9</v>
      </c>
      <c r="X1954" s="7" t="str">
        <f>TEXT(SalesDataTable[[#This Row],[Order Date]],"mmm")</f>
        <v>Sep</v>
      </c>
    </row>
    <row r="1955" spans="1:24" ht="15.75">
      <c r="A1955" s="1">
        <v>808</v>
      </c>
      <c r="B1955" s="2">
        <v>46287</v>
      </c>
      <c r="C1955" s="3">
        <f>YEAR(SalesDataTable[[#This Row],[Order Date]])</f>
        <v>2026</v>
      </c>
      <c r="D1955" s="10" t="str">
        <f>"Q"&amp;ROUNDUP(MONTH(SalesDataTable[[#This Row],[Order Date]])/3,0)</f>
        <v>Q3</v>
      </c>
      <c r="E1955" s="3">
        <f>MONTH(SalesDataTable[[#This Row],[Order Date]])</f>
        <v>9</v>
      </c>
      <c r="F1955" s="3" t="str">
        <f>TEXT(SalesDataTable[[#This Row],[Order Date]],"MMM")</f>
        <v>Sep</v>
      </c>
      <c r="G1955" s="3" t="s">
        <v>6</v>
      </c>
      <c r="H1955" s="3" t="s">
        <v>43</v>
      </c>
      <c r="I1955" s="3" t="s">
        <v>8</v>
      </c>
      <c r="J1955" s="3" t="s">
        <v>16</v>
      </c>
      <c r="K1955" s="3" t="s">
        <v>34</v>
      </c>
      <c r="L1955" s="3" t="s">
        <v>35</v>
      </c>
      <c r="M1955" s="8">
        <v>8</v>
      </c>
      <c r="N1955" s="5">
        <v>39.630000000000003</v>
      </c>
      <c r="O1955" s="6">
        <v>0.15</v>
      </c>
      <c r="P1955" s="5">
        <v>14.61</v>
      </c>
      <c r="Q1955" s="5">
        <f t="shared" si="120"/>
        <v>269.48400000000004</v>
      </c>
      <c r="R1955" s="5">
        <f t="shared" si="121"/>
        <v>116.88</v>
      </c>
      <c r="S1955" s="5">
        <f t="shared" si="122"/>
        <v>152.60400000000004</v>
      </c>
      <c r="T1955" s="7">
        <f t="shared" si="123"/>
        <v>0.56628222825844954</v>
      </c>
      <c r="U1955" s="4">
        <f>YEAR(SalesDataTable[[#This Row],[Order Date]])</f>
        <v>2026</v>
      </c>
      <c r="V1955" s="7" t="str">
        <f>"Q"&amp;ROUNDUP(MONTH(SalesDataTable[[#This Row],[Order Date]])/3,0)</f>
        <v>Q3</v>
      </c>
      <c r="W1955" s="8">
        <f>MONTH(SalesDataTable[[#This Row],[Order Date]])</f>
        <v>9</v>
      </c>
      <c r="X1955" s="7" t="str">
        <f>TEXT(SalesDataTable[[#This Row],[Order Date]],"mmm")</f>
        <v>Sep</v>
      </c>
    </row>
    <row r="1956" spans="1:24" ht="15.75">
      <c r="A1956" s="1">
        <v>1029</v>
      </c>
      <c r="B1956" s="2">
        <v>46287</v>
      </c>
      <c r="C1956" s="3">
        <f>YEAR(SalesDataTable[[#This Row],[Order Date]])</f>
        <v>2026</v>
      </c>
      <c r="D1956" s="10" t="str">
        <f>"Q"&amp;ROUNDUP(MONTH(SalesDataTable[[#This Row],[Order Date]])/3,0)</f>
        <v>Q3</v>
      </c>
      <c r="E1956" s="3">
        <f>MONTH(SalesDataTable[[#This Row],[Order Date]])</f>
        <v>9</v>
      </c>
      <c r="F1956" s="3" t="str">
        <f>TEXT(SalesDataTable[[#This Row],[Order Date]],"MMM")</f>
        <v>Sep</v>
      </c>
      <c r="G1956" s="3" t="s">
        <v>6</v>
      </c>
      <c r="H1956" s="3" t="s">
        <v>27</v>
      </c>
      <c r="I1956" s="3" t="s">
        <v>2</v>
      </c>
      <c r="J1956" s="3" t="s">
        <v>3</v>
      </c>
      <c r="K1956" s="3" t="s">
        <v>14</v>
      </c>
      <c r="L1956" s="3" t="s">
        <v>44</v>
      </c>
      <c r="M1956" s="8">
        <v>1</v>
      </c>
      <c r="N1956" s="5">
        <v>132.36000000000001</v>
      </c>
      <c r="O1956" s="6">
        <v>0.05</v>
      </c>
      <c r="P1956" s="5">
        <v>66.63</v>
      </c>
      <c r="Q1956" s="5">
        <f t="shared" si="120"/>
        <v>125.742</v>
      </c>
      <c r="R1956" s="5">
        <f t="shared" si="121"/>
        <v>66.63</v>
      </c>
      <c r="S1956" s="5">
        <f t="shared" si="122"/>
        <v>59.112000000000009</v>
      </c>
      <c r="T1956" s="7">
        <f t="shared" si="123"/>
        <v>0.47010545402490822</v>
      </c>
      <c r="U1956" s="4">
        <f>YEAR(SalesDataTable[[#This Row],[Order Date]])</f>
        <v>2026</v>
      </c>
      <c r="V1956" s="7" t="str">
        <f>"Q"&amp;ROUNDUP(MONTH(SalesDataTable[[#This Row],[Order Date]])/3,0)</f>
        <v>Q3</v>
      </c>
      <c r="W1956" s="8">
        <f>MONTH(SalesDataTable[[#This Row],[Order Date]])</f>
        <v>9</v>
      </c>
      <c r="X1956" s="7" t="str">
        <f>TEXT(SalesDataTable[[#This Row],[Order Date]],"mmm")</f>
        <v>Sep</v>
      </c>
    </row>
    <row r="1957" spans="1:24" ht="15.75">
      <c r="A1957" s="1">
        <v>1721</v>
      </c>
      <c r="B1957" s="2">
        <v>46287</v>
      </c>
      <c r="C1957" s="3">
        <f>YEAR(SalesDataTable[[#This Row],[Order Date]])</f>
        <v>2026</v>
      </c>
      <c r="D1957" s="10" t="str">
        <f>"Q"&amp;ROUNDUP(MONTH(SalesDataTable[[#This Row],[Order Date]])/3,0)</f>
        <v>Q3</v>
      </c>
      <c r="E1957" s="3">
        <f>MONTH(SalesDataTable[[#This Row],[Order Date]])</f>
        <v>9</v>
      </c>
      <c r="F1957" s="3" t="str">
        <f>TEXT(SalesDataTable[[#This Row],[Order Date]],"MMM")</f>
        <v>Sep</v>
      </c>
      <c r="G1957" s="3" t="s">
        <v>20</v>
      </c>
      <c r="H1957" s="3" t="s">
        <v>31</v>
      </c>
      <c r="I1957" s="3" t="s">
        <v>2</v>
      </c>
      <c r="J1957" s="3" t="s">
        <v>16</v>
      </c>
      <c r="K1957" s="3" t="s">
        <v>9</v>
      </c>
      <c r="L1957" s="3" t="s">
        <v>37</v>
      </c>
      <c r="M1957" s="8">
        <v>1</v>
      </c>
      <c r="N1957" s="5">
        <v>156.81</v>
      </c>
      <c r="O1957" s="6">
        <v>0</v>
      </c>
      <c r="P1957" s="5">
        <v>78.2</v>
      </c>
      <c r="Q1957" s="5">
        <f t="shared" si="120"/>
        <v>156.81</v>
      </c>
      <c r="R1957" s="5">
        <f t="shared" si="121"/>
        <v>78.2</v>
      </c>
      <c r="S1957" s="5">
        <f t="shared" si="122"/>
        <v>78.61</v>
      </c>
      <c r="T1957" s="7">
        <f t="shared" si="123"/>
        <v>0.50130731458452904</v>
      </c>
      <c r="U1957" s="4">
        <f>YEAR(SalesDataTable[[#This Row],[Order Date]])</f>
        <v>2026</v>
      </c>
      <c r="V1957" s="7" t="str">
        <f>"Q"&amp;ROUNDUP(MONTH(SalesDataTable[[#This Row],[Order Date]])/3,0)</f>
        <v>Q3</v>
      </c>
      <c r="W1957" s="8">
        <f>MONTH(SalesDataTable[[#This Row],[Order Date]])</f>
        <v>9</v>
      </c>
      <c r="X1957" s="7" t="str">
        <f>TEXT(SalesDataTable[[#This Row],[Order Date]],"mmm")</f>
        <v>Sep</v>
      </c>
    </row>
    <row r="1958" spans="1:24" ht="15.75">
      <c r="A1958" s="1">
        <v>2425</v>
      </c>
      <c r="B1958" s="2">
        <v>46287</v>
      </c>
      <c r="C1958" s="3">
        <f>YEAR(SalesDataTable[[#This Row],[Order Date]])</f>
        <v>2026</v>
      </c>
      <c r="D1958" s="10" t="str">
        <f>"Q"&amp;ROUNDUP(MONTH(SalesDataTable[[#This Row],[Order Date]])/3,0)</f>
        <v>Q3</v>
      </c>
      <c r="E1958" s="3">
        <f>MONTH(SalesDataTable[[#This Row],[Order Date]])</f>
        <v>9</v>
      </c>
      <c r="F1958" s="3" t="str">
        <f>TEXT(SalesDataTable[[#This Row],[Order Date]],"MMM")</f>
        <v>Sep</v>
      </c>
      <c r="G1958" s="3" t="s">
        <v>20</v>
      </c>
      <c r="H1958" s="3" t="s">
        <v>33</v>
      </c>
      <c r="I1958" s="3" t="s">
        <v>28</v>
      </c>
      <c r="J1958" s="3" t="s">
        <v>13</v>
      </c>
      <c r="K1958" s="3" t="s">
        <v>14</v>
      </c>
      <c r="L1958" s="3" t="s">
        <v>44</v>
      </c>
      <c r="M1958" s="8">
        <v>3</v>
      </c>
      <c r="N1958" s="5">
        <v>134.52000000000001</v>
      </c>
      <c r="O1958" s="6">
        <v>0.05</v>
      </c>
      <c r="P1958" s="5">
        <v>65.19</v>
      </c>
      <c r="Q1958" s="5">
        <f t="shared" si="120"/>
        <v>383.38200000000006</v>
      </c>
      <c r="R1958" s="5">
        <f t="shared" si="121"/>
        <v>195.57</v>
      </c>
      <c r="S1958" s="5">
        <f t="shared" si="122"/>
        <v>187.81200000000007</v>
      </c>
      <c r="T1958" s="7">
        <f t="shared" si="123"/>
        <v>0.48988215409174152</v>
      </c>
      <c r="U1958" s="4">
        <f>YEAR(SalesDataTable[[#This Row],[Order Date]])</f>
        <v>2026</v>
      </c>
      <c r="V1958" s="7" t="str">
        <f>"Q"&amp;ROUNDUP(MONTH(SalesDataTable[[#This Row],[Order Date]])/3,0)</f>
        <v>Q3</v>
      </c>
      <c r="W1958" s="8">
        <f>MONTH(SalesDataTable[[#This Row],[Order Date]])</f>
        <v>9</v>
      </c>
      <c r="X1958" s="7" t="str">
        <f>TEXT(SalesDataTable[[#This Row],[Order Date]],"mmm")</f>
        <v>Sep</v>
      </c>
    </row>
    <row r="1959" spans="1:24" ht="15.75">
      <c r="A1959" s="1">
        <v>3322</v>
      </c>
      <c r="B1959" s="2">
        <v>46287</v>
      </c>
      <c r="C1959" s="3">
        <f>YEAR(SalesDataTable[[#This Row],[Order Date]])</f>
        <v>2026</v>
      </c>
      <c r="D1959" s="10" t="str">
        <f>"Q"&amp;ROUNDUP(MONTH(SalesDataTable[[#This Row],[Order Date]])/3,0)</f>
        <v>Q3</v>
      </c>
      <c r="E1959" s="3">
        <f>MONTH(SalesDataTable[[#This Row],[Order Date]])</f>
        <v>9</v>
      </c>
      <c r="F1959" s="3" t="str">
        <f>TEXT(SalesDataTable[[#This Row],[Order Date]],"MMM")</f>
        <v>Sep</v>
      </c>
      <c r="G1959" s="3" t="s">
        <v>20</v>
      </c>
      <c r="H1959" s="3" t="s">
        <v>33</v>
      </c>
      <c r="I1959" s="3" t="s">
        <v>2</v>
      </c>
      <c r="J1959" s="3" t="s">
        <v>3</v>
      </c>
      <c r="K1959" s="3" t="s">
        <v>23</v>
      </c>
      <c r="L1959" s="3" t="s">
        <v>51</v>
      </c>
      <c r="M1959" s="8">
        <v>1</v>
      </c>
      <c r="N1959" s="5">
        <v>124.51</v>
      </c>
      <c r="O1959" s="6">
        <v>0</v>
      </c>
      <c r="P1959" s="5">
        <v>59.97</v>
      </c>
      <c r="Q1959" s="5">
        <f t="shared" si="120"/>
        <v>124.51</v>
      </c>
      <c r="R1959" s="5">
        <f t="shared" si="121"/>
        <v>59.97</v>
      </c>
      <c r="S1959" s="5">
        <f t="shared" si="122"/>
        <v>64.540000000000006</v>
      </c>
      <c r="T1959" s="7">
        <f t="shared" si="123"/>
        <v>0.51835193960324477</v>
      </c>
      <c r="U1959" s="4">
        <f>YEAR(SalesDataTable[[#This Row],[Order Date]])</f>
        <v>2026</v>
      </c>
      <c r="V1959" s="7" t="str">
        <f>"Q"&amp;ROUNDUP(MONTH(SalesDataTable[[#This Row],[Order Date]])/3,0)</f>
        <v>Q3</v>
      </c>
      <c r="W1959" s="8">
        <f>MONTH(SalesDataTable[[#This Row],[Order Date]])</f>
        <v>9</v>
      </c>
      <c r="X1959" s="7" t="str">
        <f>TEXT(SalesDataTable[[#This Row],[Order Date]],"mmm")</f>
        <v>Sep</v>
      </c>
    </row>
    <row r="1960" spans="1:24" ht="15.75">
      <c r="A1960" s="1">
        <v>3821</v>
      </c>
      <c r="B1960" s="2">
        <v>46287</v>
      </c>
      <c r="C1960" s="3">
        <f>YEAR(SalesDataTable[[#This Row],[Order Date]])</f>
        <v>2026</v>
      </c>
      <c r="D1960" s="10" t="str">
        <f>"Q"&amp;ROUNDUP(MONTH(SalesDataTable[[#This Row],[Order Date]])/3,0)</f>
        <v>Q3</v>
      </c>
      <c r="E1960" s="3">
        <f>MONTH(SalesDataTable[[#This Row],[Order Date]])</f>
        <v>9</v>
      </c>
      <c r="F1960" s="3" t="str">
        <f>TEXT(SalesDataTable[[#This Row],[Order Date]],"MMM")</f>
        <v>Sep</v>
      </c>
      <c r="G1960" s="3" t="s">
        <v>11</v>
      </c>
      <c r="H1960" s="3" t="s">
        <v>18</v>
      </c>
      <c r="I1960" s="3" t="s">
        <v>2</v>
      </c>
      <c r="J1960" s="3" t="s">
        <v>3</v>
      </c>
      <c r="K1960" s="3" t="s">
        <v>9</v>
      </c>
      <c r="L1960" s="3" t="s">
        <v>17</v>
      </c>
      <c r="M1960" s="8">
        <v>1</v>
      </c>
      <c r="N1960" s="5">
        <v>141</v>
      </c>
      <c r="O1960" s="6">
        <v>0</v>
      </c>
      <c r="P1960" s="5">
        <v>79.010000000000005</v>
      </c>
      <c r="Q1960" s="5">
        <f t="shared" si="120"/>
        <v>141</v>
      </c>
      <c r="R1960" s="5">
        <f t="shared" si="121"/>
        <v>79.010000000000005</v>
      </c>
      <c r="S1960" s="5">
        <f t="shared" si="122"/>
        <v>61.989999999999995</v>
      </c>
      <c r="T1960" s="7">
        <f t="shared" si="123"/>
        <v>0.43964539007092196</v>
      </c>
      <c r="U1960" s="4">
        <f>YEAR(SalesDataTable[[#This Row],[Order Date]])</f>
        <v>2026</v>
      </c>
      <c r="V1960" s="7" t="str">
        <f>"Q"&amp;ROUNDUP(MONTH(SalesDataTable[[#This Row],[Order Date]])/3,0)</f>
        <v>Q3</v>
      </c>
      <c r="W1960" s="8">
        <f>MONTH(SalesDataTable[[#This Row],[Order Date]])</f>
        <v>9</v>
      </c>
      <c r="X1960" s="7" t="str">
        <f>TEXT(SalesDataTable[[#This Row],[Order Date]],"mmm")</f>
        <v>Sep</v>
      </c>
    </row>
    <row r="1961" spans="1:24" ht="15.75">
      <c r="A1961" s="1">
        <v>3899</v>
      </c>
      <c r="B1961" s="2">
        <v>46287</v>
      </c>
      <c r="C1961" s="3">
        <f>YEAR(SalesDataTable[[#This Row],[Order Date]])</f>
        <v>2026</v>
      </c>
      <c r="D1961" s="10" t="str">
        <f>"Q"&amp;ROUNDUP(MONTH(SalesDataTable[[#This Row],[Order Date]])/3,0)</f>
        <v>Q3</v>
      </c>
      <c r="E1961" s="3">
        <f>MONTH(SalesDataTable[[#This Row],[Order Date]])</f>
        <v>9</v>
      </c>
      <c r="F1961" s="3" t="str">
        <f>TEXT(SalesDataTable[[#This Row],[Order Date]],"MMM")</f>
        <v>Sep</v>
      </c>
      <c r="G1961" s="3" t="s">
        <v>20</v>
      </c>
      <c r="H1961" s="3" t="s">
        <v>21</v>
      </c>
      <c r="I1961" s="3" t="s">
        <v>8</v>
      </c>
      <c r="J1961" s="3" t="s">
        <v>3</v>
      </c>
      <c r="K1961" s="3" t="s">
        <v>23</v>
      </c>
      <c r="L1961" s="3" t="s">
        <v>51</v>
      </c>
      <c r="M1961" s="8">
        <v>6</v>
      </c>
      <c r="N1961" s="5">
        <v>121.7</v>
      </c>
      <c r="O1961" s="6">
        <v>0.15</v>
      </c>
      <c r="P1961" s="5">
        <v>61.26</v>
      </c>
      <c r="Q1961" s="5">
        <f t="shared" si="120"/>
        <v>620.67000000000007</v>
      </c>
      <c r="R1961" s="5">
        <f t="shared" si="121"/>
        <v>367.56</v>
      </c>
      <c r="S1961" s="5">
        <f t="shared" si="122"/>
        <v>253.11000000000007</v>
      </c>
      <c r="T1961" s="7">
        <f t="shared" si="123"/>
        <v>0.40780124703948967</v>
      </c>
      <c r="U1961" s="4">
        <f>YEAR(SalesDataTable[[#This Row],[Order Date]])</f>
        <v>2026</v>
      </c>
      <c r="V1961" s="7" t="str">
        <f>"Q"&amp;ROUNDUP(MONTH(SalesDataTable[[#This Row],[Order Date]])/3,0)</f>
        <v>Q3</v>
      </c>
      <c r="W1961" s="8">
        <f>MONTH(SalesDataTable[[#This Row],[Order Date]])</f>
        <v>9</v>
      </c>
      <c r="X1961" s="7" t="str">
        <f>TEXT(SalesDataTable[[#This Row],[Order Date]],"mmm")</f>
        <v>Sep</v>
      </c>
    </row>
    <row r="1962" spans="1:24" ht="15.75">
      <c r="A1962" s="1">
        <v>4807</v>
      </c>
      <c r="B1962" s="2">
        <v>46287</v>
      </c>
      <c r="C1962" s="3">
        <f>YEAR(SalesDataTable[[#This Row],[Order Date]])</f>
        <v>2026</v>
      </c>
      <c r="D1962" s="10" t="str">
        <f>"Q"&amp;ROUNDUP(MONTH(SalesDataTable[[#This Row],[Order Date]])/3,0)</f>
        <v>Q3</v>
      </c>
      <c r="E1962" s="3">
        <f>MONTH(SalesDataTable[[#This Row],[Order Date]])</f>
        <v>9</v>
      </c>
      <c r="F1962" s="3" t="str">
        <f>TEXT(SalesDataTable[[#This Row],[Order Date]],"MMM")</f>
        <v>Sep</v>
      </c>
      <c r="G1962" s="3" t="s">
        <v>20</v>
      </c>
      <c r="H1962" s="3" t="s">
        <v>31</v>
      </c>
      <c r="I1962" s="3" t="s">
        <v>8</v>
      </c>
      <c r="J1962" s="3" t="s">
        <v>16</v>
      </c>
      <c r="K1962" s="3" t="s">
        <v>4</v>
      </c>
      <c r="L1962" s="3" t="s">
        <v>30</v>
      </c>
      <c r="M1962" s="8">
        <v>4</v>
      </c>
      <c r="N1962" s="5">
        <v>103.86</v>
      </c>
      <c r="O1962" s="6">
        <v>0.1</v>
      </c>
      <c r="P1962" s="5">
        <v>50.12</v>
      </c>
      <c r="Q1962" s="5">
        <f t="shared" si="120"/>
        <v>373.89600000000002</v>
      </c>
      <c r="R1962" s="5">
        <f t="shared" si="121"/>
        <v>200.48</v>
      </c>
      <c r="S1962" s="5">
        <f t="shared" si="122"/>
        <v>173.41600000000003</v>
      </c>
      <c r="T1962" s="7">
        <f t="shared" si="123"/>
        <v>0.46380811776536796</v>
      </c>
      <c r="U1962" s="4">
        <f>YEAR(SalesDataTable[[#This Row],[Order Date]])</f>
        <v>2026</v>
      </c>
      <c r="V1962" s="7" t="str">
        <f>"Q"&amp;ROUNDUP(MONTH(SalesDataTable[[#This Row],[Order Date]])/3,0)</f>
        <v>Q3</v>
      </c>
      <c r="W1962" s="8">
        <f>MONTH(SalesDataTable[[#This Row],[Order Date]])</f>
        <v>9</v>
      </c>
      <c r="X1962" s="7" t="str">
        <f>TEXT(SalesDataTable[[#This Row],[Order Date]],"mmm")</f>
        <v>Sep</v>
      </c>
    </row>
    <row r="1963" spans="1:24" ht="15.75">
      <c r="A1963" s="1">
        <v>30</v>
      </c>
      <c r="B1963" s="2">
        <v>46288</v>
      </c>
      <c r="C1963" s="3">
        <f>YEAR(SalesDataTable[[#This Row],[Order Date]])</f>
        <v>2026</v>
      </c>
      <c r="D1963" s="10" t="str">
        <f>"Q"&amp;ROUNDUP(MONTH(SalesDataTable[[#This Row],[Order Date]])/3,0)</f>
        <v>Q3</v>
      </c>
      <c r="E1963" s="3">
        <f>MONTH(SalesDataTable[[#This Row],[Order Date]])</f>
        <v>9</v>
      </c>
      <c r="F1963" s="3" t="str">
        <f>TEXT(SalesDataTable[[#This Row],[Order Date]],"MMM")</f>
        <v>Sep</v>
      </c>
      <c r="G1963" s="3" t="s">
        <v>11</v>
      </c>
      <c r="H1963" s="3" t="s">
        <v>25</v>
      </c>
      <c r="I1963" s="3" t="s">
        <v>28</v>
      </c>
      <c r="J1963" s="3" t="s">
        <v>3</v>
      </c>
      <c r="K1963" s="3" t="s">
        <v>9</v>
      </c>
      <c r="L1963" s="3" t="s">
        <v>10</v>
      </c>
      <c r="M1963" s="8">
        <v>2</v>
      </c>
      <c r="N1963" s="5">
        <v>93.82</v>
      </c>
      <c r="O1963" s="6">
        <v>0.05</v>
      </c>
      <c r="P1963" s="5">
        <v>45.57</v>
      </c>
      <c r="Q1963" s="5">
        <f t="shared" si="120"/>
        <v>178.25799999999998</v>
      </c>
      <c r="R1963" s="5">
        <f t="shared" si="121"/>
        <v>91.14</v>
      </c>
      <c r="S1963" s="5">
        <f t="shared" si="122"/>
        <v>87.117999999999981</v>
      </c>
      <c r="T1963" s="7">
        <f t="shared" si="123"/>
        <v>0.48871859888476249</v>
      </c>
      <c r="U1963" s="4">
        <f>YEAR(SalesDataTable[[#This Row],[Order Date]])</f>
        <v>2026</v>
      </c>
      <c r="V1963" s="7" t="str">
        <f>"Q"&amp;ROUNDUP(MONTH(SalesDataTable[[#This Row],[Order Date]])/3,0)</f>
        <v>Q3</v>
      </c>
      <c r="W1963" s="8">
        <f>MONTH(SalesDataTable[[#This Row],[Order Date]])</f>
        <v>9</v>
      </c>
      <c r="X1963" s="7" t="str">
        <f>TEXT(SalesDataTable[[#This Row],[Order Date]],"mmm")</f>
        <v>Sep</v>
      </c>
    </row>
    <row r="1964" spans="1:24" ht="15.75">
      <c r="A1964" s="1">
        <v>3027</v>
      </c>
      <c r="B1964" s="2">
        <v>46288</v>
      </c>
      <c r="C1964" s="3">
        <f>YEAR(SalesDataTable[[#This Row],[Order Date]])</f>
        <v>2026</v>
      </c>
      <c r="D1964" s="10" t="str">
        <f>"Q"&amp;ROUNDUP(MONTH(SalesDataTable[[#This Row],[Order Date]])/3,0)</f>
        <v>Q3</v>
      </c>
      <c r="E1964" s="3">
        <f>MONTH(SalesDataTable[[#This Row],[Order Date]])</f>
        <v>9</v>
      </c>
      <c r="F1964" s="3" t="str">
        <f>TEXT(SalesDataTable[[#This Row],[Order Date]],"MMM")</f>
        <v>Sep</v>
      </c>
      <c r="G1964" s="3" t="s">
        <v>20</v>
      </c>
      <c r="H1964" s="3" t="s">
        <v>33</v>
      </c>
      <c r="I1964" s="3" t="s">
        <v>8</v>
      </c>
      <c r="J1964" s="3" t="s">
        <v>16</v>
      </c>
      <c r="K1964" s="3" t="s">
        <v>9</v>
      </c>
      <c r="L1964" s="3" t="s">
        <v>37</v>
      </c>
      <c r="M1964" s="8">
        <v>8</v>
      </c>
      <c r="N1964" s="5">
        <v>155.13999999999999</v>
      </c>
      <c r="O1964" s="6">
        <v>0.1</v>
      </c>
      <c r="P1964" s="5">
        <v>76.87</v>
      </c>
      <c r="Q1964" s="5">
        <f t="shared" si="120"/>
        <v>1117.008</v>
      </c>
      <c r="R1964" s="5">
        <f t="shared" si="121"/>
        <v>614.96</v>
      </c>
      <c r="S1964" s="5">
        <f t="shared" si="122"/>
        <v>502.048</v>
      </c>
      <c r="T1964" s="7">
        <f t="shared" si="123"/>
        <v>0.44945783736553363</v>
      </c>
      <c r="U1964" s="4">
        <f>YEAR(SalesDataTable[[#This Row],[Order Date]])</f>
        <v>2026</v>
      </c>
      <c r="V1964" s="7" t="str">
        <f>"Q"&amp;ROUNDUP(MONTH(SalesDataTable[[#This Row],[Order Date]])/3,0)</f>
        <v>Q3</v>
      </c>
      <c r="W1964" s="8">
        <f>MONTH(SalesDataTable[[#This Row],[Order Date]])</f>
        <v>9</v>
      </c>
      <c r="X1964" s="7" t="str">
        <f>TEXT(SalesDataTable[[#This Row],[Order Date]],"mmm")</f>
        <v>Sep</v>
      </c>
    </row>
    <row r="1965" spans="1:24" ht="15.75">
      <c r="A1965" s="1">
        <v>3690</v>
      </c>
      <c r="B1965" s="2">
        <v>46288</v>
      </c>
      <c r="C1965" s="3">
        <f>YEAR(SalesDataTable[[#This Row],[Order Date]])</f>
        <v>2026</v>
      </c>
      <c r="D1965" s="10" t="str">
        <f>"Q"&amp;ROUNDUP(MONTH(SalesDataTable[[#This Row],[Order Date]])/3,0)</f>
        <v>Q3</v>
      </c>
      <c r="E1965" s="3">
        <f>MONTH(SalesDataTable[[#This Row],[Order Date]])</f>
        <v>9</v>
      </c>
      <c r="F1965" s="3" t="str">
        <f>TEXT(SalesDataTable[[#This Row],[Order Date]],"MMM")</f>
        <v>Sep</v>
      </c>
      <c r="G1965" s="3" t="s">
        <v>20</v>
      </c>
      <c r="H1965" s="3" t="s">
        <v>33</v>
      </c>
      <c r="I1965" s="3" t="s">
        <v>2</v>
      </c>
      <c r="J1965" s="3" t="s">
        <v>3</v>
      </c>
      <c r="K1965" s="3" t="s">
        <v>9</v>
      </c>
      <c r="L1965" s="3" t="s">
        <v>10</v>
      </c>
      <c r="M1965" s="8">
        <v>3</v>
      </c>
      <c r="N1965" s="5">
        <v>92.14</v>
      </c>
      <c r="O1965" s="6">
        <v>0.05</v>
      </c>
      <c r="P1965" s="5">
        <v>45.25</v>
      </c>
      <c r="Q1965" s="5">
        <f t="shared" si="120"/>
        <v>262.59899999999999</v>
      </c>
      <c r="R1965" s="5">
        <f t="shared" si="121"/>
        <v>135.75</v>
      </c>
      <c r="S1965" s="5">
        <f t="shared" si="122"/>
        <v>126.84899999999999</v>
      </c>
      <c r="T1965" s="7">
        <f t="shared" si="123"/>
        <v>0.48305210606285626</v>
      </c>
      <c r="U1965" s="4">
        <f>YEAR(SalesDataTable[[#This Row],[Order Date]])</f>
        <v>2026</v>
      </c>
      <c r="V1965" s="7" t="str">
        <f>"Q"&amp;ROUNDUP(MONTH(SalesDataTable[[#This Row],[Order Date]])/3,0)</f>
        <v>Q3</v>
      </c>
      <c r="W1965" s="8">
        <f>MONTH(SalesDataTable[[#This Row],[Order Date]])</f>
        <v>9</v>
      </c>
      <c r="X1965" s="7" t="str">
        <f>TEXT(SalesDataTable[[#This Row],[Order Date]],"mmm")</f>
        <v>Sep</v>
      </c>
    </row>
    <row r="1966" spans="1:24" ht="15.75">
      <c r="A1966" s="1">
        <v>600</v>
      </c>
      <c r="B1966" s="2">
        <v>46289</v>
      </c>
      <c r="C1966" s="3">
        <f>YEAR(SalesDataTable[[#This Row],[Order Date]])</f>
        <v>2026</v>
      </c>
      <c r="D1966" s="10" t="str">
        <f>"Q"&amp;ROUNDUP(MONTH(SalesDataTable[[#This Row],[Order Date]])/3,0)</f>
        <v>Q3</v>
      </c>
      <c r="E1966" s="3">
        <f>MONTH(SalesDataTable[[#This Row],[Order Date]])</f>
        <v>9</v>
      </c>
      <c r="F1966" s="3" t="str">
        <f>TEXT(SalesDataTable[[#This Row],[Order Date]],"MMM")</f>
        <v>Sep</v>
      </c>
      <c r="G1966" s="3" t="s">
        <v>6</v>
      </c>
      <c r="H1966" s="3" t="s">
        <v>43</v>
      </c>
      <c r="I1966" s="3" t="s">
        <v>19</v>
      </c>
      <c r="J1966" s="3" t="s">
        <v>3</v>
      </c>
      <c r="K1966" s="3" t="s">
        <v>4</v>
      </c>
      <c r="L1966" s="3" t="s">
        <v>26</v>
      </c>
      <c r="M1966" s="8">
        <v>6</v>
      </c>
      <c r="N1966" s="5">
        <v>39.880000000000003</v>
      </c>
      <c r="O1966" s="6">
        <v>0.05</v>
      </c>
      <c r="P1966" s="5">
        <v>16.79</v>
      </c>
      <c r="Q1966" s="5">
        <f t="shared" si="120"/>
        <v>227.31600000000003</v>
      </c>
      <c r="R1966" s="5">
        <f t="shared" si="121"/>
        <v>100.74</v>
      </c>
      <c r="S1966" s="5">
        <f t="shared" si="122"/>
        <v>126.57600000000004</v>
      </c>
      <c r="T1966" s="7">
        <f t="shared" si="123"/>
        <v>0.5568283798764716</v>
      </c>
      <c r="U1966" s="4">
        <f>YEAR(SalesDataTable[[#This Row],[Order Date]])</f>
        <v>2026</v>
      </c>
      <c r="V1966" s="7" t="str">
        <f>"Q"&amp;ROUNDUP(MONTH(SalesDataTable[[#This Row],[Order Date]])/3,0)</f>
        <v>Q3</v>
      </c>
      <c r="W1966" s="8">
        <f>MONTH(SalesDataTable[[#This Row],[Order Date]])</f>
        <v>9</v>
      </c>
      <c r="X1966" s="7" t="str">
        <f>TEXT(SalesDataTable[[#This Row],[Order Date]],"mmm")</f>
        <v>Sep</v>
      </c>
    </row>
    <row r="1967" spans="1:24" ht="15.75">
      <c r="A1967" s="1">
        <v>1931</v>
      </c>
      <c r="B1967" s="2">
        <v>46289</v>
      </c>
      <c r="C1967" s="3">
        <f>YEAR(SalesDataTable[[#This Row],[Order Date]])</f>
        <v>2026</v>
      </c>
      <c r="D1967" s="10" t="str">
        <f>"Q"&amp;ROUNDUP(MONTH(SalesDataTable[[#This Row],[Order Date]])/3,0)</f>
        <v>Q3</v>
      </c>
      <c r="E1967" s="3">
        <f>MONTH(SalesDataTable[[#This Row],[Order Date]])</f>
        <v>9</v>
      </c>
      <c r="F1967" s="3" t="str">
        <f>TEXT(SalesDataTable[[#This Row],[Order Date]],"MMM")</f>
        <v>Sep</v>
      </c>
      <c r="G1967" s="3" t="s">
        <v>11</v>
      </c>
      <c r="H1967" s="3" t="s">
        <v>52</v>
      </c>
      <c r="I1967" s="3" t="s">
        <v>2</v>
      </c>
      <c r="J1967" s="3" t="s">
        <v>3</v>
      </c>
      <c r="K1967" s="3" t="s">
        <v>14</v>
      </c>
      <c r="L1967" s="3" t="s">
        <v>15</v>
      </c>
      <c r="M1967" s="8">
        <v>4</v>
      </c>
      <c r="N1967" s="5">
        <v>35.700000000000003</v>
      </c>
      <c r="O1967" s="6">
        <v>0</v>
      </c>
      <c r="P1967" s="5">
        <v>13.91</v>
      </c>
      <c r="Q1967" s="5">
        <f t="shared" si="120"/>
        <v>142.80000000000001</v>
      </c>
      <c r="R1967" s="5">
        <f t="shared" si="121"/>
        <v>55.64</v>
      </c>
      <c r="S1967" s="5">
        <f t="shared" si="122"/>
        <v>87.160000000000011</v>
      </c>
      <c r="T1967" s="7">
        <f t="shared" si="123"/>
        <v>0.61036414565826336</v>
      </c>
      <c r="U1967" s="4">
        <f>YEAR(SalesDataTable[[#This Row],[Order Date]])</f>
        <v>2026</v>
      </c>
      <c r="V1967" s="7" t="str">
        <f>"Q"&amp;ROUNDUP(MONTH(SalesDataTable[[#This Row],[Order Date]])/3,0)</f>
        <v>Q3</v>
      </c>
      <c r="W1967" s="8">
        <f>MONTH(SalesDataTable[[#This Row],[Order Date]])</f>
        <v>9</v>
      </c>
      <c r="X1967" s="7" t="str">
        <f>TEXT(SalesDataTable[[#This Row],[Order Date]],"mmm")</f>
        <v>Sep</v>
      </c>
    </row>
    <row r="1968" spans="1:24" ht="15.75">
      <c r="A1968" s="1">
        <v>2124</v>
      </c>
      <c r="B1968" s="2">
        <v>46289</v>
      </c>
      <c r="C1968" s="3">
        <f>YEAR(SalesDataTable[[#This Row],[Order Date]])</f>
        <v>2026</v>
      </c>
      <c r="D1968" s="10" t="str">
        <f>"Q"&amp;ROUNDUP(MONTH(SalesDataTable[[#This Row],[Order Date]])/3,0)</f>
        <v>Q3</v>
      </c>
      <c r="E1968" s="3">
        <f>MONTH(SalesDataTable[[#This Row],[Order Date]])</f>
        <v>9</v>
      </c>
      <c r="F1968" s="3" t="str">
        <f>TEXT(SalesDataTable[[#This Row],[Order Date]],"MMM")</f>
        <v>Sep</v>
      </c>
      <c r="G1968" s="3" t="s">
        <v>20</v>
      </c>
      <c r="H1968" s="3" t="s">
        <v>33</v>
      </c>
      <c r="I1968" s="3" t="s">
        <v>19</v>
      </c>
      <c r="J1968" s="3" t="s">
        <v>13</v>
      </c>
      <c r="K1968" s="3" t="s">
        <v>4</v>
      </c>
      <c r="L1968" s="3" t="s">
        <v>30</v>
      </c>
      <c r="M1968" s="8">
        <v>6</v>
      </c>
      <c r="N1968" s="5">
        <v>104.16</v>
      </c>
      <c r="O1968" s="6">
        <v>0</v>
      </c>
      <c r="P1968" s="5">
        <v>51.76</v>
      </c>
      <c r="Q1968" s="5">
        <f t="shared" si="120"/>
        <v>624.96</v>
      </c>
      <c r="R1968" s="5">
        <f t="shared" si="121"/>
        <v>310.56</v>
      </c>
      <c r="S1968" s="5">
        <f t="shared" si="122"/>
        <v>314.40000000000003</v>
      </c>
      <c r="T1968" s="7">
        <f t="shared" si="123"/>
        <v>0.50307219662058378</v>
      </c>
      <c r="U1968" s="4">
        <f>YEAR(SalesDataTable[[#This Row],[Order Date]])</f>
        <v>2026</v>
      </c>
      <c r="V1968" s="7" t="str">
        <f>"Q"&amp;ROUNDUP(MONTH(SalesDataTable[[#This Row],[Order Date]])/3,0)</f>
        <v>Q3</v>
      </c>
      <c r="W1968" s="8">
        <f>MONTH(SalesDataTable[[#This Row],[Order Date]])</f>
        <v>9</v>
      </c>
      <c r="X1968" s="7" t="str">
        <f>TEXT(SalesDataTable[[#This Row],[Order Date]],"mmm")</f>
        <v>Sep</v>
      </c>
    </row>
    <row r="1969" spans="1:24" ht="15.75">
      <c r="A1969" s="1">
        <v>2789</v>
      </c>
      <c r="B1969" s="2">
        <v>46289</v>
      </c>
      <c r="C1969" s="3">
        <f>YEAR(SalesDataTable[[#This Row],[Order Date]])</f>
        <v>2026</v>
      </c>
      <c r="D1969" s="10" t="str">
        <f>"Q"&amp;ROUNDUP(MONTH(SalesDataTable[[#This Row],[Order Date]])/3,0)</f>
        <v>Q3</v>
      </c>
      <c r="E1969" s="3">
        <f>MONTH(SalesDataTable[[#This Row],[Order Date]])</f>
        <v>9</v>
      </c>
      <c r="F1969" s="3" t="str">
        <f>TEXT(SalesDataTable[[#This Row],[Order Date]],"MMM")</f>
        <v>Sep</v>
      </c>
      <c r="G1969" s="3" t="s">
        <v>11</v>
      </c>
      <c r="H1969" s="3" t="s">
        <v>52</v>
      </c>
      <c r="I1969" s="3" t="s">
        <v>2</v>
      </c>
      <c r="J1969" s="3" t="s">
        <v>13</v>
      </c>
      <c r="K1969" s="3" t="s">
        <v>9</v>
      </c>
      <c r="L1969" s="3" t="s">
        <v>17</v>
      </c>
      <c r="M1969" s="8">
        <v>5</v>
      </c>
      <c r="N1969" s="5">
        <v>147.21</v>
      </c>
      <c r="O1969" s="6">
        <v>0.05</v>
      </c>
      <c r="P1969" s="5">
        <v>79.14</v>
      </c>
      <c r="Q1969" s="5">
        <f t="shared" si="120"/>
        <v>699.24750000000006</v>
      </c>
      <c r="R1969" s="5">
        <f t="shared" si="121"/>
        <v>395.7</v>
      </c>
      <c r="S1969" s="5">
        <f t="shared" si="122"/>
        <v>303.54750000000007</v>
      </c>
      <c r="T1969" s="7">
        <f t="shared" si="123"/>
        <v>0.43410594961011667</v>
      </c>
      <c r="U1969" s="4">
        <f>YEAR(SalesDataTable[[#This Row],[Order Date]])</f>
        <v>2026</v>
      </c>
      <c r="V1969" s="7" t="str">
        <f>"Q"&amp;ROUNDUP(MONTH(SalesDataTable[[#This Row],[Order Date]])/3,0)</f>
        <v>Q3</v>
      </c>
      <c r="W1969" s="8">
        <f>MONTH(SalesDataTable[[#This Row],[Order Date]])</f>
        <v>9</v>
      </c>
      <c r="X1969" s="7" t="str">
        <f>TEXT(SalesDataTable[[#This Row],[Order Date]],"mmm")</f>
        <v>Sep</v>
      </c>
    </row>
    <row r="1970" spans="1:24" ht="15.75">
      <c r="A1970" s="1">
        <v>2921</v>
      </c>
      <c r="B1970" s="2">
        <v>46289</v>
      </c>
      <c r="C1970" s="3">
        <f>YEAR(SalesDataTable[[#This Row],[Order Date]])</f>
        <v>2026</v>
      </c>
      <c r="D1970" s="10" t="str">
        <f>"Q"&amp;ROUNDUP(MONTH(SalesDataTable[[#This Row],[Order Date]])/3,0)</f>
        <v>Q3</v>
      </c>
      <c r="E1970" s="3">
        <f>MONTH(SalesDataTable[[#This Row],[Order Date]])</f>
        <v>9</v>
      </c>
      <c r="F1970" s="3" t="str">
        <f>TEXT(SalesDataTable[[#This Row],[Order Date]],"MMM")</f>
        <v>Sep</v>
      </c>
      <c r="G1970" s="3" t="s">
        <v>0</v>
      </c>
      <c r="H1970" s="3" t="s">
        <v>1</v>
      </c>
      <c r="I1970" s="3" t="s">
        <v>2</v>
      </c>
      <c r="J1970" s="3" t="s">
        <v>13</v>
      </c>
      <c r="K1970" s="3" t="s">
        <v>23</v>
      </c>
      <c r="L1970" s="3" t="s">
        <v>29</v>
      </c>
      <c r="M1970" s="8">
        <v>3</v>
      </c>
      <c r="N1970" s="5">
        <v>195.68</v>
      </c>
      <c r="O1970" s="6">
        <v>0.05</v>
      </c>
      <c r="P1970" s="5">
        <v>102.16</v>
      </c>
      <c r="Q1970" s="5">
        <f t="shared" si="120"/>
        <v>557.68799999999999</v>
      </c>
      <c r="R1970" s="5">
        <f t="shared" si="121"/>
        <v>306.48</v>
      </c>
      <c r="S1970" s="5">
        <f t="shared" si="122"/>
        <v>251.20799999999997</v>
      </c>
      <c r="T1970" s="7">
        <f t="shared" si="123"/>
        <v>0.45044541033696256</v>
      </c>
      <c r="U1970" s="4">
        <f>YEAR(SalesDataTable[[#This Row],[Order Date]])</f>
        <v>2026</v>
      </c>
      <c r="V1970" s="7" t="str">
        <f>"Q"&amp;ROUNDUP(MONTH(SalesDataTable[[#This Row],[Order Date]])/3,0)</f>
        <v>Q3</v>
      </c>
      <c r="W1970" s="8">
        <f>MONTH(SalesDataTable[[#This Row],[Order Date]])</f>
        <v>9</v>
      </c>
      <c r="X1970" s="7" t="str">
        <f>TEXT(SalesDataTable[[#This Row],[Order Date]],"mmm")</f>
        <v>Sep</v>
      </c>
    </row>
    <row r="1971" spans="1:24" ht="15.75">
      <c r="A1971" s="1">
        <v>3108</v>
      </c>
      <c r="B1971" s="2">
        <v>46289</v>
      </c>
      <c r="C1971" s="3">
        <f>YEAR(SalesDataTable[[#This Row],[Order Date]])</f>
        <v>2026</v>
      </c>
      <c r="D1971" s="10" t="str">
        <f>"Q"&amp;ROUNDUP(MONTH(SalesDataTable[[#This Row],[Order Date]])/3,0)</f>
        <v>Q3</v>
      </c>
      <c r="E1971" s="3">
        <f>MONTH(SalesDataTable[[#This Row],[Order Date]])</f>
        <v>9</v>
      </c>
      <c r="F1971" s="3" t="str">
        <f>TEXT(SalesDataTable[[#This Row],[Order Date]],"MMM")</f>
        <v>Sep</v>
      </c>
      <c r="G1971" s="3" t="s">
        <v>6</v>
      </c>
      <c r="H1971" s="3" t="s">
        <v>41</v>
      </c>
      <c r="I1971" s="3" t="s">
        <v>8</v>
      </c>
      <c r="J1971" s="3" t="s">
        <v>16</v>
      </c>
      <c r="K1971" s="3" t="s">
        <v>9</v>
      </c>
      <c r="L1971" s="3" t="s">
        <v>10</v>
      </c>
      <c r="M1971" s="8">
        <v>5</v>
      </c>
      <c r="N1971" s="5">
        <v>90.05</v>
      </c>
      <c r="O1971" s="6">
        <v>0.15</v>
      </c>
      <c r="P1971" s="5">
        <v>44.12</v>
      </c>
      <c r="Q1971" s="5">
        <f t="shared" si="120"/>
        <v>382.71249999999998</v>
      </c>
      <c r="R1971" s="5">
        <f t="shared" si="121"/>
        <v>220.6</v>
      </c>
      <c r="S1971" s="5">
        <f t="shared" si="122"/>
        <v>162.11249999999998</v>
      </c>
      <c r="T1971" s="7">
        <f t="shared" si="123"/>
        <v>0.42358820263252439</v>
      </c>
      <c r="U1971" s="4">
        <f>YEAR(SalesDataTable[[#This Row],[Order Date]])</f>
        <v>2026</v>
      </c>
      <c r="V1971" s="7" t="str">
        <f>"Q"&amp;ROUNDUP(MONTH(SalesDataTable[[#This Row],[Order Date]])/3,0)</f>
        <v>Q3</v>
      </c>
      <c r="W1971" s="8">
        <f>MONTH(SalesDataTable[[#This Row],[Order Date]])</f>
        <v>9</v>
      </c>
      <c r="X1971" s="7" t="str">
        <f>TEXT(SalesDataTable[[#This Row],[Order Date]],"mmm")</f>
        <v>Sep</v>
      </c>
    </row>
    <row r="1972" spans="1:24" ht="15.75">
      <c r="A1972" s="1">
        <v>3226</v>
      </c>
      <c r="B1972" s="2">
        <v>46289</v>
      </c>
      <c r="C1972" s="3">
        <f>YEAR(SalesDataTable[[#This Row],[Order Date]])</f>
        <v>2026</v>
      </c>
      <c r="D1972" s="10" t="str">
        <f>"Q"&amp;ROUNDUP(MONTH(SalesDataTable[[#This Row],[Order Date]])/3,0)</f>
        <v>Q3</v>
      </c>
      <c r="E1972" s="3">
        <f>MONTH(SalesDataTable[[#This Row],[Order Date]])</f>
        <v>9</v>
      </c>
      <c r="F1972" s="3" t="str">
        <f>TEXT(SalesDataTable[[#This Row],[Order Date]],"MMM")</f>
        <v>Sep</v>
      </c>
      <c r="G1972" s="3" t="s">
        <v>20</v>
      </c>
      <c r="H1972" s="3" t="s">
        <v>47</v>
      </c>
      <c r="I1972" s="3" t="s">
        <v>28</v>
      </c>
      <c r="J1972" s="3" t="s">
        <v>3</v>
      </c>
      <c r="K1972" s="3" t="s">
        <v>23</v>
      </c>
      <c r="L1972" s="3" t="s">
        <v>24</v>
      </c>
      <c r="M1972" s="8">
        <v>1</v>
      </c>
      <c r="N1972" s="5">
        <v>345.48</v>
      </c>
      <c r="O1972" s="6">
        <v>0</v>
      </c>
      <c r="P1972" s="5">
        <v>196.31</v>
      </c>
      <c r="Q1972" s="5">
        <f t="shared" si="120"/>
        <v>345.48</v>
      </c>
      <c r="R1972" s="5">
        <f t="shared" si="121"/>
        <v>196.31</v>
      </c>
      <c r="S1972" s="5">
        <f t="shared" si="122"/>
        <v>149.17000000000002</v>
      </c>
      <c r="T1972" s="7">
        <f t="shared" si="123"/>
        <v>0.43177607965728843</v>
      </c>
      <c r="U1972" s="4">
        <f>YEAR(SalesDataTable[[#This Row],[Order Date]])</f>
        <v>2026</v>
      </c>
      <c r="V1972" s="7" t="str">
        <f>"Q"&amp;ROUNDUP(MONTH(SalesDataTable[[#This Row],[Order Date]])/3,0)</f>
        <v>Q3</v>
      </c>
      <c r="W1972" s="8">
        <f>MONTH(SalesDataTable[[#This Row],[Order Date]])</f>
        <v>9</v>
      </c>
      <c r="X1972" s="7" t="str">
        <f>TEXT(SalesDataTable[[#This Row],[Order Date]],"mmm")</f>
        <v>Sep</v>
      </c>
    </row>
    <row r="1973" spans="1:24" ht="15.75">
      <c r="A1973" s="1">
        <v>3286</v>
      </c>
      <c r="B1973" s="2">
        <v>46289</v>
      </c>
      <c r="C1973" s="3">
        <f>YEAR(SalesDataTable[[#This Row],[Order Date]])</f>
        <v>2026</v>
      </c>
      <c r="D1973" s="10" t="str">
        <f>"Q"&amp;ROUNDUP(MONTH(SalesDataTable[[#This Row],[Order Date]])/3,0)</f>
        <v>Q3</v>
      </c>
      <c r="E1973" s="3">
        <f>MONTH(SalesDataTable[[#This Row],[Order Date]])</f>
        <v>9</v>
      </c>
      <c r="F1973" s="3" t="str">
        <f>TEXT(SalesDataTable[[#This Row],[Order Date]],"MMM")</f>
        <v>Sep</v>
      </c>
      <c r="G1973" s="3" t="s">
        <v>20</v>
      </c>
      <c r="H1973" s="3" t="s">
        <v>21</v>
      </c>
      <c r="I1973" s="3" t="s">
        <v>2</v>
      </c>
      <c r="J1973" s="3" t="s">
        <v>13</v>
      </c>
      <c r="K1973" s="3" t="s">
        <v>14</v>
      </c>
      <c r="L1973" s="3" t="s">
        <v>32</v>
      </c>
      <c r="M1973" s="8">
        <v>1</v>
      </c>
      <c r="N1973" s="5">
        <v>46.23</v>
      </c>
      <c r="O1973" s="6">
        <v>0.1</v>
      </c>
      <c r="P1973" s="5">
        <v>18.34</v>
      </c>
      <c r="Q1973" s="5">
        <f t="shared" si="120"/>
        <v>41.606999999999999</v>
      </c>
      <c r="R1973" s="5">
        <f t="shared" si="121"/>
        <v>18.34</v>
      </c>
      <c r="S1973" s="5">
        <f t="shared" si="122"/>
        <v>23.266999999999999</v>
      </c>
      <c r="T1973" s="7">
        <f t="shared" si="123"/>
        <v>0.55920878698295962</v>
      </c>
      <c r="U1973" s="4">
        <f>YEAR(SalesDataTable[[#This Row],[Order Date]])</f>
        <v>2026</v>
      </c>
      <c r="V1973" s="7" t="str">
        <f>"Q"&amp;ROUNDUP(MONTH(SalesDataTable[[#This Row],[Order Date]])/3,0)</f>
        <v>Q3</v>
      </c>
      <c r="W1973" s="8">
        <f>MONTH(SalesDataTable[[#This Row],[Order Date]])</f>
        <v>9</v>
      </c>
      <c r="X1973" s="7" t="str">
        <f>TEXT(SalesDataTable[[#This Row],[Order Date]],"mmm")</f>
        <v>Sep</v>
      </c>
    </row>
    <row r="1974" spans="1:24" ht="15.75">
      <c r="A1974" s="1">
        <v>4510</v>
      </c>
      <c r="B1974" s="2">
        <v>46289</v>
      </c>
      <c r="C1974" s="3">
        <f>YEAR(SalesDataTable[[#This Row],[Order Date]])</f>
        <v>2026</v>
      </c>
      <c r="D1974" s="10" t="str">
        <f>"Q"&amp;ROUNDUP(MONTH(SalesDataTable[[#This Row],[Order Date]])/3,0)</f>
        <v>Q3</v>
      </c>
      <c r="E1974" s="3">
        <f>MONTH(SalesDataTable[[#This Row],[Order Date]])</f>
        <v>9</v>
      </c>
      <c r="F1974" s="3" t="str">
        <f>TEXT(SalesDataTable[[#This Row],[Order Date]],"MMM")</f>
        <v>Sep</v>
      </c>
      <c r="G1974" s="3" t="s">
        <v>0</v>
      </c>
      <c r="H1974" s="3" t="s">
        <v>1</v>
      </c>
      <c r="I1974" s="3" t="s">
        <v>28</v>
      </c>
      <c r="J1974" s="3" t="s">
        <v>3</v>
      </c>
      <c r="K1974" s="3" t="s">
        <v>23</v>
      </c>
      <c r="L1974" s="3" t="s">
        <v>40</v>
      </c>
      <c r="M1974" s="8">
        <v>3</v>
      </c>
      <c r="N1974" s="5">
        <v>82.38</v>
      </c>
      <c r="O1974" s="6">
        <v>0.15</v>
      </c>
      <c r="P1974" s="5">
        <v>39.020000000000003</v>
      </c>
      <c r="Q1974" s="5">
        <f t="shared" si="120"/>
        <v>210.06899999999999</v>
      </c>
      <c r="R1974" s="5">
        <f t="shared" si="121"/>
        <v>117.06</v>
      </c>
      <c r="S1974" s="5">
        <f t="shared" si="122"/>
        <v>93.008999999999986</v>
      </c>
      <c r="T1974" s="7">
        <f t="shared" si="123"/>
        <v>0.44275452351370259</v>
      </c>
      <c r="U1974" s="4">
        <f>YEAR(SalesDataTable[[#This Row],[Order Date]])</f>
        <v>2026</v>
      </c>
      <c r="V1974" s="7" t="str">
        <f>"Q"&amp;ROUNDUP(MONTH(SalesDataTable[[#This Row],[Order Date]])/3,0)</f>
        <v>Q3</v>
      </c>
      <c r="W1974" s="8">
        <f>MONTH(SalesDataTable[[#This Row],[Order Date]])</f>
        <v>9</v>
      </c>
      <c r="X1974" s="7" t="str">
        <f>TEXT(SalesDataTable[[#This Row],[Order Date]],"mmm")</f>
        <v>Sep</v>
      </c>
    </row>
    <row r="1975" spans="1:24" ht="15.75">
      <c r="A1975" s="1">
        <v>2069</v>
      </c>
      <c r="B1975" s="2">
        <v>46290</v>
      </c>
      <c r="C1975" s="3">
        <f>YEAR(SalesDataTable[[#This Row],[Order Date]])</f>
        <v>2026</v>
      </c>
      <c r="D1975" s="10" t="str">
        <f>"Q"&amp;ROUNDUP(MONTH(SalesDataTable[[#This Row],[Order Date]])/3,0)</f>
        <v>Q3</v>
      </c>
      <c r="E1975" s="3">
        <f>MONTH(SalesDataTable[[#This Row],[Order Date]])</f>
        <v>9</v>
      </c>
      <c r="F1975" s="3" t="str">
        <f>TEXT(SalesDataTable[[#This Row],[Order Date]],"MMM")</f>
        <v>Sep</v>
      </c>
      <c r="G1975" s="3" t="s">
        <v>20</v>
      </c>
      <c r="H1975" s="3" t="s">
        <v>31</v>
      </c>
      <c r="I1975" s="3" t="s">
        <v>2</v>
      </c>
      <c r="J1975" s="3" t="s">
        <v>13</v>
      </c>
      <c r="K1975" s="3" t="s">
        <v>23</v>
      </c>
      <c r="L1975" s="3" t="s">
        <v>24</v>
      </c>
      <c r="M1975" s="8">
        <v>1</v>
      </c>
      <c r="N1975" s="5">
        <v>344.79</v>
      </c>
      <c r="O1975" s="6">
        <v>0</v>
      </c>
      <c r="P1975" s="5">
        <v>189.63</v>
      </c>
      <c r="Q1975" s="5">
        <f t="shared" si="120"/>
        <v>344.79</v>
      </c>
      <c r="R1975" s="5">
        <f t="shared" si="121"/>
        <v>189.63</v>
      </c>
      <c r="S1975" s="5">
        <f t="shared" si="122"/>
        <v>155.16000000000003</v>
      </c>
      <c r="T1975" s="7">
        <f t="shared" si="123"/>
        <v>0.45001305142260511</v>
      </c>
      <c r="U1975" s="4">
        <f>YEAR(SalesDataTable[[#This Row],[Order Date]])</f>
        <v>2026</v>
      </c>
      <c r="V1975" s="7" t="str">
        <f>"Q"&amp;ROUNDUP(MONTH(SalesDataTable[[#This Row],[Order Date]])/3,0)</f>
        <v>Q3</v>
      </c>
      <c r="W1975" s="8">
        <f>MONTH(SalesDataTable[[#This Row],[Order Date]])</f>
        <v>9</v>
      </c>
      <c r="X1975" s="7" t="str">
        <f>TEXT(SalesDataTable[[#This Row],[Order Date]],"mmm")</f>
        <v>Sep</v>
      </c>
    </row>
    <row r="1976" spans="1:24" ht="15.75">
      <c r="A1976" s="1">
        <v>95</v>
      </c>
      <c r="B1976" s="2">
        <v>46291</v>
      </c>
      <c r="C1976" s="3">
        <f>YEAR(SalesDataTable[[#This Row],[Order Date]])</f>
        <v>2026</v>
      </c>
      <c r="D1976" s="10" t="str">
        <f>"Q"&amp;ROUNDUP(MONTH(SalesDataTable[[#This Row],[Order Date]])/3,0)</f>
        <v>Q3</v>
      </c>
      <c r="E1976" s="3">
        <f>MONTH(SalesDataTable[[#This Row],[Order Date]])</f>
        <v>9</v>
      </c>
      <c r="F1976" s="3" t="str">
        <f>TEXT(SalesDataTable[[#This Row],[Order Date]],"MMM")</f>
        <v>Sep</v>
      </c>
      <c r="G1976" s="3" t="s">
        <v>0</v>
      </c>
      <c r="H1976" s="3" t="s">
        <v>1</v>
      </c>
      <c r="I1976" s="3" t="s">
        <v>28</v>
      </c>
      <c r="J1976" s="3" t="s">
        <v>3</v>
      </c>
      <c r="K1976" s="3" t="s">
        <v>9</v>
      </c>
      <c r="L1976" s="3" t="s">
        <v>46</v>
      </c>
      <c r="M1976" s="8">
        <v>1</v>
      </c>
      <c r="N1976" s="5">
        <v>73.06</v>
      </c>
      <c r="O1976" s="6">
        <v>0.05</v>
      </c>
      <c r="P1976" s="5">
        <v>31.42</v>
      </c>
      <c r="Q1976" s="5">
        <f t="shared" si="120"/>
        <v>69.406999999999996</v>
      </c>
      <c r="R1976" s="5">
        <f t="shared" si="121"/>
        <v>31.42</v>
      </c>
      <c r="S1976" s="5">
        <f t="shared" si="122"/>
        <v>37.986999999999995</v>
      </c>
      <c r="T1976" s="7">
        <f t="shared" si="123"/>
        <v>0.54730790842422228</v>
      </c>
      <c r="U1976" s="4">
        <f>YEAR(SalesDataTable[[#This Row],[Order Date]])</f>
        <v>2026</v>
      </c>
      <c r="V1976" s="7" t="str">
        <f>"Q"&amp;ROUNDUP(MONTH(SalesDataTable[[#This Row],[Order Date]])/3,0)</f>
        <v>Q3</v>
      </c>
      <c r="W1976" s="8">
        <f>MONTH(SalesDataTable[[#This Row],[Order Date]])</f>
        <v>9</v>
      </c>
      <c r="X1976" s="7" t="str">
        <f>TEXT(SalesDataTable[[#This Row],[Order Date]],"mmm")</f>
        <v>Sep</v>
      </c>
    </row>
    <row r="1977" spans="1:24" ht="15.75">
      <c r="A1977" s="1">
        <v>160</v>
      </c>
      <c r="B1977" s="2">
        <v>46291</v>
      </c>
      <c r="C1977" s="3">
        <f>YEAR(SalesDataTable[[#This Row],[Order Date]])</f>
        <v>2026</v>
      </c>
      <c r="D1977" s="10" t="str">
        <f>"Q"&amp;ROUNDUP(MONTH(SalesDataTable[[#This Row],[Order Date]])/3,0)</f>
        <v>Q3</v>
      </c>
      <c r="E1977" s="3">
        <f>MONTH(SalesDataTable[[#This Row],[Order Date]])</f>
        <v>9</v>
      </c>
      <c r="F1977" s="3" t="str">
        <f>TEXT(SalesDataTable[[#This Row],[Order Date]],"MMM")</f>
        <v>Sep</v>
      </c>
      <c r="G1977" s="3" t="s">
        <v>20</v>
      </c>
      <c r="H1977" s="3" t="s">
        <v>33</v>
      </c>
      <c r="I1977" s="3" t="s">
        <v>2</v>
      </c>
      <c r="J1977" s="3" t="s">
        <v>3</v>
      </c>
      <c r="K1977" s="3" t="s">
        <v>23</v>
      </c>
      <c r="L1977" s="3" t="s">
        <v>40</v>
      </c>
      <c r="M1977" s="8">
        <v>1</v>
      </c>
      <c r="N1977" s="5">
        <v>81.58</v>
      </c>
      <c r="O1977" s="6">
        <v>0.1</v>
      </c>
      <c r="P1977" s="5">
        <v>38.89</v>
      </c>
      <c r="Q1977" s="5">
        <f t="shared" si="120"/>
        <v>73.421999999999997</v>
      </c>
      <c r="R1977" s="5">
        <f t="shared" si="121"/>
        <v>38.89</v>
      </c>
      <c r="S1977" s="5">
        <f t="shared" si="122"/>
        <v>34.531999999999996</v>
      </c>
      <c r="T1977" s="7">
        <f t="shared" si="123"/>
        <v>0.47032224673803491</v>
      </c>
      <c r="U1977" s="4">
        <f>YEAR(SalesDataTable[[#This Row],[Order Date]])</f>
        <v>2026</v>
      </c>
      <c r="V1977" s="7" t="str">
        <f>"Q"&amp;ROUNDUP(MONTH(SalesDataTable[[#This Row],[Order Date]])/3,0)</f>
        <v>Q3</v>
      </c>
      <c r="W1977" s="8">
        <f>MONTH(SalesDataTable[[#This Row],[Order Date]])</f>
        <v>9</v>
      </c>
      <c r="X1977" s="7" t="str">
        <f>TEXT(SalesDataTable[[#This Row],[Order Date]],"mmm")</f>
        <v>Sep</v>
      </c>
    </row>
    <row r="1978" spans="1:24" ht="15.75">
      <c r="A1978" s="1">
        <v>407</v>
      </c>
      <c r="B1978" s="2">
        <v>46291</v>
      </c>
      <c r="C1978" s="3">
        <f>YEAR(SalesDataTable[[#This Row],[Order Date]])</f>
        <v>2026</v>
      </c>
      <c r="D1978" s="10" t="str">
        <f>"Q"&amp;ROUNDUP(MONTH(SalesDataTable[[#This Row],[Order Date]])/3,0)</f>
        <v>Q3</v>
      </c>
      <c r="E1978" s="3">
        <f>MONTH(SalesDataTable[[#This Row],[Order Date]])</f>
        <v>9</v>
      </c>
      <c r="F1978" s="3" t="str">
        <f>TEXT(SalesDataTable[[#This Row],[Order Date]],"MMM")</f>
        <v>Sep</v>
      </c>
      <c r="G1978" s="3" t="s">
        <v>6</v>
      </c>
      <c r="H1978" s="3" t="s">
        <v>43</v>
      </c>
      <c r="I1978" s="3" t="s">
        <v>8</v>
      </c>
      <c r="J1978" s="3" t="s">
        <v>3</v>
      </c>
      <c r="K1978" s="3" t="s">
        <v>34</v>
      </c>
      <c r="L1978" s="3" t="s">
        <v>45</v>
      </c>
      <c r="M1978" s="8">
        <v>6</v>
      </c>
      <c r="N1978" s="5">
        <v>49.87</v>
      </c>
      <c r="O1978" s="6">
        <v>0.1</v>
      </c>
      <c r="P1978" s="5">
        <v>21.75</v>
      </c>
      <c r="Q1978" s="5">
        <f t="shared" si="120"/>
        <v>269.298</v>
      </c>
      <c r="R1978" s="5">
        <f t="shared" si="121"/>
        <v>130.5</v>
      </c>
      <c r="S1978" s="5">
        <f t="shared" si="122"/>
        <v>138.798</v>
      </c>
      <c r="T1978" s="7">
        <f t="shared" si="123"/>
        <v>0.51540672414945521</v>
      </c>
      <c r="U1978" s="4">
        <f>YEAR(SalesDataTable[[#This Row],[Order Date]])</f>
        <v>2026</v>
      </c>
      <c r="V1978" s="7" t="str">
        <f>"Q"&amp;ROUNDUP(MONTH(SalesDataTable[[#This Row],[Order Date]])/3,0)</f>
        <v>Q3</v>
      </c>
      <c r="W1978" s="8">
        <f>MONTH(SalesDataTable[[#This Row],[Order Date]])</f>
        <v>9</v>
      </c>
      <c r="X1978" s="7" t="str">
        <f>TEXT(SalesDataTable[[#This Row],[Order Date]],"mmm")</f>
        <v>Sep</v>
      </c>
    </row>
    <row r="1979" spans="1:24" ht="15.75">
      <c r="A1979" s="1">
        <v>1395</v>
      </c>
      <c r="B1979" s="2">
        <v>46291</v>
      </c>
      <c r="C1979" s="3">
        <f>YEAR(SalesDataTable[[#This Row],[Order Date]])</f>
        <v>2026</v>
      </c>
      <c r="D1979" s="10" t="str">
        <f>"Q"&amp;ROUNDUP(MONTH(SalesDataTable[[#This Row],[Order Date]])/3,0)</f>
        <v>Q3</v>
      </c>
      <c r="E1979" s="3">
        <f>MONTH(SalesDataTable[[#This Row],[Order Date]])</f>
        <v>9</v>
      </c>
      <c r="F1979" s="3" t="str">
        <f>TEXT(SalesDataTable[[#This Row],[Order Date]],"MMM")</f>
        <v>Sep</v>
      </c>
      <c r="G1979" s="3" t="s">
        <v>11</v>
      </c>
      <c r="H1979" s="3" t="s">
        <v>18</v>
      </c>
      <c r="I1979" s="3" t="s">
        <v>2</v>
      </c>
      <c r="J1979" s="3" t="s">
        <v>13</v>
      </c>
      <c r="K1979" s="3" t="s">
        <v>4</v>
      </c>
      <c r="L1979" s="3" t="s">
        <v>26</v>
      </c>
      <c r="M1979" s="8">
        <v>2</v>
      </c>
      <c r="N1979" s="5">
        <v>39.81</v>
      </c>
      <c r="O1979" s="6">
        <v>0.05</v>
      </c>
      <c r="P1979" s="5">
        <v>16.87</v>
      </c>
      <c r="Q1979" s="5">
        <f t="shared" si="120"/>
        <v>75.638999999999996</v>
      </c>
      <c r="R1979" s="5">
        <f t="shared" si="121"/>
        <v>33.74</v>
      </c>
      <c r="S1979" s="5">
        <f t="shared" si="122"/>
        <v>41.898999999999994</v>
      </c>
      <c r="T1979" s="7">
        <f t="shared" si="123"/>
        <v>0.55393381721069812</v>
      </c>
      <c r="U1979" s="4">
        <f>YEAR(SalesDataTable[[#This Row],[Order Date]])</f>
        <v>2026</v>
      </c>
      <c r="V1979" s="7" t="str">
        <f>"Q"&amp;ROUNDUP(MONTH(SalesDataTable[[#This Row],[Order Date]])/3,0)</f>
        <v>Q3</v>
      </c>
      <c r="W1979" s="8">
        <f>MONTH(SalesDataTable[[#This Row],[Order Date]])</f>
        <v>9</v>
      </c>
      <c r="X1979" s="7" t="str">
        <f>TEXT(SalesDataTable[[#This Row],[Order Date]],"mmm")</f>
        <v>Sep</v>
      </c>
    </row>
    <row r="1980" spans="1:24" ht="15.75">
      <c r="A1980" s="1">
        <v>2085</v>
      </c>
      <c r="B1980" s="2">
        <v>46291</v>
      </c>
      <c r="C1980" s="3">
        <f>YEAR(SalesDataTable[[#This Row],[Order Date]])</f>
        <v>2026</v>
      </c>
      <c r="D1980" s="10" t="str">
        <f>"Q"&amp;ROUNDUP(MONTH(SalesDataTable[[#This Row],[Order Date]])/3,0)</f>
        <v>Q3</v>
      </c>
      <c r="E1980" s="3">
        <f>MONTH(SalesDataTable[[#This Row],[Order Date]])</f>
        <v>9</v>
      </c>
      <c r="F1980" s="3" t="str">
        <f>TEXT(SalesDataTable[[#This Row],[Order Date]],"MMM")</f>
        <v>Sep</v>
      </c>
      <c r="G1980" s="3" t="s">
        <v>11</v>
      </c>
      <c r="H1980" s="3" t="s">
        <v>12</v>
      </c>
      <c r="I1980" s="3" t="s">
        <v>2</v>
      </c>
      <c r="J1980" s="3" t="s">
        <v>3</v>
      </c>
      <c r="K1980" s="3" t="s">
        <v>23</v>
      </c>
      <c r="L1980" s="3" t="s">
        <v>29</v>
      </c>
      <c r="M1980" s="8">
        <v>3</v>
      </c>
      <c r="N1980" s="5">
        <v>191.46</v>
      </c>
      <c r="O1980" s="6">
        <v>0</v>
      </c>
      <c r="P1980" s="5">
        <v>104.06</v>
      </c>
      <c r="Q1980" s="5">
        <f t="shared" si="120"/>
        <v>574.38</v>
      </c>
      <c r="R1980" s="5">
        <f t="shared" si="121"/>
        <v>312.18</v>
      </c>
      <c r="S1980" s="5">
        <f t="shared" si="122"/>
        <v>262.2</v>
      </c>
      <c r="T1980" s="7">
        <f t="shared" si="123"/>
        <v>0.45649221769560222</v>
      </c>
      <c r="U1980" s="4">
        <f>YEAR(SalesDataTable[[#This Row],[Order Date]])</f>
        <v>2026</v>
      </c>
      <c r="V1980" s="7" t="str">
        <f>"Q"&amp;ROUNDUP(MONTH(SalesDataTable[[#This Row],[Order Date]])/3,0)</f>
        <v>Q3</v>
      </c>
      <c r="W1980" s="8">
        <f>MONTH(SalesDataTable[[#This Row],[Order Date]])</f>
        <v>9</v>
      </c>
      <c r="X1980" s="7" t="str">
        <f>TEXT(SalesDataTable[[#This Row],[Order Date]],"mmm")</f>
        <v>Sep</v>
      </c>
    </row>
    <row r="1981" spans="1:24" ht="15.75">
      <c r="A1981" s="1">
        <v>3124</v>
      </c>
      <c r="B1981" s="2">
        <v>46291</v>
      </c>
      <c r="C1981" s="3">
        <f>YEAR(SalesDataTable[[#This Row],[Order Date]])</f>
        <v>2026</v>
      </c>
      <c r="D1981" s="10" t="str">
        <f>"Q"&amp;ROUNDUP(MONTH(SalesDataTable[[#This Row],[Order Date]])/3,0)</f>
        <v>Q3</v>
      </c>
      <c r="E1981" s="3">
        <f>MONTH(SalesDataTable[[#This Row],[Order Date]])</f>
        <v>9</v>
      </c>
      <c r="F1981" s="3" t="str">
        <f>TEXT(SalesDataTable[[#This Row],[Order Date]],"MMM")</f>
        <v>Sep</v>
      </c>
      <c r="G1981" s="3" t="s">
        <v>11</v>
      </c>
      <c r="H1981" s="3" t="s">
        <v>25</v>
      </c>
      <c r="I1981" s="3" t="s">
        <v>2</v>
      </c>
      <c r="J1981" s="3" t="s">
        <v>3</v>
      </c>
      <c r="K1981" s="3" t="s">
        <v>14</v>
      </c>
      <c r="L1981" s="3" t="s">
        <v>32</v>
      </c>
      <c r="M1981" s="8">
        <v>3</v>
      </c>
      <c r="N1981" s="5">
        <v>46.48</v>
      </c>
      <c r="O1981" s="6">
        <v>0.05</v>
      </c>
      <c r="P1981" s="5">
        <v>18.82</v>
      </c>
      <c r="Q1981" s="5">
        <f t="shared" si="120"/>
        <v>132.46799999999999</v>
      </c>
      <c r="R1981" s="5">
        <f t="shared" si="121"/>
        <v>56.46</v>
      </c>
      <c r="S1981" s="5">
        <f t="shared" si="122"/>
        <v>76.007999999999981</v>
      </c>
      <c r="T1981" s="7">
        <f t="shared" si="123"/>
        <v>0.57378385723344494</v>
      </c>
      <c r="U1981" s="4">
        <f>YEAR(SalesDataTable[[#This Row],[Order Date]])</f>
        <v>2026</v>
      </c>
      <c r="V1981" s="7" t="str">
        <f>"Q"&amp;ROUNDUP(MONTH(SalesDataTable[[#This Row],[Order Date]])/3,0)</f>
        <v>Q3</v>
      </c>
      <c r="W1981" s="8">
        <f>MONTH(SalesDataTable[[#This Row],[Order Date]])</f>
        <v>9</v>
      </c>
      <c r="X1981" s="7" t="str">
        <f>TEXT(SalesDataTable[[#This Row],[Order Date]],"mmm")</f>
        <v>Sep</v>
      </c>
    </row>
    <row r="1982" spans="1:24" ht="15.75">
      <c r="A1982" s="1">
        <v>3216</v>
      </c>
      <c r="B1982" s="2">
        <v>46291</v>
      </c>
      <c r="C1982" s="3">
        <f>YEAR(SalesDataTable[[#This Row],[Order Date]])</f>
        <v>2026</v>
      </c>
      <c r="D1982" s="10" t="str">
        <f>"Q"&amp;ROUNDUP(MONTH(SalesDataTable[[#This Row],[Order Date]])/3,0)</f>
        <v>Q3</v>
      </c>
      <c r="E1982" s="3">
        <f>MONTH(SalesDataTable[[#This Row],[Order Date]])</f>
        <v>9</v>
      </c>
      <c r="F1982" s="3" t="str">
        <f>TEXT(SalesDataTable[[#This Row],[Order Date]],"MMM")</f>
        <v>Sep</v>
      </c>
      <c r="G1982" s="3" t="s">
        <v>6</v>
      </c>
      <c r="H1982" s="3" t="s">
        <v>43</v>
      </c>
      <c r="I1982" s="3" t="s">
        <v>19</v>
      </c>
      <c r="J1982" s="3" t="s">
        <v>3</v>
      </c>
      <c r="K1982" s="3" t="s">
        <v>14</v>
      </c>
      <c r="L1982" s="3" t="s">
        <v>15</v>
      </c>
      <c r="M1982" s="8">
        <v>2</v>
      </c>
      <c r="N1982" s="5">
        <v>35.44</v>
      </c>
      <c r="O1982" s="6">
        <v>0.1</v>
      </c>
      <c r="P1982" s="5">
        <v>13.2</v>
      </c>
      <c r="Q1982" s="5">
        <f t="shared" si="120"/>
        <v>63.791999999999994</v>
      </c>
      <c r="R1982" s="5">
        <f t="shared" si="121"/>
        <v>26.4</v>
      </c>
      <c r="S1982" s="5">
        <f t="shared" si="122"/>
        <v>37.391999999999996</v>
      </c>
      <c r="T1982" s="7">
        <f t="shared" si="123"/>
        <v>0.58615500376222718</v>
      </c>
      <c r="U1982" s="4">
        <f>YEAR(SalesDataTable[[#This Row],[Order Date]])</f>
        <v>2026</v>
      </c>
      <c r="V1982" s="7" t="str">
        <f>"Q"&amp;ROUNDUP(MONTH(SalesDataTable[[#This Row],[Order Date]])/3,0)</f>
        <v>Q3</v>
      </c>
      <c r="W1982" s="8">
        <f>MONTH(SalesDataTable[[#This Row],[Order Date]])</f>
        <v>9</v>
      </c>
      <c r="X1982" s="7" t="str">
        <f>TEXT(SalesDataTable[[#This Row],[Order Date]],"mmm")</f>
        <v>Sep</v>
      </c>
    </row>
    <row r="1983" spans="1:24" ht="15.75">
      <c r="A1983" s="1">
        <v>3743</v>
      </c>
      <c r="B1983" s="2">
        <v>46291</v>
      </c>
      <c r="C1983" s="3">
        <f>YEAR(SalesDataTable[[#This Row],[Order Date]])</f>
        <v>2026</v>
      </c>
      <c r="D1983" s="10" t="str">
        <f>"Q"&amp;ROUNDUP(MONTH(SalesDataTable[[#This Row],[Order Date]])/3,0)</f>
        <v>Q3</v>
      </c>
      <c r="E1983" s="3">
        <f>MONTH(SalesDataTable[[#This Row],[Order Date]])</f>
        <v>9</v>
      </c>
      <c r="F1983" s="3" t="str">
        <f>TEXT(SalesDataTable[[#This Row],[Order Date]],"MMM")</f>
        <v>Sep</v>
      </c>
      <c r="G1983" s="3" t="s">
        <v>11</v>
      </c>
      <c r="H1983" s="3" t="s">
        <v>12</v>
      </c>
      <c r="I1983" s="3" t="s">
        <v>2</v>
      </c>
      <c r="J1983" s="3" t="s">
        <v>13</v>
      </c>
      <c r="K1983" s="3" t="s">
        <v>34</v>
      </c>
      <c r="L1983" s="3" t="s">
        <v>42</v>
      </c>
      <c r="M1983" s="8">
        <v>4</v>
      </c>
      <c r="N1983" s="5">
        <v>36.159999999999997</v>
      </c>
      <c r="O1983" s="6">
        <v>0.05</v>
      </c>
      <c r="P1983" s="5">
        <v>13.68</v>
      </c>
      <c r="Q1983" s="5">
        <f t="shared" si="120"/>
        <v>137.40799999999999</v>
      </c>
      <c r="R1983" s="5">
        <f t="shared" si="121"/>
        <v>54.72</v>
      </c>
      <c r="S1983" s="5">
        <f t="shared" si="122"/>
        <v>82.687999999999988</v>
      </c>
      <c r="T1983" s="7">
        <f t="shared" si="123"/>
        <v>0.60176991150442471</v>
      </c>
      <c r="U1983" s="4">
        <f>YEAR(SalesDataTable[[#This Row],[Order Date]])</f>
        <v>2026</v>
      </c>
      <c r="V1983" s="7" t="str">
        <f>"Q"&amp;ROUNDUP(MONTH(SalesDataTable[[#This Row],[Order Date]])/3,0)</f>
        <v>Q3</v>
      </c>
      <c r="W1983" s="8">
        <f>MONTH(SalesDataTable[[#This Row],[Order Date]])</f>
        <v>9</v>
      </c>
      <c r="X1983" s="7" t="str">
        <f>TEXT(SalesDataTable[[#This Row],[Order Date]],"mmm")</f>
        <v>Sep</v>
      </c>
    </row>
    <row r="1984" spans="1:24" ht="15.75">
      <c r="A1984" s="1">
        <v>3788</v>
      </c>
      <c r="B1984" s="2">
        <v>46291</v>
      </c>
      <c r="C1984" s="3">
        <f>YEAR(SalesDataTable[[#This Row],[Order Date]])</f>
        <v>2026</v>
      </c>
      <c r="D1984" s="10" t="str">
        <f>"Q"&amp;ROUNDUP(MONTH(SalesDataTable[[#This Row],[Order Date]])/3,0)</f>
        <v>Q3</v>
      </c>
      <c r="E1984" s="3">
        <f>MONTH(SalesDataTable[[#This Row],[Order Date]])</f>
        <v>9</v>
      </c>
      <c r="F1984" s="3" t="str">
        <f>TEXT(SalesDataTable[[#This Row],[Order Date]],"MMM")</f>
        <v>Sep</v>
      </c>
      <c r="G1984" s="3" t="s">
        <v>20</v>
      </c>
      <c r="H1984" s="3" t="s">
        <v>33</v>
      </c>
      <c r="I1984" s="3" t="s">
        <v>2</v>
      </c>
      <c r="J1984" s="3" t="s">
        <v>3</v>
      </c>
      <c r="K1984" s="3" t="s">
        <v>34</v>
      </c>
      <c r="L1984" s="3" t="s">
        <v>42</v>
      </c>
      <c r="M1984" s="8">
        <v>2</v>
      </c>
      <c r="N1984" s="5">
        <v>35.93</v>
      </c>
      <c r="O1984" s="6">
        <v>0</v>
      </c>
      <c r="P1984" s="5">
        <v>13.91</v>
      </c>
      <c r="Q1984" s="5">
        <f t="shared" si="120"/>
        <v>71.86</v>
      </c>
      <c r="R1984" s="5">
        <f t="shared" si="121"/>
        <v>27.82</v>
      </c>
      <c r="S1984" s="5">
        <f t="shared" si="122"/>
        <v>44.04</v>
      </c>
      <c r="T1984" s="7">
        <f t="shared" si="123"/>
        <v>0.6128583356526579</v>
      </c>
      <c r="U1984" s="4">
        <f>YEAR(SalesDataTable[[#This Row],[Order Date]])</f>
        <v>2026</v>
      </c>
      <c r="V1984" s="7" t="str">
        <f>"Q"&amp;ROUNDUP(MONTH(SalesDataTable[[#This Row],[Order Date]])/3,0)</f>
        <v>Q3</v>
      </c>
      <c r="W1984" s="8">
        <f>MONTH(SalesDataTable[[#This Row],[Order Date]])</f>
        <v>9</v>
      </c>
      <c r="X1984" s="7" t="str">
        <f>TEXT(SalesDataTable[[#This Row],[Order Date]],"mmm")</f>
        <v>Sep</v>
      </c>
    </row>
    <row r="1985" spans="1:24" ht="15.75">
      <c r="A1985" s="1">
        <v>4883</v>
      </c>
      <c r="B1985" s="2">
        <v>46291</v>
      </c>
      <c r="C1985" s="3">
        <f>YEAR(SalesDataTable[[#This Row],[Order Date]])</f>
        <v>2026</v>
      </c>
      <c r="D1985" s="10" t="str">
        <f>"Q"&amp;ROUNDUP(MONTH(SalesDataTable[[#This Row],[Order Date]])/3,0)</f>
        <v>Q3</v>
      </c>
      <c r="E1985" s="3">
        <f>MONTH(SalesDataTable[[#This Row],[Order Date]])</f>
        <v>9</v>
      </c>
      <c r="F1985" s="3" t="str">
        <f>TEXT(SalesDataTable[[#This Row],[Order Date]],"MMM")</f>
        <v>Sep</v>
      </c>
      <c r="G1985" s="3" t="s">
        <v>20</v>
      </c>
      <c r="H1985" s="3" t="s">
        <v>33</v>
      </c>
      <c r="I1985" s="3" t="s">
        <v>2</v>
      </c>
      <c r="J1985" s="3" t="s">
        <v>16</v>
      </c>
      <c r="K1985" s="3" t="s">
        <v>23</v>
      </c>
      <c r="L1985" s="3" t="s">
        <v>29</v>
      </c>
      <c r="M1985" s="8">
        <v>1</v>
      </c>
      <c r="N1985" s="5">
        <v>199.7</v>
      </c>
      <c r="O1985" s="6">
        <v>0</v>
      </c>
      <c r="P1985" s="5">
        <v>103.77</v>
      </c>
      <c r="Q1985" s="5">
        <f t="shared" si="120"/>
        <v>199.7</v>
      </c>
      <c r="R1985" s="5">
        <f t="shared" si="121"/>
        <v>103.77</v>
      </c>
      <c r="S1985" s="5">
        <f t="shared" si="122"/>
        <v>95.929999999999993</v>
      </c>
      <c r="T1985" s="7">
        <f t="shared" si="123"/>
        <v>0.4803705558337506</v>
      </c>
      <c r="U1985" s="4">
        <f>YEAR(SalesDataTable[[#This Row],[Order Date]])</f>
        <v>2026</v>
      </c>
      <c r="V1985" s="7" t="str">
        <f>"Q"&amp;ROUNDUP(MONTH(SalesDataTable[[#This Row],[Order Date]])/3,0)</f>
        <v>Q3</v>
      </c>
      <c r="W1985" s="8">
        <f>MONTH(SalesDataTable[[#This Row],[Order Date]])</f>
        <v>9</v>
      </c>
      <c r="X1985" s="7" t="str">
        <f>TEXT(SalesDataTable[[#This Row],[Order Date]],"mmm")</f>
        <v>Sep</v>
      </c>
    </row>
    <row r="1986" spans="1:24" ht="15.75">
      <c r="A1986" s="1">
        <v>1577</v>
      </c>
      <c r="B1986" s="2">
        <v>46292</v>
      </c>
      <c r="C1986" s="3">
        <f>YEAR(SalesDataTable[[#This Row],[Order Date]])</f>
        <v>2026</v>
      </c>
      <c r="D1986" s="10" t="str">
        <f>"Q"&amp;ROUNDUP(MONTH(SalesDataTable[[#This Row],[Order Date]])/3,0)</f>
        <v>Q3</v>
      </c>
      <c r="E1986" s="3">
        <f>MONTH(SalesDataTable[[#This Row],[Order Date]])</f>
        <v>9</v>
      </c>
      <c r="F1986" s="3" t="str">
        <f>TEXT(SalesDataTable[[#This Row],[Order Date]],"MMM")</f>
        <v>Sep</v>
      </c>
      <c r="G1986" s="3" t="s">
        <v>20</v>
      </c>
      <c r="H1986" s="3" t="s">
        <v>21</v>
      </c>
      <c r="I1986" s="3" t="s">
        <v>2</v>
      </c>
      <c r="J1986" s="3" t="s">
        <v>13</v>
      </c>
      <c r="K1986" s="3" t="s">
        <v>9</v>
      </c>
      <c r="L1986" s="3" t="s">
        <v>37</v>
      </c>
      <c r="M1986" s="8">
        <v>4</v>
      </c>
      <c r="N1986" s="5">
        <v>154.28</v>
      </c>
      <c r="O1986" s="6">
        <v>0.05</v>
      </c>
      <c r="P1986" s="5">
        <v>78.180000000000007</v>
      </c>
      <c r="Q1986" s="5">
        <f t="shared" ref="Q1986:Q2049" si="124">M1986*N1986*(1-O1986)</f>
        <v>586.26400000000001</v>
      </c>
      <c r="R1986" s="5">
        <f t="shared" ref="R1986:R2049" si="125">M1986*P1986</f>
        <v>312.72000000000003</v>
      </c>
      <c r="S1986" s="5">
        <f t="shared" ref="S1986:S2049" si="126">Q1986-R1986</f>
        <v>273.54399999999998</v>
      </c>
      <c r="T1986" s="7">
        <f t="shared" ref="T1986:T2049" si="127">IFERROR(S1986/Q1986,0)</f>
        <v>0.46658843115047144</v>
      </c>
      <c r="U1986" s="4">
        <f>YEAR(SalesDataTable[[#This Row],[Order Date]])</f>
        <v>2026</v>
      </c>
      <c r="V1986" s="7" t="str">
        <f>"Q"&amp;ROUNDUP(MONTH(SalesDataTable[[#This Row],[Order Date]])/3,0)</f>
        <v>Q3</v>
      </c>
      <c r="W1986" s="8">
        <f>MONTH(SalesDataTable[[#This Row],[Order Date]])</f>
        <v>9</v>
      </c>
      <c r="X1986" s="7" t="str">
        <f>TEXT(SalesDataTable[[#This Row],[Order Date]],"mmm")</f>
        <v>Sep</v>
      </c>
    </row>
    <row r="1987" spans="1:24" ht="15.75">
      <c r="A1987" s="1">
        <v>2310</v>
      </c>
      <c r="B1987" s="2">
        <v>46292</v>
      </c>
      <c r="C1987" s="3">
        <f>YEAR(SalesDataTable[[#This Row],[Order Date]])</f>
        <v>2026</v>
      </c>
      <c r="D1987" s="10" t="str">
        <f>"Q"&amp;ROUNDUP(MONTH(SalesDataTable[[#This Row],[Order Date]])/3,0)</f>
        <v>Q3</v>
      </c>
      <c r="E1987" s="3">
        <f>MONTH(SalesDataTable[[#This Row],[Order Date]])</f>
        <v>9</v>
      </c>
      <c r="F1987" s="3" t="str">
        <f>TEXT(SalesDataTable[[#This Row],[Order Date]],"MMM")</f>
        <v>Sep</v>
      </c>
      <c r="G1987" s="3" t="s">
        <v>0</v>
      </c>
      <c r="H1987" s="3" t="s">
        <v>50</v>
      </c>
      <c r="I1987" s="3" t="s">
        <v>2</v>
      </c>
      <c r="J1987" s="3" t="s">
        <v>3</v>
      </c>
      <c r="K1987" s="3" t="s">
        <v>14</v>
      </c>
      <c r="L1987" s="3" t="s">
        <v>48</v>
      </c>
      <c r="M1987" s="8">
        <v>1</v>
      </c>
      <c r="N1987" s="5">
        <v>165.44</v>
      </c>
      <c r="O1987" s="6">
        <v>0</v>
      </c>
      <c r="P1987" s="5">
        <v>88.25</v>
      </c>
      <c r="Q1987" s="5">
        <f t="shared" si="124"/>
        <v>165.44</v>
      </c>
      <c r="R1987" s="5">
        <f t="shared" si="125"/>
        <v>88.25</v>
      </c>
      <c r="S1987" s="5">
        <f t="shared" si="126"/>
        <v>77.19</v>
      </c>
      <c r="T1987" s="7">
        <f t="shared" si="127"/>
        <v>0.46657398452611215</v>
      </c>
      <c r="U1987" s="4">
        <f>YEAR(SalesDataTable[[#This Row],[Order Date]])</f>
        <v>2026</v>
      </c>
      <c r="V1987" s="7" t="str">
        <f>"Q"&amp;ROUNDUP(MONTH(SalesDataTable[[#This Row],[Order Date]])/3,0)</f>
        <v>Q3</v>
      </c>
      <c r="W1987" s="8">
        <f>MONTH(SalesDataTable[[#This Row],[Order Date]])</f>
        <v>9</v>
      </c>
      <c r="X1987" s="7" t="str">
        <f>TEXT(SalesDataTable[[#This Row],[Order Date]],"mmm")</f>
        <v>Sep</v>
      </c>
    </row>
    <row r="1988" spans="1:24" ht="15.75">
      <c r="A1988" s="1">
        <v>2383</v>
      </c>
      <c r="B1988" s="2">
        <v>46292</v>
      </c>
      <c r="C1988" s="3">
        <f>YEAR(SalesDataTable[[#This Row],[Order Date]])</f>
        <v>2026</v>
      </c>
      <c r="D1988" s="10" t="str">
        <f>"Q"&amp;ROUNDUP(MONTH(SalesDataTable[[#This Row],[Order Date]])/3,0)</f>
        <v>Q3</v>
      </c>
      <c r="E1988" s="3">
        <f>MONTH(SalesDataTable[[#This Row],[Order Date]])</f>
        <v>9</v>
      </c>
      <c r="F1988" s="3" t="str">
        <f>TEXT(SalesDataTable[[#This Row],[Order Date]],"MMM")</f>
        <v>Sep</v>
      </c>
      <c r="G1988" s="3" t="s">
        <v>20</v>
      </c>
      <c r="H1988" s="3" t="s">
        <v>31</v>
      </c>
      <c r="I1988" s="3" t="s">
        <v>2</v>
      </c>
      <c r="J1988" s="3" t="s">
        <v>3</v>
      </c>
      <c r="K1988" s="3" t="s">
        <v>14</v>
      </c>
      <c r="L1988" s="3" t="s">
        <v>44</v>
      </c>
      <c r="M1988" s="8">
        <v>2</v>
      </c>
      <c r="N1988" s="5">
        <v>130.29</v>
      </c>
      <c r="O1988" s="6">
        <v>0.1</v>
      </c>
      <c r="P1988" s="5">
        <v>67.97</v>
      </c>
      <c r="Q1988" s="5">
        <f t="shared" si="124"/>
        <v>234.52199999999999</v>
      </c>
      <c r="R1988" s="5">
        <f t="shared" si="125"/>
        <v>135.94</v>
      </c>
      <c r="S1988" s="5">
        <f t="shared" si="126"/>
        <v>98.581999999999994</v>
      </c>
      <c r="T1988" s="7">
        <f t="shared" si="127"/>
        <v>0.42035288800197845</v>
      </c>
      <c r="U1988" s="4">
        <f>YEAR(SalesDataTable[[#This Row],[Order Date]])</f>
        <v>2026</v>
      </c>
      <c r="V1988" s="7" t="str">
        <f>"Q"&amp;ROUNDUP(MONTH(SalesDataTable[[#This Row],[Order Date]])/3,0)</f>
        <v>Q3</v>
      </c>
      <c r="W1988" s="8">
        <f>MONTH(SalesDataTable[[#This Row],[Order Date]])</f>
        <v>9</v>
      </c>
      <c r="X1988" s="7" t="str">
        <f>TEXT(SalesDataTable[[#This Row],[Order Date]],"mmm")</f>
        <v>Sep</v>
      </c>
    </row>
    <row r="1989" spans="1:24" ht="15.75">
      <c r="A1989" s="1">
        <v>2803</v>
      </c>
      <c r="B1989" s="2">
        <v>46292</v>
      </c>
      <c r="C1989" s="3">
        <f>YEAR(SalesDataTable[[#This Row],[Order Date]])</f>
        <v>2026</v>
      </c>
      <c r="D1989" s="10" t="str">
        <f>"Q"&amp;ROUNDUP(MONTH(SalesDataTable[[#This Row],[Order Date]])/3,0)</f>
        <v>Q3</v>
      </c>
      <c r="E1989" s="3">
        <f>MONTH(SalesDataTable[[#This Row],[Order Date]])</f>
        <v>9</v>
      </c>
      <c r="F1989" s="3" t="str">
        <f>TEXT(SalesDataTable[[#This Row],[Order Date]],"MMM")</f>
        <v>Sep</v>
      </c>
      <c r="G1989" s="3" t="s">
        <v>6</v>
      </c>
      <c r="H1989" s="3" t="s">
        <v>43</v>
      </c>
      <c r="I1989" s="3" t="s">
        <v>2</v>
      </c>
      <c r="J1989" s="3" t="s">
        <v>3</v>
      </c>
      <c r="K1989" s="3" t="s">
        <v>34</v>
      </c>
      <c r="L1989" s="3" t="s">
        <v>42</v>
      </c>
      <c r="M1989" s="8">
        <v>3</v>
      </c>
      <c r="N1989" s="5">
        <v>36.909999999999997</v>
      </c>
      <c r="O1989" s="6">
        <v>0.05</v>
      </c>
      <c r="P1989" s="5">
        <v>13.7</v>
      </c>
      <c r="Q1989" s="5">
        <f t="shared" si="124"/>
        <v>105.19349999999999</v>
      </c>
      <c r="R1989" s="5">
        <f t="shared" si="125"/>
        <v>41.099999999999994</v>
      </c>
      <c r="S1989" s="5">
        <f t="shared" si="126"/>
        <v>64.093499999999992</v>
      </c>
      <c r="T1989" s="7">
        <f t="shared" si="127"/>
        <v>0.60929144861612172</v>
      </c>
      <c r="U1989" s="4">
        <f>YEAR(SalesDataTable[[#This Row],[Order Date]])</f>
        <v>2026</v>
      </c>
      <c r="V1989" s="7" t="str">
        <f>"Q"&amp;ROUNDUP(MONTH(SalesDataTable[[#This Row],[Order Date]])/3,0)</f>
        <v>Q3</v>
      </c>
      <c r="W1989" s="8">
        <f>MONTH(SalesDataTable[[#This Row],[Order Date]])</f>
        <v>9</v>
      </c>
      <c r="X1989" s="7" t="str">
        <f>TEXT(SalesDataTable[[#This Row],[Order Date]],"mmm")</f>
        <v>Sep</v>
      </c>
    </row>
    <row r="1990" spans="1:24" ht="15.75">
      <c r="A1990" s="1">
        <v>4199</v>
      </c>
      <c r="B1990" s="2">
        <v>46292</v>
      </c>
      <c r="C1990" s="3">
        <f>YEAR(SalesDataTable[[#This Row],[Order Date]])</f>
        <v>2026</v>
      </c>
      <c r="D1990" s="10" t="str">
        <f>"Q"&amp;ROUNDUP(MONTH(SalesDataTable[[#This Row],[Order Date]])/3,0)</f>
        <v>Q3</v>
      </c>
      <c r="E1990" s="3">
        <f>MONTH(SalesDataTable[[#This Row],[Order Date]])</f>
        <v>9</v>
      </c>
      <c r="F1990" s="3" t="str">
        <f>TEXT(SalesDataTable[[#This Row],[Order Date]],"MMM")</f>
        <v>Sep</v>
      </c>
      <c r="G1990" s="3" t="s">
        <v>11</v>
      </c>
      <c r="H1990" s="3" t="s">
        <v>25</v>
      </c>
      <c r="I1990" s="3" t="s">
        <v>28</v>
      </c>
      <c r="J1990" s="3" t="s">
        <v>16</v>
      </c>
      <c r="K1990" s="3" t="s">
        <v>4</v>
      </c>
      <c r="L1990" s="3" t="s">
        <v>22</v>
      </c>
      <c r="M1990" s="8">
        <v>1</v>
      </c>
      <c r="N1990" s="5">
        <v>50.02</v>
      </c>
      <c r="O1990" s="6">
        <v>0</v>
      </c>
      <c r="P1990" s="5">
        <v>22.65</v>
      </c>
      <c r="Q1990" s="5">
        <f t="shared" si="124"/>
        <v>50.02</v>
      </c>
      <c r="R1990" s="5">
        <f t="shared" si="125"/>
        <v>22.65</v>
      </c>
      <c r="S1990" s="5">
        <f t="shared" si="126"/>
        <v>27.370000000000005</v>
      </c>
      <c r="T1990" s="7">
        <f t="shared" si="127"/>
        <v>0.54718112754898052</v>
      </c>
      <c r="U1990" s="4">
        <f>YEAR(SalesDataTable[[#This Row],[Order Date]])</f>
        <v>2026</v>
      </c>
      <c r="V1990" s="7" t="str">
        <f>"Q"&amp;ROUNDUP(MONTH(SalesDataTable[[#This Row],[Order Date]])/3,0)</f>
        <v>Q3</v>
      </c>
      <c r="W1990" s="8">
        <f>MONTH(SalesDataTable[[#This Row],[Order Date]])</f>
        <v>9</v>
      </c>
      <c r="X1990" s="7" t="str">
        <f>TEXT(SalesDataTable[[#This Row],[Order Date]],"mmm")</f>
        <v>Sep</v>
      </c>
    </row>
    <row r="1991" spans="1:24" ht="15.75">
      <c r="A1991" s="1">
        <v>4517</v>
      </c>
      <c r="B1991" s="2">
        <v>46292</v>
      </c>
      <c r="C1991" s="3">
        <f>YEAR(SalesDataTable[[#This Row],[Order Date]])</f>
        <v>2026</v>
      </c>
      <c r="D1991" s="10" t="str">
        <f>"Q"&amp;ROUNDUP(MONTH(SalesDataTable[[#This Row],[Order Date]])/3,0)</f>
        <v>Q3</v>
      </c>
      <c r="E1991" s="3">
        <f>MONTH(SalesDataTable[[#This Row],[Order Date]])</f>
        <v>9</v>
      </c>
      <c r="F1991" s="3" t="str">
        <f>TEXT(SalesDataTable[[#This Row],[Order Date]],"MMM")</f>
        <v>Sep</v>
      </c>
      <c r="G1991" s="3" t="s">
        <v>6</v>
      </c>
      <c r="H1991" s="3" t="s">
        <v>43</v>
      </c>
      <c r="I1991" s="3" t="s">
        <v>2</v>
      </c>
      <c r="J1991" s="3" t="s">
        <v>3</v>
      </c>
      <c r="K1991" s="3" t="s">
        <v>23</v>
      </c>
      <c r="L1991" s="3" t="s">
        <v>40</v>
      </c>
      <c r="M1991" s="8">
        <v>1</v>
      </c>
      <c r="N1991" s="5">
        <v>83.32</v>
      </c>
      <c r="O1991" s="6">
        <v>0.05</v>
      </c>
      <c r="P1991" s="5">
        <v>38.93</v>
      </c>
      <c r="Q1991" s="5">
        <f t="shared" si="124"/>
        <v>79.153999999999996</v>
      </c>
      <c r="R1991" s="5">
        <f t="shared" si="125"/>
        <v>38.93</v>
      </c>
      <c r="S1991" s="5">
        <f t="shared" si="126"/>
        <v>40.223999999999997</v>
      </c>
      <c r="T1991" s="7">
        <f t="shared" si="127"/>
        <v>0.50817393940925282</v>
      </c>
      <c r="U1991" s="4">
        <f>YEAR(SalesDataTable[[#This Row],[Order Date]])</f>
        <v>2026</v>
      </c>
      <c r="V1991" s="7" t="str">
        <f>"Q"&amp;ROUNDUP(MONTH(SalesDataTable[[#This Row],[Order Date]])/3,0)</f>
        <v>Q3</v>
      </c>
      <c r="W1991" s="8">
        <f>MONTH(SalesDataTable[[#This Row],[Order Date]])</f>
        <v>9</v>
      </c>
      <c r="X1991" s="7" t="str">
        <f>TEXT(SalesDataTable[[#This Row],[Order Date]],"mmm")</f>
        <v>Sep</v>
      </c>
    </row>
    <row r="1992" spans="1:24" ht="15.75">
      <c r="A1992" s="1">
        <v>80</v>
      </c>
      <c r="B1992" s="2">
        <v>46293</v>
      </c>
      <c r="C1992" s="3">
        <f>YEAR(SalesDataTable[[#This Row],[Order Date]])</f>
        <v>2026</v>
      </c>
      <c r="D1992" s="10" t="str">
        <f>"Q"&amp;ROUNDUP(MONTH(SalesDataTable[[#This Row],[Order Date]])/3,0)</f>
        <v>Q3</v>
      </c>
      <c r="E1992" s="3">
        <f>MONTH(SalesDataTable[[#This Row],[Order Date]])</f>
        <v>9</v>
      </c>
      <c r="F1992" s="3" t="str">
        <f>TEXT(SalesDataTable[[#This Row],[Order Date]],"MMM")</f>
        <v>Sep</v>
      </c>
      <c r="G1992" s="3" t="s">
        <v>0</v>
      </c>
      <c r="H1992" s="3" t="s">
        <v>50</v>
      </c>
      <c r="I1992" s="3" t="s">
        <v>8</v>
      </c>
      <c r="J1992" s="3" t="s">
        <v>16</v>
      </c>
      <c r="K1992" s="3" t="s">
        <v>9</v>
      </c>
      <c r="L1992" s="3" t="s">
        <v>46</v>
      </c>
      <c r="M1992" s="8">
        <v>10</v>
      </c>
      <c r="N1992" s="5">
        <v>71.040000000000006</v>
      </c>
      <c r="O1992" s="6">
        <v>0.2</v>
      </c>
      <c r="P1992" s="5">
        <v>31.7</v>
      </c>
      <c r="Q1992" s="5">
        <f t="shared" si="124"/>
        <v>568.32000000000005</v>
      </c>
      <c r="R1992" s="5">
        <f t="shared" si="125"/>
        <v>317</v>
      </c>
      <c r="S1992" s="5">
        <f t="shared" si="126"/>
        <v>251.32000000000005</v>
      </c>
      <c r="T1992" s="7">
        <f t="shared" si="127"/>
        <v>0.4422156531531532</v>
      </c>
      <c r="U1992" s="4">
        <f>YEAR(SalesDataTable[[#This Row],[Order Date]])</f>
        <v>2026</v>
      </c>
      <c r="V1992" s="7" t="str">
        <f>"Q"&amp;ROUNDUP(MONTH(SalesDataTable[[#This Row],[Order Date]])/3,0)</f>
        <v>Q3</v>
      </c>
      <c r="W1992" s="8">
        <f>MONTH(SalesDataTable[[#This Row],[Order Date]])</f>
        <v>9</v>
      </c>
      <c r="X1992" s="7" t="str">
        <f>TEXT(SalesDataTable[[#This Row],[Order Date]],"mmm")</f>
        <v>Sep</v>
      </c>
    </row>
    <row r="1993" spans="1:24" ht="15.75">
      <c r="A1993" s="1">
        <v>370</v>
      </c>
      <c r="B1993" s="2">
        <v>46293</v>
      </c>
      <c r="C1993" s="3">
        <f>YEAR(SalesDataTable[[#This Row],[Order Date]])</f>
        <v>2026</v>
      </c>
      <c r="D1993" s="10" t="str">
        <f>"Q"&amp;ROUNDUP(MONTH(SalesDataTable[[#This Row],[Order Date]])/3,0)</f>
        <v>Q3</v>
      </c>
      <c r="E1993" s="3">
        <f>MONTH(SalesDataTable[[#This Row],[Order Date]])</f>
        <v>9</v>
      </c>
      <c r="F1993" s="3" t="str">
        <f>TEXT(SalesDataTable[[#This Row],[Order Date]],"MMM")</f>
        <v>Sep</v>
      </c>
      <c r="G1993" s="3" t="s">
        <v>20</v>
      </c>
      <c r="H1993" s="3" t="s">
        <v>31</v>
      </c>
      <c r="I1993" s="3" t="s">
        <v>19</v>
      </c>
      <c r="J1993" s="3" t="s">
        <v>3</v>
      </c>
      <c r="K1993" s="3" t="s">
        <v>4</v>
      </c>
      <c r="L1993" s="3" t="s">
        <v>26</v>
      </c>
      <c r="M1993" s="8">
        <v>2</v>
      </c>
      <c r="N1993" s="5">
        <v>40.83</v>
      </c>
      <c r="O1993" s="6">
        <v>0</v>
      </c>
      <c r="P1993" s="5">
        <v>16.850000000000001</v>
      </c>
      <c r="Q1993" s="5">
        <f t="shared" si="124"/>
        <v>81.66</v>
      </c>
      <c r="R1993" s="5">
        <f t="shared" si="125"/>
        <v>33.700000000000003</v>
      </c>
      <c r="S1993" s="5">
        <f t="shared" si="126"/>
        <v>47.959999999999994</v>
      </c>
      <c r="T1993" s="7">
        <f t="shared" si="127"/>
        <v>0.58731325006122947</v>
      </c>
      <c r="U1993" s="4">
        <f>YEAR(SalesDataTable[[#This Row],[Order Date]])</f>
        <v>2026</v>
      </c>
      <c r="V1993" s="7" t="str">
        <f>"Q"&amp;ROUNDUP(MONTH(SalesDataTable[[#This Row],[Order Date]])/3,0)</f>
        <v>Q3</v>
      </c>
      <c r="W1993" s="8">
        <f>MONTH(SalesDataTable[[#This Row],[Order Date]])</f>
        <v>9</v>
      </c>
      <c r="X1993" s="7" t="str">
        <f>TEXT(SalesDataTable[[#This Row],[Order Date]],"mmm")</f>
        <v>Sep</v>
      </c>
    </row>
    <row r="1994" spans="1:24" ht="15.75">
      <c r="A1994" s="1">
        <v>417</v>
      </c>
      <c r="B1994" s="2">
        <v>46293</v>
      </c>
      <c r="C1994" s="3">
        <f>YEAR(SalesDataTable[[#This Row],[Order Date]])</f>
        <v>2026</v>
      </c>
      <c r="D1994" s="10" t="str">
        <f>"Q"&amp;ROUNDUP(MONTH(SalesDataTable[[#This Row],[Order Date]])/3,0)</f>
        <v>Q3</v>
      </c>
      <c r="E1994" s="3">
        <f>MONTH(SalesDataTable[[#This Row],[Order Date]])</f>
        <v>9</v>
      </c>
      <c r="F1994" s="3" t="str">
        <f>TEXT(SalesDataTable[[#This Row],[Order Date]],"MMM")</f>
        <v>Sep</v>
      </c>
      <c r="G1994" s="3" t="s">
        <v>6</v>
      </c>
      <c r="H1994" s="3" t="s">
        <v>49</v>
      </c>
      <c r="I1994" s="3" t="s">
        <v>28</v>
      </c>
      <c r="J1994" s="3" t="s">
        <v>3</v>
      </c>
      <c r="K1994" s="3" t="s">
        <v>23</v>
      </c>
      <c r="L1994" s="3" t="s">
        <v>51</v>
      </c>
      <c r="M1994" s="8">
        <v>1</v>
      </c>
      <c r="N1994" s="5">
        <v>121.64</v>
      </c>
      <c r="O1994" s="6">
        <v>0.15</v>
      </c>
      <c r="P1994" s="5">
        <v>61.56</v>
      </c>
      <c r="Q1994" s="5">
        <f t="shared" si="124"/>
        <v>103.39399999999999</v>
      </c>
      <c r="R1994" s="5">
        <f t="shared" si="125"/>
        <v>61.56</v>
      </c>
      <c r="S1994" s="5">
        <f t="shared" si="126"/>
        <v>41.833999999999989</v>
      </c>
      <c r="T1994" s="7">
        <f t="shared" si="127"/>
        <v>0.40460761746329565</v>
      </c>
      <c r="U1994" s="4">
        <f>YEAR(SalesDataTable[[#This Row],[Order Date]])</f>
        <v>2026</v>
      </c>
      <c r="V1994" s="7" t="str">
        <f>"Q"&amp;ROUNDUP(MONTH(SalesDataTable[[#This Row],[Order Date]])/3,0)</f>
        <v>Q3</v>
      </c>
      <c r="W1994" s="8">
        <f>MONTH(SalesDataTable[[#This Row],[Order Date]])</f>
        <v>9</v>
      </c>
      <c r="X1994" s="7" t="str">
        <f>TEXT(SalesDataTable[[#This Row],[Order Date]],"mmm")</f>
        <v>Sep</v>
      </c>
    </row>
    <row r="1995" spans="1:24" ht="15.75">
      <c r="A1995" s="1">
        <v>437</v>
      </c>
      <c r="B1995" s="2">
        <v>46293</v>
      </c>
      <c r="C1995" s="3">
        <f>YEAR(SalesDataTable[[#This Row],[Order Date]])</f>
        <v>2026</v>
      </c>
      <c r="D1995" s="10" t="str">
        <f>"Q"&amp;ROUNDUP(MONTH(SalesDataTable[[#This Row],[Order Date]])/3,0)</f>
        <v>Q3</v>
      </c>
      <c r="E1995" s="3">
        <f>MONTH(SalesDataTable[[#This Row],[Order Date]])</f>
        <v>9</v>
      </c>
      <c r="F1995" s="3" t="str">
        <f>TEXT(SalesDataTable[[#This Row],[Order Date]],"MMM")</f>
        <v>Sep</v>
      </c>
      <c r="G1995" s="3" t="s">
        <v>6</v>
      </c>
      <c r="H1995" s="3" t="s">
        <v>7</v>
      </c>
      <c r="I1995" s="3" t="s">
        <v>19</v>
      </c>
      <c r="J1995" s="3" t="s">
        <v>13</v>
      </c>
      <c r="K1995" s="3" t="s">
        <v>14</v>
      </c>
      <c r="L1995" s="3" t="s">
        <v>48</v>
      </c>
      <c r="M1995" s="8">
        <v>1</v>
      </c>
      <c r="N1995" s="5">
        <v>164.7</v>
      </c>
      <c r="O1995" s="6">
        <v>0</v>
      </c>
      <c r="P1995" s="5">
        <v>86.02</v>
      </c>
      <c r="Q1995" s="5">
        <f t="shared" si="124"/>
        <v>164.7</v>
      </c>
      <c r="R1995" s="5">
        <f t="shared" si="125"/>
        <v>86.02</v>
      </c>
      <c r="S1995" s="5">
        <f t="shared" si="126"/>
        <v>78.679999999999993</v>
      </c>
      <c r="T1995" s="7">
        <f t="shared" si="127"/>
        <v>0.47771706132361869</v>
      </c>
      <c r="U1995" s="4">
        <f>YEAR(SalesDataTable[[#This Row],[Order Date]])</f>
        <v>2026</v>
      </c>
      <c r="V1995" s="7" t="str">
        <f>"Q"&amp;ROUNDUP(MONTH(SalesDataTable[[#This Row],[Order Date]])/3,0)</f>
        <v>Q3</v>
      </c>
      <c r="W1995" s="8">
        <f>MONTH(SalesDataTable[[#This Row],[Order Date]])</f>
        <v>9</v>
      </c>
      <c r="X1995" s="7" t="str">
        <f>TEXT(SalesDataTable[[#This Row],[Order Date]],"mmm")</f>
        <v>Sep</v>
      </c>
    </row>
    <row r="1996" spans="1:24" ht="15.75">
      <c r="A1996" s="1">
        <v>790</v>
      </c>
      <c r="B1996" s="2">
        <v>46293</v>
      </c>
      <c r="C1996" s="3">
        <f>YEAR(SalesDataTable[[#This Row],[Order Date]])</f>
        <v>2026</v>
      </c>
      <c r="D1996" s="10" t="str">
        <f>"Q"&amp;ROUNDUP(MONTH(SalesDataTable[[#This Row],[Order Date]])/3,0)</f>
        <v>Q3</v>
      </c>
      <c r="E1996" s="3">
        <f>MONTH(SalesDataTable[[#This Row],[Order Date]])</f>
        <v>9</v>
      </c>
      <c r="F1996" s="3" t="str">
        <f>TEXT(SalesDataTable[[#This Row],[Order Date]],"MMM")</f>
        <v>Sep</v>
      </c>
      <c r="G1996" s="3" t="s">
        <v>20</v>
      </c>
      <c r="H1996" s="3" t="s">
        <v>31</v>
      </c>
      <c r="I1996" s="3" t="s">
        <v>28</v>
      </c>
      <c r="J1996" s="3" t="s">
        <v>13</v>
      </c>
      <c r="K1996" s="3" t="s">
        <v>23</v>
      </c>
      <c r="L1996" s="3" t="s">
        <v>29</v>
      </c>
      <c r="M1996" s="8">
        <v>1</v>
      </c>
      <c r="N1996" s="5">
        <v>199.09</v>
      </c>
      <c r="O1996" s="6">
        <v>0.05</v>
      </c>
      <c r="P1996" s="5">
        <v>106.57</v>
      </c>
      <c r="Q1996" s="5">
        <f t="shared" si="124"/>
        <v>189.13550000000001</v>
      </c>
      <c r="R1996" s="5">
        <f t="shared" si="125"/>
        <v>106.57</v>
      </c>
      <c r="S1996" s="5">
        <f t="shared" si="126"/>
        <v>82.565500000000014</v>
      </c>
      <c r="T1996" s="7">
        <f t="shared" si="127"/>
        <v>0.43654152710622812</v>
      </c>
      <c r="U1996" s="4">
        <f>YEAR(SalesDataTable[[#This Row],[Order Date]])</f>
        <v>2026</v>
      </c>
      <c r="V1996" s="7" t="str">
        <f>"Q"&amp;ROUNDUP(MONTH(SalesDataTable[[#This Row],[Order Date]])/3,0)</f>
        <v>Q3</v>
      </c>
      <c r="W1996" s="8">
        <f>MONTH(SalesDataTable[[#This Row],[Order Date]])</f>
        <v>9</v>
      </c>
      <c r="X1996" s="7" t="str">
        <f>TEXT(SalesDataTable[[#This Row],[Order Date]],"mmm")</f>
        <v>Sep</v>
      </c>
    </row>
    <row r="1997" spans="1:24" ht="15.75">
      <c r="A1997" s="1">
        <v>1151</v>
      </c>
      <c r="B1997" s="2">
        <v>46293</v>
      </c>
      <c r="C1997" s="3">
        <f>YEAR(SalesDataTable[[#This Row],[Order Date]])</f>
        <v>2026</v>
      </c>
      <c r="D1997" s="10" t="str">
        <f>"Q"&amp;ROUNDUP(MONTH(SalesDataTable[[#This Row],[Order Date]])/3,0)</f>
        <v>Q3</v>
      </c>
      <c r="E1997" s="3">
        <f>MONTH(SalesDataTable[[#This Row],[Order Date]])</f>
        <v>9</v>
      </c>
      <c r="F1997" s="3" t="str">
        <f>TEXT(SalesDataTable[[#This Row],[Order Date]],"MMM")</f>
        <v>Sep</v>
      </c>
      <c r="G1997" s="3" t="s">
        <v>0</v>
      </c>
      <c r="H1997" s="3" t="s">
        <v>1</v>
      </c>
      <c r="I1997" s="3" t="s">
        <v>28</v>
      </c>
      <c r="J1997" s="3" t="s">
        <v>3</v>
      </c>
      <c r="K1997" s="3" t="s">
        <v>4</v>
      </c>
      <c r="L1997" s="3" t="s">
        <v>5</v>
      </c>
      <c r="M1997" s="8">
        <v>1</v>
      </c>
      <c r="N1997" s="5">
        <v>81.48</v>
      </c>
      <c r="O1997" s="6">
        <v>0</v>
      </c>
      <c r="P1997" s="5">
        <v>41.47</v>
      </c>
      <c r="Q1997" s="5">
        <f t="shared" si="124"/>
        <v>81.48</v>
      </c>
      <c r="R1997" s="5">
        <f t="shared" si="125"/>
        <v>41.47</v>
      </c>
      <c r="S1997" s="5">
        <f t="shared" si="126"/>
        <v>40.010000000000005</v>
      </c>
      <c r="T1997" s="7">
        <f t="shared" si="127"/>
        <v>0.4910407461953854</v>
      </c>
      <c r="U1997" s="4">
        <f>YEAR(SalesDataTable[[#This Row],[Order Date]])</f>
        <v>2026</v>
      </c>
      <c r="V1997" s="7" t="str">
        <f>"Q"&amp;ROUNDUP(MONTH(SalesDataTable[[#This Row],[Order Date]])/3,0)</f>
        <v>Q3</v>
      </c>
      <c r="W1997" s="8">
        <f>MONTH(SalesDataTable[[#This Row],[Order Date]])</f>
        <v>9</v>
      </c>
      <c r="X1997" s="7" t="str">
        <f>TEXT(SalesDataTable[[#This Row],[Order Date]],"mmm")</f>
        <v>Sep</v>
      </c>
    </row>
    <row r="1998" spans="1:24" ht="15.75">
      <c r="A1998" s="1">
        <v>1331</v>
      </c>
      <c r="B1998" s="2">
        <v>46293</v>
      </c>
      <c r="C1998" s="3">
        <f>YEAR(SalesDataTable[[#This Row],[Order Date]])</f>
        <v>2026</v>
      </c>
      <c r="D1998" s="10" t="str">
        <f>"Q"&amp;ROUNDUP(MONTH(SalesDataTable[[#This Row],[Order Date]])/3,0)</f>
        <v>Q3</v>
      </c>
      <c r="E1998" s="3">
        <f>MONTH(SalesDataTable[[#This Row],[Order Date]])</f>
        <v>9</v>
      </c>
      <c r="F1998" s="3" t="str">
        <f>TEXT(SalesDataTable[[#This Row],[Order Date]],"MMM")</f>
        <v>Sep</v>
      </c>
      <c r="G1998" s="3" t="s">
        <v>0</v>
      </c>
      <c r="H1998" s="3" t="s">
        <v>1</v>
      </c>
      <c r="I1998" s="3" t="s">
        <v>2</v>
      </c>
      <c r="J1998" s="3" t="s">
        <v>13</v>
      </c>
      <c r="K1998" s="3" t="s">
        <v>34</v>
      </c>
      <c r="L1998" s="3" t="s">
        <v>35</v>
      </c>
      <c r="M1998" s="8">
        <v>3</v>
      </c>
      <c r="N1998" s="5">
        <v>39.450000000000003</v>
      </c>
      <c r="O1998" s="6">
        <v>0.05</v>
      </c>
      <c r="P1998" s="5">
        <v>15.1</v>
      </c>
      <c r="Q1998" s="5">
        <f t="shared" si="124"/>
        <v>112.4325</v>
      </c>
      <c r="R1998" s="5">
        <f t="shared" si="125"/>
        <v>45.3</v>
      </c>
      <c r="S1998" s="5">
        <f t="shared" si="126"/>
        <v>67.132500000000007</v>
      </c>
      <c r="T1998" s="7">
        <f t="shared" si="127"/>
        <v>0.59709158828630515</v>
      </c>
      <c r="U1998" s="4">
        <f>YEAR(SalesDataTable[[#This Row],[Order Date]])</f>
        <v>2026</v>
      </c>
      <c r="V1998" s="7" t="str">
        <f>"Q"&amp;ROUNDUP(MONTH(SalesDataTable[[#This Row],[Order Date]])/3,0)</f>
        <v>Q3</v>
      </c>
      <c r="W1998" s="8">
        <f>MONTH(SalesDataTable[[#This Row],[Order Date]])</f>
        <v>9</v>
      </c>
      <c r="X1998" s="7" t="str">
        <f>TEXT(SalesDataTable[[#This Row],[Order Date]],"mmm")</f>
        <v>Sep</v>
      </c>
    </row>
    <row r="1999" spans="1:24" ht="15.75">
      <c r="A1999" s="1">
        <v>2388</v>
      </c>
      <c r="B1999" s="2">
        <v>46293</v>
      </c>
      <c r="C1999" s="3">
        <f>YEAR(SalesDataTable[[#This Row],[Order Date]])</f>
        <v>2026</v>
      </c>
      <c r="D1999" s="10" t="str">
        <f>"Q"&amp;ROUNDUP(MONTH(SalesDataTable[[#This Row],[Order Date]])/3,0)</f>
        <v>Q3</v>
      </c>
      <c r="E1999" s="3">
        <f>MONTH(SalesDataTable[[#This Row],[Order Date]])</f>
        <v>9</v>
      </c>
      <c r="F1999" s="3" t="str">
        <f>TEXT(SalesDataTable[[#This Row],[Order Date]],"MMM")</f>
        <v>Sep</v>
      </c>
      <c r="G1999" s="3" t="s">
        <v>20</v>
      </c>
      <c r="H1999" s="3" t="s">
        <v>33</v>
      </c>
      <c r="I1999" s="3" t="s">
        <v>2</v>
      </c>
      <c r="J1999" s="3" t="s">
        <v>3</v>
      </c>
      <c r="K1999" s="3" t="s">
        <v>9</v>
      </c>
      <c r="L1999" s="3" t="s">
        <v>10</v>
      </c>
      <c r="M1999" s="8">
        <v>3</v>
      </c>
      <c r="N1999" s="5">
        <v>93.22</v>
      </c>
      <c r="O1999" s="6">
        <v>0</v>
      </c>
      <c r="P1999" s="5">
        <v>46.75</v>
      </c>
      <c r="Q1999" s="5">
        <f t="shared" si="124"/>
        <v>279.65999999999997</v>
      </c>
      <c r="R1999" s="5">
        <f t="shared" si="125"/>
        <v>140.25</v>
      </c>
      <c r="S1999" s="5">
        <f t="shared" si="126"/>
        <v>139.40999999999997</v>
      </c>
      <c r="T1999" s="7">
        <f t="shared" si="127"/>
        <v>0.49849817635700489</v>
      </c>
      <c r="U1999" s="4">
        <f>YEAR(SalesDataTable[[#This Row],[Order Date]])</f>
        <v>2026</v>
      </c>
      <c r="V1999" s="7" t="str">
        <f>"Q"&amp;ROUNDUP(MONTH(SalesDataTable[[#This Row],[Order Date]])/3,0)</f>
        <v>Q3</v>
      </c>
      <c r="W1999" s="8">
        <f>MONTH(SalesDataTable[[#This Row],[Order Date]])</f>
        <v>9</v>
      </c>
      <c r="X1999" s="7" t="str">
        <f>TEXT(SalesDataTable[[#This Row],[Order Date]],"mmm")</f>
        <v>Sep</v>
      </c>
    </row>
    <row r="2000" spans="1:24" ht="15.75">
      <c r="A2000" s="1">
        <v>2795</v>
      </c>
      <c r="B2000" s="2">
        <v>46293</v>
      </c>
      <c r="C2000" s="3">
        <f>YEAR(SalesDataTable[[#This Row],[Order Date]])</f>
        <v>2026</v>
      </c>
      <c r="D2000" s="10" t="str">
        <f>"Q"&amp;ROUNDUP(MONTH(SalesDataTable[[#This Row],[Order Date]])/3,0)</f>
        <v>Q3</v>
      </c>
      <c r="E2000" s="3">
        <f>MONTH(SalesDataTable[[#This Row],[Order Date]])</f>
        <v>9</v>
      </c>
      <c r="F2000" s="3" t="str">
        <f>TEXT(SalesDataTable[[#This Row],[Order Date]],"MMM")</f>
        <v>Sep</v>
      </c>
      <c r="G2000" s="3" t="s">
        <v>6</v>
      </c>
      <c r="H2000" s="3" t="s">
        <v>43</v>
      </c>
      <c r="I2000" s="3" t="s">
        <v>2</v>
      </c>
      <c r="J2000" s="3" t="s">
        <v>13</v>
      </c>
      <c r="K2000" s="3" t="s">
        <v>9</v>
      </c>
      <c r="L2000" s="3" t="s">
        <v>17</v>
      </c>
      <c r="M2000" s="8">
        <v>3</v>
      </c>
      <c r="N2000" s="5">
        <v>142.19</v>
      </c>
      <c r="O2000" s="6">
        <v>0.05</v>
      </c>
      <c r="P2000" s="5">
        <v>78.37</v>
      </c>
      <c r="Q2000" s="5">
        <f t="shared" si="124"/>
        <v>405.24149999999997</v>
      </c>
      <c r="R2000" s="5">
        <f t="shared" si="125"/>
        <v>235.11</v>
      </c>
      <c r="S2000" s="5">
        <f t="shared" si="126"/>
        <v>170.13149999999996</v>
      </c>
      <c r="T2000" s="7">
        <f t="shared" si="127"/>
        <v>0.41982743623246871</v>
      </c>
      <c r="U2000" s="4">
        <f>YEAR(SalesDataTable[[#This Row],[Order Date]])</f>
        <v>2026</v>
      </c>
      <c r="V2000" s="7" t="str">
        <f>"Q"&amp;ROUNDUP(MONTH(SalesDataTable[[#This Row],[Order Date]])/3,0)</f>
        <v>Q3</v>
      </c>
      <c r="W2000" s="8">
        <f>MONTH(SalesDataTable[[#This Row],[Order Date]])</f>
        <v>9</v>
      </c>
      <c r="X2000" s="7" t="str">
        <f>TEXT(SalesDataTable[[#This Row],[Order Date]],"mmm")</f>
        <v>Sep</v>
      </c>
    </row>
    <row r="2001" spans="1:24" ht="15.75">
      <c r="A2001" s="1">
        <v>2840</v>
      </c>
      <c r="B2001" s="2">
        <v>46293</v>
      </c>
      <c r="C2001" s="3">
        <f>YEAR(SalesDataTable[[#This Row],[Order Date]])</f>
        <v>2026</v>
      </c>
      <c r="D2001" s="10" t="str">
        <f>"Q"&amp;ROUNDUP(MONTH(SalesDataTable[[#This Row],[Order Date]])/3,0)</f>
        <v>Q3</v>
      </c>
      <c r="E2001" s="3">
        <f>MONTH(SalesDataTable[[#This Row],[Order Date]])</f>
        <v>9</v>
      </c>
      <c r="F2001" s="3" t="str">
        <f>TEXT(SalesDataTable[[#This Row],[Order Date]],"MMM")</f>
        <v>Sep</v>
      </c>
      <c r="G2001" s="3" t="s">
        <v>0</v>
      </c>
      <c r="H2001" s="3" t="s">
        <v>1</v>
      </c>
      <c r="I2001" s="3" t="s">
        <v>2</v>
      </c>
      <c r="J2001" s="3" t="s">
        <v>3</v>
      </c>
      <c r="K2001" s="3" t="s">
        <v>9</v>
      </c>
      <c r="L2001" s="3" t="s">
        <v>37</v>
      </c>
      <c r="M2001" s="8">
        <v>2</v>
      </c>
      <c r="N2001" s="5">
        <v>151.69999999999999</v>
      </c>
      <c r="O2001" s="6">
        <v>0</v>
      </c>
      <c r="P2001" s="5">
        <v>77.19</v>
      </c>
      <c r="Q2001" s="5">
        <f t="shared" si="124"/>
        <v>303.39999999999998</v>
      </c>
      <c r="R2001" s="5">
        <f t="shared" si="125"/>
        <v>154.38</v>
      </c>
      <c r="S2001" s="5">
        <f t="shared" si="126"/>
        <v>149.01999999999998</v>
      </c>
      <c r="T2001" s="7">
        <f t="shared" si="127"/>
        <v>0.49116677653263019</v>
      </c>
      <c r="U2001" s="4">
        <f>YEAR(SalesDataTable[[#This Row],[Order Date]])</f>
        <v>2026</v>
      </c>
      <c r="V2001" s="7" t="str">
        <f>"Q"&amp;ROUNDUP(MONTH(SalesDataTable[[#This Row],[Order Date]])/3,0)</f>
        <v>Q3</v>
      </c>
      <c r="W2001" s="8">
        <f>MONTH(SalesDataTable[[#This Row],[Order Date]])</f>
        <v>9</v>
      </c>
      <c r="X2001" s="7" t="str">
        <f>TEXT(SalesDataTable[[#This Row],[Order Date]],"mmm")</f>
        <v>Sep</v>
      </c>
    </row>
    <row r="2002" spans="1:24" ht="15.75">
      <c r="A2002" s="1">
        <v>2863</v>
      </c>
      <c r="B2002" s="2">
        <v>46293</v>
      </c>
      <c r="C2002" s="3">
        <f>YEAR(SalesDataTable[[#This Row],[Order Date]])</f>
        <v>2026</v>
      </c>
      <c r="D2002" s="10" t="str">
        <f>"Q"&amp;ROUNDUP(MONTH(SalesDataTable[[#This Row],[Order Date]])/3,0)</f>
        <v>Q3</v>
      </c>
      <c r="E2002" s="3">
        <f>MONTH(SalesDataTable[[#This Row],[Order Date]])</f>
        <v>9</v>
      </c>
      <c r="F2002" s="3" t="str">
        <f>TEXT(SalesDataTable[[#This Row],[Order Date]],"MMM")</f>
        <v>Sep</v>
      </c>
      <c r="G2002" s="3" t="s">
        <v>11</v>
      </c>
      <c r="H2002" s="3" t="s">
        <v>12</v>
      </c>
      <c r="I2002" s="3" t="s">
        <v>19</v>
      </c>
      <c r="J2002" s="3" t="s">
        <v>13</v>
      </c>
      <c r="K2002" s="3" t="s">
        <v>14</v>
      </c>
      <c r="L2002" s="3" t="s">
        <v>44</v>
      </c>
      <c r="M2002" s="8">
        <v>1</v>
      </c>
      <c r="N2002" s="5">
        <v>133.85</v>
      </c>
      <c r="O2002" s="6">
        <v>0.05</v>
      </c>
      <c r="P2002" s="5">
        <v>66.41</v>
      </c>
      <c r="Q2002" s="5">
        <f t="shared" si="124"/>
        <v>127.15749999999998</v>
      </c>
      <c r="R2002" s="5">
        <f t="shared" si="125"/>
        <v>66.41</v>
      </c>
      <c r="S2002" s="5">
        <f t="shared" si="126"/>
        <v>60.747499999999988</v>
      </c>
      <c r="T2002" s="7">
        <f t="shared" si="127"/>
        <v>0.47773430588050247</v>
      </c>
      <c r="U2002" s="4">
        <f>YEAR(SalesDataTable[[#This Row],[Order Date]])</f>
        <v>2026</v>
      </c>
      <c r="V2002" s="7" t="str">
        <f>"Q"&amp;ROUNDUP(MONTH(SalesDataTable[[#This Row],[Order Date]])/3,0)</f>
        <v>Q3</v>
      </c>
      <c r="W2002" s="8">
        <f>MONTH(SalesDataTable[[#This Row],[Order Date]])</f>
        <v>9</v>
      </c>
      <c r="X2002" s="7" t="str">
        <f>TEXT(SalesDataTable[[#This Row],[Order Date]],"mmm")</f>
        <v>Sep</v>
      </c>
    </row>
    <row r="2003" spans="1:24" ht="15.75">
      <c r="A2003" s="1">
        <v>4522</v>
      </c>
      <c r="B2003" s="2">
        <v>46293</v>
      </c>
      <c r="C2003" s="3">
        <f>YEAR(SalesDataTable[[#This Row],[Order Date]])</f>
        <v>2026</v>
      </c>
      <c r="D2003" s="10" t="str">
        <f>"Q"&amp;ROUNDUP(MONTH(SalesDataTable[[#This Row],[Order Date]])/3,0)</f>
        <v>Q3</v>
      </c>
      <c r="E2003" s="3">
        <f>MONTH(SalesDataTable[[#This Row],[Order Date]])</f>
        <v>9</v>
      </c>
      <c r="F2003" s="3" t="str">
        <f>TEXT(SalesDataTable[[#This Row],[Order Date]],"MMM")</f>
        <v>Sep</v>
      </c>
      <c r="G2003" s="3" t="s">
        <v>20</v>
      </c>
      <c r="H2003" s="3" t="s">
        <v>47</v>
      </c>
      <c r="I2003" s="3" t="s">
        <v>28</v>
      </c>
      <c r="J2003" s="3" t="s">
        <v>16</v>
      </c>
      <c r="K2003" s="3" t="s">
        <v>23</v>
      </c>
      <c r="L2003" s="3" t="s">
        <v>51</v>
      </c>
      <c r="M2003" s="8">
        <v>6</v>
      </c>
      <c r="N2003" s="5">
        <v>125.62</v>
      </c>
      <c r="O2003" s="6">
        <v>0</v>
      </c>
      <c r="P2003" s="5">
        <v>61.34</v>
      </c>
      <c r="Q2003" s="5">
        <f t="shared" si="124"/>
        <v>753.72</v>
      </c>
      <c r="R2003" s="5">
        <f t="shared" si="125"/>
        <v>368.04</v>
      </c>
      <c r="S2003" s="5">
        <f t="shared" si="126"/>
        <v>385.68</v>
      </c>
      <c r="T2003" s="7">
        <f t="shared" si="127"/>
        <v>0.51170195828689702</v>
      </c>
      <c r="U2003" s="4">
        <f>YEAR(SalesDataTable[[#This Row],[Order Date]])</f>
        <v>2026</v>
      </c>
      <c r="V2003" s="7" t="str">
        <f>"Q"&amp;ROUNDUP(MONTH(SalesDataTable[[#This Row],[Order Date]])/3,0)</f>
        <v>Q3</v>
      </c>
      <c r="W2003" s="8">
        <f>MONTH(SalesDataTable[[#This Row],[Order Date]])</f>
        <v>9</v>
      </c>
      <c r="X2003" s="7" t="str">
        <f>TEXT(SalesDataTable[[#This Row],[Order Date]],"mmm")</f>
        <v>Sep</v>
      </c>
    </row>
    <row r="2004" spans="1:24" ht="15.75">
      <c r="A2004" s="1">
        <v>5200</v>
      </c>
      <c r="B2004" s="2">
        <v>46293</v>
      </c>
      <c r="C2004" s="3">
        <f>YEAR(SalesDataTable[[#This Row],[Order Date]])</f>
        <v>2026</v>
      </c>
      <c r="D2004" s="10" t="str">
        <f>"Q"&amp;ROUNDUP(MONTH(SalesDataTable[[#This Row],[Order Date]])/3,0)</f>
        <v>Q3</v>
      </c>
      <c r="E2004" s="3">
        <f>MONTH(SalesDataTable[[#This Row],[Order Date]])</f>
        <v>9</v>
      </c>
      <c r="F2004" s="3" t="str">
        <f>TEXT(SalesDataTable[[#This Row],[Order Date]],"MMM")</f>
        <v>Sep</v>
      </c>
      <c r="G2004" s="3" t="s">
        <v>6</v>
      </c>
      <c r="H2004" s="3" t="s">
        <v>43</v>
      </c>
      <c r="I2004" s="3" t="s">
        <v>2</v>
      </c>
      <c r="J2004" s="3" t="s">
        <v>13</v>
      </c>
      <c r="K2004" s="3" t="s">
        <v>23</v>
      </c>
      <c r="L2004" s="3" t="s">
        <v>29</v>
      </c>
      <c r="M2004" s="8">
        <v>3</v>
      </c>
      <c r="N2004" s="5">
        <v>196.87</v>
      </c>
      <c r="O2004" s="6">
        <v>0.1</v>
      </c>
      <c r="P2004" s="5">
        <v>105.93</v>
      </c>
      <c r="Q2004" s="5">
        <f t="shared" si="124"/>
        <v>531.54899999999998</v>
      </c>
      <c r="R2004" s="5">
        <f t="shared" si="125"/>
        <v>317.79000000000002</v>
      </c>
      <c r="S2004" s="5">
        <f t="shared" si="126"/>
        <v>213.75899999999996</v>
      </c>
      <c r="T2004" s="7">
        <f t="shared" si="127"/>
        <v>0.40214354650276823</v>
      </c>
      <c r="U2004" s="4">
        <f>YEAR(SalesDataTable[[#This Row],[Order Date]])</f>
        <v>2026</v>
      </c>
      <c r="V2004" s="7" t="str">
        <f>"Q"&amp;ROUNDUP(MONTH(SalesDataTable[[#This Row],[Order Date]])/3,0)</f>
        <v>Q3</v>
      </c>
      <c r="W2004" s="8">
        <f>MONTH(SalesDataTable[[#This Row],[Order Date]])</f>
        <v>9</v>
      </c>
      <c r="X2004" s="7" t="str">
        <f>TEXT(SalesDataTable[[#This Row],[Order Date]],"mmm")</f>
        <v>Sep</v>
      </c>
    </row>
    <row r="2005" spans="1:24" ht="15.75">
      <c r="A2005" s="1">
        <v>452</v>
      </c>
      <c r="B2005" s="2">
        <v>46294</v>
      </c>
      <c r="C2005" s="3">
        <f>YEAR(SalesDataTable[[#This Row],[Order Date]])</f>
        <v>2026</v>
      </c>
      <c r="D2005" s="10" t="str">
        <f>"Q"&amp;ROUNDUP(MONTH(SalesDataTable[[#This Row],[Order Date]])/3,0)</f>
        <v>Q3</v>
      </c>
      <c r="E2005" s="3">
        <f>MONTH(SalesDataTable[[#This Row],[Order Date]])</f>
        <v>9</v>
      </c>
      <c r="F2005" s="3" t="str">
        <f>TEXT(SalesDataTable[[#This Row],[Order Date]],"MMM")</f>
        <v>Sep</v>
      </c>
      <c r="G2005" s="3" t="s">
        <v>6</v>
      </c>
      <c r="H2005" s="3" t="s">
        <v>7</v>
      </c>
      <c r="I2005" s="3" t="s">
        <v>2</v>
      </c>
      <c r="J2005" s="3" t="s">
        <v>3</v>
      </c>
      <c r="K2005" s="3" t="s">
        <v>14</v>
      </c>
      <c r="L2005" s="3" t="s">
        <v>15</v>
      </c>
      <c r="M2005" s="8">
        <v>4</v>
      </c>
      <c r="N2005" s="5">
        <v>36.869999999999997</v>
      </c>
      <c r="O2005" s="6">
        <v>0</v>
      </c>
      <c r="P2005" s="5">
        <v>13.43</v>
      </c>
      <c r="Q2005" s="5">
        <f t="shared" si="124"/>
        <v>147.47999999999999</v>
      </c>
      <c r="R2005" s="5">
        <f t="shared" si="125"/>
        <v>53.72</v>
      </c>
      <c r="S2005" s="5">
        <f t="shared" si="126"/>
        <v>93.759999999999991</v>
      </c>
      <c r="T2005" s="7">
        <f t="shared" si="127"/>
        <v>0.63574721996202876</v>
      </c>
      <c r="U2005" s="4">
        <f>YEAR(SalesDataTable[[#This Row],[Order Date]])</f>
        <v>2026</v>
      </c>
      <c r="V2005" s="7" t="str">
        <f>"Q"&amp;ROUNDUP(MONTH(SalesDataTable[[#This Row],[Order Date]])/3,0)</f>
        <v>Q3</v>
      </c>
      <c r="W2005" s="8">
        <f>MONTH(SalesDataTable[[#This Row],[Order Date]])</f>
        <v>9</v>
      </c>
      <c r="X2005" s="7" t="str">
        <f>TEXT(SalesDataTable[[#This Row],[Order Date]],"mmm")</f>
        <v>Sep</v>
      </c>
    </row>
    <row r="2006" spans="1:24" ht="15.75">
      <c r="A2006" s="1">
        <v>871</v>
      </c>
      <c r="B2006" s="2">
        <v>46294</v>
      </c>
      <c r="C2006" s="3">
        <f>YEAR(SalesDataTable[[#This Row],[Order Date]])</f>
        <v>2026</v>
      </c>
      <c r="D2006" s="10" t="str">
        <f>"Q"&amp;ROUNDUP(MONTH(SalesDataTable[[#This Row],[Order Date]])/3,0)</f>
        <v>Q3</v>
      </c>
      <c r="E2006" s="3">
        <f>MONTH(SalesDataTable[[#This Row],[Order Date]])</f>
        <v>9</v>
      </c>
      <c r="F2006" s="3" t="str">
        <f>TEXT(SalesDataTable[[#This Row],[Order Date]],"MMM")</f>
        <v>Sep</v>
      </c>
      <c r="G2006" s="3" t="s">
        <v>6</v>
      </c>
      <c r="H2006" s="3" t="s">
        <v>43</v>
      </c>
      <c r="I2006" s="3" t="s">
        <v>2</v>
      </c>
      <c r="J2006" s="3" t="s">
        <v>13</v>
      </c>
      <c r="K2006" s="3" t="s">
        <v>14</v>
      </c>
      <c r="L2006" s="3" t="s">
        <v>32</v>
      </c>
      <c r="M2006" s="8">
        <v>1</v>
      </c>
      <c r="N2006" s="5">
        <v>47.37</v>
      </c>
      <c r="O2006" s="6">
        <v>0</v>
      </c>
      <c r="P2006" s="5">
        <v>18.2</v>
      </c>
      <c r="Q2006" s="5">
        <f t="shared" si="124"/>
        <v>47.37</v>
      </c>
      <c r="R2006" s="5">
        <f t="shared" si="125"/>
        <v>18.2</v>
      </c>
      <c r="S2006" s="5">
        <f t="shared" si="126"/>
        <v>29.169999999999998</v>
      </c>
      <c r="T2006" s="7">
        <f t="shared" si="127"/>
        <v>0.61579058475828585</v>
      </c>
      <c r="U2006" s="4">
        <f>YEAR(SalesDataTable[[#This Row],[Order Date]])</f>
        <v>2026</v>
      </c>
      <c r="V2006" s="7" t="str">
        <f>"Q"&amp;ROUNDUP(MONTH(SalesDataTable[[#This Row],[Order Date]])/3,0)</f>
        <v>Q3</v>
      </c>
      <c r="W2006" s="8">
        <f>MONTH(SalesDataTable[[#This Row],[Order Date]])</f>
        <v>9</v>
      </c>
      <c r="X2006" s="7" t="str">
        <f>TEXT(SalesDataTable[[#This Row],[Order Date]],"mmm")</f>
        <v>Sep</v>
      </c>
    </row>
    <row r="2007" spans="1:24" ht="15.75">
      <c r="A2007" s="1">
        <v>922</v>
      </c>
      <c r="B2007" s="2">
        <v>46294</v>
      </c>
      <c r="C2007" s="3">
        <f>YEAR(SalesDataTable[[#This Row],[Order Date]])</f>
        <v>2026</v>
      </c>
      <c r="D2007" s="10" t="str">
        <f>"Q"&amp;ROUNDUP(MONTH(SalesDataTable[[#This Row],[Order Date]])/3,0)</f>
        <v>Q3</v>
      </c>
      <c r="E2007" s="3">
        <f>MONTH(SalesDataTable[[#This Row],[Order Date]])</f>
        <v>9</v>
      </c>
      <c r="F2007" s="3" t="str">
        <f>TEXT(SalesDataTable[[#This Row],[Order Date]],"MMM")</f>
        <v>Sep</v>
      </c>
      <c r="G2007" s="3" t="s">
        <v>20</v>
      </c>
      <c r="H2007" s="3" t="s">
        <v>33</v>
      </c>
      <c r="I2007" s="3" t="s">
        <v>28</v>
      </c>
      <c r="J2007" s="3" t="s">
        <v>16</v>
      </c>
      <c r="K2007" s="3" t="s">
        <v>9</v>
      </c>
      <c r="L2007" s="3" t="s">
        <v>17</v>
      </c>
      <c r="M2007" s="8">
        <v>1</v>
      </c>
      <c r="N2007" s="5">
        <v>145.62</v>
      </c>
      <c r="O2007" s="6">
        <v>0.05</v>
      </c>
      <c r="P2007" s="5">
        <v>80.25</v>
      </c>
      <c r="Q2007" s="5">
        <f t="shared" si="124"/>
        <v>138.339</v>
      </c>
      <c r="R2007" s="5">
        <f t="shared" si="125"/>
        <v>80.25</v>
      </c>
      <c r="S2007" s="5">
        <f t="shared" si="126"/>
        <v>58.088999999999999</v>
      </c>
      <c r="T2007" s="7">
        <f t="shared" si="127"/>
        <v>0.41990328107041397</v>
      </c>
      <c r="U2007" s="4">
        <f>YEAR(SalesDataTable[[#This Row],[Order Date]])</f>
        <v>2026</v>
      </c>
      <c r="V2007" s="7" t="str">
        <f>"Q"&amp;ROUNDUP(MONTH(SalesDataTable[[#This Row],[Order Date]])/3,0)</f>
        <v>Q3</v>
      </c>
      <c r="W2007" s="8">
        <f>MONTH(SalesDataTable[[#This Row],[Order Date]])</f>
        <v>9</v>
      </c>
      <c r="X2007" s="7" t="str">
        <f>TEXT(SalesDataTable[[#This Row],[Order Date]],"mmm")</f>
        <v>Sep</v>
      </c>
    </row>
    <row r="2008" spans="1:24" ht="15.75">
      <c r="A2008" s="1">
        <v>1491</v>
      </c>
      <c r="B2008" s="2">
        <v>46294</v>
      </c>
      <c r="C2008" s="3">
        <f>YEAR(SalesDataTable[[#This Row],[Order Date]])</f>
        <v>2026</v>
      </c>
      <c r="D2008" s="10" t="str">
        <f>"Q"&amp;ROUNDUP(MONTH(SalesDataTable[[#This Row],[Order Date]])/3,0)</f>
        <v>Q3</v>
      </c>
      <c r="E2008" s="3">
        <f>MONTH(SalesDataTable[[#This Row],[Order Date]])</f>
        <v>9</v>
      </c>
      <c r="F2008" s="3" t="str">
        <f>TEXT(SalesDataTable[[#This Row],[Order Date]],"MMM")</f>
        <v>Sep</v>
      </c>
      <c r="G2008" s="3" t="s">
        <v>20</v>
      </c>
      <c r="H2008" s="3" t="s">
        <v>33</v>
      </c>
      <c r="I2008" s="3" t="s">
        <v>19</v>
      </c>
      <c r="J2008" s="3" t="s">
        <v>13</v>
      </c>
      <c r="K2008" s="3" t="s">
        <v>34</v>
      </c>
      <c r="L2008" s="3" t="s">
        <v>42</v>
      </c>
      <c r="M2008" s="8">
        <v>2</v>
      </c>
      <c r="N2008" s="5">
        <v>36.1</v>
      </c>
      <c r="O2008" s="6">
        <v>0.05</v>
      </c>
      <c r="P2008" s="5">
        <v>13.71</v>
      </c>
      <c r="Q2008" s="5">
        <f t="shared" si="124"/>
        <v>68.59</v>
      </c>
      <c r="R2008" s="5">
        <f t="shared" si="125"/>
        <v>27.42</v>
      </c>
      <c r="S2008" s="5">
        <f t="shared" si="126"/>
        <v>41.17</v>
      </c>
      <c r="T2008" s="7">
        <f t="shared" si="127"/>
        <v>0.60023327015599937</v>
      </c>
      <c r="U2008" s="4">
        <f>YEAR(SalesDataTable[[#This Row],[Order Date]])</f>
        <v>2026</v>
      </c>
      <c r="V2008" s="7" t="str">
        <f>"Q"&amp;ROUNDUP(MONTH(SalesDataTable[[#This Row],[Order Date]])/3,0)</f>
        <v>Q3</v>
      </c>
      <c r="W2008" s="8">
        <f>MONTH(SalesDataTable[[#This Row],[Order Date]])</f>
        <v>9</v>
      </c>
      <c r="X2008" s="7" t="str">
        <f>TEXT(SalesDataTable[[#This Row],[Order Date]],"mmm")</f>
        <v>Sep</v>
      </c>
    </row>
    <row r="2009" spans="1:24" ht="15.75">
      <c r="A2009" s="1">
        <v>1548</v>
      </c>
      <c r="B2009" s="2">
        <v>46294</v>
      </c>
      <c r="C2009" s="3">
        <f>YEAR(SalesDataTable[[#This Row],[Order Date]])</f>
        <v>2026</v>
      </c>
      <c r="D2009" s="10" t="str">
        <f>"Q"&amp;ROUNDUP(MONTH(SalesDataTable[[#This Row],[Order Date]])/3,0)</f>
        <v>Q3</v>
      </c>
      <c r="E2009" s="3">
        <f>MONTH(SalesDataTable[[#This Row],[Order Date]])</f>
        <v>9</v>
      </c>
      <c r="F2009" s="3" t="str">
        <f>TEXT(SalesDataTable[[#This Row],[Order Date]],"MMM")</f>
        <v>Sep</v>
      </c>
      <c r="G2009" s="3" t="s">
        <v>0</v>
      </c>
      <c r="H2009" s="3" t="s">
        <v>36</v>
      </c>
      <c r="I2009" s="3" t="s">
        <v>19</v>
      </c>
      <c r="J2009" s="3" t="s">
        <v>3</v>
      </c>
      <c r="K2009" s="3" t="s">
        <v>9</v>
      </c>
      <c r="L2009" s="3" t="s">
        <v>46</v>
      </c>
      <c r="M2009" s="8">
        <v>2</v>
      </c>
      <c r="N2009" s="5">
        <v>73</v>
      </c>
      <c r="O2009" s="6">
        <v>0.05</v>
      </c>
      <c r="P2009" s="5">
        <v>31.41</v>
      </c>
      <c r="Q2009" s="5">
        <f t="shared" si="124"/>
        <v>138.69999999999999</v>
      </c>
      <c r="R2009" s="5">
        <f t="shared" si="125"/>
        <v>62.82</v>
      </c>
      <c r="S2009" s="5">
        <f t="shared" si="126"/>
        <v>75.88</v>
      </c>
      <c r="T2009" s="7">
        <f t="shared" si="127"/>
        <v>0.54708002883922136</v>
      </c>
      <c r="U2009" s="4">
        <f>YEAR(SalesDataTable[[#This Row],[Order Date]])</f>
        <v>2026</v>
      </c>
      <c r="V2009" s="7" t="str">
        <f>"Q"&amp;ROUNDUP(MONTH(SalesDataTable[[#This Row],[Order Date]])/3,0)</f>
        <v>Q3</v>
      </c>
      <c r="W2009" s="8">
        <f>MONTH(SalesDataTable[[#This Row],[Order Date]])</f>
        <v>9</v>
      </c>
      <c r="X2009" s="7" t="str">
        <f>TEXT(SalesDataTable[[#This Row],[Order Date]],"mmm")</f>
        <v>Sep</v>
      </c>
    </row>
    <row r="2010" spans="1:24" ht="15.75">
      <c r="A2010" s="1">
        <v>2299</v>
      </c>
      <c r="B2010" s="2">
        <v>46294</v>
      </c>
      <c r="C2010" s="3">
        <f>YEAR(SalesDataTable[[#This Row],[Order Date]])</f>
        <v>2026</v>
      </c>
      <c r="D2010" s="10" t="str">
        <f>"Q"&amp;ROUNDUP(MONTH(SalesDataTable[[#This Row],[Order Date]])/3,0)</f>
        <v>Q3</v>
      </c>
      <c r="E2010" s="3">
        <f>MONTH(SalesDataTable[[#This Row],[Order Date]])</f>
        <v>9</v>
      </c>
      <c r="F2010" s="3" t="str">
        <f>TEXT(SalesDataTable[[#This Row],[Order Date]],"MMM")</f>
        <v>Sep</v>
      </c>
      <c r="G2010" s="3" t="s">
        <v>6</v>
      </c>
      <c r="H2010" s="3" t="s">
        <v>41</v>
      </c>
      <c r="I2010" s="3" t="s">
        <v>2</v>
      </c>
      <c r="J2010" s="3" t="s">
        <v>13</v>
      </c>
      <c r="K2010" s="3" t="s">
        <v>14</v>
      </c>
      <c r="L2010" s="3" t="s">
        <v>15</v>
      </c>
      <c r="M2010" s="8">
        <v>2</v>
      </c>
      <c r="N2010" s="5">
        <v>36.93</v>
      </c>
      <c r="O2010" s="6">
        <v>0.1</v>
      </c>
      <c r="P2010" s="5">
        <v>13.4</v>
      </c>
      <c r="Q2010" s="5">
        <f t="shared" si="124"/>
        <v>66.474000000000004</v>
      </c>
      <c r="R2010" s="5">
        <f t="shared" si="125"/>
        <v>26.8</v>
      </c>
      <c r="S2010" s="5">
        <f t="shared" si="126"/>
        <v>39.674000000000007</v>
      </c>
      <c r="T2010" s="7">
        <f t="shared" si="127"/>
        <v>0.59683485272437353</v>
      </c>
      <c r="U2010" s="4">
        <f>YEAR(SalesDataTable[[#This Row],[Order Date]])</f>
        <v>2026</v>
      </c>
      <c r="V2010" s="7" t="str">
        <f>"Q"&amp;ROUNDUP(MONTH(SalesDataTable[[#This Row],[Order Date]])/3,0)</f>
        <v>Q3</v>
      </c>
      <c r="W2010" s="8">
        <f>MONTH(SalesDataTable[[#This Row],[Order Date]])</f>
        <v>9</v>
      </c>
      <c r="X2010" s="7" t="str">
        <f>TEXT(SalesDataTable[[#This Row],[Order Date]],"mmm")</f>
        <v>Sep</v>
      </c>
    </row>
    <row r="2011" spans="1:24" ht="15.75">
      <c r="A2011" s="1">
        <v>3051</v>
      </c>
      <c r="B2011" s="2">
        <v>46294</v>
      </c>
      <c r="C2011" s="3">
        <f>YEAR(SalesDataTable[[#This Row],[Order Date]])</f>
        <v>2026</v>
      </c>
      <c r="D2011" s="10" t="str">
        <f>"Q"&amp;ROUNDUP(MONTH(SalesDataTable[[#This Row],[Order Date]])/3,0)</f>
        <v>Q3</v>
      </c>
      <c r="E2011" s="3">
        <f>MONTH(SalesDataTable[[#This Row],[Order Date]])</f>
        <v>9</v>
      </c>
      <c r="F2011" s="3" t="str">
        <f>TEXT(SalesDataTable[[#This Row],[Order Date]],"MMM")</f>
        <v>Sep</v>
      </c>
      <c r="G2011" s="3" t="s">
        <v>6</v>
      </c>
      <c r="H2011" s="3" t="s">
        <v>49</v>
      </c>
      <c r="I2011" s="3" t="s">
        <v>2</v>
      </c>
      <c r="J2011" s="3" t="s">
        <v>13</v>
      </c>
      <c r="K2011" s="3" t="s">
        <v>34</v>
      </c>
      <c r="L2011" s="3" t="s">
        <v>45</v>
      </c>
      <c r="M2011" s="8">
        <v>2</v>
      </c>
      <c r="N2011" s="5">
        <v>51.52</v>
      </c>
      <c r="O2011" s="6">
        <v>0</v>
      </c>
      <c r="P2011" s="5">
        <v>21.47</v>
      </c>
      <c r="Q2011" s="5">
        <f t="shared" si="124"/>
        <v>103.04</v>
      </c>
      <c r="R2011" s="5">
        <f t="shared" si="125"/>
        <v>42.94</v>
      </c>
      <c r="S2011" s="5">
        <f t="shared" si="126"/>
        <v>60.100000000000009</v>
      </c>
      <c r="T2011" s="7">
        <f t="shared" si="127"/>
        <v>0.58326863354037273</v>
      </c>
      <c r="U2011" s="4">
        <f>YEAR(SalesDataTable[[#This Row],[Order Date]])</f>
        <v>2026</v>
      </c>
      <c r="V2011" s="7" t="str">
        <f>"Q"&amp;ROUNDUP(MONTH(SalesDataTable[[#This Row],[Order Date]])/3,0)</f>
        <v>Q3</v>
      </c>
      <c r="W2011" s="8">
        <f>MONTH(SalesDataTable[[#This Row],[Order Date]])</f>
        <v>9</v>
      </c>
      <c r="X2011" s="7" t="str">
        <f>TEXT(SalesDataTable[[#This Row],[Order Date]],"mmm")</f>
        <v>Sep</v>
      </c>
    </row>
    <row r="2012" spans="1:24" ht="15.75">
      <c r="A2012" s="1">
        <v>4018</v>
      </c>
      <c r="B2012" s="2">
        <v>46294</v>
      </c>
      <c r="C2012" s="3">
        <f>YEAR(SalesDataTable[[#This Row],[Order Date]])</f>
        <v>2026</v>
      </c>
      <c r="D2012" s="10" t="str">
        <f>"Q"&amp;ROUNDUP(MONTH(SalesDataTable[[#This Row],[Order Date]])/3,0)</f>
        <v>Q3</v>
      </c>
      <c r="E2012" s="3">
        <f>MONTH(SalesDataTable[[#This Row],[Order Date]])</f>
        <v>9</v>
      </c>
      <c r="F2012" s="3" t="str">
        <f>TEXT(SalesDataTable[[#This Row],[Order Date]],"MMM")</f>
        <v>Sep</v>
      </c>
      <c r="G2012" s="3" t="s">
        <v>6</v>
      </c>
      <c r="H2012" s="3" t="s">
        <v>27</v>
      </c>
      <c r="I2012" s="3" t="s">
        <v>2</v>
      </c>
      <c r="J2012" s="3" t="s">
        <v>13</v>
      </c>
      <c r="K2012" s="3" t="s">
        <v>34</v>
      </c>
      <c r="L2012" s="3" t="s">
        <v>45</v>
      </c>
      <c r="M2012" s="8">
        <v>1</v>
      </c>
      <c r="N2012" s="5">
        <v>50.42</v>
      </c>
      <c r="O2012" s="6">
        <v>0</v>
      </c>
      <c r="P2012" s="5">
        <v>21.68</v>
      </c>
      <c r="Q2012" s="5">
        <f t="shared" si="124"/>
        <v>50.42</v>
      </c>
      <c r="R2012" s="5">
        <f t="shared" si="125"/>
        <v>21.68</v>
      </c>
      <c r="S2012" s="5">
        <f t="shared" si="126"/>
        <v>28.740000000000002</v>
      </c>
      <c r="T2012" s="7">
        <f t="shared" si="127"/>
        <v>0.57001190003966684</v>
      </c>
      <c r="U2012" s="4">
        <f>YEAR(SalesDataTable[[#This Row],[Order Date]])</f>
        <v>2026</v>
      </c>
      <c r="V2012" s="7" t="str">
        <f>"Q"&amp;ROUNDUP(MONTH(SalesDataTable[[#This Row],[Order Date]])/3,0)</f>
        <v>Q3</v>
      </c>
      <c r="W2012" s="8">
        <f>MONTH(SalesDataTable[[#This Row],[Order Date]])</f>
        <v>9</v>
      </c>
      <c r="X2012" s="7" t="str">
        <f>TEXT(SalesDataTable[[#This Row],[Order Date]],"mmm")</f>
        <v>Sep</v>
      </c>
    </row>
    <row r="2013" spans="1:24" ht="15.75">
      <c r="A2013" s="1">
        <v>4118</v>
      </c>
      <c r="B2013" s="2">
        <v>46294</v>
      </c>
      <c r="C2013" s="3">
        <f>YEAR(SalesDataTable[[#This Row],[Order Date]])</f>
        <v>2026</v>
      </c>
      <c r="D2013" s="10" t="str">
        <f>"Q"&amp;ROUNDUP(MONTH(SalesDataTable[[#This Row],[Order Date]])/3,0)</f>
        <v>Q3</v>
      </c>
      <c r="E2013" s="3">
        <f>MONTH(SalesDataTable[[#This Row],[Order Date]])</f>
        <v>9</v>
      </c>
      <c r="F2013" s="3" t="str">
        <f>TEXT(SalesDataTable[[#This Row],[Order Date]],"MMM")</f>
        <v>Sep</v>
      </c>
      <c r="G2013" s="3" t="s">
        <v>6</v>
      </c>
      <c r="H2013" s="3" t="s">
        <v>49</v>
      </c>
      <c r="I2013" s="3" t="s">
        <v>8</v>
      </c>
      <c r="J2013" s="3" t="s">
        <v>3</v>
      </c>
      <c r="K2013" s="3" t="s">
        <v>9</v>
      </c>
      <c r="L2013" s="3" t="s">
        <v>37</v>
      </c>
      <c r="M2013" s="8">
        <v>10</v>
      </c>
      <c r="N2013" s="5">
        <v>157.79</v>
      </c>
      <c r="O2013" s="6">
        <v>0.1</v>
      </c>
      <c r="P2013" s="5">
        <v>77.900000000000006</v>
      </c>
      <c r="Q2013" s="5">
        <f t="shared" si="124"/>
        <v>1420.11</v>
      </c>
      <c r="R2013" s="5">
        <f t="shared" si="125"/>
        <v>779</v>
      </c>
      <c r="S2013" s="5">
        <f t="shared" si="126"/>
        <v>641.1099999999999</v>
      </c>
      <c r="T2013" s="7">
        <f t="shared" si="127"/>
        <v>0.4514509439409623</v>
      </c>
      <c r="U2013" s="4">
        <f>YEAR(SalesDataTable[[#This Row],[Order Date]])</f>
        <v>2026</v>
      </c>
      <c r="V2013" s="7" t="str">
        <f>"Q"&amp;ROUNDUP(MONTH(SalesDataTable[[#This Row],[Order Date]])/3,0)</f>
        <v>Q3</v>
      </c>
      <c r="W2013" s="8">
        <f>MONTH(SalesDataTable[[#This Row],[Order Date]])</f>
        <v>9</v>
      </c>
      <c r="X2013" s="7" t="str">
        <f>TEXT(SalesDataTable[[#This Row],[Order Date]],"mmm")</f>
        <v>Sep</v>
      </c>
    </row>
    <row r="2014" spans="1:24" ht="15.75">
      <c r="A2014" s="1">
        <v>4251</v>
      </c>
      <c r="B2014" s="2">
        <v>46294</v>
      </c>
      <c r="C2014" s="3">
        <f>YEAR(SalesDataTable[[#This Row],[Order Date]])</f>
        <v>2026</v>
      </c>
      <c r="D2014" s="10" t="str">
        <f>"Q"&amp;ROUNDUP(MONTH(SalesDataTable[[#This Row],[Order Date]])/3,0)</f>
        <v>Q3</v>
      </c>
      <c r="E2014" s="3">
        <f>MONTH(SalesDataTable[[#This Row],[Order Date]])</f>
        <v>9</v>
      </c>
      <c r="F2014" s="3" t="str">
        <f>TEXT(SalesDataTable[[#This Row],[Order Date]],"MMM")</f>
        <v>Sep</v>
      </c>
      <c r="G2014" s="3" t="s">
        <v>6</v>
      </c>
      <c r="H2014" s="3" t="s">
        <v>41</v>
      </c>
      <c r="I2014" s="3" t="s">
        <v>2</v>
      </c>
      <c r="J2014" s="3" t="s">
        <v>3</v>
      </c>
      <c r="K2014" s="3" t="s">
        <v>4</v>
      </c>
      <c r="L2014" s="3" t="s">
        <v>26</v>
      </c>
      <c r="M2014" s="8">
        <v>1</v>
      </c>
      <c r="N2014" s="5">
        <v>40.409999999999997</v>
      </c>
      <c r="O2014" s="6">
        <v>0.15</v>
      </c>
      <c r="P2014" s="5">
        <v>16.3</v>
      </c>
      <c r="Q2014" s="5">
        <f t="shared" si="124"/>
        <v>34.348499999999994</v>
      </c>
      <c r="R2014" s="5">
        <f t="shared" si="125"/>
        <v>16.3</v>
      </c>
      <c r="S2014" s="5">
        <f t="shared" si="126"/>
        <v>18.048499999999994</v>
      </c>
      <c r="T2014" s="7">
        <f t="shared" si="127"/>
        <v>0.52545234871974023</v>
      </c>
      <c r="U2014" s="4">
        <f>YEAR(SalesDataTable[[#This Row],[Order Date]])</f>
        <v>2026</v>
      </c>
      <c r="V2014" s="7" t="str">
        <f>"Q"&amp;ROUNDUP(MONTH(SalesDataTable[[#This Row],[Order Date]])/3,0)</f>
        <v>Q3</v>
      </c>
      <c r="W2014" s="8">
        <f>MONTH(SalesDataTable[[#This Row],[Order Date]])</f>
        <v>9</v>
      </c>
      <c r="X2014" s="7" t="str">
        <f>TEXT(SalesDataTable[[#This Row],[Order Date]],"mmm")</f>
        <v>Sep</v>
      </c>
    </row>
    <row r="2015" spans="1:24" ht="15.75">
      <c r="A2015" s="1">
        <v>4557</v>
      </c>
      <c r="B2015" s="2">
        <v>46294</v>
      </c>
      <c r="C2015" s="3">
        <f>YEAR(SalesDataTable[[#This Row],[Order Date]])</f>
        <v>2026</v>
      </c>
      <c r="D2015" s="10" t="str">
        <f>"Q"&amp;ROUNDUP(MONTH(SalesDataTable[[#This Row],[Order Date]])/3,0)</f>
        <v>Q3</v>
      </c>
      <c r="E2015" s="3">
        <f>MONTH(SalesDataTable[[#This Row],[Order Date]])</f>
        <v>9</v>
      </c>
      <c r="F2015" s="3" t="str">
        <f>TEXT(SalesDataTable[[#This Row],[Order Date]],"MMM")</f>
        <v>Sep</v>
      </c>
      <c r="G2015" s="3" t="s">
        <v>20</v>
      </c>
      <c r="H2015" s="3" t="s">
        <v>33</v>
      </c>
      <c r="I2015" s="3" t="s">
        <v>2</v>
      </c>
      <c r="J2015" s="3" t="s">
        <v>13</v>
      </c>
      <c r="K2015" s="3" t="s">
        <v>4</v>
      </c>
      <c r="L2015" s="3" t="s">
        <v>22</v>
      </c>
      <c r="M2015" s="8">
        <v>2</v>
      </c>
      <c r="N2015" s="5">
        <v>50.17</v>
      </c>
      <c r="O2015" s="6">
        <v>0.05</v>
      </c>
      <c r="P2015" s="5">
        <v>22.83</v>
      </c>
      <c r="Q2015" s="5">
        <f t="shared" si="124"/>
        <v>95.322999999999993</v>
      </c>
      <c r="R2015" s="5">
        <f t="shared" si="125"/>
        <v>45.66</v>
      </c>
      <c r="S2015" s="5">
        <f t="shared" si="126"/>
        <v>49.662999999999997</v>
      </c>
      <c r="T2015" s="7">
        <f t="shared" si="127"/>
        <v>0.52099703114673268</v>
      </c>
      <c r="U2015" s="4">
        <f>YEAR(SalesDataTable[[#This Row],[Order Date]])</f>
        <v>2026</v>
      </c>
      <c r="V2015" s="7" t="str">
        <f>"Q"&amp;ROUNDUP(MONTH(SalesDataTable[[#This Row],[Order Date]])/3,0)</f>
        <v>Q3</v>
      </c>
      <c r="W2015" s="8">
        <f>MONTH(SalesDataTable[[#This Row],[Order Date]])</f>
        <v>9</v>
      </c>
      <c r="X2015" s="7" t="str">
        <f>TEXT(SalesDataTable[[#This Row],[Order Date]],"mmm")</f>
        <v>Sep</v>
      </c>
    </row>
    <row r="2016" spans="1:24" ht="15.75">
      <c r="A2016" s="1">
        <v>4811</v>
      </c>
      <c r="B2016" s="2">
        <v>46294</v>
      </c>
      <c r="C2016" s="3">
        <f>YEAR(SalesDataTable[[#This Row],[Order Date]])</f>
        <v>2026</v>
      </c>
      <c r="D2016" s="10" t="str">
        <f>"Q"&amp;ROUNDUP(MONTH(SalesDataTable[[#This Row],[Order Date]])/3,0)</f>
        <v>Q3</v>
      </c>
      <c r="E2016" s="3">
        <f>MONTH(SalesDataTable[[#This Row],[Order Date]])</f>
        <v>9</v>
      </c>
      <c r="F2016" s="3" t="str">
        <f>TEXT(SalesDataTable[[#This Row],[Order Date]],"MMM")</f>
        <v>Sep</v>
      </c>
      <c r="G2016" s="3" t="s">
        <v>6</v>
      </c>
      <c r="H2016" s="3" t="s">
        <v>49</v>
      </c>
      <c r="I2016" s="3" t="s">
        <v>2</v>
      </c>
      <c r="J2016" s="3" t="s">
        <v>13</v>
      </c>
      <c r="K2016" s="3" t="s">
        <v>9</v>
      </c>
      <c r="L2016" s="3" t="s">
        <v>37</v>
      </c>
      <c r="M2016" s="8">
        <v>1</v>
      </c>
      <c r="N2016" s="5">
        <v>155.55000000000001</v>
      </c>
      <c r="O2016" s="6">
        <v>0.1</v>
      </c>
      <c r="P2016" s="5">
        <v>79.2</v>
      </c>
      <c r="Q2016" s="5">
        <f t="shared" si="124"/>
        <v>139.995</v>
      </c>
      <c r="R2016" s="5">
        <f t="shared" si="125"/>
        <v>79.2</v>
      </c>
      <c r="S2016" s="5">
        <f t="shared" si="126"/>
        <v>60.795000000000002</v>
      </c>
      <c r="T2016" s="7">
        <f t="shared" si="127"/>
        <v>0.43426550948248149</v>
      </c>
      <c r="U2016" s="4">
        <f>YEAR(SalesDataTable[[#This Row],[Order Date]])</f>
        <v>2026</v>
      </c>
      <c r="V2016" s="7" t="str">
        <f>"Q"&amp;ROUNDUP(MONTH(SalesDataTable[[#This Row],[Order Date]])/3,0)</f>
        <v>Q3</v>
      </c>
      <c r="W2016" s="8">
        <f>MONTH(SalesDataTable[[#This Row],[Order Date]])</f>
        <v>9</v>
      </c>
      <c r="X2016" s="7" t="str">
        <f>TEXT(SalesDataTable[[#This Row],[Order Date]],"mmm")</f>
        <v>Sep</v>
      </c>
    </row>
    <row r="2017" spans="1:24" ht="15.75">
      <c r="A2017" s="1">
        <v>306</v>
      </c>
      <c r="B2017" s="2">
        <v>46295</v>
      </c>
      <c r="C2017" s="3">
        <f>YEAR(SalesDataTable[[#This Row],[Order Date]])</f>
        <v>2026</v>
      </c>
      <c r="D2017" s="10" t="str">
        <f>"Q"&amp;ROUNDUP(MONTH(SalesDataTable[[#This Row],[Order Date]])/3,0)</f>
        <v>Q3</v>
      </c>
      <c r="E2017" s="3">
        <f>MONTH(SalesDataTable[[#This Row],[Order Date]])</f>
        <v>9</v>
      </c>
      <c r="F2017" s="3" t="str">
        <f>TEXT(SalesDataTable[[#This Row],[Order Date]],"MMM")</f>
        <v>Sep</v>
      </c>
      <c r="G2017" s="3" t="s">
        <v>11</v>
      </c>
      <c r="H2017" s="3" t="s">
        <v>39</v>
      </c>
      <c r="I2017" s="3" t="s">
        <v>19</v>
      </c>
      <c r="J2017" s="3" t="s">
        <v>16</v>
      </c>
      <c r="K2017" s="3" t="s">
        <v>4</v>
      </c>
      <c r="L2017" s="3" t="s">
        <v>22</v>
      </c>
      <c r="M2017" s="8">
        <v>1</v>
      </c>
      <c r="N2017" s="5">
        <v>51.81</v>
      </c>
      <c r="O2017" s="6">
        <v>0.1</v>
      </c>
      <c r="P2017" s="5">
        <v>22.65</v>
      </c>
      <c r="Q2017" s="5">
        <f t="shared" si="124"/>
        <v>46.629000000000005</v>
      </c>
      <c r="R2017" s="5">
        <f t="shared" si="125"/>
        <v>22.65</v>
      </c>
      <c r="S2017" s="5">
        <f t="shared" si="126"/>
        <v>23.979000000000006</v>
      </c>
      <c r="T2017" s="7">
        <f t="shared" si="127"/>
        <v>0.51425078813613856</v>
      </c>
      <c r="U2017" s="4">
        <f>YEAR(SalesDataTable[[#This Row],[Order Date]])</f>
        <v>2026</v>
      </c>
      <c r="V2017" s="7" t="str">
        <f>"Q"&amp;ROUNDUP(MONTH(SalesDataTable[[#This Row],[Order Date]])/3,0)</f>
        <v>Q3</v>
      </c>
      <c r="W2017" s="8">
        <f>MONTH(SalesDataTable[[#This Row],[Order Date]])</f>
        <v>9</v>
      </c>
      <c r="X2017" s="7" t="str">
        <f>TEXT(SalesDataTable[[#This Row],[Order Date]],"mmm")</f>
        <v>Sep</v>
      </c>
    </row>
    <row r="2018" spans="1:24" ht="15.75">
      <c r="A2018" s="1">
        <v>1158</v>
      </c>
      <c r="B2018" s="2">
        <v>46295</v>
      </c>
      <c r="C2018" s="3">
        <f>YEAR(SalesDataTable[[#This Row],[Order Date]])</f>
        <v>2026</v>
      </c>
      <c r="D2018" s="10" t="str">
        <f>"Q"&amp;ROUNDUP(MONTH(SalesDataTable[[#This Row],[Order Date]])/3,0)</f>
        <v>Q3</v>
      </c>
      <c r="E2018" s="3">
        <f>MONTH(SalesDataTable[[#This Row],[Order Date]])</f>
        <v>9</v>
      </c>
      <c r="F2018" s="3" t="str">
        <f>TEXT(SalesDataTable[[#This Row],[Order Date]],"MMM")</f>
        <v>Sep</v>
      </c>
      <c r="G2018" s="3" t="s">
        <v>0</v>
      </c>
      <c r="H2018" s="3" t="s">
        <v>36</v>
      </c>
      <c r="I2018" s="3" t="s">
        <v>19</v>
      </c>
      <c r="J2018" s="3" t="s">
        <v>3</v>
      </c>
      <c r="K2018" s="3" t="s">
        <v>34</v>
      </c>
      <c r="L2018" s="3" t="s">
        <v>35</v>
      </c>
      <c r="M2018" s="8">
        <v>1</v>
      </c>
      <c r="N2018" s="5">
        <v>40.61</v>
      </c>
      <c r="O2018" s="6">
        <v>0.1</v>
      </c>
      <c r="P2018" s="5">
        <v>14.28</v>
      </c>
      <c r="Q2018" s="5">
        <f t="shared" si="124"/>
        <v>36.548999999999999</v>
      </c>
      <c r="R2018" s="5">
        <f t="shared" si="125"/>
        <v>14.28</v>
      </c>
      <c r="S2018" s="5">
        <f t="shared" si="126"/>
        <v>22.268999999999998</v>
      </c>
      <c r="T2018" s="7">
        <f t="shared" si="127"/>
        <v>0.60929163588607071</v>
      </c>
      <c r="U2018" s="4">
        <f>YEAR(SalesDataTable[[#This Row],[Order Date]])</f>
        <v>2026</v>
      </c>
      <c r="V2018" s="7" t="str">
        <f>"Q"&amp;ROUNDUP(MONTH(SalesDataTable[[#This Row],[Order Date]])/3,0)</f>
        <v>Q3</v>
      </c>
      <c r="W2018" s="8">
        <f>MONTH(SalesDataTable[[#This Row],[Order Date]])</f>
        <v>9</v>
      </c>
      <c r="X2018" s="7" t="str">
        <f>TEXT(SalesDataTable[[#This Row],[Order Date]],"mmm")</f>
        <v>Sep</v>
      </c>
    </row>
    <row r="2019" spans="1:24" ht="15.75">
      <c r="A2019" s="1">
        <v>1639</v>
      </c>
      <c r="B2019" s="2">
        <v>46295</v>
      </c>
      <c r="C2019" s="3">
        <f>YEAR(SalesDataTable[[#This Row],[Order Date]])</f>
        <v>2026</v>
      </c>
      <c r="D2019" s="10" t="str">
        <f>"Q"&amp;ROUNDUP(MONTH(SalesDataTable[[#This Row],[Order Date]])/3,0)</f>
        <v>Q3</v>
      </c>
      <c r="E2019" s="3">
        <f>MONTH(SalesDataTable[[#This Row],[Order Date]])</f>
        <v>9</v>
      </c>
      <c r="F2019" s="3" t="str">
        <f>TEXT(SalesDataTable[[#This Row],[Order Date]],"MMM")</f>
        <v>Sep</v>
      </c>
      <c r="G2019" s="3" t="s">
        <v>11</v>
      </c>
      <c r="H2019" s="3" t="s">
        <v>12</v>
      </c>
      <c r="I2019" s="3" t="s">
        <v>19</v>
      </c>
      <c r="J2019" s="3" t="s">
        <v>16</v>
      </c>
      <c r="K2019" s="3" t="s">
        <v>9</v>
      </c>
      <c r="L2019" s="3" t="s">
        <v>17</v>
      </c>
      <c r="M2019" s="8">
        <v>1</v>
      </c>
      <c r="N2019" s="5">
        <v>140.78</v>
      </c>
      <c r="O2019" s="6">
        <v>0.05</v>
      </c>
      <c r="P2019" s="5">
        <v>80.8</v>
      </c>
      <c r="Q2019" s="5">
        <f t="shared" si="124"/>
        <v>133.74099999999999</v>
      </c>
      <c r="R2019" s="5">
        <f t="shared" si="125"/>
        <v>80.8</v>
      </c>
      <c r="S2019" s="5">
        <f t="shared" si="126"/>
        <v>52.940999999999988</v>
      </c>
      <c r="T2019" s="7">
        <f t="shared" si="127"/>
        <v>0.39584719719457756</v>
      </c>
      <c r="U2019" s="4">
        <f>YEAR(SalesDataTable[[#This Row],[Order Date]])</f>
        <v>2026</v>
      </c>
      <c r="V2019" s="7" t="str">
        <f>"Q"&amp;ROUNDUP(MONTH(SalesDataTable[[#This Row],[Order Date]])/3,0)</f>
        <v>Q3</v>
      </c>
      <c r="W2019" s="8">
        <f>MONTH(SalesDataTable[[#This Row],[Order Date]])</f>
        <v>9</v>
      </c>
      <c r="X2019" s="7" t="str">
        <f>TEXT(SalesDataTable[[#This Row],[Order Date]],"mmm")</f>
        <v>Sep</v>
      </c>
    </row>
    <row r="2020" spans="1:24" ht="15.75">
      <c r="A2020" s="1">
        <v>2247</v>
      </c>
      <c r="B2020" s="2">
        <v>46295</v>
      </c>
      <c r="C2020" s="3">
        <f>YEAR(SalesDataTable[[#This Row],[Order Date]])</f>
        <v>2026</v>
      </c>
      <c r="D2020" s="10" t="str">
        <f>"Q"&amp;ROUNDUP(MONTH(SalesDataTable[[#This Row],[Order Date]])/3,0)</f>
        <v>Q3</v>
      </c>
      <c r="E2020" s="3">
        <f>MONTH(SalesDataTable[[#This Row],[Order Date]])</f>
        <v>9</v>
      </c>
      <c r="F2020" s="3" t="str">
        <f>TEXT(SalesDataTable[[#This Row],[Order Date]],"MMM")</f>
        <v>Sep</v>
      </c>
      <c r="G2020" s="3" t="s">
        <v>6</v>
      </c>
      <c r="H2020" s="3" t="s">
        <v>27</v>
      </c>
      <c r="I2020" s="3" t="s">
        <v>19</v>
      </c>
      <c r="J2020" s="3" t="s">
        <v>16</v>
      </c>
      <c r="K2020" s="3" t="s">
        <v>14</v>
      </c>
      <c r="L2020" s="3" t="s">
        <v>48</v>
      </c>
      <c r="M2020" s="8">
        <v>1</v>
      </c>
      <c r="N2020" s="5">
        <v>163.13999999999999</v>
      </c>
      <c r="O2020" s="6">
        <v>0</v>
      </c>
      <c r="P2020" s="5">
        <v>87.53</v>
      </c>
      <c r="Q2020" s="5">
        <f t="shared" si="124"/>
        <v>163.13999999999999</v>
      </c>
      <c r="R2020" s="5">
        <f t="shared" si="125"/>
        <v>87.53</v>
      </c>
      <c r="S2020" s="5">
        <f t="shared" si="126"/>
        <v>75.609999999999985</v>
      </c>
      <c r="T2020" s="7">
        <f t="shared" si="127"/>
        <v>0.4634669608924849</v>
      </c>
      <c r="U2020" s="4">
        <f>YEAR(SalesDataTable[[#This Row],[Order Date]])</f>
        <v>2026</v>
      </c>
      <c r="V2020" s="7" t="str">
        <f>"Q"&amp;ROUNDUP(MONTH(SalesDataTable[[#This Row],[Order Date]])/3,0)</f>
        <v>Q3</v>
      </c>
      <c r="W2020" s="8">
        <f>MONTH(SalesDataTable[[#This Row],[Order Date]])</f>
        <v>9</v>
      </c>
      <c r="X2020" s="7" t="str">
        <f>TEXT(SalesDataTable[[#This Row],[Order Date]],"mmm")</f>
        <v>Sep</v>
      </c>
    </row>
    <row r="2021" spans="1:24" ht="15.75">
      <c r="A2021" s="1">
        <v>3119</v>
      </c>
      <c r="B2021" s="2">
        <v>46295</v>
      </c>
      <c r="C2021" s="3">
        <f>YEAR(SalesDataTable[[#This Row],[Order Date]])</f>
        <v>2026</v>
      </c>
      <c r="D2021" s="10" t="str">
        <f>"Q"&amp;ROUNDUP(MONTH(SalesDataTable[[#This Row],[Order Date]])/3,0)</f>
        <v>Q3</v>
      </c>
      <c r="E2021" s="3">
        <f>MONTH(SalesDataTable[[#This Row],[Order Date]])</f>
        <v>9</v>
      </c>
      <c r="F2021" s="3" t="str">
        <f>TEXT(SalesDataTable[[#This Row],[Order Date]],"MMM")</f>
        <v>Sep</v>
      </c>
      <c r="G2021" s="3" t="s">
        <v>20</v>
      </c>
      <c r="H2021" s="3" t="s">
        <v>21</v>
      </c>
      <c r="I2021" s="3" t="s">
        <v>19</v>
      </c>
      <c r="J2021" s="3" t="s">
        <v>3</v>
      </c>
      <c r="K2021" s="3" t="s">
        <v>9</v>
      </c>
      <c r="L2021" s="3" t="s">
        <v>46</v>
      </c>
      <c r="M2021" s="8">
        <v>1</v>
      </c>
      <c r="N2021" s="5">
        <v>70.91</v>
      </c>
      <c r="O2021" s="6">
        <v>0</v>
      </c>
      <c r="P2021" s="5">
        <v>31.73</v>
      </c>
      <c r="Q2021" s="5">
        <f t="shared" si="124"/>
        <v>70.91</v>
      </c>
      <c r="R2021" s="5">
        <f t="shared" si="125"/>
        <v>31.73</v>
      </c>
      <c r="S2021" s="5">
        <f t="shared" si="126"/>
        <v>39.179999999999993</v>
      </c>
      <c r="T2021" s="7">
        <f t="shared" si="127"/>
        <v>0.55253137780284856</v>
      </c>
      <c r="U2021" s="4">
        <f>YEAR(SalesDataTable[[#This Row],[Order Date]])</f>
        <v>2026</v>
      </c>
      <c r="V2021" s="7" t="str">
        <f>"Q"&amp;ROUNDUP(MONTH(SalesDataTable[[#This Row],[Order Date]])/3,0)</f>
        <v>Q3</v>
      </c>
      <c r="W2021" s="8">
        <f>MONTH(SalesDataTable[[#This Row],[Order Date]])</f>
        <v>9</v>
      </c>
      <c r="X2021" s="7" t="str">
        <f>TEXT(SalesDataTable[[#This Row],[Order Date]],"mmm")</f>
        <v>Sep</v>
      </c>
    </row>
    <row r="2022" spans="1:24" ht="15.75">
      <c r="A2022" s="1">
        <v>3267</v>
      </c>
      <c r="B2022" s="2">
        <v>46295</v>
      </c>
      <c r="C2022" s="3">
        <f>YEAR(SalesDataTable[[#This Row],[Order Date]])</f>
        <v>2026</v>
      </c>
      <c r="D2022" s="10" t="str">
        <f>"Q"&amp;ROUNDUP(MONTH(SalesDataTable[[#This Row],[Order Date]])/3,0)</f>
        <v>Q3</v>
      </c>
      <c r="E2022" s="3">
        <f>MONTH(SalesDataTable[[#This Row],[Order Date]])</f>
        <v>9</v>
      </c>
      <c r="F2022" s="3" t="str">
        <f>TEXT(SalesDataTable[[#This Row],[Order Date]],"MMM")</f>
        <v>Sep</v>
      </c>
      <c r="G2022" s="3" t="s">
        <v>20</v>
      </c>
      <c r="H2022" s="3" t="s">
        <v>47</v>
      </c>
      <c r="I2022" s="3" t="s">
        <v>28</v>
      </c>
      <c r="J2022" s="3" t="s">
        <v>3</v>
      </c>
      <c r="K2022" s="3" t="s">
        <v>4</v>
      </c>
      <c r="L2022" s="3" t="s">
        <v>5</v>
      </c>
      <c r="M2022" s="8">
        <v>2</v>
      </c>
      <c r="N2022" s="5">
        <v>81.99</v>
      </c>
      <c r="O2022" s="6">
        <v>0</v>
      </c>
      <c r="P2022" s="5">
        <v>43.95</v>
      </c>
      <c r="Q2022" s="5">
        <f t="shared" si="124"/>
        <v>163.98</v>
      </c>
      <c r="R2022" s="5">
        <f t="shared" si="125"/>
        <v>87.9</v>
      </c>
      <c r="S2022" s="5">
        <f t="shared" si="126"/>
        <v>76.079999999999984</v>
      </c>
      <c r="T2022" s="7">
        <f t="shared" si="127"/>
        <v>0.46395901939260881</v>
      </c>
      <c r="U2022" s="4">
        <f>YEAR(SalesDataTable[[#This Row],[Order Date]])</f>
        <v>2026</v>
      </c>
      <c r="V2022" s="7" t="str">
        <f>"Q"&amp;ROUNDUP(MONTH(SalesDataTable[[#This Row],[Order Date]])/3,0)</f>
        <v>Q3</v>
      </c>
      <c r="W2022" s="8">
        <f>MONTH(SalesDataTable[[#This Row],[Order Date]])</f>
        <v>9</v>
      </c>
      <c r="X2022" s="7" t="str">
        <f>TEXT(SalesDataTable[[#This Row],[Order Date]],"mmm")</f>
        <v>Sep</v>
      </c>
    </row>
    <row r="2023" spans="1:24" ht="15.75">
      <c r="A2023" s="1">
        <v>3382</v>
      </c>
      <c r="B2023" s="2">
        <v>46295</v>
      </c>
      <c r="C2023" s="3">
        <f>YEAR(SalesDataTable[[#This Row],[Order Date]])</f>
        <v>2026</v>
      </c>
      <c r="D2023" s="10" t="str">
        <f>"Q"&amp;ROUNDUP(MONTH(SalesDataTable[[#This Row],[Order Date]])/3,0)</f>
        <v>Q3</v>
      </c>
      <c r="E2023" s="3">
        <f>MONTH(SalesDataTable[[#This Row],[Order Date]])</f>
        <v>9</v>
      </c>
      <c r="F2023" s="3" t="str">
        <f>TEXT(SalesDataTable[[#This Row],[Order Date]],"MMM")</f>
        <v>Sep</v>
      </c>
      <c r="G2023" s="3" t="s">
        <v>20</v>
      </c>
      <c r="H2023" s="3" t="s">
        <v>21</v>
      </c>
      <c r="I2023" s="3" t="s">
        <v>28</v>
      </c>
      <c r="J2023" s="3" t="s">
        <v>13</v>
      </c>
      <c r="K2023" s="3" t="s">
        <v>4</v>
      </c>
      <c r="L2023" s="3" t="s">
        <v>5</v>
      </c>
      <c r="M2023" s="8">
        <v>2</v>
      </c>
      <c r="N2023" s="5">
        <v>81.13</v>
      </c>
      <c r="O2023" s="6">
        <v>0</v>
      </c>
      <c r="P2023" s="5">
        <v>43.7</v>
      </c>
      <c r="Q2023" s="5">
        <f t="shared" si="124"/>
        <v>162.26</v>
      </c>
      <c r="R2023" s="5">
        <f t="shared" si="125"/>
        <v>87.4</v>
      </c>
      <c r="S2023" s="5">
        <f t="shared" si="126"/>
        <v>74.859999999999985</v>
      </c>
      <c r="T2023" s="7">
        <f t="shared" si="127"/>
        <v>0.46135831381733017</v>
      </c>
      <c r="U2023" s="4">
        <f>YEAR(SalesDataTable[[#This Row],[Order Date]])</f>
        <v>2026</v>
      </c>
      <c r="V2023" s="7" t="str">
        <f>"Q"&amp;ROUNDUP(MONTH(SalesDataTable[[#This Row],[Order Date]])/3,0)</f>
        <v>Q3</v>
      </c>
      <c r="W2023" s="8">
        <f>MONTH(SalesDataTable[[#This Row],[Order Date]])</f>
        <v>9</v>
      </c>
      <c r="X2023" s="7" t="str">
        <f>TEXT(SalesDataTable[[#This Row],[Order Date]],"mmm")</f>
        <v>Sep</v>
      </c>
    </row>
    <row r="2024" spans="1:24" ht="15.75">
      <c r="A2024" s="1">
        <v>3814</v>
      </c>
      <c r="B2024" s="2">
        <v>46295</v>
      </c>
      <c r="C2024" s="3">
        <f>YEAR(SalesDataTable[[#This Row],[Order Date]])</f>
        <v>2026</v>
      </c>
      <c r="D2024" s="10" t="str">
        <f>"Q"&amp;ROUNDUP(MONTH(SalesDataTable[[#This Row],[Order Date]])/3,0)</f>
        <v>Q3</v>
      </c>
      <c r="E2024" s="3">
        <f>MONTH(SalesDataTable[[#This Row],[Order Date]])</f>
        <v>9</v>
      </c>
      <c r="F2024" s="3" t="str">
        <f>TEXT(SalesDataTable[[#This Row],[Order Date]],"MMM")</f>
        <v>Sep</v>
      </c>
      <c r="G2024" s="3" t="s">
        <v>6</v>
      </c>
      <c r="H2024" s="3" t="s">
        <v>43</v>
      </c>
      <c r="I2024" s="3" t="s">
        <v>8</v>
      </c>
      <c r="J2024" s="3" t="s">
        <v>3</v>
      </c>
      <c r="K2024" s="3" t="s">
        <v>9</v>
      </c>
      <c r="L2024" s="3" t="s">
        <v>17</v>
      </c>
      <c r="M2024" s="8">
        <v>5</v>
      </c>
      <c r="N2024" s="5">
        <v>141.08000000000001</v>
      </c>
      <c r="O2024" s="6">
        <v>0.05</v>
      </c>
      <c r="P2024" s="5">
        <v>78.23</v>
      </c>
      <c r="Q2024" s="5">
        <f t="shared" si="124"/>
        <v>670.13000000000011</v>
      </c>
      <c r="R2024" s="5">
        <f t="shared" si="125"/>
        <v>391.15000000000003</v>
      </c>
      <c r="S2024" s="5">
        <f t="shared" si="126"/>
        <v>278.98000000000008</v>
      </c>
      <c r="T2024" s="7">
        <f t="shared" si="127"/>
        <v>0.4163072836613792</v>
      </c>
      <c r="U2024" s="4">
        <f>YEAR(SalesDataTable[[#This Row],[Order Date]])</f>
        <v>2026</v>
      </c>
      <c r="V2024" s="7" t="str">
        <f>"Q"&amp;ROUNDUP(MONTH(SalesDataTable[[#This Row],[Order Date]])/3,0)</f>
        <v>Q3</v>
      </c>
      <c r="W2024" s="8">
        <f>MONTH(SalesDataTable[[#This Row],[Order Date]])</f>
        <v>9</v>
      </c>
      <c r="X2024" s="7" t="str">
        <f>TEXT(SalesDataTable[[#This Row],[Order Date]],"mmm")</f>
        <v>Sep</v>
      </c>
    </row>
    <row r="2025" spans="1:24" ht="15.75">
      <c r="A2025" s="1">
        <v>3818</v>
      </c>
      <c r="B2025" s="2">
        <v>46295</v>
      </c>
      <c r="C2025" s="3">
        <f>YEAR(SalesDataTable[[#This Row],[Order Date]])</f>
        <v>2026</v>
      </c>
      <c r="D2025" s="10" t="str">
        <f>"Q"&amp;ROUNDUP(MONTH(SalesDataTable[[#This Row],[Order Date]])/3,0)</f>
        <v>Q3</v>
      </c>
      <c r="E2025" s="3">
        <f>MONTH(SalesDataTable[[#This Row],[Order Date]])</f>
        <v>9</v>
      </c>
      <c r="F2025" s="3" t="str">
        <f>TEXT(SalesDataTable[[#This Row],[Order Date]],"MMM")</f>
        <v>Sep</v>
      </c>
      <c r="G2025" s="3" t="s">
        <v>0</v>
      </c>
      <c r="H2025" s="3" t="s">
        <v>50</v>
      </c>
      <c r="I2025" s="3" t="s">
        <v>2</v>
      </c>
      <c r="J2025" s="3" t="s">
        <v>3</v>
      </c>
      <c r="K2025" s="3" t="s">
        <v>14</v>
      </c>
      <c r="L2025" s="3" t="s">
        <v>15</v>
      </c>
      <c r="M2025" s="8">
        <v>5</v>
      </c>
      <c r="N2025" s="5">
        <v>36.18</v>
      </c>
      <c r="O2025" s="6">
        <v>0</v>
      </c>
      <c r="P2025" s="5">
        <v>13.66</v>
      </c>
      <c r="Q2025" s="5">
        <f t="shared" si="124"/>
        <v>180.9</v>
      </c>
      <c r="R2025" s="5">
        <f t="shared" si="125"/>
        <v>68.3</v>
      </c>
      <c r="S2025" s="5">
        <f t="shared" si="126"/>
        <v>112.60000000000001</v>
      </c>
      <c r="T2025" s="7">
        <f t="shared" si="127"/>
        <v>0.62244333886124936</v>
      </c>
      <c r="U2025" s="4">
        <f>YEAR(SalesDataTable[[#This Row],[Order Date]])</f>
        <v>2026</v>
      </c>
      <c r="V2025" s="7" t="str">
        <f>"Q"&amp;ROUNDUP(MONTH(SalesDataTable[[#This Row],[Order Date]])/3,0)</f>
        <v>Q3</v>
      </c>
      <c r="W2025" s="8">
        <f>MONTH(SalesDataTable[[#This Row],[Order Date]])</f>
        <v>9</v>
      </c>
      <c r="X2025" s="7" t="str">
        <f>TEXT(SalesDataTable[[#This Row],[Order Date]],"mmm")</f>
        <v>Sep</v>
      </c>
    </row>
    <row r="2026" spans="1:24" ht="15.75">
      <c r="A2026" s="1">
        <v>4347</v>
      </c>
      <c r="B2026" s="2">
        <v>46295</v>
      </c>
      <c r="C2026" s="3">
        <f>YEAR(SalesDataTable[[#This Row],[Order Date]])</f>
        <v>2026</v>
      </c>
      <c r="D2026" s="10" t="str">
        <f>"Q"&amp;ROUNDUP(MONTH(SalesDataTable[[#This Row],[Order Date]])/3,0)</f>
        <v>Q3</v>
      </c>
      <c r="E2026" s="3">
        <f>MONTH(SalesDataTable[[#This Row],[Order Date]])</f>
        <v>9</v>
      </c>
      <c r="F2026" s="3" t="str">
        <f>TEXT(SalesDataTable[[#This Row],[Order Date]],"MMM")</f>
        <v>Sep</v>
      </c>
      <c r="G2026" s="3" t="s">
        <v>20</v>
      </c>
      <c r="H2026" s="3" t="s">
        <v>47</v>
      </c>
      <c r="I2026" s="3" t="s">
        <v>28</v>
      </c>
      <c r="J2026" s="3" t="s">
        <v>13</v>
      </c>
      <c r="K2026" s="3" t="s">
        <v>4</v>
      </c>
      <c r="L2026" s="3" t="s">
        <v>5</v>
      </c>
      <c r="M2026" s="8">
        <v>1</v>
      </c>
      <c r="N2026" s="5">
        <v>81.06</v>
      </c>
      <c r="O2026" s="6">
        <v>0.05</v>
      </c>
      <c r="P2026" s="5">
        <v>43.54</v>
      </c>
      <c r="Q2026" s="5">
        <f t="shared" si="124"/>
        <v>77.007000000000005</v>
      </c>
      <c r="R2026" s="5">
        <f t="shared" si="125"/>
        <v>43.54</v>
      </c>
      <c r="S2026" s="5">
        <f t="shared" si="126"/>
        <v>33.467000000000006</v>
      </c>
      <c r="T2026" s="7">
        <f t="shared" si="127"/>
        <v>0.434596854831379</v>
      </c>
      <c r="U2026" s="4">
        <f>YEAR(SalesDataTable[[#This Row],[Order Date]])</f>
        <v>2026</v>
      </c>
      <c r="V2026" s="7" t="str">
        <f>"Q"&amp;ROUNDUP(MONTH(SalesDataTable[[#This Row],[Order Date]])/3,0)</f>
        <v>Q3</v>
      </c>
      <c r="W2026" s="8">
        <f>MONTH(SalesDataTable[[#This Row],[Order Date]])</f>
        <v>9</v>
      </c>
      <c r="X2026" s="7" t="str">
        <f>TEXT(SalesDataTable[[#This Row],[Order Date]],"mmm")</f>
        <v>Sep</v>
      </c>
    </row>
    <row r="2027" spans="1:24" ht="15.75">
      <c r="A2027" s="1">
        <v>4646</v>
      </c>
      <c r="B2027" s="2">
        <v>46295</v>
      </c>
      <c r="C2027" s="3">
        <f>YEAR(SalesDataTable[[#This Row],[Order Date]])</f>
        <v>2026</v>
      </c>
      <c r="D2027" s="10" t="str">
        <f>"Q"&amp;ROUNDUP(MONTH(SalesDataTable[[#This Row],[Order Date]])/3,0)</f>
        <v>Q3</v>
      </c>
      <c r="E2027" s="3">
        <f>MONTH(SalesDataTable[[#This Row],[Order Date]])</f>
        <v>9</v>
      </c>
      <c r="F2027" s="3" t="str">
        <f>TEXT(SalesDataTable[[#This Row],[Order Date]],"MMM")</f>
        <v>Sep</v>
      </c>
      <c r="G2027" s="3" t="s">
        <v>11</v>
      </c>
      <c r="H2027" s="3" t="s">
        <v>18</v>
      </c>
      <c r="I2027" s="3" t="s">
        <v>2</v>
      </c>
      <c r="J2027" s="3" t="s">
        <v>16</v>
      </c>
      <c r="K2027" s="3" t="s">
        <v>34</v>
      </c>
      <c r="L2027" s="3" t="s">
        <v>45</v>
      </c>
      <c r="M2027" s="8">
        <v>1</v>
      </c>
      <c r="N2027" s="5">
        <v>49.51</v>
      </c>
      <c r="O2027" s="6">
        <v>0.15</v>
      </c>
      <c r="P2027" s="5">
        <v>21.4</v>
      </c>
      <c r="Q2027" s="5">
        <f t="shared" si="124"/>
        <v>42.083499999999994</v>
      </c>
      <c r="R2027" s="5">
        <f t="shared" si="125"/>
        <v>21.4</v>
      </c>
      <c r="S2027" s="5">
        <f t="shared" si="126"/>
        <v>20.683499999999995</v>
      </c>
      <c r="T2027" s="7">
        <f t="shared" si="127"/>
        <v>0.49148716242707946</v>
      </c>
      <c r="U2027" s="4">
        <f>YEAR(SalesDataTable[[#This Row],[Order Date]])</f>
        <v>2026</v>
      </c>
      <c r="V2027" s="7" t="str">
        <f>"Q"&amp;ROUNDUP(MONTH(SalesDataTable[[#This Row],[Order Date]])/3,0)</f>
        <v>Q3</v>
      </c>
      <c r="W2027" s="8">
        <f>MONTH(SalesDataTable[[#This Row],[Order Date]])</f>
        <v>9</v>
      </c>
      <c r="X2027" s="7" t="str">
        <f>TEXT(SalesDataTable[[#This Row],[Order Date]],"mmm")</f>
        <v>Sep</v>
      </c>
    </row>
    <row r="2028" spans="1:24" ht="15.75">
      <c r="A2028" s="1">
        <v>5102</v>
      </c>
      <c r="B2028" s="2">
        <v>46295</v>
      </c>
      <c r="C2028" s="3">
        <f>YEAR(SalesDataTable[[#This Row],[Order Date]])</f>
        <v>2026</v>
      </c>
      <c r="D2028" s="10" t="str">
        <f>"Q"&amp;ROUNDUP(MONTH(SalesDataTable[[#This Row],[Order Date]])/3,0)</f>
        <v>Q3</v>
      </c>
      <c r="E2028" s="3">
        <f>MONTH(SalesDataTable[[#This Row],[Order Date]])</f>
        <v>9</v>
      </c>
      <c r="F2028" s="3" t="str">
        <f>TEXT(SalesDataTable[[#This Row],[Order Date]],"MMM")</f>
        <v>Sep</v>
      </c>
      <c r="G2028" s="3" t="s">
        <v>6</v>
      </c>
      <c r="H2028" s="3" t="s">
        <v>49</v>
      </c>
      <c r="I2028" s="3" t="s">
        <v>2</v>
      </c>
      <c r="J2028" s="3" t="s">
        <v>13</v>
      </c>
      <c r="K2028" s="3" t="s">
        <v>23</v>
      </c>
      <c r="L2028" s="3" t="s">
        <v>29</v>
      </c>
      <c r="M2028" s="8">
        <v>1</v>
      </c>
      <c r="N2028" s="5">
        <v>196.74</v>
      </c>
      <c r="O2028" s="6">
        <v>0.15</v>
      </c>
      <c r="P2028" s="5">
        <v>102.01</v>
      </c>
      <c r="Q2028" s="5">
        <f t="shared" si="124"/>
        <v>167.22900000000001</v>
      </c>
      <c r="R2028" s="5">
        <f t="shared" si="125"/>
        <v>102.01</v>
      </c>
      <c r="S2028" s="5">
        <f t="shared" si="126"/>
        <v>65.219000000000008</v>
      </c>
      <c r="T2028" s="7">
        <f t="shared" si="127"/>
        <v>0.38999814625453721</v>
      </c>
      <c r="U2028" s="4">
        <f>YEAR(SalesDataTable[[#This Row],[Order Date]])</f>
        <v>2026</v>
      </c>
      <c r="V2028" s="7" t="str">
        <f>"Q"&amp;ROUNDUP(MONTH(SalesDataTable[[#This Row],[Order Date]])/3,0)</f>
        <v>Q3</v>
      </c>
      <c r="W2028" s="8">
        <f>MONTH(SalesDataTable[[#This Row],[Order Date]])</f>
        <v>9</v>
      </c>
      <c r="X2028" s="7" t="str">
        <f>TEXT(SalesDataTable[[#This Row],[Order Date]],"mmm")</f>
        <v>Sep</v>
      </c>
    </row>
    <row r="2029" spans="1:24" ht="15.75">
      <c r="A2029" s="1">
        <v>5152</v>
      </c>
      <c r="B2029" s="2">
        <v>46295</v>
      </c>
      <c r="C2029" s="3">
        <f>YEAR(SalesDataTable[[#This Row],[Order Date]])</f>
        <v>2026</v>
      </c>
      <c r="D2029" s="10" t="str">
        <f>"Q"&amp;ROUNDUP(MONTH(SalesDataTable[[#This Row],[Order Date]])/3,0)</f>
        <v>Q3</v>
      </c>
      <c r="E2029" s="3">
        <f>MONTH(SalesDataTable[[#This Row],[Order Date]])</f>
        <v>9</v>
      </c>
      <c r="F2029" s="3" t="str">
        <f>TEXT(SalesDataTable[[#This Row],[Order Date]],"MMM")</f>
        <v>Sep</v>
      </c>
      <c r="G2029" s="3" t="s">
        <v>20</v>
      </c>
      <c r="H2029" s="3" t="s">
        <v>47</v>
      </c>
      <c r="I2029" s="3" t="s">
        <v>2</v>
      </c>
      <c r="J2029" s="3" t="s">
        <v>13</v>
      </c>
      <c r="K2029" s="3" t="s">
        <v>9</v>
      </c>
      <c r="L2029" s="3" t="s">
        <v>10</v>
      </c>
      <c r="M2029" s="8">
        <v>2</v>
      </c>
      <c r="N2029" s="5">
        <v>91.78</v>
      </c>
      <c r="O2029" s="6">
        <v>0.1</v>
      </c>
      <c r="P2029" s="5">
        <v>45.51</v>
      </c>
      <c r="Q2029" s="5">
        <f t="shared" si="124"/>
        <v>165.20400000000001</v>
      </c>
      <c r="R2029" s="5">
        <f t="shared" si="125"/>
        <v>91.02</v>
      </c>
      <c r="S2029" s="5">
        <f t="shared" si="126"/>
        <v>74.184000000000012</v>
      </c>
      <c r="T2029" s="7">
        <f t="shared" si="127"/>
        <v>0.44904481731677204</v>
      </c>
      <c r="U2029" s="4">
        <f>YEAR(SalesDataTable[[#This Row],[Order Date]])</f>
        <v>2026</v>
      </c>
      <c r="V2029" s="7" t="str">
        <f>"Q"&amp;ROUNDUP(MONTH(SalesDataTable[[#This Row],[Order Date]])/3,0)</f>
        <v>Q3</v>
      </c>
      <c r="W2029" s="8">
        <f>MONTH(SalesDataTable[[#This Row],[Order Date]])</f>
        <v>9</v>
      </c>
      <c r="X2029" s="7" t="str">
        <f>TEXT(SalesDataTable[[#This Row],[Order Date]],"mmm")</f>
        <v>Sep</v>
      </c>
    </row>
    <row r="2030" spans="1:24" ht="15.75">
      <c r="A2030" s="1">
        <v>151</v>
      </c>
      <c r="B2030" s="2">
        <v>46296</v>
      </c>
      <c r="C2030" s="3">
        <f>YEAR(SalesDataTable[[#This Row],[Order Date]])</f>
        <v>2026</v>
      </c>
      <c r="D2030" s="10" t="str">
        <f>"Q"&amp;ROUNDUP(MONTH(SalesDataTable[[#This Row],[Order Date]])/3,0)</f>
        <v>Q4</v>
      </c>
      <c r="E2030" s="3">
        <f>MONTH(SalesDataTable[[#This Row],[Order Date]])</f>
        <v>10</v>
      </c>
      <c r="F2030" s="3" t="str">
        <f>TEXT(SalesDataTable[[#This Row],[Order Date]],"MMM")</f>
        <v>Oct</v>
      </c>
      <c r="G2030" s="3" t="s">
        <v>11</v>
      </c>
      <c r="H2030" s="3" t="s">
        <v>39</v>
      </c>
      <c r="I2030" s="3" t="s">
        <v>2</v>
      </c>
      <c r="J2030" s="3" t="s">
        <v>13</v>
      </c>
      <c r="K2030" s="3" t="s">
        <v>9</v>
      </c>
      <c r="L2030" s="3" t="s">
        <v>17</v>
      </c>
      <c r="M2030" s="8">
        <v>5</v>
      </c>
      <c r="N2030" s="5">
        <v>146.69</v>
      </c>
      <c r="O2030" s="6">
        <v>0</v>
      </c>
      <c r="P2030" s="5">
        <v>79</v>
      </c>
      <c r="Q2030" s="5">
        <f t="shared" si="124"/>
        <v>733.45</v>
      </c>
      <c r="R2030" s="5">
        <f t="shared" si="125"/>
        <v>395</v>
      </c>
      <c r="S2030" s="5">
        <f t="shared" si="126"/>
        <v>338.45000000000005</v>
      </c>
      <c r="T2030" s="7">
        <f t="shared" si="127"/>
        <v>0.46144931488172342</v>
      </c>
      <c r="U2030" s="4">
        <f>YEAR(SalesDataTable[[#This Row],[Order Date]])</f>
        <v>2026</v>
      </c>
      <c r="V2030" s="7" t="str">
        <f>"Q"&amp;ROUNDUP(MONTH(SalesDataTable[[#This Row],[Order Date]])/3,0)</f>
        <v>Q4</v>
      </c>
      <c r="W2030" s="8">
        <f>MONTH(SalesDataTable[[#This Row],[Order Date]])</f>
        <v>10</v>
      </c>
      <c r="X2030" s="7" t="str">
        <f>TEXT(SalesDataTable[[#This Row],[Order Date]],"mmm")</f>
        <v>Oct</v>
      </c>
    </row>
    <row r="2031" spans="1:24" ht="15.75">
      <c r="A2031" s="1">
        <v>1292</v>
      </c>
      <c r="B2031" s="2">
        <v>46296</v>
      </c>
      <c r="C2031" s="3">
        <f>YEAR(SalesDataTable[[#This Row],[Order Date]])</f>
        <v>2026</v>
      </c>
      <c r="D2031" s="10" t="str">
        <f>"Q"&amp;ROUNDUP(MONTH(SalesDataTable[[#This Row],[Order Date]])/3,0)</f>
        <v>Q4</v>
      </c>
      <c r="E2031" s="3">
        <f>MONTH(SalesDataTable[[#This Row],[Order Date]])</f>
        <v>10</v>
      </c>
      <c r="F2031" s="3" t="str">
        <f>TEXT(SalesDataTable[[#This Row],[Order Date]],"MMM")</f>
        <v>Oct</v>
      </c>
      <c r="G2031" s="3" t="s">
        <v>0</v>
      </c>
      <c r="H2031" s="3" t="s">
        <v>36</v>
      </c>
      <c r="I2031" s="3" t="s">
        <v>19</v>
      </c>
      <c r="J2031" s="3" t="s">
        <v>13</v>
      </c>
      <c r="K2031" s="3" t="s">
        <v>23</v>
      </c>
      <c r="L2031" s="3" t="s">
        <v>40</v>
      </c>
      <c r="M2031" s="8">
        <v>1</v>
      </c>
      <c r="N2031" s="5">
        <v>79.81</v>
      </c>
      <c r="O2031" s="6">
        <v>0</v>
      </c>
      <c r="P2031" s="5">
        <v>39.08</v>
      </c>
      <c r="Q2031" s="5">
        <f t="shared" si="124"/>
        <v>79.81</v>
      </c>
      <c r="R2031" s="5">
        <f t="shared" si="125"/>
        <v>39.08</v>
      </c>
      <c r="S2031" s="5">
        <f t="shared" si="126"/>
        <v>40.730000000000004</v>
      </c>
      <c r="T2031" s="7">
        <f t="shared" si="127"/>
        <v>0.5103370504949255</v>
      </c>
      <c r="U2031" s="4">
        <f>YEAR(SalesDataTable[[#This Row],[Order Date]])</f>
        <v>2026</v>
      </c>
      <c r="V2031" s="7" t="str">
        <f>"Q"&amp;ROUNDUP(MONTH(SalesDataTable[[#This Row],[Order Date]])/3,0)</f>
        <v>Q4</v>
      </c>
      <c r="W2031" s="8">
        <f>MONTH(SalesDataTable[[#This Row],[Order Date]])</f>
        <v>10</v>
      </c>
      <c r="X2031" s="7" t="str">
        <f>TEXT(SalesDataTable[[#This Row],[Order Date]],"mmm")</f>
        <v>Oct</v>
      </c>
    </row>
    <row r="2032" spans="1:24" ht="15.75">
      <c r="A2032" s="1">
        <v>1862</v>
      </c>
      <c r="B2032" s="2">
        <v>46296</v>
      </c>
      <c r="C2032" s="3">
        <f>YEAR(SalesDataTable[[#This Row],[Order Date]])</f>
        <v>2026</v>
      </c>
      <c r="D2032" s="10" t="str">
        <f>"Q"&amp;ROUNDUP(MONTH(SalesDataTable[[#This Row],[Order Date]])/3,0)</f>
        <v>Q4</v>
      </c>
      <c r="E2032" s="3">
        <f>MONTH(SalesDataTable[[#This Row],[Order Date]])</f>
        <v>10</v>
      </c>
      <c r="F2032" s="3" t="str">
        <f>TEXT(SalesDataTable[[#This Row],[Order Date]],"MMM")</f>
        <v>Oct</v>
      </c>
      <c r="G2032" s="3" t="s">
        <v>20</v>
      </c>
      <c r="H2032" s="3" t="s">
        <v>33</v>
      </c>
      <c r="I2032" s="3" t="s">
        <v>2</v>
      </c>
      <c r="J2032" s="3" t="s">
        <v>13</v>
      </c>
      <c r="K2032" s="3" t="s">
        <v>23</v>
      </c>
      <c r="L2032" s="3" t="s">
        <v>51</v>
      </c>
      <c r="M2032" s="8">
        <v>5</v>
      </c>
      <c r="N2032" s="5">
        <v>121.63</v>
      </c>
      <c r="O2032" s="6">
        <v>0.05</v>
      </c>
      <c r="P2032" s="5">
        <v>61.7</v>
      </c>
      <c r="Q2032" s="5">
        <f t="shared" si="124"/>
        <v>577.74249999999995</v>
      </c>
      <c r="R2032" s="5">
        <f t="shared" si="125"/>
        <v>308.5</v>
      </c>
      <c r="S2032" s="5">
        <f t="shared" si="126"/>
        <v>269.24249999999995</v>
      </c>
      <c r="T2032" s="7">
        <f t="shared" si="127"/>
        <v>0.46602508903187834</v>
      </c>
      <c r="U2032" s="4">
        <f>YEAR(SalesDataTable[[#This Row],[Order Date]])</f>
        <v>2026</v>
      </c>
      <c r="V2032" s="7" t="str">
        <f>"Q"&amp;ROUNDUP(MONTH(SalesDataTable[[#This Row],[Order Date]])/3,0)</f>
        <v>Q4</v>
      </c>
      <c r="W2032" s="8">
        <f>MONTH(SalesDataTable[[#This Row],[Order Date]])</f>
        <v>10</v>
      </c>
      <c r="X2032" s="7" t="str">
        <f>TEXT(SalesDataTable[[#This Row],[Order Date]],"mmm")</f>
        <v>Oct</v>
      </c>
    </row>
    <row r="2033" spans="1:24" ht="15.75">
      <c r="A2033" s="1">
        <v>2569</v>
      </c>
      <c r="B2033" s="2">
        <v>46296</v>
      </c>
      <c r="C2033" s="3">
        <f>YEAR(SalesDataTable[[#This Row],[Order Date]])</f>
        <v>2026</v>
      </c>
      <c r="D2033" s="10" t="str">
        <f>"Q"&amp;ROUNDUP(MONTH(SalesDataTable[[#This Row],[Order Date]])/3,0)</f>
        <v>Q4</v>
      </c>
      <c r="E2033" s="3">
        <f>MONTH(SalesDataTable[[#This Row],[Order Date]])</f>
        <v>10</v>
      </c>
      <c r="F2033" s="3" t="str">
        <f>TEXT(SalesDataTable[[#This Row],[Order Date]],"MMM")</f>
        <v>Oct</v>
      </c>
      <c r="G2033" s="3" t="s">
        <v>20</v>
      </c>
      <c r="H2033" s="3" t="s">
        <v>47</v>
      </c>
      <c r="I2033" s="3" t="s">
        <v>8</v>
      </c>
      <c r="J2033" s="3" t="s">
        <v>16</v>
      </c>
      <c r="K2033" s="3" t="s">
        <v>4</v>
      </c>
      <c r="L2033" s="3" t="s">
        <v>22</v>
      </c>
      <c r="M2033" s="8">
        <v>10</v>
      </c>
      <c r="N2033" s="5">
        <v>50.42</v>
      </c>
      <c r="O2033" s="6">
        <v>0.05</v>
      </c>
      <c r="P2033" s="5">
        <v>22.5</v>
      </c>
      <c r="Q2033" s="5">
        <f t="shared" si="124"/>
        <v>478.99</v>
      </c>
      <c r="R2033" s="5">
        <f t="shared" si="125"/>
        <v>225</v>
      </c>
      <c r="S2033" s="5">
        <f t="shared" si="126"/>
        <v>253.99</v>
      </c>
      <c r="T2033" s="7">
        <f t="shared" si="127"/>
        <v>0.53026159210004387</v>
      </c>
      <c r="U2033" s="4">
        <f>YEAR(SalesDataTable[[#This Row],[Order Date]])</f>
        <v>2026</v>
      </c>
      <c r="V2033" s="7" t="str">
        <f>"Q"&amp;ROUNDUP(MONTH(SalesDataTable[[#This Row],[Order Date]])/3,0)</f>
        <v>Q4</v>
      </c>
      <c r="W2033" s="8">
        <f>MONTH(SalesDataTable[[#This Row],[Order Date]])</f>
        <v>10</v>
      </c>
      <c r="X2033" s="7" t="str">
        <f>TEXT(SalesDataTable[[#This Row],[Order Date]],"mmm")</f>
        <v>Oct</v>
      </c>
    </row>
    <row r="2034" spans="1:24" ht="15.75">
      <c r="A2034" s="1">
        <v>3333</v>
      </c>
      <c r="B2034" s="2">
        <v>46296</v>
      </c>
      <c r="C2034" s="3">
        <f>YEAR(SalesDataTable[[#This Row],[Order Date]])</f>
        <v>2026</v>
      </c>
      <c r="D2034" s="10" t="str">
        <f>"Q"&amp;ROUNDUP(MONTH(SalesDataTable[[#This Row],[Order Date]])/3,0)</f>
        <v>Q4</v>
      </c>
      <c r="E2034" s="3">
        <f>MONTH(SalesDataTable[[#This Row],[Order Date]])</f>
        <v>10</v>
      </c>
      <c r="F2034" s="3" t="str">
        <f>TEXT(SalesDataTable[[#This Row],[Order Date]],"MMM")</f>
        <v>Oct</v>
      </c>
      <c r="G2034" s="3" t="s">
        <v>11</v>
      </c>
      <c r="H2034" s="3" t="s">
        <v>25</v>
      </c>
      <c r="I2034" s="3" t="s">
        <v>2</v>
      </c>
      <c r="J2034" s="3" t="s">
        <v>13</v>
      </c>
      <c r="K2034" s="3" t="s">
        <v>23</v>
      </c>
      <c r="L2034" s="3" t="s">
        <v>40</v>
      </c>
      <c r="M2034" s="8">
        <v>3</v>
      </c>
      <c r="N2034" s="5">
        <v>80.67</v>
      </c>
      <c r="O2034" s="6">
        <v>0</v>
      </c>
      <c r="P2034" s="5">
        <v>39.94</v>
      </c>
      <c r="Q2034" s="5">
        <f t="shared" si="124"/>
        <v>242.01</v>
      </c>
      <c r="R2034" s="5">
        <f t="shared" si="125"/>
        <v>119.82</v>
      </c>
      <c r="S2034" s="5">
        <f t="shared" si="126"/>
        <v>122.19</v>
      </c>
      <c r="T2034" s="7">
        <f t="shared" si="127"/>
        <v>0.50489649188050079</v>
      </c>
      <c r="U2034" s="4">
        <f>YEAR(SalesDataTable[[#This Row],[Order Date]])</f>
        <v>2026</v>
      </c>
      <c r="V2034" s="7" t="str">
        <f>"Q"&amp;ROUNDUP(MONTH(SalesDataTable[[#This Row],[Order Date]])/3,0)</f>
        <v>Q4</v>
      </c>
      <c r="W2034" s="8">
        <f>MONTH(SalesDataTable[[#This Row],[Order Date]])</f>
        <v>10</v>
      </c>
      <c r="X2034" s="7" t="str">
        <f>TEXT(SalesDataTable[[#This Row],[Order Date]],"mmm")</f>
        <v>Oct</v>
      </c>
    </row>
    <row r="2035" spans="1:24" ht="15.75">
      <c r="A2035" s="1">
        <v>3830</v>
      </c>
      <c r="B2035" s="2">
        <v>46296</v>
      </c>
      <c r="C2035" s="3">
        <f>YEAR(SalesDataTable[[#This Row],[Order Date]])</f>
        <v>2026</v>
      </c>
      <c r="D2035" s="10" t="str">
        <f>"Q"&amp;ROUNDUP(MONTH(SalesDataTable[[#This Row],[Order Date]])/3,0)</f>
        <v>Q4</v>
      </c>
      <c r="E2035" s="3">
        <f>MONTH(SalesDataTable[[#This Row],[Order Date]])</f>
        <v>10</v>
      </c>
      <c r="F2035" s="3" t="str">
        <f>TEXT(SalesDataTable[[#This Row],[Order Date]],"MMM")</f>
        <v>Oct</v>
      </c>
      <c r="G2035" s="3" t="s">
        <v>20</v>
      </c>
      <c r="H2035" s="3" t="s">
        <v>47</v>
      </c>
      <c r="I2035" s="3" t="s">
        <v>2</v>
      </c>
      <c r="J2035" s="3" t="s">
        <v>16</v>
      </c>
      <c r="K2035" s="3" t="s">
        <v>9</v>
      </c>
      <c r="L2035" s="3" t="s">
        <v>37</v>
      </c>
      <c r="M2035" s="8">
        <v>2</v>
      </c>
      <c r="N2035" s="5">
        <v>152.12</v>
      </c>
      <c r="O2035" s="6">
        <v>0</v>
      </c>
      <c r="P2035" s="5">
        <v>79.53</v>
      </c>
      <c r="Q2035" s="5">
        <f t="shared" si="124"/>
        <v>304.24</v>
      </c>
      <c r="R2035" s="5">
        <f t="shared" si="125"/>
        <v>159.06</v>
      </c>
      <c r="S2035" s="5">
        <f t="shared" si="126"/>
        <v>145.18</v>
      </c>
      <c r="T2035" s="7">
        <f t="shared" si="127"/>
        <v>0.47718906126742044</v>
      </c>
      <c r="U2035" s="4">
        <f>YEAR(SalesDataTable[[#This Row],[Order Date]])</f>
        <v>2026</v>
      </c>
      <c r="V2035" s="7" t="str">
        <f>"Q"&amp;ROUNDUP(MONTH(SalesDataTable[[#This Row],[Order Date]])/3,0)</f>
        <v>Q4</v>
      </c>
      <c r="W2035" s="8">
        <f>MONTH(SalesDataTable[[#This Row],[Order Date]])</f>
        <v>10</v>
      </c>
      <c r="X2035" s="7" t="str">
        <f>TEXT(SalesDataTable[[#This Row],[Order Date]],"mmm")</f>
        <v>Oct</v>
      </c>
    </row>
    <row r="2036" spans="1:24" ht="15.75">
      <c r="A2036" s="1">
        <v>4868</v>
      </c>
      <c r="B2036" s="2">
        <v>46296</v>
      </c>
      <c r="C2036" s="3">
        <f>YEAR(SalesDataTable[[#This Row],[Order Date]])</f>
        <v>2026</v>
      </c>
      <c r="D2036" s="10" t="str">
        <f>"Q"&amp;ROUNDUP(MONTH(SalesDataTable[[#This Row],[Order Date]])/3,0)</f>
        <v>Q4</v>
      </c>
      <c r="E2036" s="3">
        <f>MONTH(SalesDataTable[[#This Row],[Order Date]])</f>
        <v>10</v>
      </c>
      <c r="F2036" s="3" t="str">
        <f>TEXT(SalesDataTable[[#This Row],[Order Date]],"MMM")</f>
        <v>Oct</v>
      </c>
      <c r="G2036" s="3" t="s">
        <v>11</v>
      </c>
      <c r="H2036" s="3" t="s">
        <v>25</v>
      </c>
      <c r="I2036" s="3" t="s">
        <v>8</v>
      </c>
      <c r="J2036" s="3" t="s">
        <v>13</v>
      </c>
      <c r="K2036" s="3" t="s">
        <v>23</v>
      </c>
      <c r="L2036" s="3" t="s">
        <v>40</v>
      </c>
      <c r="M2036" s="8">
        <v>4</v>
      </c>
      <c r="N2036" s="5">
        <v>82.54</v>
      </c>
      <c r="O2036" s="6">
        <v>0.15</v>
      </c>
      <c r="P2036" s="5">
        <v>39.74</v>
      </c>
      <c r="Q2036" s="5">
        <f t="shared" si="124"/>
        <v>280.63600000000002</v>
      </c>
      <c r="R2036" s="5">
        <f t="shared" si="125"/>
        <v>158.96</v>
      </c>
      <c r="S2036" s="5">
        <f t="shared" si="126"/>
        <v>121.67600000000002</v>
      </c>
      <c r="T2036" s="7">
        <f t="shared" si="127"/>
        <v>0.43357231431462823</v>
      </c>
      <c r="U2036" s="4">
        <f>YEAR(SalesDataTable[[#This Row],[Order Date]])</f>
        <v>2026</v>
      </c>
      <c r="V2036" s="7" t="str">
        <f>"Q"&amp;ROUNDUP(MONTH(SalesDataTable[[#This Row],[Order Date]])/3,0)</f>
        <v>Q4</v>
      </c>
      <c r="W2036" s="8">
        <f>MONTH(SalesDataTable[[#This Row],[Order Date]])</f>
        <v>10</v>
      </c>
      <c r="X2036" s="7" t="str">
        <f>TEXT(SalesDataTable[[#This Row],[Order Date]],"mmm")</f>
        <v>Oct</v>
      </c>
    </row>
    <row r="2037" spans="1:24" ht="15.75">
      <c r="A2037" s="1">
        <v>2250</v>
      </c>
      <c r="B2037" s="2">
        <v>46297</v>
      </c>
      <c r="C2037" s="3">
        <f>YEAR(SalesDataTable[[#This Row],[Order Date]])</f>
        <v>2026</v>
      </c>
      <c r="D2037" s="10" t="str">
        <f>"Q"&amp;ROUNDUP(MONTH(SalesDataTable[[#This Row],[Order Date]])/3,0)</f>
        <v>Q4</v>
      </c>
      <c r="E2037" s="3">
        <f>MONTH(SalesDataTable[[#This Row],[Order Date]])</f>
        <v>10</v>
      </c>
      <c r="F2037" s="3" t="str">
        <f>TEXT(SalesDataTable[[#This Row],[Order Date]],"MMM")</f>
        <v>Oct</v>
      </c>
      <c r="G2037" s="3" t="s">
        <v>20</v>
      </c>
      <c r="H2037" s="3" t="s">
        <v>47</v>
      </c>
      <c r="I2037" s="3" t="s">
        <v>19</v>
      </c>
      <c r="J2037" s="3" t="s">
        <v>3</v>
      </c>
      <c r="K2037" s="3" t="s">
        <v>4</v>
      </c>
      <c r="L2037" s="3" t="s">
        <v>22</v>
      </c>
      <c r="M2037" s="8">
        <v>2</v>
      </c>
      <c r="N2037" s="5">
        <v>50.43</v>
      </c>
      <c r="O2037" s="6">
        <v>0</v>
      </c>
      <c r="P2037" s="5">
        <v>23.04</v>
      </c>
      <c r="Q2037" s="5">
        <f t="shared" si="124"/>
        <v>100.86</v>
      </c>
      <c r="R2037" s="5">
        <f t="shared" si="125"/>
        <v>46.08</v>
      </c>
      <c r="S2037" s="5">
        <f t="shared" si="126"/>
        <v>54.78</v>
      </c>
      <c r="T2037" s="7">
        <f t="shared" si="127"/>
        <v>0.54312908982748365</v>
      </c>
      <c r="U2037" s="4">
        <f>YEAR(SalesDataTable[[#This Row],[Order Date]])</f>
        <v>2026</v>
      </c>
      <c r="V2037" s="7" t="str">
        <f>"Q"&amp;ROUNDUP(MONTH(SalesDataTable[[#This Row],[Order Date]])/3,0)</f>
        <v>Q4</v>
      </c>
      <c r="W2037" s="8">
        <f>MONTH(SalesDataTable[[#This Row],[Order Date]])</f>
        <v>10</v>
      </c>
      <c r="X2037" s="7" t="str">
        <f>TEXT(SalesDataTable[[#This Row],[Order Date]],"mmm")</f>
        <v>Oct</v>
      </c>
    </row>
    <row r="2038" spans="1:24" ht="15.75">
      <c r="A2038" s="1">
        <v>2516</v>
      </c>
      <c r="B2038" s="2">
        <v>46297</v>
      </c>
      <c r="C2038" s="3">
        <f>YEAR(SalesDataTable[[#This Row],[Order Date]])</f>
        <v>2026</v>
      </c>
      <c r="D2038" s="10" t="str">
        <f>"Q"&amp;ROUNDUP(MONTH(SalesDataTable[[#This Row],[Order Date]])/3,0)</f>
        <v>Q4</v>
      </c>
      <c r="E2038" s="3">
        <f>MONTH(SalesDataTable[[#This Row],[Order Date]])</f>
        <v>10</v>
      </c>
      <c r="F2038" s="3" t="str">
        <f>TEXT(SalesDataTable[[#This Row],[Order Date]],"MMM")</f>
        <v>Oct</v>
      </c>
      <c r="G2038" s="3" t="s">
        <v>11</v>
      </c>
      <c r="H2038" s="3" t="s">
        <v>39</v>
      </c>
      <c r="I2038" s="3" t="s">
        <v>2</v>
      </c>
      <c r="J2038" s="3" t="s">
        <v>13</v>
      </c>
      <c r="K2038" s="3" t="s">
        <v>23</v>
      </c>
      <c r="L2038" s="3" t="s">
        <v>29</v>
      </c>
      <c r="M2038" s="8">
        <v>2</v>
      </c>
      <c r="N2038" s="5">
        <v>198.57</v>
      </c>
      <c r="O2038" s="6">
        <v>0.15</v>
      </c>
      <c r="P2038" s="5">
        <v>101.08</v>
      </c>
      <c r="Q2038" s="5">
        <f t="shared" si="124"/>
        <v>337.56899999999996</v>
      </c>
      <c r="R2038" s="5">
        <f t="shared" si="125"/>
        <v>202.16</v>
      </c>
      <c r="S2038" s="5">
        <f t="shared" si="126"/>
        <v>135.40899999999996</v>
      </c>
      <c r="T2038" s="7">
        <f t="shared" si="127"/>
        <v>0.4011298430839324</v>
      </c>
      <c r="U2038" s="4">
        <f>YEAR(SalesDataTable[[#This Row],[Order Date]])</f>
        <v>2026</v>
      </c>
      <c r="V2038" s="7" t="str">
        <f>"Q"&amp;ROUNDUP(MONTH(SalesDataTable[[#This Row],[Order Date]])/3,0)</f>
        <v>Q4</v>
      </c>
      <c r="W2038" s="8">
        <f>MONTH(SalesDataTable[[#This Row],[Order Date]])</f>
        <v>10</v>
      </c>
      <c r="X2038" s="7" t="str">
        <f>TEXT(SalesDataTable[[#This Row],[Order Date]],"mmm")</f>
        <v>Oct</v>
      </c>
    </row>
    <row r="2039" spans="1:24" ht="15.75">
      <c r="A2039" s="1">
        <v>809</v>
      </c>
      <c r="B2039" s="2">
        <v>46298</v>
      </c>
      <c r="C2039" s="3">
        <f>YEAR(SalesDataTable[[#This Row],[Order Date]])</f>
        <v>2026</v>
      </c>
      <c r="D2039" s="10" t="str">
        <f>"Q"&amp;ROUNDUP(MONTH(SalesDataTable[[#This Row],[Order Date]])/3,0)</f>
        <v>Q4</v>
      </c>
      <c r="E2039" s="3">
        <f>MONTH(SalesDataTable[[#This Row],[Order Date]])</f>
        <v>10</v>
      </c>
      <c r="F2039" s="3" t="str">
        <f>TEXT(SalesDataTable[[#This Row],[Order Date]],"MMM")</f>
        <v>Oct</v>
      </c>
      <c r="G2039" s="3" t="s">
        <v>20</v>
      </c>
      <c r="H2039" s="3" t="s">
        <v>33</v>
      </c>
      <c r="I2039" s="3" t="s">
        <v>2</v>
      </c>
      <c r="J2039" s="3" t="s">
        <v>13</v>
      </c>
      <c r="K2039" s="3" t="s">
        <v>34</v>
      </c>
      <c r="L2039" s="3" t="s">
        <v>35</v>
      </c>
      <c r="M2039" s="8">
        <v>2</v>
      </c>
      <c r="N2039" s="5">
        <v>41.06</v>
      </c>
      <c r="O2039" s="6">
        <v>0.05</v>
      </c>
      <c r="P2039" s="5">
        <v>14.54</v>
      </c>
      <c r="Q2039" s="5">
        <f t="shared" si="124"/>
        <v>78.013999999999996</v>
      </c>
      <c r="R2039" s="5">
        <f t="shared" si="125"/>
        <v>29.08</v>
      </c>
      <c r="S2039" s="5">
        <f t="shared" si="126"/>
        <v>48.933999999999997</v>
      </c>
      <c r="T2039" s="7">
        <f t="shared" si="127"/>
        <v>0.62724639167328944</v>
      </c>
      <c r="U2039" s="4">
        <f>YEAR(SalesDataTable[[#This Row],[Order Date]])</f>
        <v>2026</v>
      </c>
      <c r="V2039" s="7" t="str">
        <f>"Q"&amp;ROUNDUP(MONTH(SalesDataTable[[#This Row],[Order Date]])/3,0)</f>
        <v>Q4</v>
      </c>
      <c r="W2039" s="8">
        <f>MONTH(SalesDataTable[[#This Row],[Order Date]])</f>
        <v>10</v>
      </c>
      <c r="X2039" s="7" t="str">
        <f>TEXT(SalesDataTable[[#This Row],[Order Date]],"mmm")</f>
        <v>Oct</v>
      </c>
    </row>
    <row r="2040" spans="1:24" ht="15.75">
      <c r="A2040" s="1">
        <v>1852</v>
      </c>
      <c r="B2040" s="2">
        <v>46298</v>
      </c>
      <c r="C2040" s="3">
        <f>YEAR(SalesDataTable[[#This Row],[Order Date]])</f>
        <v>2026</v>
      </c>
      <c r="D2040" s="10" t="str">
        <f>"Q"&amp;ROUNDUP(MONTH(SalesDataTable[[#This Row],[Order Date]])/3,0)</f>
        <v>Q4</v>
      </c>
      <c r="E2040" s="3">
        <f>MONTH(SalesDataTable[[#This Row],[Order Date]])</f>
        <v>10</v>
      </c>
      <c r="F2040" s="3" t="str">
        <f>TEXT(SalesDataTable[[#This Row],[Order Date]],"MMM")</f>
        <v>Oct</v>
      </c>
      <c r="G2040" s="3" t="s">
        <v>6</v>
      </c>
      <c r="H2040" s="3" t="s">
        <v>43</v>
      </c>
      <c r="I2040" s="3" t="s">
        <v>8</v>
      </c>
      <c r="J2040" s="3" t="s">
        <v>16</v>
      </c>
      <c r="K2040" s="3" t="s">
        <v>14</v>
      </c>
      <c r="L2040" s="3" t="s">
        <v>48</v>
      </c>
      <c r="M2040" s="8">
        <v>4</v>
      </c>
      <c r="N2040" s="5">
        <v>162.19</v>
      </c>
      <c r="O2040" s="6">
        <v>0.15</v>
      </c>
      <c r="P2040" s="5">
        <v>89.81</v>
      </c>
      <c r="Q2040" s="5">
        <f t="shared" si="124"/>
        <v>551.44600000000003</v>
      </c>
      <c r="R2040" s="5">
        <f t="shared" si="125"/>
        <v>359.24</v>
      </c>
      <c r="S2040" s="5">
        <f t="shared" si="126"/>
        <v>192.20600000000002</v>
      </c>
      <c r="T2040" s="7">
        <f t="shared" si="127"/>
        <v>0.34854908730863948</v>
      </c>
      <c r="U2040" s="4">
        <f>YEAR(SalesDataTable[[#This Row],[Order Date]])</f>
        <v>2026</v>
      </c>
      <c r="V2040" s="7" t="str">
        <f>"Q"&amp;ROUNDUP(MONTH(SalesDataTable[[#This Row],[Order Date]])/3,0)</f>
        <v>Q4</v>
      </c>
      <c r="W2040" s="8">
        <f>MONTH(SalesDataTable[[#This Row],[Order Date]])</f>
        <v>10</v>
      </c>
      <c r="X2040" s="7" t="str">
        <f>TEXT(SalesDataTable[[#This Row],[Order Date]],"mmm")</f>
        <v>Oct</v>
      </c>
    </row>
    <row r="2041" spans="1:24" ht="15.75">
      <c r="A2041" s="1">
        <v>3627</v>
      </c>
      <c r="B2041" s="2">
        <v>46298</v>
      </c>
      <c r="C2041" s="3">
        <f>YEAR(SalesDataTable[[#This Row],[Order Date]])</f>
        <v>2026</v>
      </c>
      <c r="D2041" s="10" t="str">
        <f>"Q"&amp;ROUNDUP(MONTH(SalesDataTable[[#This Row],[Order Date]])/3,0)</f>
        <v>Q4</v>
      </c>
      <c r="E2041" s="3">
        <f>MONTH(SalesDataTable[[#This Row],[Order Date]])</f>
        <v>10</v>
      </c>
      <c r="F2041" s="3" t="str">
        <f>TEXT(SalesDataTable[[#This Row],[Order Date]],"MMM")</f>
        <v>Oct</v>
      </c>
      <c r="G2041" s="3" t="s">
        <v>20</v>
      </c>
      <c r="H2041" s="3" t="s">
        <v>21</v>
      </c>
      <c r="I2041" s="3" t="s">
        <v>19</v>
      </c>
      <c r="J2041" s="3" t="s">
        <v>13</v>
      </c>
      <c r="K2041" s="3" t="s">
        <v>23</v>
      </c>
      <c r="L2041" s="3" t="s">
        <v>29</v>
      </c>
      <c r="M2041" s="8">
        <v>2</v>
      </c>
      <c r="N2041" s="5">
        <v>192.99</v>
      </c>
      <c r="O2041" s="6">
        <v>0</v>
      </c>
      <c r="P2041" s="5">
        <v>101.73</v>
      </c>
      <c r="Q2041" s="5">
        <f t="shared" si="124"/>
        <v>385.98</v>
      </c>
      <c r="R2041" s="5">
        <f t="shared" si="125"/>
        <v>203.46</v>
      </c>
      <c r="S2041" s="5">
        <f t="shared" si="126"/>
        <v>182.52</v>
      </c>
      <c r="T2041" s="7">
        <f t="shared" si="127"/>
        <v>0.47287424218871443</v>
      </c>
      <c r="U2041" s="4">
        <f>YEAR(SalesDataTable[[#This Row],[Order Date]])</f>
        <v>2026</v>
      </c>
      <c r="V2041" s="7" t="str">
        <f>"Q"&amp;ROUNDUP(MONTH(SalesDataTable[[#This Row],[Order Date]])/3,0)</f>
        <v>Q4</v>
      </c>
      <c r="W2041" s="8">
        <f>MONTH(SalesDataTable[[#This Row],[Order Date]])</f>
        <v>10</v>
      </c>
      <c r="X2041" s="7" t="str">
        <f>TEXT(SalesDataTable[[#This Row],[Order Date]],"mmm")</f>
        <v>Oct</v>
      </c>
    </row>
    <row r="2042" spans="1:24" ht="15.75">
      <c r="A2042" s="1">
        <v>4135</v>
      </c>
      <c r="B2042" s="2">
        <v>46298</v>
      </c>
      <c r="C2042" s="3">
        <f>YEAR(SalesDataTable[[#This Row],[Order Date]])</f>
        <v>2026</v>
      </c>
      <c r="D2042" s="10" t="str">
        <f>"Q"&amp;ROUNDUP(MONTH(SalesDataTable[[#This Row],[Order Date]])/3,0)</f>
        <v>Q4</v>
      </c>
      <c r="E2042" s="3">
        <f>MONTH(SalesDataTable[[#This Row],[Order Date]])</f>
        <v>10</v>
      </c>
      <c r="F2042" s="3" t="str">
        <f>TEXT(SalesDataTable[[#This Row],[Order Date]],"MMM")</f>
        <v>Oct</v>
      </c>
      <c r="G2042" s="3" t="s">
        <v>0</v>
      </c>
      <c r="H2042" s="3" t="s">
        <v>50</v>
      </c>
      <c r="I2042" s="3" t="s">
        <v>2</v>
      </c>
      <c r="J2042" s="3" t="s">
        <v>13</v>
      </c>
      <c r="K2042" s="3" t="s">
        <v>9</v>
      </c>
      <c r="L2042" s="3" t="s">
        <v>17</v>
      </c>
      <c r="M2042" s="8">
        <v>3</v>
      </c>
      <c r="N2042" s="5">
        <v>142.33000000000001</v>
      </c>
      <c r="O2042" s="6">
        <v>0.1</v>
      </c>
      <c r="P2042" s="5">
        <v>79.19</v>
      </c>
      <c r="Q2042" s="5">
        <f t="shared" si="124"/>
        <v>384.291</v>
      </c>
      <c r="R2042" s="5">
        <f t="shared" si="125"/>
        <v>237.57</v>
      </c>
      <c r="S2042" s="5">
        <f t="shared" si="126"/>
        <v>146.721</v>
      </c>
      <c r="T2042" s="7">
        <f t="shared" si="127"/>
        <v>0.3817966072585619</v>
      </c>
      <c r="U2042" s="4">
        <f>YEAR(SalesDataTable[[#This Row],[Order Date]])</f>
        <v>2026</v>
      </c>
      <c r="V2042" s="7" t="str">
        <f>"Q"&amp;ROUNDUP(MONTH(SalesDataTable[[#This Row],[Order Date]])/3,0)</f>
        <v>Q4</v>
      </c>
      <c r="W2042" s="8">
        <f>MONTH(SalesDataTable[[#This Row],[Order Date]])</f>
        <v>10</v>
      </c>
      <c r="X2042" s="7" t="str">
        <f>TEXT(SalesDataTable[[#This Row],[Order Date]],"mmm")</f>
        <v>Oct</v>
      </c>
    </row>
    <row r="2043" spans="1:24" ht="15.75">
      <c r="A2043" s="1">
        <v>4138</v>
      </c>
      <c r="B2043" s="2">
        <v>46298</v>
      </c>
      <c r="C2043" s="3">
        <f>YEAR(SalesDataTable[[#This Row],[Order Date]])</f>
        <v>2026</v>
      </c>
      <c r="D2043" s="10" t="str">
        <f>"Q"&amp;ROUNDUP(MONTH(SalesDataTable[[#This Row],[Order Date]])/3,0)</f>
        <v>Q4</v>
      </c>
      <c r="E2043" s="3">
        <f>MONTH(SalesDataTable[[#This Row],[Order Date]])</f>
        <v>10</v>
      </c>
      <c r="F2043" s="3" t="str">
        <f>TEXT(SalesDataTable[[#This Row],[Order Date]],"MMM")</f>
        <v>Oct</v>
      </c>
      <c r="G2043" s="3" t="s">
        <v>6</v>
      </c>
      <c r="H2043" s="3" t="s">
        <v>41</v>
      </c>
      <c r="I2043" s="3" t="s">
        <v>19</v>
      </c>
      <c r="J2043" s="3" t="s">
        <v>16</v>
      </c>
      <c r="K2043" s="3" t="s">
        <v>9</v>
      </c>
      <c r="L2043" s="3" t="s">
        <v>17</v>
      </c>
      <c r="M2043" s="8">
        <v>4</v>
      </c>
      <c r="N2043" s="5">
        <v>143.63</v>
      </c>
      <c r="O2043" s="6">
        <v>0</v>
      </c>
      <c r="P2043" s="5">
        <v>80.510000000000005</v>
      </c>
      <c r="Q2043" s="5">
        <f t="shared" si="124"/>
        <v>574.52</v>
      </c>
      <c r="R2043" s="5">
        <f t="shared" si="125"/>
        <v>322.04000000000002</v>
      </c>
      <c r="S2043" s="5">
        <f t="shared" si="126"/>
        <v>252.47999999999996</v>
      </c>
      <c r="T2043" s="7">
        <f t="shared" si="127"/>
        <v>0.43946250783262542</v>
      </c>
      <c r="U2043" s="4">
        <f>YEAR(SalesDataTable[[#This Row],[Order Date]])</f>
        <v>2026</v>
      </c>
      <c r="V2043" s="7" t="str">
        <f>"Q"&amp;ROUNDUP(MONTH(SalesDataTable[[#This Row],[Order Date]])/3,0)</f>
        <v>Q4</v>
      </c>
      <c r="W2043" s="8">
        <f>MONTH(SalesDataTable[[#This Row],[Order Date]])</f>
        <v>10</v>
      </c>
      <c r="X2043" s="7" t="str">
        <f>TEXT(SalesDataTable[[#This Row],[Order Date]],"mmm")</f>
        <v>Oct</v>
      </c>
    </row>
    <row r="2044" spans="1:24" ht="15.75">
      <c r="A2044" s="1">
        <v>4286</v>
      </c>
      <c r="B2044" s="2">
        <v>46298</v>
      </c>
      <c r="C2044" s="3">
        <f>YEAR(SalesDataTable[[#This Row],[Order Date]])</f>
        <v>2026</v>
      </c>
      <c r="D2044" s="10" t="str">
        <f>"Q"&amp;ROUNDUP(MONTH(SalesDataTable[[#This Row],[Order Date]])/3,0)</f>
        <v>Q4</v>
      </c>
      <c r="E2044" s="3">
        <f>MONTH(SalesDataTable[[#This Row],[Order Date]])</f>
        <v>10</v>
      </c>
      <c r="F2044" s="3" t="str">
        <f>TEXT(SalesDataTable[[#This Row],[Order Date]],"MMM")</f>
        <v>Oct</v>
      </c>
      <c r="G2044" s="3" t="s">
        <v>6</v>
      </c>
      <c r="H2044" s="3" t="s">
        <v>27</v>
      </c>
      <c r="I2044" s="3" t="s">
        <v>19</v>
      </c>
      <c r="J2044" s="3" t="s">
        <v>3</v>
      </c>
      <c r="K2044" s="3" t="s">
        <v>23</v>
      </c>
      <c r="L2044" s="3" t="s">
        <v>24</v>
      </c>
      <c r="M2044" s="8">
        <v>4</v>
      </c>
      <c r="N2044" s="5">
        <v>341.95</v>
      </c>
      <c r="O2044" s="6">
        <v>0.05</v>
      </c>
      <c r="P2044" s="5">
        <v>199.9</v>
      </c>
      <c r="Q2044" s="5">
        <f t="shared" si="124"/>
        <v>1299.4099999999999</v>
      </c>
      <c r="R2044" s="5">
        <f t="shared" si="125"/>
        <v>799.6</v>
      </c>
      <c r="S2044" s="5">
        <f t="shared" si="126"/>
        <v>499.80999999999983</v>
      </c>
      <c r="T2044" s="7">
        <f t="shared" si="127"/>
        <v>0.38464379987840625</v>
      </c>
      <c r="U2044" s="4">
        <f>YEAR(SalesDataTable[[#This Row],[Order Date]])</f>
        <v>2026</v>
      </c>
      <c r="V2044" s="7" t="str">
        <f>"Q"&amp;ROUNDUP(MONTH(SalesDataTable[[#This Row],[Order Date]])/3,0)</f>
        <v>Q4</v>
      </c>
      <c r="W2044" s="8">
        <f>MONTH(SalesDataTable[[#This Row],[Order Date]])</f>
        <v>10</v>
      </c>
      <c r="X2044" s="7" t="str">
        <f>TEXT(SalesDataTable[[#This Row],[Order Date]],"mmm")</f>
        <v>Oct</v>
      </c>
    </row>
    <row r="2045" spans="1:24" ht="15.75">
      <c r="A2045" s="1">
        <v>4371</v>
      </c>
      <c r="B2045" s="2">
        <v>46298</v>
      </c>
      <c r="C2045" s="3">
        <f>YEAR(SalesDataTable[[#This Row],[Order Date]])</f>
        <v>2026</v>
      </c>
      <c r="D2045" s="10" t="str">
        <f>"Q"&amp;ROUNDUP(MONTH(SalesDataTable[[#This Row],[Order Date]])/3,0)</f>
        <v>Q4</v>
      </c>
      <c r="E2045" s="3">
        <f>MONTH(SalesDataTable[[#This Row],[Order Date]])</f>
        <v>10</v>
      </c>
      <c r="F2045" s="3" t="str">
        <f>TEXT(SalesDataTable[[#This Row],[Order Date]],"MMM")</f>
        <v>Oct</v>
      </c>
      <c r="G2045" s="3" t="s">
        <v>6</v>
      </c>
      <c r="H2045" s="3" t="s">
        <v>27</v>
      </c>
      <c r="I2045" s="3" t="s">
        <v>2</v>
      </c>
      <c r="J2045" s="3" t="s">
        <v>3</v>
      </c>
      <c r="K2045" s="3" t="s">
        <v>34</v>
      </c>
      <c r="L2045" s="3" t="s">
        <v>38</v>
      </c>
      <c r="M2045" s="8">
        <v>1</v>
      </c>
      <c r="N2045" s="5">
        <v>123.81</v>
      </c>
      <c r="O2045" s="6">
        <v>0</v>
      </c>
      <c r="P2045" s="5">
        <v>68.72</v>
      </c>
      <c r="Q2045" s="5">
        <f t="shared" si="124"/>
        <v>123.81</v>
      </c>
      <c r="R2045" s="5">
        <f t="shared" si="125"/>
        <v>68.72</v>
      </c>
      <c r="S2045" s="5">
        <f t="shared" si="126"/>
        <v>55.09</v>
      </c>
      <c r="T2045" s="7">
        <f t="shared" si="127"/>
        <v>0.44495598093853489</v>
      </c>
      <c r="U2045" s="4">
        <f>YEAR(SalesDataTable[[#This Row],[Order Date]])</f>
        <v>2026</v>
      </c>
      <c r="V2045" s="7" t="str">
        <f>"Q"&amp;ROUNDUP(MONTH(SalesDataTable[[#This Row],[Order Date]])/3,0)</f>
        <v>Q4</v>
      </c>
      <c r="W2045" s="8">
        <f>MONTH(SalesDataTable[[#This Row],[Order Date]])</f>
        <v>10</v>
      </c>
      <c r="X2045" s="7" t="str">
        <f>TEXT(SalesDataTable[[#This Row],[Order Date]],"mmm")</f>
        <v>Oct</v>
      </c>
    </row>
    <row r="2046" spans="1:24" ht="15.75">
      <c r="A2046" s="1">
        <v>905</v>
      </c>
      <c r="B2046" s="2">
        <v>46299</v>
      </c>
      <c r="C2046" s="3">
        <f>YEAR(SalesDataTable[[#This Row],[Order Date]])</f>
        <v>2026</v>
      </c>
      <c r="D2046" s="10" t="str">
        <f>"Q"&amp;ROUNDUP(MONTH(SalesDataTable[[#This Row],[Order Date]])/3,0)</f>
        <v>Q4</v>
      </c>
      <c r="E2046" s="3">
        <f>MONTH(SalesDataTable[[#This Row],[Order Date]])</f>
        <v>10</v>
      </c>
      <c r="F2046" s="3" t="str">
        <f>TEXT(SalesDataTable[[#This Row],[Order Date]],"MMM")</f>
        <v>Oct</v>
      </c>
      <c r="G2046" s="3" t="s">
        <v>11</v>
      </c>
      <c r="H2046" s="3" t="s">
        <v>18</v>
      </c>
      <c r="I2046" s="3" t="s">
        <v>2</v>
      </c>
      <c r="J2046" s="3" t="s">
        <v>13</v>
      </c>
      <c r="K2046" s="3" t="s">
        <v>9</v>
      </c>
      <c r="L2046" s="3" t="s">
        <v>17</v>
      </c>
      <c r="M2046" s="8">
        <v>1</v>
      </c>
      <c r="N2046" s="5">
        <v>146.1</v>
      </c>
      <c r="O2046" s="6">
        <v>0</v>
      </c>
      <c r="P2046" s="5">
        <v>79.739999999999995</v>
      </c>
      <c r="Q2046" s="5">
        <f t="shared" si="124"/>
        <v>146.1</v>
      </c>
      <c r="R2046" s="5">
        <f t="shared" si="125"/>
        <v>79.739999999999995</v>
      </c>
      <c r="S2046" s="5">
        <f t="shared" si="126"/>
        <v>66.36</v>
      </c>
      <c r="T2046" s="7">
        <f t="shared" si="127"/>
        <v>0.45420944558521564</v>
      </c>
      <c r="U2046" s="4">
        <f>YEAR(SalesDataTable[[#This Row],[Order Date]])</f>
        <v>2026</v>
      </c>
      <c r="V2046" s="7" t="str">
        <f>"Q"&amp;ROUNDUP(MONTH(SalesDataTable[[#This Row],[Order Date]])/3,0)</f>
        <v>Q4</v>
      </c>
      <c r="W2046" s="8">
        <f>MONTH(SalesDataTable[[#This Row],[Order Date]])</f>
        <v>10</v>
      </c>
      <c r="X2046" s="7" t="str">
        <f>TEXT(SalesDataTable[[#This Row],[Order Date]],"mmm")</f>
        <v>Oct</v>
      </c>
    </row>
    <row r="2047" spans="1:24" ht="15.75">
      <c r="A2047" s="1">
        <v>1415</v>
      </c>
      <c r="B2047" s="2">
        <v>46299</v>
      </c>
      <c r="C2047" s="3">
        <f>YEAR(SalesDataTable[[#This Row],[Order Date]])</f>
        <v>2026</v>
      </c>
      <c r="D2047" s="10" t="str">
        <f>"Q"&amp;ROUNDUP(MONTH(SalesDataTable[[#This Row],[Order Date]])/3,0)</f>
        <v>Q4</v>
      </c>
      <c r="E2047" s="3">
        <f>MONTH(SalesDataTable[[#This Row],[Order Date]])</f>
        <v>10</v>
      </c>
      <c r="F2047" s="3" t="str">
        <f>TEXT(SalesDataTable[[#This Row],[Order Date]],"MMM")</f>
        <v>Oct</v>
      </c>
      <c r="G2047" s="3" t="s">
        <v>6</v>
      </c>
      <c r="H2047" s="3" t="s">
        <v>41</v>
      </c>
      <c r="I2047" s="3" t="s">
        <v>28</v>
      </c>
      <c r="J2047" s="3" t="s">
        <v>3</v>
      </c>
      <c r="K2047" s="3" t="s">
        <v>14</v>
      </c>
      <c r="L2047" s="3" t="s">
        <v>48</v>
      </c>
      <c r="M2047" s="8">
        <v>1</v>
      </c>
      <c r="N2047" s="5">
        <v>161.07</v>
      </c>
      <c r="O2047" s="6">
        <v>0.05</v>
      </c>
      <c r="P2047" s="5">
        <v>89.81</v>
      </c>
      <c r="Q2047" s="5">
        <f t="shared" si="124"/>
        <v>153.01649999999998</v>
      </c>
      <c r="R2047" s="5">
        <f t="shared" si="125"/>
        <v>89.81</v>
      </c>
      <c r="S2047" s="5">
        <f t="shared" si="126"/>
        <v>63.206499999999977</v>
      </c>
      <c r="T2047" s="7">
        <f t="shared" si="127"/>
        <v>0.41306983233834249</v>
      </c>
      <c r="U2047" s="4">
        <f>YEAR(SalesDataTable[[#This Row],[Order Date]])</f>
        <v>2026</v>
      </c>
      <c r="V2047" s="7" t="str">
        <f>"Q"&amp;ROUNDUP(MONTH(SalesDataTable[[#This Row],[Order Date]])/3,0)</f>
        <v>Q4</v>
      </c>
      <c r="W2047" s="8">
        <f>MONTH(SalesDataTable[[#This Row],[Order Date]])</f>
        <v>10</v>
      </c>
      <c r="X2047" s="7" t="str">
        <f>TEXT(SalesDataTable[[#This Row],[Order Date]],"mmm")</f>
        <v>Oct</v>
      </c>
    </row>
    <row r="2048" spans="1:24" ht="15.75">
      <c r="A2048" s="1">
        <v>2205</v>
      </c>
      <c r="B2048" s="2">
        <v>46299</v>
      </c>
      <c r="C2048" s="3">
        <f>YEAR(SalesDataTable[[#This Row],[Order Date]])</f>
        <v>2026</v>
      </c>
      <c r="D2048" s="10" t="str">
        <f>"Q"&amp;ROUNDUP(MONTH(SalesDataTable[[#This Row],[Order Date]])/3,0)</f>
        <v>Q4</v>
      </c>
      <c r="E2048" s="3">
        <f>MONTH(SalesDataTable[[#This Row],[Order Date]])</f>
        <v>10</v>
      </c>
      <c r="F2048" s="3" t="str">
        <f>TEXT(SalesDataTable[[#This Row],[Order Date]],"MMM")</f>
        <v>Oct</v>
      </c>
      <c r="G2048" s="3" t="s">
        <v>20</v>
      </c>
      <c r="H2048" s="3" t="s">
        <v>47</v>
      </c>
      <c r="I2048" s="3" t="s">
        <v>2</v>
      </c>
      <c r="J2048" s="3" t="s">
        <v>13</v>
      </c>
      <c r="K2048" s="3" t="s">
        <v>9</v>
      </c>
      <c r="L2048" s="3" t="s">
        <v>10</v>
      </c>
      <c r="M2048" s="8">
        <v>5</v>
      </c>
      <c r="N2048" s="5">
        <v>90.12</v>
      </c>
      <c r="O2048" s="6">
        <v>0</v>
      </c>
      <c r="P2048" s="5">
        <v>46.67</v>
      </c>
      <c r="Q2048" s="5">
        <f t="shared" si="124"/>
        <v>450.6</v>
      </c>
      <c r="R2048" s="5">
        <f t="shared" si="125"/>
        <v>233.35000000000002</v>
      </c>
      <c r="S2048" s="5">
        <f t="shared" si="126"/>
        <v>217.25</v>
      </c>
      <c r="T2048" s="7">
        <f t="shared" si="127"/>
        <v>0.48213493120284062</v>
      </c>
      <c r="U2048" s="4">
        <f>YEAR(SalesDataTable[[#This Row],[Order Date]])</f>
        <v>2026</v>
      </c>
      <c r="V2048" s="7" t="str">
        <f>"Q"&amp;ROUNDUP(MONTH(SalesDataTable[[#This Row],[Order Date]])/3,0)</f>
        <v>Q4</v>
      </c>
      <c r="W2048" s="8">
        <f>MONTH(SalesDataTable[[#This Row],[Order Date]])</f>
        <v>10</v>
      </c>
      <c r="X2048" s="7" t="str">
        <f>TEXT(SalesDataTable[[#This Row],[Order Date]],"mmm")</f>
        <v>Oct</v>
      </c>
    </row>
    <row r="2049" spans="1:24" ht="15.75">
      <c r="A2049" s="1">
        <v>2374</v>
      </c>
      <c r="B2049" s="2">
        <v>46299</v>
      </c>
      <c r="C2049" s="3">
        <f>YEAR(SalesDataTable[[#This Row],[Order Date]])</f>
        <v>2026</v>
      </c>
      <c r="D2049" s="10" t="str">
        <f>"Q"&amp;ROUNDUP(MONTH(SalesDataTable[[#This Row],[Order Date]])/3,0)</f>
        <v>Q4</v>
      </c>
      <c r="E2049" s="3">
        <f>MONTH(SalesDataTable[[#This Row],[Order Date]])</f>
        <v>10</v>
      </c>
      <c r="F2049" s="3" t="str">
        <f>TEXT(SalesDataTable[[#This Row],[Order Date]],"MMM")</f>
        <v>Oct</v>
      </c>
      <c r="G2049" s="3" t="s">
        <v>20</v>
      </c>
      <c r="H2049" s="3" t="s">
        <v>47</v>
      </c>
      <c r="I2049" s="3" t="s">
        <v>28</v>
      </c>
      <c r="J2049" s="3" t="s">
        <v>3</v>
      </c>
      <c r="K2049" s="3" t="s">
        <v>9</v>
      </c>
      <c r="L2049" s="3" t="s">
        <v>46</v>
      </c>
      <c r="M2049" s="8">
        <v>1</v>
      </c>
      <c r="N2049" s="5">
        <v>70.400000000000006</v>
      </c>
      <c r="O2049" s="6">
        <v>0</v>
      </c>
      <c r="P2049" s="5">
        <v>32.43</v>
      </c>
      <c r="Q2049" s="5">
        <f t="shared" si="124"/>
        <v>70.400000000000006</v>
      </c>
      <c r="R2049" s="5">
        <f t="shared" si="125"/>
        <v>32.43</v>
      </c>
      <c r="S2049" s="5">
        <f t="shared" si="126"/>
        <v>37.970000000000006</v>
      </c>
      <c r="T2049" s="7">
        <f t="shared" si="127"/>
        <v>0.53934659090909098</v>
      </c>
      <c r="U2049" s="4">
        <f>YEAR(SalesDataTable[[#This Row],[Order Date]])</f>
        <v>2026</v>
      </c>
      <c r="V2049" s="7" t="str">
        <f>"Q"&amp;ROUNDUP(MONTH(SalesDataTable[[#This Row],[Order Date]])/3,0)</f>
        <v>Q4</v>
      </c>
      <c r="W2049" s="8">
        <f>MONTH(SalesDataTable[[#This Row],[Order Date]])</f>
        <v>10</v>
      </c>
      <c r="X2049" s="7" t="str">
        <f>TEXT(SalesDataTable[[#This Row],[Order Date]],"mmm")</f>
        <v>Oct</v>
      </c>
    </row>
    <row r="2050" spans="1:24" ht="15.75">
      <c r="A2050" s="1">
        <v>4840</v>
      </c>
      <c r="B2050" s="2">
        <v>46299</v>
      </c>
      <c r="C2050" s="3">
        <f>YEAR(SalesDataTable[[#This Row],[Order Date]])</f>
        <v>2026</v>
      </c>
      <c r="D2050" s="10" t="str">
        <f>"Q"&amp;ROUNDUP(MONTH(SalesDataTable[[#This Row],[Order Date]])/3,0)</f>
        <v>Q4</v>
      </c>
      <c r="E2050" s="3">
        <f>MONTH(SalesDataTable[[#This Row],[Order Date]])</f>
        <v>10</v>
      </c>
      <c r="F2050" s="3" t="str">
        <f>TEXT(SalesDataTable[[#This Row],[Order Date]],"MMM")</f>
        <v>Oct</v>
      </c>
      <c r="G2050" s="3" t="s">
        <v>6</v>
      </c>
      <c r="H2050" s="3" t="s">
        <v>43</v>
      </c>
      <c r="I2050" s="3" t="s">
        <v>8</v>
      </c>
      <c r="J2050" s="3" t="s">
        <v>16</v>
      </c>
      <c r="K2050" s="3" t="s">
        <v>23</v>
      </c>
      <c r="L2050" s="3" t="s">
        <v>29</v>
      </c>
      <c r="M2050" s="8">
        <v>6</v>
      </c>
      <c r="N2050" s="5">
        <v>191.08</v>
      </c>
      <c r="O2050" s="6">
        <v>0.1</v>
      </c>
      <c r="P2050" s="5">
        <v>102.93</v>
      </c>
      <c r="Q2050" s="5">
        <f t="shared" ref="Q2050:Q2113" si="128">M2050*N2050*(1-O2050)</f>
        <v>1031.8320000000001</v>
      </c>
      <c r="R2050" s="5">
        <f t="shared" ref="R2050:R2113" si="129">M2050*P2050</f>
        <v>617.58000000000004</v>
      </c>
      <c r="S2050" s="5">
        <f t="shared" ref="S2050:S2113" si="130">Q2050-R2050</f>
        <v>414.25200000000007</v>
      </c>
      <c r="T2050" s="7">
        <f t="shared" ref="T2050:T2113" si="131">IFERROR(S2050/Q2050,0)</f>
        <v>0.40147233270532412</v>
      </c>
      <c r="U2050" s="4">
        <f>YEAR(SalesDataTable[[#This Row],[Order Date]])</f>
        <v>2026</v>
      </c>
      <c r="V2050" s="7" t="str">
        <f>"Q"&amp;ROUNDUP(MONTH(SalesDataTable[[#This Row],[Order Date]])/3,0)</f>
        <v>Q4</v>
      </c>
      <c r="W2050" s="8">
        <f>MONTH(SalesDataTable[[#This Row],[Order Date]])</f>
        <v>10</v>
      </c>
      <c r="X2050" s="7" t="str">
        <f>TEXT(SalesDataTable[[#This Row],[Order Date]],"mmm")</f>
        <v>Oct</v>
      </c>
    </row>
    <row r="2051" spans="1:24" ht="15.75">
      <c r="A2051" s="1">
        <v>4984</v>
      </c>
      <c r="B2051" s="2">
        <v>46299</v>
      </c>
      <c r="C2051" s="3">
        <f>YEAR(SalesDataTable[[#This Row],[Order Date]])</f>
        <v>2026</v>
      </c>
      <c r="D2051" s="10" t="str">
        <f>"Q"&amp;ROUNDUP(MONTH(SalesDataTable[[#This Row],[Order Date]])/3,0)</f>
        <v>Q4</v>
      </c>
      <c r="E2051" s="3">
        <f>MONTH(SalesDataTable[[#This Row],[Order Date]])</f>
        <v>10</v>
      </c>
      <c r="F2051" s="3" t="str">
        <f>TEXT(SalesDataTable[[#This Row],[Order Date]],"MMM")</f>
        <v>Oct</v>
      </c>
      <c r="G2051" s="3" t="s">
        <v>11</v>
      </c>
      <c r="H2051" s="3" t="s">
        <v>52</v>
      </c>
      <c r="I2051" s="3" t="s">
        <v>2</v>
      </c>
      <c r="J2051" s="3" t="s">
        <v>3</v>
      </c>
      <c r="K2051" s="3" t="s">
        <v>34</v>
      </c>
      <c r="L2051" s="3" t="s">
        <v>42</v>
      </c>
      <c r="M2051" s="8">
        <v>1</v>
      </c>
      <c r="N2051" s="5">
        <v>36.590000000000003</v>
      </c>
      <c r="O2051" s="6">
        <v>0</v>
      </c>
      <c r="P2051" s="5">
        <v>13.62</v>
      </c>
      <c r="Q2051" s="5">
        <f t="shared" si="128"/>
        <v>36.590000000000003</v>
      </c>
      <c r="R2051" s="5">
        <f t="shared" si="129"/>
        <v>13.62</v>
      </c>
      <c r="S2051" s="5">
        <f t="shared" si="130"/>
        <v>22.970000000000006</v>
      </c>
      <c r="T2051" s="7">
        <f t="shared" si="131"/>
        <v>0.62776714949439749</v>
      </c>
      <c r="U2051" s="4">
        <f>YEAR(SalesDataTable[[#This Row],[Order Date]])</f>
        <v>2026</v>
      </c>
      <c r="V2051" s="7" t="str">
        <f>"Q"&amp;ROUNDUP(MONTH(SalesDataTable[[#This Row],[Order Date]])/3,0)</f>
        <v>Q4</v>
      </c>
      <c r="W2051" s="8">
        <f>MONTH(SalesDataTable[[#This Row],[Order Date]])</f>
        <v>10</v>
      </c>
      <c r="X2051" s="7" t="str">
        <f>TEXT(SalesDataTable[[#This Row],[Order Date]],"mmm")</f>
        <v>Oct</v>
      </c>
    </row>
    <row r="2052" spans="1:24" ht="15.75">
      <c r="A2052" s="1">
        <v>641</v>
      </c>
      <c r="B2052" s="2">
        <v>46300</v>
      </c>
      <c r="C2052" s="3">
        <f>YEAR(SalesDataTable[[#This Row],[Order Date]])</f>
        <v>2026</v>
      </c>
      <c r="D2052" s="10" t="str">
        <f>"Q"&amp;ROUNDUP(MONTH(SalesDataTable[[#This Row],[Order Date]])/3,0)</f>
        <v>Q4</v>
      </c>
      <c r="E2052" s="3">
        <f>MONTH(SalesDataTable[[#This Row],[Order Date]])</f>
        <v>10</v>
      </c>
      <c r="F2052" s="3" t="str">
        <f>TEXT(SalesDataTable[[#This Row],[Order Date]],"MMM")</f>
        <v>Oct</v>
      </c>
      <c r="G2052" s="3" t="s">
        <v>6</v>
      </c>
      <c r="H2052" s="3" t="s">
        <v>41</v>
      </c>
      <c r="I2052" s="3" t="s">
        <v>19</v>
      </c>
      <c r="J2052" s="3" t="s">
        <v>3</v>
      </c>
      <c r="K2052" s="3" t="s">
        <v>23</v>
      </c>
      <c r="L2052" s="3" t="s">
        <v>51</v>
      </c>
      <c r="M2052" s="8">
        <v>2</v>
      </c>
      <c r="N2052" s="5">
        <v>125.38</v>
      </c>
      <c r="O2052" s="6">
        <v>0.05</v>
      </c>
      <c r="P2052" s="5">
        <v>59.12</v>
      </c>
      <c r="Q2052" s="5">
        <f t="shared" si="128"/>
        <v>238.22199999999998</v>
      </c>
      <c r="R2052" s="5">
        <f t="shared" si="129"/>
        <v>118.24</v>
      </c>
      <c r="S2052" s="5">
        <f t="shared" si="130"/>
        <v>119.98199999999999</v>
      </c>
      <c r="T2052" s="7">
        <f t="shared" si="131"/>
        <v>0.5036562534106841</v>
      </c>
      <c r="U2052" s="4">
        <f>YEAR(SalesDataTable[[#This Row],[Order Date]])</f>
        <v>2026</v>
      </c>
      <c r="V2052" s="7" t="str">
        <f>"Q"&amp;ROUNDUP(MONTH(SalesDataTable[[#This Row],[Order Date]])/3,0)</f>
        <v>Q4</v>
      </c>
      <c r="W2052" s="8">
        <f>MONTH(SalesDataTable[[#This Row],[Order Date]])</f>
        <v>10</v>
      </c>
      <c r="X2052" s="7" t="str">
        <f>TEXT(SalesDataTable[[#This Row],[Order Date]],"mmm")</f>
        <v>Oct</v>
      </c>
    </row>
    <row r="2053" spans="1:24" ht="15.75">
      <c r="A2053" s="1">
        <v>1358</v>
      </c>
      <c r="B2053" s="2">
        <v>46300</v>
      </c>
      <c r="C2053" s="3">
        <f>YEAR(SalesDataTable[[#This Row],[Order Date]])</f>
        <v>2026</v>
      </c>
      <c r="D2053" s="10" t="str">
        <f>"Q"&amp;ROUNDUP(MONTH(SalesDataTable[[#This Row],[Order Date]])/3,0)</f>
        <v>Q4</v>
      </c>
      <c r="E2053" s="3">
        <f>MONTH(SalesDataTable[[#This Row],[Order Date]])</f>
        <v>10</v>
      </c>
      <c r="F2053" s="3" t="str">
        <f>TEXT(SalesDataTable[[#This Row],[Order Date]],"MMM")</f>
        <v>Oct</v>
      </c>
      <c r="G2053" s="3" t="s">
        <v>0</v>
      </c>
      <c r="H2053" s="3" t="s">
        <v>1</v>
      </c>
      <c r="I2053" s="3" t="s">
        <v>2</v>
      </c>
      <c r="J2053" s="3" t="s">
        <v>13</v>
      </c>
      <c r="K2053" s="3" t="s">
        <v>14</v>
      </c>
      <c r="L2053" s="3" t="s">
        <v>15</v>
      </c>
      <c r="M2053" s="8">
        <v>1</v>
      </c>
      <c r="N2053" s="5">
        <v>35.71</v>
      </c>
      <c r="O2053" s="6">
        <v>0</v>
      </c>
      <c r="P2053" s="5">
        <v>13.3</v>
      </c>
      <c r="Q2053" s="5">
        <f t="shared" si="128"/>
        <v>35.71</v>
      </c>
      <c r="R2053" s="5">
        <f t="shared" si="129"/>
        <v>13.3</v>
      </c>
      <c r="S2053" s="5">
        <f t="shared" si="130"/>
        <v>22.41</v>
      </c>
      <c r="T2053" s="7">
        <f t="shared" si="131"/>
        <v>0.62755530663679637</v>
      </c>
      <c r="U2053" s="4">
        <f>YEAR(SalesDataTable[[#This Row],[Order Date]])</f>
        <v>2026</v>
      </c>
      <c r="V2053" s="7" t="str">
        <f>"Q"&amp;ROUNDUP(MONTH(SalesDataTable[[#This Row],[Order Date]])/3,0)</f>
        <v>Q4</v>
      </c>
      <c r="W2053" s="8">
        <f>MONTH(SalesDataTable[[#This Row],[Order Date]])</f>
        <v>10</v>
      </c>
      <c r="X2053" s="7" t="str">
        <f>TEXT(SalesDataTable[[#This Row],[Order Date]],"mmm")</f>
        <v>Oct</v>
      </c>
    </row>
    <row r="2054" spans="1:24" ht="15.75">
      <c r="A2054" s="1">
        <v>3904</v>
      </c>
      <c r="B2054" s="2">
        <v>46300</v>
      </c>
      <c r="C2054" s="3">
        <f>YEAR(SalesDataTable[[#This Row],[Order Date]])</f>
        <v>2026</v>
      </c>
      <c r="D2054" s="10" t="str">
        <f>"Q"&amp;ROUNDUP(MONTH(SalesDataTable[[#This Row],[Order Date]])/3,0)</f>
        <v>Q4</v>
      </c>
      <c r="E2054" s="3">
        <f>MONTH(SalesDataTable[[#This Row],[Order Date]])</f>
        <v>10</v>
      </c>
      <c r="F2054" s="3" t="str">
        <f>TEXT(SalesDataTable[[#This Row],[Order Date]],"MMM")</f>
        <v>Oct</v>
      </c>
      <c r="G2054" s="3" t="s">
        <v>6</v>
      </c>
      <c r="H2054" s="3" t="s">
        <v>27</v>
      </c>
      <c r="I2054" s="3" t="s">
        <v>2</v>
      </c>
      <c r="J2054" s="3" t="s">
        <v>3</v>
      </c>
      <c r="K2054" s="3" t="s">
        <v>14</v>
      </c>
      <c r="L2054" s="3" t="s">
        <v>32</v>
      </c>
      <c r="M2054" s="8">
        <v>2</v>
      </c>
      <c r="N2054" s="5">
        <v>46.72</v>
      </c>
      <c r="O2054" s="6">
        <v>0</v>
      </c>
      <c r="P2054" s="5">
        <v>18.39</v>
      </c>
      <c r="Q2054" s="5">
        <f t="shared" si="128"/>
        <v>93.44</v>
      </c>
      <c r="R2054" s="5">
        <f t="shared" si="129"/>
        <v>36.78</v>
      </c>
      <c r="S2054" s="5">
        <f t="shared" si="130"/>
        <v>56.66</v>
      </c>
      <c r="T2054" s="7">
        <f t="shared" si="131"/>
        <v>0.60637842465753422</v>
      </c>
      <c r="U2054" s="4">
        <f>YEAR(SalesDataTable[[#This Row],[Order Date]])</f>
        <v>2026</v>
      </c>
      <c r="V2054" s="7" t="str">
        <f>"Q"&amp;ROUNDUP(MONTH(SalesDataTable[[#This Row],[Order Date]])/3,0)</f>
        <v>Q4</v>
      </c>
      <c r="W2054" s="8">
        <f>MONTH(SalesDataTable[[#This Row],[Order Date]])</f>
        <v>10</v>
      </c>
      <c r="X2054" s="7" t="str">
        <f>TEXT(SalesDataTable[[#This Row],[Order Date]],"mmm")</f>
        <v>Oct</v>
      </c>
    </row>
    <row r="2055" spans="1:24" ht="15.75">
      <c r="A2055" s="1">
        <v>4336</v>
      </c>
      <c r="B2055" s="2">
        <v>46300</v>
      </c>
      <c r="C2055" s="3">
        <f>YEAR(SalesDataTable[[#This Row],[Order Date]])</f>
        <v>2026</v>
      </c>
      <c r="D2055" s="10" t="str">
        <f>"Q"&amp;ROUNDUP(MONTH(SalesDataTable[[#This Row],[Order Date]])/3,0)</f>
        <v>Q4</v>
      </c>
      <c r="E2055" s="3">
        <f>MONTH(SalesDataTable[[#This Row],[Order Date]])</f>
        <v>10</v>
      </c>
      <c r="F2055" s="3" t="str">
        <f>TEXT(SalesDataTable[[#This Row],[Order Date]],"MMM")</f>
        <v>Oct</v>
      </c>
      <c r="G2055" s="3" t="s">
        <v>0</v>
      </c>
      <c r="H2055" s="3" t="s">
        <v>50</v>
      </c>
      <c r="I2055" s="3" t="s">
        <v>28</v>
      </c>
      <c r="J2055" s="3" t="s">
        <v>3</v>
      </c>
      <c r="K2055" s="3" t="s">
        <v>9</v>
      </c>
      <c r="L2055" s="3" t="s">
        <v>17</v>
      </c>
      <c r="M2055" s="8">
        <v>1</v>
      </c>
      <c r="N2055" s="5">
        <v>143.16999999999999</v>
      </c>
      <c r="O2055" s="6">
        <v>0.05</v>
      </c>
      <c r="P2055" s="5">
        <v>81.290000000000006</v>
      </c>
      <c r="Q2055" s="5">
        <f t="shared" si="128"/>
        <v>136.01149999999998</v>
      </c>
      <c r="R2055" s="5">
        <f t="shared" si="129"/>
        <v>81.290000000000006</v>
      </c>
      <c r="S2055" s="5">
        <f t="shared" si="130"/>
        <v>54.721499999999978</v>
      </c>
      <c r="T2055" s="7">
        <f t="shared" si="131"/>
        <v>0.40232995004098904</v>
      </c>
      <c r="U2055" s="4">
        <f>YEAR(SalesDataTable[[#This Row],[Order Date]])</f>
        <v>2026</v>
      </c>
      <c r="V2055" s="7" t="str">
        <f>"Q"&amp;ROUNDUP(MONTH(SalesDataTable[[#This Row],[Order Date]])/3,0)</f>
        <v>Q4</v>
      </c>
      <c r="W2055" s="8">
        <f>MONTH(SalesDataTable[[#This Row],[Order Date]])</f>
        <v>10</v>
      </c>
      <c r="X2055" s="7" t="str">
        <f>TEXT(SalesDataTable[[#This Row],[Order Date]],"mmm")</f>
        <v>Oct</v>
      </c>
    </row>
    <row r="2056" spans="1:24" ht="15.75">
      <c r="A2056" s="1">
        <v>4705</v>
      </c>
      <c r="B2056" s="2">
        <v>46300</v>
      </c>
      <c r="C2056" s="3">
        <f>YEAR(SalesDataTable[[#This Row],[Order Date]])</f>
        <v>2026</v>
      </c>
      <c r="D2056" s="10" t="str">
        <f>"Q"&amp;ROUNDUP(MONTH(SalesDataTable[[#This Row],[Order Date]])/3,0)</f>
        <v>Q4</v>
      </c>
      <c r="E2056" s="3">
        <f>MONTH(SalesDataTable[[#This Row],[Order Date]])</f>
        <v>10</v>
      </c>
      <c r="F2056" s="3" t="str">
        <f>TEXT(SalesDataTable[[#This Row],[Order Date]],"MMM")</f>
        <v>Oct</v>
      </c>
      <c r="G2056" s="3" t="s">
        <v>0</v>
      </c>
      <c r="H2056" s="3" t="s">
        <v>1</v>
      </c>
      <c r="I2056" s="3" t="s">
        <v>19</v>
      </c>
      <c r="J2056" s="3" t="s">
        <v>3</v>
      </c>
      <c r="K2056" s="3" t="s">
        <v>23</v>
      </c>
      <c r="L2056" s="3" t="s">
        <v>51</v>
      </c>
      <c r="M2056" s="8">
        <v>1</v>
      </c>
      <c r="N2056" s="5">
        <v>125.88</v>
      </c>
      <c r="O2056" s="6">
        <v>0</v>
      </c>
      <c r="P2056" s="5">
        <v>62.46</v>
      </c>
      <c r="Q2056" s="5">
        <f t="shared" si="128"/>
        <v>125.88</v>
      </c>
      <c r="R2056" s="5">
        <f t="shared" si="129"/>
        <v>62.46</v>
      </c>
      <c r="S2056" s="5">
        <f t="shared" si="130"/>
        <v>63.419999999999995</v>
      </c>
      <c r="T2056" s="7">
        <f t="shared" si="131"/>
        <v>0.50381315538608196</v>
      </c>
      <c r="U2056" s="4">
        <f>YEAR(SalesDataTable[[#This Row],[Order Date]])</f>
        <v>2026</v>
      </c>
      <c r="V2056" s="7" t="str">
        <f>"Q"&amp;ROUNDUP(MONTH(SalesDataTable[[#This Row],[Order Date]])/3,0)</f>
        <v>Q4</v>
      </c>
      <c r="W2056" s="8">
        <f>MONTH(SalesDataTable[[#This Row],[Order Date]])</f>
        <v>10</v>
      </c>
      <c r="X2056" s="7" t="str">
        <f>TEXT(SalesDataTable[[#This Row],[Order Date]],"mmm")</f>
        <v>Oct</v>
      </c>
    </row>
    <row r="2057" spans="1:24" ht="15.75">
      <c r="A2057" s="1">
        <v>1094</v>
      </c>
      <c r="B2057" s="2">
        <v>46301</v>
      </c>
      <c r="C2057" s="3">
        <f>YEAR(SalesDataTable[[#This Row],[Order Date]])</f>
        <v>2026</v>
      </c>
      <c r="D2057" s="10" t="str">
        <f>"Q"&amp;ROUNDUP(MONTH(SalesDataTable[[#This Row],[Order Date]])/3,0)</f>
        <v>Q4</v>
      </c>
      <c r="E2057" s="3">
        <f>MONTH(SalesDataTable[[#This Row],[Order Date]])</f>
        <v>10</v>
      </c>
      <c r="F2057" s="3" t="str">
        <f>TEXT(SalesDataTable[[#This Row],[Order Date]],"MMM")</f>
        <v>Oct</v>
      </c>
      <c r="G2057" s="3" t="s">
        <v>20</v>
      </c>
      <c r="H2057" s="3" t="s">
        <v>21</v>
      </c>
      <c r="I2057" s="3" t="s">
        <v>2</v>
      </c>
      <c r="J2057" s="3" t="s">
        <v>13</v>
      </c>
      <c r="K2057" s="3" t="s">
        <v>34</v>
      </c>
      <c r="L2057" s="3" t="s">
        <v>38</v>
      </c>
      <c r="M2057" s="8">
        <v>2</v>
      </c>
      <c r="N2057" s="5">
        <v>121.81</v>
      </c>
      <c r="O2057" s="6">
        <v>0.05</v>
      </c>
      <c r="P2057" s="5">
        <v>67.72</v>
      </c>
      <c r="Q2057" s="5">
        <f t="shared" si="128"/>
        <v>231.43899999999999</v>
      </c>
      <c r="R2057" s="5">
        <f t="shared" si="129"/>
        <v>135.44</v>
      </c>
      <c r="S2057" s="5">
        <f t="shared" si="130"/>
        <v>95.998999999999995</v>
      </c>
      <c r="T2057" s="7">
        <f t="shared" si="131"/>
        <v>0.41479180259161158</v>
      </c>
      <c r="U2057" s="4">
        <f>YEAR(SalesDataTable[[#This Row],[Order Date]])</f>
        <v>2026</v>
      </c>
      <c r="V2057" s="7" t="str">
        <f>"Q"&amp;ROUNDUP(MONTH(SalesDataTable[[#This Row],[Order Date]])/3,0)</f>
        <v>Q4</v>
      </c>
      <c r="W2057" s="8">
        <f>MONTH(SalesDataTable[[#This Row],[Order Date]])</f>
        <v>10</v>
      </c>
      <c r="X2057" s="7" t="str">
        <f>TEXT(SalesDataTable[[#This Row],[Order Date]],"mmm")</f>
        <v>Oct</v>
      </c>
    </row>
    <row r="2058" spans="1:24" ht="15.75">
      <c r="A2058" s="1">
        <v>3926</v>
      </c>
      <c r="B2058" s="2">
        <v>46301</v>
      </c>
      <c r="C2058" s="3">
        <f>YEAR(SalesDataTable[[#This Row],[Order Date]])</f>
        <v>2026</v>
      </c>
      <c r="D2058" s="10" t="str">
        <f>"Q"&amp;ROUNDUP(MONTH(SalesDataTable[[#This Row],[Order Date]])/3,0)</f>
        <v>Q4</v>
      </c>
      <c r="E2058" s="3">
        <f>MONTH(SalesDataTable[[#This Row],[Order Date]])</f>
        <v>10</v>
      </c>
      <c r="F2058" s="3" t="str">
        <f>TEXT(SalesDataTable[[#This Row],[Order Date]],"MMM")</f>
        <v>Oct</v>
      </c>
      <c r="G2058" s="3" t="s">
        <v>11</v>
      </c>
      <c r="H2058" s="3" t="s">
        <v>25</v>
      </c>
      <c r="I2058" s="3" t="s">
        <v>2</v>
      </c>
      <c r="J2058" s="3" t="s">
        <v>16</v>
      </c>
      <c r="K2058" s="3" t="s">
        <v>9</v>
      </c>
      <c r="L2058" s="3" t="s">
        <v>37</v>
      </c>
      <c r="M2058" s="8">
        <v>6</v>
      </c>
      <c r="N2058" s="5">
        <v>154.93</v>
      </c>
      <c r="O2058" s="6">
        <v>0.05</v>
      </c>
      <c r="P2058" s="5">
        <v>79.430000000000007</v>
      </c>
      <c r="Q2058" s="5">
        <f t="shared" si="128"/>
        <v>883.101</v>
      </c>
      <c r="R2058" s="5">
        <f t="shared" si="129"/>
        <v>476.58000000000004</v>
      </c>
      <c r="S2058" s="5">
        <f t="shared" si="130"/>
        <v>406.52099999999996</v>
      </c>
      <c r="T2058" s="7">
        <f t="shared" si="131"/>
        <v>0.46033352923391546</v>
      </c>
      <c r="U2058" s="4">
        <f>YEAR(SalesDataTable[[#This Row],[Order Date]])</f>
        <v>2026</v>
      </c>
      <c r="V2058" s="7" t="str">
        <f>"Q"&amp;ROUNDUP(MONTH(SalesDataTable[[#This Row],[Order Date]])/3,0)</f>
        <v>Q4</v>
      </c>
      <c r="W2058" s="8">
        <f>MONTH(SalesDataTable[[#This Row],[Order Date]])</f>
        <v>10</v>
      </c>
      <c r="X2058" s="7" t="str">
        <f>TEXT(SalesDataTable[[#This Row],[Order Date]],"mmm")</f>
        <v>Oct</v>
      </c>
    </row>
    <row r="2059" spans="1:24" ht="15.75">
      <c r="A2059" s="1">
        <v>524</v>
      </c>
      <c r="B2059" s="2">
        <v>46302</v>
      </c>
      <c r="C2059" s="3">
        <f>YEAR(SalesDataTable[[#This Row],[Order Date]])</f>
        <v>2026</v>
      </c>
      <c r="D2059" s="10" t="str">
        <f>"Q"&amp;ROUNDUP(MONTH(SalesDataTable[[#This Row],[Order Date]])/3,0)</f>
        <v>Q4</v>
      </c>
      <c r="E2059" s="3">
        <f>MONTH(SalesDataTable[[#This Row],[Order Date]])</f>
        <v>10</v>
      </c>
      <c r="F2059" s="3" t="str">
        <f>TEXT(SalesDataTable[[#This Row],[Order Date]],"MMM")</f>
        <v>Oct</v>
      </c>
      <c r="G2059" s="3" t="s">
        <v>20</v>
      </c>
      <c r="H2059" s="3" t="s">
        <v>33</v>
      </c>
      <c r="I2059" s="3" t="s">
        <v>19</v>
      </c>
      <c r="J2059" s="3" t="s">
        <v>13</v>
      </c>
      <c r="K2059" s="3" t="s">
        <v>4</v>
      </c>
      <c r="L2059" s="3" t="s">
        <v>30</v>
      </c>
      <c r="M2059" s="8">
        <v>2</v>
      </c>
      <c r="N2059" s="5">
        <v>101.1</v>
      </c>
      <c r="O2059" s="6">
        <v>0.15</v>
      </c>
      <c r="P2059" s="5">
        <v>51.61</v>
      </c>
      <c r="Q2059" s="5">
        <f t="shared" si="128"/>
        <v>171.86999999999998</v>
      </c>
      <c r="R2059" s="5">
        <f t="shared" si="129"/>
        <v>103.22</v>
      </c>
      <c r="S2059" s="5">
        <f t="shared" si="130"/>
        <v>68.649999999999977</v>
      </c>
      <c r="T2059" s="7">
        <f t="shared" si="131"/>
        <v>0.39942980159422814</v>
      </c>
      <c r="U2059" s="4">
        <f>YEAR(SalesDataTable[[#This Row],[Order Date]])</f>
        <v>2026</v>
      </c>
      <c r="V2059" s="7" t="str">
        <f>"Q"&amp;ROUNDUP(MONTH(SalesDataTable[[#This Row],[Order Date]])/3,0)</f>
        <v>Q4</v>
      </c>
      <c r="W2059" s="8">
        <f>MONTH(SalesDataTable[[#This Row],[Order Date]])</f>
        <v>10</v>
      </c>
      <c r="X2059" s="7" t="str">
        <f>TEXT(SalesDataTable[[#This Row],[Order Date]],"mmm")</f>
        <v>Oct</v>
      </c>
    </row>
    <row r="2060" spans="1:24" ht="15.75">
      <c r="A2060" s="1">
        <v>2277</v>
      </c>
      <c r="B2060" s="2">
        <v>46302</v>
      </c>
      <c r="C2060" s="3">
        <f>YEAR(SalesDataTable[[#This Row],[Order Date]])</f>
        <v>2026</v>
      </c>
      <c r="D2060" s="10" t="str">
        <f>"Q"&amp;ROUNDUP(MONTH(SalesDataTable[[#This Row],[Order Date]])/3,0)</f>
        <v>Q4</v>
      </c>
      <c r="E2060" s="3">
        <f>MONTH(SalesDataTable[[#This Row],[Order Date]])</f>
        <v>10</v>
      </c>
      <c r="F2060" s="3" t="str">
        <f>TEXT(SalesDataTable[[#This Row],[Order Date]],"MMM")</f>
        <v>Oct</v>
      </c>
      <c r="G2060" s="3" t="s">
        <v>0</v>
      </c>
      <c r="H2060" s="3" t="s">
        <v>1</v>
      </c>
      <c r="I2060" s="3" t="s">
        <v>2</v>
      </c>
      <c r="J2060" s="3" t="s">
        <v>13</v>
      </c>
      <c r="K2060" s="3" t="s">
        <v>4</v>
      </c>
      <c r="L2060" s="3" t="s">
        <v>30</v>
      </c>
      <c r="M2060" s="8">
        <v>2</v>
      </c>
      <c r="N2060" s="5">
        <v>105</v>
      </c>
      <c r="O2060" s="6">
        <v>0</v>
      </c>
      <c r="P2060" s="5">
        <v>50.3</v>
      </c>
      <c r="Q2060" s="5">
        <f t="shared" si="128"/>
        <v>210</v>
      </c>
      <c r="R2060" s="5">
        <f t="shared" si="129"/>
        <v>100.6</v>
      </c>
      <c r="S2060" s="5">
        <f t="shared" si="130"/>
        <v>109.4</v>
      </c>
      <c r="T2060" s="7">
        <f t="shared" si="131"/>
        <v>0.52095238095238094</v>
      </c>
      <c r="U2060" s="4">
        <f>YEAR(SalesDataTable[[#This Row],[Order Date]])</f>
        <v>2026</v>
      </c>
      <c r="V2060" s="7" t="str">
        <f>"Q"&amp;ROUNDUP(MONTH(SalesDataTable[[#This Row],[Order Date]])/3,0)</f>
        <v>Q4</v>
      </c>
      <c r="W2060" s="8">
        <f>MONTH(SalesDataTable[[#This Row],[Order Date]])</f>
        <v>10</v>
      </c>
      <c r="X2060" s="7" t="str">
        <f>TEXT(SalesDataTable[[#This Row],[Order Date]],"mmm")</f>
        <v>Oct</v>
      </c>
    </row>
    <row r="2061" spans="1:24" ht="15.75">
      <c r="A2061" s="1">
        <v>2442</v>
      </c>
      <c r="B2061" s="2">
        <v>46302</v>
      </c>
      <c r="C2061" s="3">
        <f>YEAR(SalesDataTable[[#This Row],[Order Date]])</f>
        <v>2026</v>
      </c>
      <c r="D2061" s="10" t="str">
        <f>"Q"&amp;ROUNDUP(MONTH(SalesDataTable[[#This Row],[Order Date]])/3,0)</f>
        <v>Q4</v>
      </c>
      <c r="E2061" s="3">
        <f>MONTH(SalesDataTable[[#This Row],[Order Date]])</f>
        <v>10</v>
      </c>
      <c r="F2061" s="3" t="str">
        <f>TEXT(SalesDataTable[[#This Row],[Order Date]],"MMM")</f>
        <v>Oct</v>
      </c>
      <c r="G2061" s="3" t="s">
        <v>11</v>
      </c>
      <c r="H2061" s="3" t="s">
        <v>12</v>
      </c>
      <c r="I2061" s="3" t="s">
        <v>8</v>
      </c>
      <c r="J2061" s="3" t="s">
        <v>16</v>
      </c>
      <c r="K2061" s="3" t="s">
        <v>9</v>
      </c>
      <c r="L2061" s="3" t="s">
        <v>37</v>
      </c>
      <c r="M2061" s="8">
        <v>4</v>
      </c>
      <c r="N2061" s="5">
        <v>157.12</v>
      </c>
      <c r="O2061" s="6">
        <v>0.15</v>
      </c>
      <c r="P2061" s="5">
        <v>77.98</v>
      </c>
      <c r="Q2061" s="5">
        <f t="shared" si="128"/>
        <v>534.20799999999997</v>
      </c>
      <c r="R2061" s="5">
        <f t="shared" si="129"/>
        <v>311.92</v>
      </c>
      <c r="S2061" s="5">
        <f t="shared" si="130"/>
        <v>222.28799999999995</v>
      </c>
      <c r="T2061" s="7">
        <f t="shared" si="131"/>
        <v>0.41610758356295668</v>
      </c>
      <c r="U2061" s="4">
        <f>YEAR(SalesDataTable[[#This Row],[Order Date]])</f>
        <v>2026</v>
      </c>
      <c r="V2061" s="7" t="str">
        <f>"Q"&amp;ROUNDUP(MONTH(SalesDataTable[[#This Row],[Order Date]])/3,0)</f>
        <v>Q4</v>
      </c>
      <c r="W2061" s="8">
        <f>MONTH(SalesDataTable[[#This Row],[Order Date]])</f>
        <v>10</v>
      </c>
      <c r="X2061" s="7" t="str">
        <f>TEXT(SalesDataTable[[#This Row],[Order Date]],"mmm")</f>
        <v>Oct</v>
      </c>
    </row>
    <row r="2062" spans="1:24" ht="15.75">
      <c r="A2062" s="1">
        <v>2809</v>
      </c>
      <c r="B2062" s="2">
        <v>46302</v>
      </c>
      <c r="C2062" s="3">
        <f>YEAR(SalesDataTable[[#This Row],[Order Date]])</f>
        <v>2026</v>
      </c>
      <c r="D2062" s="10" t="str">
        <f>"Q"&amp;ROUNDUP(MONTH(SalesDataTable[[#This Row],[Order Date]])/3,0)</f>
        <v>Q4</v>
      </c>
      <c r="E2062" s="3">
        <f>MONTH(SalesDataTable[[#This Row],[Order Date]])</f>
        <v>10</v>
      </c>
      <c r="F2062" s="3" t="str">
        <f>TEXT(SalesDataTable[[#This Row],[Order Date]],"MMM")</f>
        <v>Oct</v>
      </c>
      <c r="G2062" s="3" t="s">
        <v>20</v>
      </c>
      <c r="H2062" s="3" t="s">
        <v>33</v>
      </c>
      <c r="I2062" s="3" t="s">
        <v>2</v>
      </c>
      <c r="J2062" s="3" t="s">
        <v>3</v>
      </c>
      <c r="K2062" s="3" t="s">
        <v>9</v>
      </c>
      <c r="L2062" s="3" t="s">
        <v>46</v>
      </c>
      <c r="M2062" s="8">
        <v>3</v>
      </c>
      <c r="N2062" s="5">
        <v>70.239999999999995</v>
      </c>
      <c r="O2062" s="6">
        <v>0.05</v>
      </c>
      <c r="P2062" s="5">
        <v>31.96</v>
      </c>
      <c r="Q2062" s="5">
        <f t="shared" si="128"/>
        <v>200.18399999999997</v>
      </c>
      <c r="R2062" s="5">
        <f t="shared" si="129"/>
        <v>95.88</v>
      </c>
      <c r="S2062" s="5">
        <f t="shared" si="130"/>
        <v>104.30399999999997</v>
      </c>
      <c r="T2062" s="7">
        <f t="shared" si="131"/>
        <v>0.5210406426087999</v>
      </c>
      <c r="U2062" s="4">
        <f>YEAR(SalesDataTable[[#This Row],[Order Date]])</f>
        <v>2026</v>
      </c>
      <c r="V2062" s="7" t="str">
        <f>"Q"&amp;ROUNDUP(MONTH(SalesDataTable[[#This Row],[Order Date]])/3,0)</f>
        <v>Q4</v>
      </c>
      <c r="W2062" s="8">
        <f>MONTH(SalesDataTable[[#This Row],[Order Date]])</f>
        <v>10</v>
      </c>
      <c r="X2062" s="7" t="str">
        <f>TEXT(SalesDataTable[[#This Row],[Order Date]],"mmm")</f>
        <v>Oct</v>
      </c>
    </row>
    <row r="2063" spans="1:24" ht="15.75">
      <c r="A2063" s="1">
        <v>2946</v>
      </c>
      <c r="B2063" s="2">
        <v>46302</v>
      </c>
      <c r="C2063" s="3">
        <f>YEAR(SalesDataTable[[#This Row],[Order Date]])</f>
        <v>2026</v>
      </c>
      <c r="D2063" s="10" t="str">
        <f>"Q"&amp;ROUNDUP(MONTH(SalesDataTable[[#This Row],[Order Date]])/3,0)</f>
        <v>Q4</v>
      </c>
      <c r="E2063" s="3">
        <f>MONTH(SalesDataTable[[#This Row],[Order Date]])</f>
        <v>10</v>
      </c>
      <c r="F2063" s="3" t="str">
        <f>TEXT(SalesDataTable[[#This Row],[Order Date]],"MMM")</f>
        <v>Oct</v>
      </c>
      <c r="G2063" s="3" t="s">
        <v>11</v>
      </c>
      <c r="H2063" s="3" t="s">
        <v>52</v>
      </c>
      <c r="I2063" s="3" t="s">
        <v>2</v>
      </c>
      <c r="J2063" s="3" t="s">
        <v>3</v>
      </c>
      <c r="K2063" s="3" t="s">
        <v>4</v>
      </c>
      <c r="L2063" s="3" t="s">
        <v>30</v>
      </c>
      <c r="M2063" s="8">
        <v>1</v>
      </c>
      <c r="N2063" s="5">
        <v>103.48</v>
      </c>
      <c r="O2063" s="6">
        <v>0.1</v>
      </c>
      <c r="P2063" s="5">
        <v>51.33</v>
      </c>
      <c r="Q2063" s="5">
        <f t="shared" si="128"/>
        <v>93.132000000000005</v>
      </c>
      <c r="R2063" s="5">
        <f t="shared" si="129"/>
        <v>51.33</v>
      </c>
      <c r="S2063" s="5">
        <f t="shared" si="130"/>
        <v>41.802000000000007</v>
      </c>
      <c r="T2063" s="7">
        <f t="shared" si="131"/>
        <v>0.4488467980930293</v>
      </c>
      <c r="U2063" s="4">
        <f>YEAR(SalesDataTable[[#This Row],[Order Date]])</f>
        <v>2026</v>
      </c>
      <c r="V2063" s="7" t="str">
        <f>"Q"&amp;ROUNDUP(MONTH(SalesDataTable[[#This Row],[Order Date]])/3,0)</f>
        <v>Q4</v>
      </c>
      <c r="W2063" s="8">
        <f>MONTH(SalesDataTable[[#This Row],[Order Date]])</f>
        <v>10</v>
      </c>
      <c r="X2063" s="7" t="str">
        <f>TEXT(SalesDataTable[[#This Row],[Order Date]],"mmm")</f>
        <v>Oct</v>
      </c>
    </row>
    <row r="2064" spans="1:24" ht="15.75">
      <c r="A2064" s="1">
        <v>4147</v>
      </c>
      <c r="B2064" s="2">
        <v>46302</v>
      </c>
      <c r="C2064" s="3">
        <f>YEAR(SalesDataTable[[#This Row],[Order Date]])</f>
        <v>2026</v>
      </c>
      <c r="D2064" s="10" t="str">
        <f>"Q"&amp;ROUNDUP(MONTH(SalesDataTable[[#This Row],[Order Date]])/3,0)</f>
        <v>Q4</v>
      </c>
      <c r="E2064" s="3">
        <f>MONTH(SalesDataTable[[#This Row],[Order Date]])</f>
        <v>10</v>
      </c>
      <c r="F2064" s="3" t="str">
        <f>TEXT(SalesDataTable[[#This Row],[Order Date]],"MMM")</f>
        <v>Oct</v>
      </c>
      <c r="G2064" s="3" t="s">
        <v>6</v>
      </c>
      <c r="H2064" s="3" t="s">
        <v>43</v>
      </c>
      <c r="I2064" s="3" t="s">
        <v>19</v>
      </c>
      <c r="J2064" s="3" t="s">
        <v>3</v>
      </c>
      <c r="K2064" s="3" t="s">
        <v>4</v>
      </c>
      <c r="L2064" s="3" t="s">
        <v>26</v>
      </c>
      <c r="M2064" s="8">
        <v>3</v>
      </c>
      <c r="N2064" s="5">
        <v>40.770000000000003</v>
      </c>
      <c r="O2064" s="6">
        <v>0.05</v>
      </c>
      <c r="P2064" s="5">
        <v>16.68</v>
      </c>
      <c r="Q2064" s="5">
        <f t="shared" si="128"/>
        <v>116.19449999999999</v>
      </c>
      <c r="R2064" s="5">
        <f t="shared" si="129"/>
        <v>50.04</v>
      </c>
      <c r="S2064" s="5">
        <f t="shared" si="130"/>
        <v>66.154499999999985</v>
      </c>
      <c r="T2064" s="7">
        <f t="shared" si="131"/>
        <v>0.56934278300608021</v>
      </c>
      <c r="U2064" s="4">
        <f>YEAR(SalesDataTable[[#This Row],[Order Date]])</f>
        <v>2026</v>
      </c>
      <c r="V2064" s="7" t="str">
        <f>"Q"&amp;ROUNDUP(MONTH(SalesDataTable[[#This Row],[Order Date]])/3,0)</f>
        <v>Q4</v>
      </c>
      <c r="W2064" s="8">
        <f>MONTH(SalesDataTable[[#This Row],[Order Date]])</f>
        <v>10</v>
      </c>
      <c r="X2064" s="7" t="str">
        <f>TEXT(SalesDataTable[[#This Row],[Order Date]],"mmm")</f>
        <v>Oct</v>
      </c>
    </row>
    <row r="2065" spans="1:24" ht="15.75">
      <c r="A2065" s="1">
        <v>4164</v>
      </c>
      <c r="B2065" s="2">
        <v>46302</v>
      </c>
      <c r="C2065" s="3">
        <f>YEAR(SalesDataTable[[#This Row],[Order Date]])</f>
        <v>2026</v>
      </c>
      <c r="D2065" s="10" t="str">
        <f>"Q"&amp;ROUNDUP(MONTH(SalesDataTable[[#This Row],[Order Date]])/3,0)</f>
        <v>Q4</v>
      </c>
      <c r="E2065" s="3">
        <f>MONTH(SalesDataTable[[#This Row],[Order Date]])</f>
        <v>10</v>
      </c>
      <c r="F2065" s="3" t="str">
        <f>TEXT(SalesDataTable[[#This Row],[Order Date]],"MMM")</f>
        <v>Oct</v>
      </c>
      <c r="G2065" s="3" t="s">
        <v>0</v>
      </c>
      <c r="H2065" s="3" t="s">
        <v>36</v>
      </c>
      <c r="I2065" s="3" t="s">
        <v>19</v>
      </c>
      <c r="J2065" s="3" t="s">
        <v>13</v>
      </c>
      <c r="K2065" s="3" t="s">
        <v>9</v>
      </c>
      <c r="L2065" s="3" t="s">
        <v>17</v>
      </c>
      <c r="M2065" s="8">
        <v>2</v>
      </c>
      <c r="N2065" s="5">
        <v>143.41999999999999</v>
      </c>
      <c r="O2065" s="6">
        <v>0</v>
      </c>
      <c r="P2065" s="5">
        <v>81.44</v>
      </c>
      <c r="Q2065" s="5">
        <f t="shared" si="128"/>
        <v>286.83999999999997</v>
      </c>
      <c r="R2065" s="5">
        <f t="shared" si="129"/>
        <v>162.88</v>
      </c>
      <c r="S2065" s="5">
        <f t="shared" si="130"/>
        <v>123.95999999999998</v>
      </c>
      <c r="T2065" s="7">
        <f t="shared" si="131"/>
        <v>0.43215730023706594</v>
      </c>
      <c r="U2065" s="4">
        <f>YEAR(SalesDataTable[[#This Row],[Order Date]])</f>
        <v>2026</v>
      </c>
      <c r="V2065" s="7" t="str">
        <f>"Q"&amp;ROUNDUP(MONTH(SalesDataTable[[#This Row],[Order Date]])/3,0)</f>
        <v>Q4</v>
      </c>
      <c r="W2065" s="8">
        <f>MONTH(SalesDataTable[[#This Row],[Order Date]])</f>
        <v>10</v>
      </c>
      <c r="X2065" s="7" t="str">
        <f>TEXT(SalesDataTable[[#This Row],[Order Date]],"mmm")</f>
        <v>Oct</v>
      </c>
    </row>
    <row r="2066" spans="1:24" ht="15.75">
      <c r="A2066" s="1">
        <v>4275</v>
      </c>
      <c r="B2066" s="2">
        <v>46302</v>
      </c>
      <c r="C2066" s="3">
        <f>YEAR(SalesDataTable[[#This Row],[Order Date]])</f>
        <v>2026</v>
      </c>
      <c r="D2066" s="10" t="str">
        <f>"Q"&amp;ROUNDUP(MONTH(SalesDataTable[[#This Row],[Order Date]])/3,0)</f>
        <v>Q4</v>
      </c>
      <c r="E2066" s="3">
        <f>MONTH(SalesDataTable[[#This Row],[Order Date]])</f>
        <v>10</v>
      </c>
      <c r="F2066" s="3" t="str">
        <f>TEXT(SalesDataTable[[#This Row],[Order Date]],"MMM")</f>
        <v>Oct</v>
      </c>
      <c r="G2066" s="3" t="s">
        <v>20</v>
      </c>
      <c r="H2066" s="3" t="s">
        <v>31</v>
      </c>
      <c r="I2066" s="3" t="s">
        <v>28</v>
      </c>
      <c r="J2066" s="3" t="s">
        <v>3</v>
      </c>
      <c r="K2066" s="3" t="s">
        <v>4</v>
      </c>
      <c r="L2066" s="3" t="s">
        <v>22</v>
      </c>
      <c r="M2066" s="8">
        <v>1</v>
      </c>
      <c r="N2066" s="5">
        <v>49.56</v>
      </c>
      <c r="O2066" s="6">
        <v>0.05</v>
      </c>
      <c r="P2066" s="5">
        <v>22.88</v>
      </c>
      <c r="Q2066" s="5">
        <f t="shared" si="128"/>
        <v>47.082000000000001</v>
      </c>
      <c r="R2066" s="5">
        <f t="shared" si="129"/>
        <v>22.88</v>
      </c>
      <c r="S2066" s="5">
        <f t="shared" si="130"/>
        <v>24.202000000000002</v>
      </c>
      <c r="T2066" s="7">
        <f t="shared" si="131"/>
        <v>0.51403933562720361</v>
      </c>
      <c r="U2066" s="4">
        <f>YEAR(SalesDataTable[[#This Row],[Order Date]])</f>
        <v>2026</v>
      </c>
      <c r="V2066" s="7" t="str">
        <f>"Q"&amp;ROUNDUP(MONTH(SalesDataTable[[#This Row],[Order Date]])/3,0)</f>
        <v>Q4</v>
      </c>
      <c r="W2066" s="8">
        <f>MONTH(SalesDataTable[[#This Row],[Order Date]])</f>
        <v>10</v>
      </c>
      <c r="X2066" s="7" t="str">
        <f>TEXT(SalesDataTable[[#This Row],[Order Date]],"mmm")</f>
        <v>Oct</v>
      </c>
    </row>
    <row r="2067" spans="1:24" ht="15.75">
      <c r="A2067" s="1">
        <v>5062</v>
      </c>
      <c r="B2067" s="2">
        <v>46302</v>
      </c>
      <c r="C2067" s="3">
        <f>YEAR(SalesDataTable[[#This Row],[Order Date]])</f>
        <v>2026</v>
      </c>
      <c r="D2067" s="10" t="str">
        <f>"Q"&amp;ROUNDUP(MONTH(SalesDataTable[[#This Row],[Order Date]])/3,0)</f>
        <v>Q4</v>
      </c>
      <c r="E2067" s="3">
        <f>MONTH(SalesDataTable[[#This Row],[Order Date]])</f>
        <v>10</v>
      </c>
      <c r="F2067" s="3" t="str">
        <f>TEXT(SalesDataTable[[#This Row],[Order Date]],"MMM")</f>
        <v>Oct</v>
      </c>
      <c r="G2067" s="3" t="s">
        <v>6</v>
      </c>
      <c r="H2067" s="3" t="s">
        <v>43</v>
      </c>
      <c r="I2067" s="3" t="s">
        <v>2</v>
      </c>
      <c r="J2067" s="3" t="s">
        <v>3</v>
      </c>
      <c r="K2067" s="3" t="s">
        <v>14</v>
      </c>
      <c r="L2067" s="3" t="s">
        <v>44</v>
      </c>
      <c r="M2067" s="8">
        <v>4</v>
      </c>
      <c r="N2067" s="5">
        <v>131.05000000000001</v>
      </c>
      <c r="O2067" s="6">
        <v>0</v>
      </c>
      <c r="P2067" s="5">
        <v>67.37</v>
      </c>
      <c r="Q2067" s="5">
        <f t="shared" si="128"/>
        <v>524.20000000000005</v>
      </c>
      <c r="R2067" s="5">
        <f t="shared" si="129"/>
        <v>269.48</v>
      </c>
      <c r="S2067" s="5">
        <f t="shared" si="130"/>
        <v>254.72000000000003</v>
      </c>
      <c r="T2067" s="7">
        <f t="shared" si="131"/>
        <v>0.48592140404425793</v>
      </c>
      <c r="U2067" s="4">
        <f>YEAR(SalesDataTable[[#This Row],[Order Date]])</f>
        <v>2026</v>
      </c>
      <c r="V2067" s="7" t="str">
        <f>"Q"&amp;ROUNDUP(MONTH(SalesDataTable[[#This Row],[Order Date]])/3,0)</f>
        <v>Q4</v>
      </c>
      <c r="W2067" s="8">
        <f>MONTH(SalesDataTable[[#This Row],[Order Date]])</f>
        <v>10</v>
      </c>
      <c r="X2067" s="7" t="str">
        <f>TEXT(SalesDataTable[[#This Row],[Order Date]],"mmm")</f>
        <v>Oct</v>
      </c>
    </row>
    <row r="2068" spans="1:24" ht="15.75">
      <c r="A2068" s="1">
        <v>1126</v>
      </c>
      <c r="B2068" s="2">
        <v>46303</v>
      </c>
      <c r="C2068" s="3">
        <f>YEAR(SalesDataTable[[#This Row],[Order Date]])</f>
        <v>2026</v>
      </c>
      <c r="D2068" s="10" t="str">
        <f>"Q"&amp;ROUNDUP(MONTH(SalesDataTable[[#This Row],[Order Date]])/3,0)</f>
        <v>Q4</v>
      </c>
      <c r="E2068" s="3">
        <f>MONTH(SalesDataTable[[#This Row],[Order Date]])</f>
        <v>10</v>
      </c>
      <c r="F2068" s="3" t="str">
        <f>TEXT(SalesDataTable[[#This Row],[Order Date]],"MMM")</f>
        <v>Oct</v>
      </c>
      <c r="G2068" s="3" t="s">
        <v>0</v>
      </c>
      <c r="H2068" s="3" t="s">
        <v>36</v>
      </c>
      <c r="I2068" s="3" t="s">
        <v>2</v>
      </c>
      <c r="J2068" s="3" t="s">
        <v>16</v>
      </c>
      <c r="K2068" s="3" t="s">
        <v>4</v>
      </c>
      <c r="L2068" s="3" t="s">
        <v>22</v>
      </c>
      <c r="M2068" s="8">
        <v>1</v>
      </c>
      <c r="N2068" s="5">
        <v>51.35</v>
      </c>
      <c r="O2068" s="6">
        <v>0</v>
      </c>
      <c r="P2068" s="5">
        <v>22.98</v>
      </c>
      <c r="Q2068" s="5">
        <f t="shared" si="128"/>
        <v>51.35</v>
      </c>
      <c r="R2068" s="5">
        <f t="shared" si="129"/>
        <v>22.98</v>
      </c>
      <c r="S2068" s="5">
        <f t="shared" si="130"/>
        <v>28.37</v>
      </c>
      <c r="T2068" s="7">
        <f t="shared" si="131"/>
        <v>0.55248296007789677</v>
      </c>
      <c r="U2068" s="4">
        <f>YEAR(SalesDataTable[[#This Row],[Order Date]])</f>
        <v>2026</v>
      </c>
      <c r="V2068" s="7" t="str">
        <f>"Q"&amp;ROUNDUP(MONTH(SalesDataTable[[#This Row],[Order Date]])/3,0)</f>
        <v>Q4</v>
      </c>
      <c r="W2068" s="8">
        <f>MONTH(SalesDataTable[[#This Row],[Order Date]])</f>
        <v>10</v>
      </c>
      <c r="X2068" s="7" t="str">
        <f>TEXT(SalesDataTable[[#This Row],[Order Date]],"mmm")</f>
        <v>Oct</v>
      </c>
    </row>
    <row r="2069" spans="1:24" ht="15.75">
      <c r="A2069" s="1">
        <v>1865</v>
      </c>
      <c r="B2069" s="2">
        <v>46303</v>
      </c>
      <c r="C2069" s="3">
        <f>YEAR(SalesDataTable[[#This Row],[Order Date]])</f>
        <v>2026</v>
      </c>
      <c r="D2069" s="10" t="str">
        <f>"Q"&amp;ROUNDUP(MONTH(SalesDataTable[[#This Row],[Order Date]])/3,0)</f>
        <v>Q4</v>
      </c>
      <c r="E2069" s="3">
        <f>MONTH(SalesDataTable[[#This Row],[Order Date]])</f>
        <v>10</v>
      </c>
      <c r="F2069" s="3" t="str">
        <f>TEXT(SalesDataTable[[#This Row],[Order Date]],"MMM")</f>
        <v>Oct</v>
      </c>
      <c r="G2069" s="3" t="s">
        <v>20</v>
      </c>
      <c r="H2069" s="3" t="s">
        <v>33</v>
      </c>
      <c r="I2069" s="3" t="s">
        <v>2</v>
      </c>
      <c r="J2069" s="3" t="s">
        <v>3</v>
      </c>
      <c r="K2069" s="3" t="s">
        <v>34</v>
      </c>
      <c r="L2069" s="3" t="s">
        <v>35</v>
      </c>
      <c r="M2069" s="8">
        <v>1</v>
      </c>
      <c r="N2069" s="5">
        <v>39.659999999999997</v>
      </c>
      <c r="O2069" s="6">
        <v>0</v>
      </c>
      <c r="P2069" s="5">
        <v>14.39</v>
      </c>
      <c r="Q2069" s="5">
        <f t="shared" si="128"/>
        <v>39.659999999999997</v>
      </c>
      <c r="R2069" s="5">
        <f t="shared" si="129"/>
        <v>14.39</v>
      </c>
      <c r="S2069" s="5">
        <f t="shared" si="130"/>
        <v>25.269999999999996</v>
      </c>
      <c r="T2069" s="7">
        <f t="shared" si="131"/>
        <v>0.63716591023701463</v>
      </c>
      <c r="U2069" s="4">
        <f>YEAR(SalesDataTable[[#This Row],[Order Date]])</f>
        <v>2026</v>
      </c>
      <c r="V2069" s="7" t="str">
        <f>"Q"&amp;ROUNDUP(MONTH(SalesDataTable[[#This Row],[Order Date]])/3,0)</f>
        <v>Q4</v>
      </c>
      <c r="W2069" s="8">
        <f>MONTH(SalesDataTable[[#This Row],[Order Date]])</f>
        <v>10</v>
      </c>
      <c r="X2069" s="7" t="str">
        <f>TEXT(SalesDataTable[[#This Row],[Order Date]],"mmm")</f>
        <v>Oct</v>
      </c>
    </row>
    <row r="2070" spans="1:24" ht="15.75">
      <c r="A2070" s="1">
        <v>2471</v>
      </c>
      <c r="B2070" s="2">
        <v>46303</v>
      </c>
      <c r="C2070" s="3">
        <f>YEAR(SalesDataTable[[#This Row],[Order Date]])</f>
        <v>2026</v>
      </c>
      <c r="D2070" s="10" t="str">
        <f>"Q"&amp;ROUNDUP(MONTH(SalesDataTable[[#This Row],[Order Date]])/3,0)</f>
        <v>Q4</v>
      </c>
      <c r="E2070" s="3">
        <f>MONTH(SalesDataTable[[#This Row],[Order Date]])</f>
        <v>10</v>
      </c>
      <c r="F2070" s="3" t="str">
        <f>TEXT(SalesDataTable[[#This Row],[Order Date]],"MMM")</f>
        <v>Oct</v>
      </c>
      <c r="G2070" s="3" t="s">
        <v>20</v>
      </c>
      <c r="H2070" s="3" t="s">
        <v>47</v>
      </c>
      <c r="I2070" s="3" t="s">
        <v>19</v>
      </c>
      <c r="J2070" s="3" t="s">
        <v>13</v>
      </c>
      <c r="K2070" s="3" t="s">
        <v>34</v>
      </c>
      <c r="L2070" s="3" t="s">
        <v>35</v>
      </c>
      <c r="M2070" s="8">
        <v>1</v>
      </c>
      <c r="N2070" s="5">
        <v>39.79</v>
      </c>
      <c r="O2070" s="6">
        <v>0</v>
      </c>
      <c r="P2070" s="5">
        <v>14.76</v>
      </c>
      <c r="Q2070" s="5">
        <f t="shared" si="128"/>
        <v>39.79</v>
      </c>
      <c r="R2070" s="5">
        <f t="shared" si="129"/>
        <v>14.76</v>
      </c>
      <c r="S2070" s="5">
        <f t="shared" si="130"/>
        <v>25.03</v>
      </c>
      <c r="T2070" s="7">
        <f t="shared" si="131"/>
        <v>0.62905252576024129</v>
      </c>
      <c r="U2070" s="4">
        <f>YEAR(SalesDataTable[[#This Row],[Order Date]])</f>
        <v>2026</v>
      </c>
      <c r="V2070" s="7" t="str">
        <f>"Q"&amp;ROUNDUP(MONTH(SalesDataTable[[#This Row],[Order Date]])/3,0)</f>
        <v>Q4</v>
      </c>
      <c r="W2070" s="8">
        <f>MONTH(SalesDataTable[[#This Row],[Order Date]])</f>
        <v>10</v>
      </c>
      <c r="X2070" s="7" t="str">
        <f>TEXT(SalesDataTable[[#This Row],[Order Date]],"mmm")</f>
        <v>Oct</v>
      </c>
    </row>
    <row r="2071" spans="1:24" ht="15.75">
      <c r="A2071" s="1">
        <v>3208</v>
      </c>
      <c r="B2071" s="2">
        <v>46303</v>
      </c>
      <c r="C2071" s="3">
        <f>YEAR(SalesDataTable[[#This Row],[Order Date]])</f>
        <v>2026</v>
      </c>
      <c r="D2071" s="10" t="str">
        <f>"Q"&amp;ROUNDUP(MONTH(SalesDataTable[[#This Row],[Order Date]])/3,0)</f>
        <v>Q4</v>
      </c>
      <c r="E2071" s="3">
        <f>MONTH(SalesDataTable[[#This Row],[Order Date]])</f>
        <v>10</v>
      </c>
      <c r="F2071" s="3" t="str">
        <f>TEXT(SalesDataTable[[#This Row],[Order Date]],"MMM")</f>
        <v>Oct</v>
      </c>
      <c r="G2071" s="3" t="s">
        <v>11</v>
      </c>
      <c r="H2071" s="3" t="s">
        <v>39</v>
      </c>
      <c r="I2071" s="3" t="s">
        <v>8</v>
      </c>
      <c r="J2071" s="3" t="s">
        <v>13</v>
      </c>
      <c r="K2071" s="3" t="s">
        <v>4</v>
      </c>
      <c r="L2071" s="3" t="s">
        <v>26</v>
      </c>
      <c r="M2071" s="8">
        <v>6</v>
      </c>
      <c r="N2071" s="5">
        <v>41.27</v>
      </c>
      <c r="O2071" s="6">
        <v>0.1</v>
      </c>
      <c r="P2071" s="5">
        <v>16.61</v>
      </c>
      <c r="Q2071" s="5">
        <f t="shared" si="128"/>
        <v>222.858</v>
      </c>
      <c r="R2071" s="5">
        <f t="shared" si="129"/>
        <v>99.66</v>
      </c>
      <c r="S2071" s="5">
        <f t="shared" si="130"/>
        <v>123.19800000000001</v>
      </c>
      <c r="T2071" s="7">
        <f t="shared" si="131"/>
        <v>0.55280941227149127</v>
      </c>
      <c r="U2071" s="4">
        <f>YEAR(SalesDataTable[[#This Row],[Order Date]])</f>
        <v>2026</v>
      </c>
      <c r="V2071" s="7" t="str">
        <f>"Q"&amp;ROUNDUP(MONTH(SalesDataTable[[#This Row],[Order Date]])/3,0)</f>
        <v>Q4</v>
      </c>
      <c r="W2071" s="8">
        <f>MONTH(SalesDataTable[[#This Row],[Order Date]])</f>
        <v>10</v>
      </c>
      <c r="X2071" s="7" t="str">
        <f>TEXT(SalesDataTable[[#This Row],[Order Date]],"mmm")</f>
        <v>Oct</v>
      </c>
    </row>
    <row r="2072" spans="1:24" ht="15.75">
      <c r="A2072" s="1">
        <v>4285</v>
      </c>
      <c r="B2072" s="2">
        <v>46303</v>
      </c>
      <c r="C2072" s="3">
        <f>YEAR(SalesDataTable[[#This Row],[Order Date]])</f>
        <v>2026</v>
      </c>
      <c r="D2072" s="10" t="str">
        <f>"Q"&amp;ROUNDUP(MONTH(SalesDataTable[[#This Row],[Order Date]])/3,0)</f>
        <v>Q4</v>
      </c>
      <c r="E2072" s="3">
        <f>MONTH(SalesDataTable[[#This Row],[Order Date]])</f>
        <v>10</v>
      </c>
      <c r="F2072" s="3" t="str">
        <f>TEXT(SalesDataTable[[#This Row],[Order Date]],"MMM")</f>
        <v>Oct</v>
      </c>
      <c r="G2072" s="3" t="s">
        <v>20</v>
      </c>
      <c r="H2072" s="3" t="s">
        <v>21</v>
      </c>
      <c r="I2072" s="3" t="s">
        <v>2</v>
      </c>
      <c r="J2072" s="3" t="s">
        <v>3</v>
      </c>
      <c r="K2072" s="3" t="s">
        <v>9</v>
      </c>
      <c r="L2072" s="3" t="s">
        <v>10</v>
      </c>
      <c r="M2072" s="8">
        <v>1</v>
      </c>
      <c r="N2072" s="5">
        <v>93.39</v>
      </c>
      <c r="O2072" s="6">
        <v>0</v>
      </c>
      <c r="P2072" s="5">
        <v>45.98</v>
      </c>
      <c r="Q2072" s="5">
        <f t="shared" si="128"/>
        <v>93.39</v>
      </c>
      <c r="R2072" s="5">
        <f t="shared" si="129"/>
        <v>45.98</v>
      </c>
      <c r="S2072" s="5">
        <f t="shared" si="130"/>
        <v>47.410000000000004</v>
      </c>
      <c r="T2072" s="7">
        <f t="shared" si="131"/>
        <v>0.50765606595995294</v>
      </c>
      <c r="U2072" s="4">
        <f>YEAR(SalesDataTable[[#This Row],[Order Date]])</f>
        <v>2026</v>
      </c>
      <c r="V2072" s="7" t="str">
        <f>"Q"&amp;ROUNDUP(MONTH(SalesDataTable[[#This Row],[Order Date]])/3,0)</f>
        <v>Q4</v>
      </c>
      <c r="W2072" s="8">
        <f>MONTH(SalesDataTable[[#This Row],[Order Date]])</f>
        <v>10</v>
      </c>
      <c r="X2072" s="7" t="str">
        <f>TEXT(SalesDataTable[[#This Row],[Order Date]],"mmm")</f>
        <v>Oct</v>
      </c>
    </row>
    <row r="2073" spans="1:24" ht="15.75">
      <c r="A2073" s="1">
        <v>261</v>
      </c>
      <c r="B2073" s="2">
        <v>46304</v>
      </c>
      <c r="C2073" s="3">
        <f>YEAR(SalesDataTable[[#This Row],[Order Date]])</f>
        <v>2026</v>
      </c>
      <c r="D2073" s="10" t="str">
        <f>"Q"&amp;ROUNDUP(MONTH(SalesDataTable[[#This Row],[Order Date]])/3,0)</f>
        <v>Q4</v>
      </c>
      <c r="E2073" s="3">
        <f>MONTH(SalesDataTable[[#This Row],[Order Date]])</f>
        <v>10</v>
      </c>
      <c r="F2073" s="3" t="str">
        <f>TEXT(SalesDataTable[[#This Row],[Order Date]],"MMM")</f>
        <v>Oct</v>
      </c>
      <c r="G2073" s="3" t="s">
        <v>11</v>
      </c>
      <c r="H2073" s="3" t="s">
        <v>18</v>
      </c>
      <c r="I2073" s="3" t="s">
        <v>2</v>
      </c>
      <c r="J2073" s="3" t="s">
        <v>16</v>
      </c>
      <c r="K2073" s="3" t="s">
        <v>23</v>
      </c>
      <c r="L2073" s="3" t="s">
        <v>24</v>
      </c>
      <c r="M2073" s="8">
        <v>1</v>
      </c>
      <c r="N2073" s="5">
        <v>336.56</v>
      </c>
      <c r="O2073" s="6">
        <v>0</v>
      </c>
      <c r="P2073" s="5">
        <v>189.74</v>
      </c>
      <c r="Q2073" s="5">
        <f t="shared" si="128"/>
        <v>336.56</v>
      </c>
      <c r="R2073" s="5">
        <f t="shared" si="129"/>
        <v>189.74</v>
      </c>
      <c r="S2073" s="5">
        <f t="shared" si="130"/>
        <v>146.82</v>
      </c>
      <c r="T2073" s="7">
        <f t="shared" si="131"/>
        <v>0.43623722367482765</v>
      </c>
      <c r="U2073" s="4">
        <f>YEAR(SalesDataTable[[#This Row],[Order Date]])</f>
        <v>2026</v>
      </c>
      <c r="V2073" s="7" t="str">
        <f>"Q"&amp;ROUNDUP(MONTH(SalesDataTable[[#This Row],[Order Date]])/3,0)</f>
        <v>Q4</v>
      </c>
      <c r="W2073" s="8">
        <f>MONTH(SalesDataTable[[#This Row],[Order Date]])</f>
        <v>10</v>
      </c>
      <c r="X2073" s="7" t="str">
        <f>TEXT(SalesDataTable[[#This Row],[Order Date]],"mmm")</f>
        <v>Oct</v>
      </c>
    </row>
    <row r="2074" spans="1:24" ht="15.75">
      <c r="A2074" s="1">
        <v>291</v>
      </c>
      <c r="B2074" s="2">
        <v>46304</v>
      </c>
      <c r="C2074" s="3">
        <f>YEAR(SalesDataTable[[#This Row],[Order Date]])</f>
        <v>2026</v>
      </c>
      <c r="D2074" s="10" t="str">
        <f>"Q"&amp;ROUNDUP(MONTH(SalesDataTable[[#This Row],[Order Date]])/3,0)</f>
        <v>Q4</v>
      </c>
      <c r="E2074" s="3">
        <f>MONTH(SalesDataTable[[#This Row],[Order Date]])</f>
        <v>10</v>
      </c>
      <c r="F2074" s="3" t="str">
        <f>TEXT(SalesDataTable[[#This Row],[Order Date]],"MMM")</f>
        <v>Oct</v>
      </c>
      <c r="G2074" s="3" t="s">
        <v>11</v>
      </c>
      <c r="H2074" s="3" t="s">
        <v>12</v>
      </c>
      <c r="I2074" s="3" t="s">
        <v>2</v>
      </c>
      <c r="J2074" s="3" t="s">
        <v>13</v>
      </c>
      <c r="K2074" s="3" t="s">
        <v>14</v>
      </c>
      <c r="L2074" s="3" t="s">
        <v>44</v>
      </c>
      <c r="M2074" s="8">
        <v>2</v>
      </c>
      <c r="N2074" s="5">
        <v>132.47999999999999</v>
      </c>
      <c r="O2074" s="6">
        <v>0.1</v>
      </c>
      <c r="P2074" s="5">
        <v>67.48</v>
      </c>
      <c r="Q2074" s="5">
        <f t="shared" si="128"/>
        <v>238.464</v>
      </c>
      <c r="R2074" s="5">
        <f t="shared" si="129"/>
        <v>134.96</v>
      </c>
      <c r="S2074" s="5">
        <f t="shared" si="130"/>
        <v>103.50399999999999</v>
      </c>
      <c r="T2074" s="7">
        <f t="shared" si="131"/>
        <v>0.43404455179817497</v>
      </c>
      <c r="U2074" s="4">
        <f>YEAR(SalesDataTable[[#This Row],[Order Date]])</f>
        <v>2026</v>
      </c>
      <c r="V2074" s="7" t="str">
        <f>"Q"&amp;ROUNDUP(MONTH(SalesDataTable[[#This Row],[Order Date]])/3,0)</f>
        <v>Q4</v>
      </c>
      <c r="W2074" s="8">
        <f>MONTH(SalesDataTable[[#This Row],[Order Date]])</f>
        <v>10</v>
      </c>
      <c r="X2074" s="7" t="str">
        <f>TEXT(SalesDataTable[[#This Row],[Order Date]],"mmm")</f>
        <v>Oct</v>
      </c>
    </row>
    <row r="2075" spans="1:24" ht="15.75">
      <c r="A2075" s="1">
        <v>670</v>
      </c>
      <c r="B2075" s="2">
        <v>46304</v>
      </c>
      <c r="C2075" s="3">
        <f>YEAR(SalesDataTable[[#This Row],[Order Date]])</f>
        <v>2026</v>
      </c>
      <c r="D2075" s="10" t="str">
        <f>"Q"&amp;ROUNDUP(MONTH(SalesDataTable[[#This Row],[Order Date]])/3,0)</f>
        <v>Q4</v>
      </c>
      <c r="E2075" s="3">
        <f>MONTH(SalesDataTable[[#This Row],[Order Date]])</f>
        <v>10</v>
      </c>
      <c r="F2075" s="3" t="str">
        <f>TEXT(SalesDataTable[[#This Row],[Order Date]],"MMM")</f>
        <v>Oct</v>
      </c>
      <c r="G2075" s="3" t="s">
        <v>6</v>
      </c>
      <c r="H2075" s="3" t="s">
        <v>49</v>
      </c>
      <c r="I2075" s="3" t="s">
        <v>19</v>
      </c>
      <c r="J2075" s="3" t="s">
        <v>3</v>
      </c>
      <c r="K2075" s="3" t="s">
        <v>9</v>
      </c>
      <c r="L2075" s="3" t="s">
        <v>10</v>
      </c>
      <c r="M2075" s="8">
        <v>1</v>
      </c>
      <c r="N2075" s="5">
        <v>92.59</v>
      </c>
      <c r="O2075" s="6">
        <v>0</v>
      </c>
      <c r="P2075" s="5">
        <v>44.46</v>
      </c>
      <c r="Q2075" s="5">
        <f t="shared" si="128"/>
        <v>92.59</v>
      </c>
      <c r="R2075" s="5">
        <f t="shared" si="129"/>
        <v>44.46</v>
      </c>
      <c r="S2075" s="5">
        <f t="shared" si="130"/>
        <v>48.13</v>
      </c>
      <c r="T2075" s="7">
        <f t="shared" si="131"/>
        <v>0.51981855491953777</v>
      </c>
      <c r="U2075" s="4">
        <f>YEAR(SalesDataTable[[#This Row],[Order Date]])</f>
        <v>2026</v>
      </c>
      <c r="V2075" s="7" t="str">
        <f>"Q"&amp;ROUNDUP(MONTH(SalesDataTable[[#This Row],[Order Date]])/3,0)</f>
        <v>Q4</v>
      </c>
      <c r="W2075" s="8">
        <f>MONTH(SalesDataTable[[#This Row],[Order Date]])</f>
        <v>10</v>
      </c>
      <c r="X2075" s="7" t="str">
        <f>TEXT(SalesDataTable[[#This Row],[Order Date]],"mmm")</f>
        <v>Oct</v>
      </c>
    </row>
    <row r="2076" spans="1:24" ht="15.75">
      <c r="A2076" s="1">
        <v>1306</v>
      </c>
      <c r="B2076" s="2">
        <v>46304</v>
      </c>
      <c r="C2076" s="3">
        <f>YEAR(SalesDataTable[[#This Row],[Order Date]])</f>
        <v>2026</v>
      </c>
      <c r="D2076" s="10" t="str">
        <f>"Q"&amp;ROUNDUP(MONTH(SalesDataTable[[#This Row],[Order Date]])/3,0)</f>
        <v>Q4</v>
      </c>
      <c r="E2076" s="3">
        <f>MONTH(SalesDataTable[[#This Row],[Order Date]])</f>
        <v>10</v>
      </c>
      <c r="F2076" s="3" t="str">
        <f>TEXT(SalesDataTable[[#This Row],[Order Date]],"MMM")</f>
        <v>Oct</v>
      </c>
      <c r="G2076" s="3" t="s">
        <v>20</v>
      </c>
      <c r="H2076" s="3" t="s">
        <v>33</v>
      </c>
      <c r="I2076" s="3" t="s">
        <v>19</v>
      </c>
      <c r="J2076" s="3" t="s">
        <v>16</v>
      </c>
      <c r="K2076" s="3" t="s">
        <v>34</v>
      </c>
      <c r="L2076" s="3" t="s">
        <v>42</v>
      </c>
      <c r="M2076" s="8">
        <v>1</v>
      </c>
      <c r="N2076" s="5">
        <v>35.450000000000003</v>
      </c>
      <c r="O2076" s="6">
        <v>0.05</v>
      </c>
      <c r="P2076" s="5">
        <v>14.23</v>
      </c>
      <c r="Q2076" s="5">
        <f t="shared" si="128"/>
        <v>33.677500000000002</v>
      </c>
      <c r="R2076" s="5">
        <f t="shared" si="129"/>
        <v>14.23</v>
      </c>
      <c r="S2076" s="5">
        <f t="shared" si="130"/>
        <v>19.447500000000002</v>
      </c>
      <c r="T2076" s="7">
        <f t="shared" si="131"/>
        <v>0.57746269764679681</v>
      </c>
      <c r="U2076" s="4">
        <f>YEAR(SalesDataTable[[#This Row],[Order Date]])</f>
        <v>2026</v>
      </c>
      <c r="V2076" s="7" t="str">
        <f>"Q"&amp;ROUNDUP(MONTH(SalesDataTable[[#This Row],[Order Date]])/3,0)</f>
        <v>Q4</v>
      </c>
      <c r="W2076" s="8">
        <f>MONTH(SalesDataTable[[#This Row],[Order Date]])</f>
        <v>10</v>
      </c>
      <c r="X2076" s="7" t="str">
        <f>TEXT(SalesDataTable[[#This Row],[Order Date]],"mmm")</f>
        <v>Oct</v>
      </c>
    </row>
    <row r="2077" spans="1:24" ht="15.75">
      <c r="A2077" s="1">
        <v>2400</v>
      </c>
      <c r="B2077" s="2">
        <v>46304</v>
      </c>
      <c r="C2077" s="3">
        <f>YEAR(SalesDataTable[[#This Row],[Order Date]])</f>
        <v>2026</v>
      </c>
      <c r="D2077" s="10" t="str">
        <f>"Q"&amp;ROUNDUP(MONTH(SalesDataTable[[#This Row],[Order Date]])/3,0)</f>
        <v>Q4</v>
      </c>
      <c r="E2077" s="3">
        <f>MONTH(SalesDataTable[[#This Row],[Order Date]])</f>
        <v>10</v>
      </c>
      <c r="F2077" s="3" t="str">
        <f>TEXT(SalesDataTable[[#This Row],[Order Date]],"MMM")</f>
        <v>Oct</v>
      </c>
      <c r="G2077" s="3" t="s">
        <v>11</v>
      </c>
      <c r="H2077" s="3" t="s">
        <v>12</v>
      </c>
      <c r="I2077" s="3" t="s">
        <v>2</v>
      </c>
      <c r="J2077" s="3" t="s">
        <v>13</v>
      </c>
      <c r="K2077" s="3" t="s">
        <v>9</v>
      </c>
      <c r="L2077" s="3" t="s">
        <v>10</v>
      </c>
      <c r="M2077" s="8">
        <v>2</v>
      </c>
      <c r="N2077" s="5">
        <v>93.83</v>
      </c>
      <c r="O2077" s="6">
        <v>0.1</v>
      </c>
      <c r="P2077" s="5">
        <v>44.27</v>
      </c>
      <c r="Q2077" s="5">
        <f t="shared" si="128"/>
        <v>168.89400000000001</v>
      </c>
      <c r="R2077" s="5">
        <f t="shared" si="129"/>
        <v>88.54</v>
      </c>
      <c r="S2077" s="5">
        <f t="shared" si="130"/>
        <v>80.353999999999999</v>
      </c>
      <c r="T2077" s="7">
        <f t="shared" si="131"/>
        <v>0.47576586498040191</v>
      </c>
      <c r="U2077" s="4">
        <f>YEAR(SalesDataTable[[#This Row],[Order Date]])</f>
        <v>2026</v>
      </c>
      <c r="V2077" s="7" t="str">
        <f>"Q"&amp;ROUNDUP(MONTH(SalesDataTable[[#This Row],[Order Date]])/3,0)</f>
        <v>Q4</v>
      </c>
      <c r="W2077" s="8">
        <f>MONTH(SalesDataTable[[#This Row],[Order Date]])</f>
        <v>10</v>
      </c>
      <c r="X2077" s="7" t="str">
        <f>TEXT(SalesDataTable[[#This Row],[Order Date]],"mmm")</f>
        <v>Oct</v>
      </c>
    </row>
    <row r="2078" spans="1:24" ht="15.75">
      <c r="A2078" s="1">
        <v>3816</v>
      </c>
      <c r="B2078" s="2">
        <v>46304</v>
      </c>
      <c r="C2078" s="3">
        <f>YEAR(SalesDataTable[[#This Row],[Order Date]])</f>
        <v>2026</v>
      </c>
      <c r="D2078" s="10" t="str">
        <f>"Q"&amp;ROUNDUP(MONTH(SalesDataTable[[#This Row],[Order Date]])/3,0)</f>
        <v>Q4</v>
      </c>
      <c r="E2078" s="3">
        <f>MONTH(SalesDataTable[[#This Row],[Order Date]])</f>
        <v>10</v>
      </c>
      <c r="F2078" s="3" t="str">
        <f>TEXT(SalesDataTable[[#This Row],[Order Date]],"MMM")</f>
        <v>Oct</v>
      </c>
      <c r="G2078" s="3" t="s">
        <v>6</v>
      </c>
      <c r="H2078" s="3" t="s">
        <v>43</v>
      </c>
      <c r="I2078" s="3" t="s">
        <v>2</v>
      </c>
      <c r="J2078" s="3" t="s">
        <v>13</v>
      </c>
      <c r="K2078" s="3" t="s">
        <v>34</v>
      </c>
      <c r="L2078" s="3" t="s">
        <v>42</v>
      </c>
      <c r="M2078" s="8">
        <v>1</v>
      </c>
      <c r="N2078" s="5">
        <v>36.32</v>
      </c>
      <c r="O2078" s="6">
        <v>0</v>
      </c>
      <c r="P2078" s="5">
        <v>13.6</v>
      </c>
      <c r="Q2078" s="5">
        <f t="shared" si="128"/>
        <v>36.32</v>
      </c>
      <c r="R2078" s="5">
        <f t="shared" si="129"/>
        <v>13.6</v>
      </c>
      <c r="S2078" s="5">
        <f t="shared" si="130"/>
        <v>22.72</v>
      </c>
      <c r="T2078" s="7">
        <f t="shared" si="131"/>
        <v>0.62555066079295152</v>
      </c>
      <c r="U2078" s="4">
        <f>YEAR(SalesDataTable[[#This Row],[Order Date]])</f>
        <v>2026</v>
      </c>
      <c r="V2078" s="7" t="str">
        <f>"Q"&amp;ROUNDUP(MONTH(SalesDataTable[[#This Row],[Order Date]])/3,0)</f>
        <v>Q4</v>
      </c>
      <c r="W2078" s="8">
        <f>MONTH(SalesDataTable[[#This Row],[Order Date]])</f>
        <v>10</v>
      </c>
      <c r="X2078" s="7" t="str">
        <f>TEXT(SalesDataTable[[#This Row],[Order Date]],"mmm")</f>
        <v>Oct</v>
      </c>
    </row>
    <row r="2079" spans="1:24" ht="15.75">
      <c r="A2079" s="1">
        <v>4038</v>
      </c>
      <c r="B2079" s="2">
        <v>46304</v>
      </c>
      <c r="C2079" s="3">
        <f>YEAR(SalesDataTable[[#This Row],[Order Date]])</f>
        <v>2026</v>
      </c>
      <c r="D2079" s="10" t="str">
        <f>"Q"&amp;ROUNDUP(MONTH(SalesDataTable[[#This Row],[Order Date]])/3,0)</f>
        <v>Q4</v>
      </c>
      <c r="E2079" s="3">
        <f>MONTH(SalesDataTable[[#This Row],[Order Date]])</f>
        <v>10</v>
      </c>
      <c r="F2079" s="3" t="str">
        <f>TEXT(SalesDataTable[[#This Row],[Order Date]],"MMM")</f>
        <v>Oct</v>
      </c>
      <c r="G2079" s="3" t="s">
        <v>0</v>
      </c>
      <c r="H2079" s="3" t="s">
        <v>50</v>
      </c>
      <c r="I2079" s="3" t="s">
        <v>2</v>
      </c>
      <c r="J2079" s="3" t="s">
        <v>3</v>
      </c>
      <c r="K2079" s="3" t="s">
        <v>34</v>
      </c>
      <c r="L2079" s="3" t="s">
        <v>38</v>
      </c>
      <c r="M2079" s="8">
        <v>2</v>
      </c>
      <c r="N2079" s="5">
        <v>125.56</v>
      </c>
      <c r="O2079" s="6">
        <v>0.1</v>
      </c>
      <c r="P2079" s="5">
        <v>67.260000000000005</v>
      </c>
      <c r="Q2079" s="5">
        <f t="shared" si="128"/>
        <v>226.00800000000001</v>
      </c>
      <c r="R2079" s="5">
        <f t="shared" si="129"/>
        <v>134.52000000000001</v>
      </c>
      <c r="S2079" s="5">
        <f t="shared" si="130"/>
        <v>91.488</v>
      </c>
      <c r="T2079" s="7">
        <f t="shared" si="131"/>
        <v>0.40479983009450993</v>
      </c>
      <c r="U2079" s="4">
        <f>YEAR(SalesDataTable[[#This Row],[Order Date]])</f>
        <v>2026</v>
      </c>
      <c r="V2079" s="7" t="str">
        <f>"Q"&amp;ROUNDUP(MONTH(SalesDataTable[[#This Row],[Order Date]])/3,0)</f>
        <v>Q4</v>
      </c>
      <c r="W2079" s="8">
        <f>MONTH(SalesDataTable[[#This Row],[Order Date]])</f>
        <v>10</v>
      </c>
      <c r="X2079" s="7" t="str">
        <f>TEXT(SalesDataTable[[#This Row],[Order Date]],"mmm")</f>
        <v>Oct</v>
      </c>
    </row>
    <row r="2080" spans="1:24" ht="15.75">
      <c r="A2080" s="1">
        <v>4686</v>
      </c>
      <c r="B2080" s="2">
        <v>46304</v>
      </c>
      <c r="C2080" s="3">
        <f>YEAR(SalesDataTable[[#This Row],[Order Date]])</f>
        <v>2026</v>
      </c>
      <c r="D2080" s="10" t="str">
        <f>"Q"&amp;ROUNDUP(MONTH(SalesDataTable[[#This Row],[Order Date]])/3,0)</f>
        <v>Q4</v>
      </c>
      <c r="E2080" s="3">
        <f>MONTH(SalesDataTable[[#This Row],[Order Date]])</f>
        <v>10</v>
      </c>
      <c r="F2080" s="3" t="str">
        <f>TEXT(SalesDataTable[[#This Row],[Order Date]],"MMM")</f>
        <v>Oct</v>
      </c>
      <c r="G2080" s="3" t="s">
        <v>0</v>
      </c>
      <c r="H2080" s="3" t="s">
        <v>50</v>
      </c>
      <c r="I2080" s="3" t="s">
        <v>28</v>
      </c>
      <c r="J2080" s="3" t="s">
        <v>13</v>
      </c>
      <c r="K2080" s="3" t="s">
        <v>23</v>
      </c>
      <c r="L2080" s="3" t="s">
        <v>51</v>
      </c>
      <c r="M2080" s="8">
        <v>2</v>
      </c>
      <c r="N2080" s="5">
        <v>124.91</v>
      </c>
      <c r="O2080" s="6">
        <v>0</v>
      </c>
      <c r="P2080" s="5">
        <v>60.33</v>
      </c>
      <c r="Q2080" s="5">
        <f t="shared" si="128"/>
        <v>249.82</v>
      </c>
      <c r="R2080" s="5">
        <f t="shared" si="129"/>
        <v>120.66</v>
      </c>
      <c r="S2080" s="5">
        <f t="shared" si="130"/>
        <v>129.16</v>
      </c>
      <c r="T2080" s="7">
        <f t="shared" si="131"/>
        <v>0.51701224881914976</v>
      </c>
      <c r="U2080" s="4">
        <f>YEAR(SalesDataTable[[#This Row],[Order Date]])</f>
        <v>2026</v>
      </c>
      <c r="V2080" s="7" t="str">
        <f>"Q"&amp;ROUNDUP(MONTH(SalesDataTable[[#This Row],[Order Date]])/3,0)</f>
        <v>Q4</v>
      </c>
      <c r="W2080" s="8">
        <f>MONTH(SalesDataTable[[#This Row],[Order Date]])</f>
        <v>10</v>
      </c>
      <c r="X2080" s="7" t="str">
        <f>TEXT(SalesDataTable[[#This Row],[Order Date]],"mmm")</f>
        <v>Oct</v>
      </c>
    </row>
    <row r="2081" spans="1:24" ht="15.75">
      <c r="A2081" s="1">
        <v>5076</v>
      </c>
      <c r="B2081" s="2">
        <v>46304</v>
      </c>
      <c r="C2081" s="3">
        <f>YEAR(SalesDataTable[[#This Row],[Order Date]])</f>
        <v>2026</v>
      </c>
      <c r="D2081" s="10" t="str">
        <f>"Q"&amp;ROUNDUP(MONTH(SalesDataTable[[#This Row],[Order Date]])/3,0)</f>
        <v>Q4</v>
      </c>
      <c r="E2081" s="3">
        <f>MONTH(SalesDataTable[[#This Row],[Order Date]])</f>
        <v>10</v>
      </c>
      <c r="F2081" s="3" t="str">
        <f>TEXT(SalesDataTable[[#This Row],[Order Date]],"MMM")</f>
        <v>Oct</v>
      </c>
      <c r="G2081" s="3" t="s">
        <v>6</v>
      </c>
      <c r="H2081" s="3" t="s">
        <v>43</v>
      </c>
      <c r="I2081" s="3" t="s">
        <v>2</v>
      </c>
      <c r="J2081" s="3" t="s">
        <v>13</v>
      </c>
      <c r="K2081" s="3" t="s">
        <v>23</v>
      </c>
      <c r="L2081" s="3" t="s">
        <v>29</v>
      </c>
      <c r="M2081" s="8">
        <v>1</v>
      </c>
      <c r="N2081" s="5">
        <v>199.32</v>
      </c>
      <c r="O2081" s="6">
        <v>0</v>
      </c>
      <c r="P2081" s="5">
        <v>103.83</v>
      </c>
      <c r="Q2081" s="5">
        <f t="shared" si="128"/>
        <v>199.32</v>
      </c>
      <c r="R2081" s="5">
        <f t="shared" si="129"/>
        <v>103.83</v>
      </c>
      <c r="S2081" s="5">
        <f t="shared" si="130"/>
        <v>95.49</v>
      </c>
      <c r="T2081" s="7">
        <f t="shared" si="131"/>
        <v>0.4790788681517158</v>
      </c>
      <c r="U2081" s="4">
        <f>YEAR(SalesDataTable[[#This Row],[Order Date]])</f>
        <v>2026</v>
      </c>
      <c r="V2081" s="7" t="str">
        <f>"Q"&amp;ROUNDUP(MONTH(SalesDataTable[[#This Row],[Order Date]])/3,0)</f>
        <v>Q4</v>
      </c>
      <c r="W2081" s="8">
        <f>MONTH(SalesDataTable[[#This Row],[Order Date]])</f>
        <v>10</v>
      </c>
      <c r="X2081" s="7" t="str">
        <f>TEXT(SalesDataTable[[#This Row],[Order Date]],"mmm")</f>
        <v>Oct</v>
      </c>
    </row>
    <row r="2082" spans="1:24" ht="15.75">
      <c r="A2082" s="1">
        <v>1339</v>
      </c>
      <c r="B2082" s="2">
        <v>46305</v>
      </c>
      <c r="C2082" s="3">
        <f>YEAR(SalesDataTable[[#This Row],[Order Date]])</f>
        <v>2026</v>
      </c>
      <c r="D2082" s="10" t="str">
        <f>"Q"&amp;ROUNDUP(MONTH(SalesDataTable[[#This Row],[Order Date]])/3,0)</f>
        <v>Q4</v>
      </c>
      <c r="E2082" s="3">
        <f>MONTH(SalesDataTable[[#This Row],[Order Date]])</f>
        <v>10</v>
      </c>
      <c r="F2082" s="3" t="str">
        <f>TEXT(SalesDataTable[[#This Row],[Order Date]],"MMM")</f>
        <v>Oct</v>
      </c>
      <c r="G2082" s="3" t="s">
        <v>6</v>
      </c>
      <c r="H2082" s="3" t="s">
        <v>41</v>
      </c>
      <c r="I2082" s="3" t="s">
        <v>2</v>
      </c>
      <c r="J2082" s="3" t="s">
        <v>3</v>
      </c>
      <c r="K2082" s="3" t="s">
        <v>23</v>
      </c>
      <c r="L2082" s="3" t="s">
        <v>24</v>
      </c>
      <c r="M2082" s="8">
        <v>4</v>
      </c>
      <c r="N2082" s="5">
        <v>337.38</v>
      </c>
      <c r="O2082" s="6">
        <v>0.05</v>
      </c>
      <c r="P2082" s="5">
        <v>194.94</v>
      </c>
      <c r="Q2082" s="5">
        <f t="shared" si="128"/>
        <v>1282.0439999999999</v>
      </c>
      <c r="R2082" s="5">
        <f t="shared" si="129"/>
        <v>779.76</v>
      </c>
      <c r="S2082" s="5">
        <f t="shared" si="130"/>
        <v>502.28399999999988</v>
      </c>
      <c r="T2082" s="7">
        <f t="shared" si="131"/>
        <v>0.39178374533167343</v>
      </c>
      <c r="U2082" s="4">
        <f>YEAR(SalesDataTable[[#This Row],[Order Date]])</f>
        <v>2026</v>
      </c>
      <c r="V2082" s="7" t="str">
        <f>"Q"&amp;ROUNDUP(MONTH(SalesDataTable[[#This Row],[Order Date]])/3,0)</f>
        <v>Q4</v>
      </c>
      <c r="W2082" s="8">
        <f>MONTH(SalesDataTable[[#This Row],[Order Date]])</f>
        <v>10</v>
      </c>
      <c r="X2082" s="7" t="str">
        <f>TEXT(SalesDataTable[[#This Row],[Order Date]],"mmm")</f>
        <v>Oct</v>
      </c>
    </row>
    <row r="2083" spans="1:24" ht="15.75">
      <c r="A2083" s="1">
        <v>1884</v>
      </c>
      <c r="B2083" s="2">
        <v>46305</v>
      </c>
      <c r="C2083" s="3">
        <f>YEAR(SalesDataTable[[#This Row],[Order Date]])</f>
        <v>2026</v>
      </c>
      <c r="D2083" s="10" t="str">
        <f>"Q"&amp;ROUNDUP(MONTH(SalesDataTable[[#This Row],[Order Date]])/3,0)</f>
        <v>Q4</v>
      </c>
      <c r="E2083" s="3">
        <f>MONTH(SalesDataTable[[#This Row],[Order Date]])</f>
        <v>10</v>
      </c>
      <c r="F2083" s="3" t="str">
        <f>TEXT(SalesDataTable[[#This Row],[Order Date]],"MMM")</f>
        <v>Oct</v>
      </c>
      <c r="G2083" s="3" t="s">
        <v>11</v>
      </c>
      <c r="H2083" s="3" t="s">
        <v>12</v>
      </c>
      <c r="I2083" s="3" t="s">
        <v>2</v>
      </c>
      <c r="J2083" s="3" t="s">
        <v>16</v>
      </c>
      <c r="K2083" s="3" t="s">
        <v>23</v>
      </c>
      <c r="L2083" s="3" t="s">
        <v>40</v>
      </c>
      <c r="M2083" s="8">
        <v>3</v>
      </c>
      <c r="N2083" s="5">
        <v>82.18</v>
      </c>
      <c r="O2083" s="6">
        <v>0.1</v>
      </c>
      <c r="P2083" s="5">
        <v>39.82</v>
      </c>
      <c r="Q2083" s="5">
        <f t="shared" si="128"/>
        <v>221.88600000000002</v>
      </c>
      <c r="R2083" s="5">
        <f t="shared" si="129"/>
        <v>119.46000000000001</v>
      </c>
      <c r="S2083" s="5">
        <f t="shared" si="130"/>
        <v>102.42600000000002</v>
      </c>
      <c r="T2083" s="7">
        <f t="shared" si="131"/>
        <v>0.46161542413671885</v>
      </c>
      <c r="U2083" s="4">
        <f>YEAR(SalesDataTable[[#This Row],[Order Date]])</f>
        <v>2026</v>
      </c>
      <c r="V2083" s="7" t="str">
        <f>"Q"&amp;ROUNDUP(MONTH(SalesDataTable[[#This Row],[Order Date]])/3,0)</f>
        <v>Q4</v>
      </c>
      <c r="W2083" s="8">
        <f>MONTH(SalesDataTable[[#This Row],[Order Date]])</f>
        <v>10</v>
      </c>
      <c r="X2083" s="7" t="str">
        <f>TEXT(SalesDataTable[[#This Row],[Order Date]],"mmm")</f>
        <v>Oct</v>
      </c>
    </row>
    <row r="2084" spans="1:24" ht="15.75">
      <c r="A2084" s="1">
        <v>3568</v>
      </c>
      <c r="B2084" s="2">
        <v>46305</v>
      </c>
      <c r="C2084" s="3">
        <f>YEAR(SalesDataTable[[#This Row],[Order Date]])</f>
        <v>2026</v>
      </c>
      <c r="D2084" s="10" t="str">
        <f>"Q"&amp;ROUNDUP(MONTH(SalesDataTable[[#This Row],[Order Date]])/3,0)</f>
        <v>Q4</v>
      </c>
      <c r="E2084" s="3">
        <f>MONTH(SalesDataTable[[#This Row],[Order Date]])</f>
        <v>10</v>
      </c>
      <c r="F2084" s="3" t="str">
        <f>TEXT(SalesDataTable[[#This Row],[Order Date]],"MMM")</f>
        <v>Oct</v>
      </c>
      <c r="G2084" s="3" t="s">
        <v>0</v>
      </c>
      <c r="H2084" s="3" t="s">
        <v>50</v>
      </c>
      <c r="I2084" s="3" t="s">
        <v>8</v>
      </c>
      <c r="J2084" s="3" t="s">
        <v>13</v>
      </c>
      <c r="K2084" s="3" t="s">
        <v>9</v>
      </c>
      <c r="L2084" s="3" t="s">
        <v>46</v>
      </c>
      <c r="M2084" s="8">
        <v>15</v>
      </c>
      <c r="N2084" s="5">
        <v>70.25</v>
      </c>
      <c r="O2084" s="6">
        <v>0.1</v>
      </c>
      <c r="P2084" s="5">
        <v>32.19</v>
      </c>
      <c r="Q2084" s="5">
        <f t="shared" si="128"/>
        <v>948.375</v>
      </c>
      <c r="R2084" s="5">
        <f t="shared" si="129"/>
        <v>482.84999999999997</v>
      </c>
      <c r="S2084" s="5">
        <f t="shared" si="130"/>
        <v>465.52500000000003</v>
      </c>
      <c r="T2084" s="7">
        <f t="shared" si="131"/>
        <v>0.49086595492289448</v>
      </c>
      <c r="U2084" s="4">
        <f>YEAR(SalesDataTable[[#This Row],[Order Date]])</f>
        <v>2026</v>
      </c>
      <c r="V2084" s="7" t="str">
        <f>"Q"&amp;ROUNDUP(MONTH(SalesDataTable[[#This Row],[Order Date]])/3,0)</f>
        <v>Q4</v>
      </c>
      <c r="W2084" s="8">
        <f>MONTH(SalesDataTable[[#This Row],[Order Date]])</f>
        <v>10</v>
      </c>
      <c r="X2084" s="7" t="str">
        <f>TEXT(SalesDataTable[[#This Row],[Order Date]],"mmm")</f>
        <v>Oct</v>
      </c>
    </row>
    <row r="2085" spans="1:24" ht="15.75">
      <c r="A2085" s="1">
        <v>4171</v>
      </c>
      <c r="B2085" s="2">
        <v>46305</v>
      </c>
      <c r="C2085" s="3">
        <f>YEAR(SalesDataTable[[#This Row],[Order Date]])</f>
        <v>2026</v>
      </c>
      <c r="D2085" s="10" t="str">
        <f>"Q"&amp;ROUNDUP(MONTH(SalesDataTable[[#This Row],[Order Date]])/3,0)</f>
        <v>Q4</v>
      </c>
      <c r="E2085" s="3">
        <f>MONTH(SalesDataTable[[#This Row],[Order Date]])</f>
        <v>10</v>
      </c>
      <c r="F2085" s="3" t="str">
        <f>TEXT(SalesDataTable[[#This Row],[Order Date]],"MMM")</f>
        <v>Oct</v>
      </c>
      <c r="G2085" s="3" t="s">
        <v>20</v>
      </c>
      <c r="H2085" s="3" t="s">
        <v>31</v>
      </c>
      <c r="I2085" s="3" t="s">
        <v>19</v>
      </c>
      <c r="J2085" s="3" t="s">
        <v>13</v>
      </c>
      <c r="K2085" s="3" t="s">
        <v>14</v>
      </c>
      <c r="L2085" s="3" t="s">
        <v>15</v>
      </c>
      <c r="M2085" s="8">
        <v>2</v>
      </c>
      <c r="N2085" s="5">
        <v>35.36</v>
      </c>
      <c r="O2085" s="6">
        <v>0</v>
      </c>
      <c r="P2085" s="5">
        <v>13.49</v>
      </c>
      <c r="Q2085" s="5">
        <f t="shared" si="128"/>
        <v>70.72</v>
      </c>
      <c r="R2085" s="5">
        <f t="shared" si="129"/>
        <v>26.98</v>
      </c>
      <c r="S2085" s="5">
        <f t="shared" si="130"/>
        <v>43.739999999999995</v>
      </c>
      <c r="T2085" s="7">
        <f t="shared" si="131"/>
        <v>0.61849547511312208</v>
      </c>
      <c r="U2085" s="4">
        <f>YEAR(SalesDataTable[[#This Row],[Order Date]])</f>
        <v>2026</v>
      </c>
      <c r="V2085" s="7" t="str">
        <f>"Q"&amp;ROUNDUP(MONTH(SalesDataTable[[#This Row],[Order Date]])/3,0)</f>
        <v>Q4</v>
      </c>
      <c r="W2085" s="8">
        <f>MONTH(SalesDataTable[[#This Row],[Order Date]])</f>
        <v>10</v>
      </c>
      <c r="X2085" s="7" t="str">
        <f>TEXT(SalesDataTable[[#This Row],[Order Date]],"mmm")</f>
        <v>Oct</v>
      </c>
    </row>
    <row r="2086" spans="1:24" ht="15.75">
      <c r="A2086" s="1">
        <v>4477</v>
      </c>
      <c r="B2086" s="2">
        <v>46305</v>
      </c>
      <c r="C2086" s="3">
        <f>YEAR(SalesDataTable[[#This Row],[Order Date]])</f>
        <v>2026</v>
      </c>
      <c r="D2086" s="10" t="str">
        <f>"Q"&amp;ROUNDUP(MONTH(SalesDataTable[[#This Row],[Order Date]])/3,0)</f>
        <v>Q4</v>
      </c>
      <c r="E2086" s="3">
        <f>MONTH(SalesDataTable[[#This Row],[Order Date]])</f>
        <v>10</v>
      </c>
      <c r="F2086" s="3" t="str">
        <f>TEXT(SalesDataTable[[#This Row],[Order Date]],"MMM")</f>
        <v>Oct</v>
      </c>
      <c r="G2086" s="3" t="s">
        <v>11</v>
      </c>
      <c r="H2086" s="3" t="s">
        <v>25</v>
      </c>
      <c r="I2086" s="3" t="s">
        <v>19</v>
      </c>
      <c r="J2086" s="3" t="s">
        <v>13</v>
      </c>
      <c r="K2086" s="3" t="s">
        <v>14</v>
      </c>
      <c r="L2086" s="3" t="s">
        <v>32</v>
      </c>
      <c r="M2086" s="8">
        <v>1</v>
      </c>
      <c r="N2086" s="5">
        <v>46.01</v>
      </c>
      <c r="O2086" s="6">
        <v>0</v>
      </c>
      <c r="P2086" s="5">
        <v>18.239999999999998</v>
      </c>
      <c r="Q2086" s="5">
        <f t="shared" si="128"/>
        <v>46.01</v>
      </c>
      <c r="R2086" s="5">
        <f t="shared" si="129"/>
        <v>18.239999999999998</v>
      </c>
      <c r="S2086" s="5">
        <f t="shared" si="130"/>
        <v>27.77</v>
      </c>
      <c r="T2086" s="7">
        <f t="shared" si="131"/>
        <v>0.6035644425124973</v>
      </c>
      <c r="U2086" s="4">
        <f>YEAR(SalesDataTable[[#This Row],[Order Date]])</f>
        <v>2026</v>
      </c>
      <c r="V2086" s="7" t="str">
        <f>"Q"&amp;ROUNDUP(MONTH(SalesDataTable[[#This Row],[Order Date]])/3,0)</f>
        <v>Q4</v>
      </c>
      <c r="W2086" s="8">
        <f>MONTH(SalesDataTable[[#This Row],[Order Date]])</f>
        <v>10</v>
      </c>
      <c r="X2086" s="7" t="str">
        <f>TEXT(SalesDataTable[[#This Row],[Order Date]],"mmm")</f>
        <v>Oct</v>
      </c>
    </row>
    <row r="2087" spans="1:24" ht="15.75">
      <c r="A2087" s="1">
        <v>3368</v>
      </c>
      <c r="B2087" s="2">
        <v>46306</v>
      </c>
      <c r="C2087" s="3">
        <f>YEAR(SalesDataTable[[#This Row],[Order Date]])</f>
        <v>2026</v>
      </c>
      <c r="D2087" s="10" t="str">
        <f>"Q"&amp;ROUNDUP(MONTH(SalesDataTable[[#This Row],[Order Date]])/3,0)</f>
        <v>Q4</v>
      </c>
      <c r="E2087" s="3">
        <f>MONTH(SalesDataTable[[#This Row],[Order Date]])</f>
        <v>10</v>
      </c>
      <c r="F2087" s="3" t="str">
        <f>TEXT(SalesDataTable[[#This Row],[Order Date]],"MMM")</f>
        <v>Oct</v>
      </c>
      <c r="G2087" s="3" t="s">
        <v>0</v>
      </c>
      <c r="H2087" s="3" t="s">
        <v>36</v>
      </c>
      <c r="I2087" s="3" t="s">
        <v>2</v>
      </c>
      <c r="J2087" s="3" t="s">
        <v>3</v>
      </c>
      <c r="K2087" s="3" t="s">
        <v>9</v>
      </c>
      <c r="L2087" s="3" t="s">
        <v>10</v>
      </c>
      <c r="M2087" s="8">
        <v>1</v>
      </c>
      <c r="N2087" s="5">
        <v>89.88</v>
      </c>
      <c r="O2087" s="6">
        <v>0</v>
      </c>
      <c r="P2087" s="5">
        <v>46.15</v>
      </c>
      <c r="Q2087" s="5">
        <f t="shared" si="128"/>
        <v>89.88</v>
      </c>
      <c r="R2087" s="5">
        <f t="shared" si="129"/>
        <v>46.15</v>
      </c>
      <c r="S2087" s="5">
        <f t="shared" si="130"/>
        <v>43.73</v>
      </c>
      <c r="T2087" s="7">
        <f t="shared" si="131"/>
        <v>0.48653760569648419</v>
      </c>
      <c r="U2087" s="4">
        <f>YEAR(SalesDataTable[[#This Row],[Order Date]])</f>
        <v>2026</v>
      </c>
      <c r="V2087" s="7" t="str">
        <f>"Q"&amp;ROUNDUP(MONTH(SalesDataTable[[#This Row],[Order Date]])/3,0)</f>
        <v>Q4</v>
      </c>
      <c r="W2087" s="8">
        <f>MONTH(SalesDataTable[[#This Row],[Order Date]])</f>
        <v>10</v>
      </c>
      <c r="X2087" s="7" t="str">
        <f>TEXT(SalesDataTable[[#This Row],[Order Date]],"mmm")</f>
        <v>Oct</v>
      </c>
    </row>
    <row r="2088" spans="1:24" ht="15.75">
      <c r="A2088" s="1">
        <v>3566</v>
      </c>
      <c r="B2088" s="2">
        <v>46306</v>
      </c>
      <c r="C2088" s="3">
        <f>YEAR(SalesDataTable[[#This Row],[Order Date]])</f>
        <v>2026</v>
      </c>
      <c r="D2088" s="10" t="str">
        <f>"Q"&amp;ROUNDUP(MONTH(SalesDataTable[[#This Row],[Order Date]])/3,0)</f>
        <v>Q4</v>
      </c>
      <c r="E2088" s="3">
        <f>MONTH(SalesDataTable[[#This Row],[Order Date]])</f>
        <v>10</v>
      </c>
      <c r="F2088" s="3" t="str">
        <f>TEXT(SalesDataTable[[#This Row],[Order Date]],"MMM")</f>
        <v>Oct</v>
      </c>
      <c r="G2088" s="3" t="s">
        <v>6</v>
      </c>
      <c r="H2088" s="3" t="s">
        <v>43</v>
      </c>
      <c r="I2088" s="3" t="s">
        <v>2</v>
      </c>
      <c r="J2088" s="3" t="s">
        <v>13</v>
      </c>
      <c r="K2088" s="3" t="s">
        <v>34</v>
      </c>
      <c r="L2088" s="3" t="s">
        <v>35</v>
      </c>
      <c r="M2088" s="8">
        <v>1</v>
      </c>
      <c r="N2088" s="5">
        <v>41.33</v>
      </c>
      <c r="O2088" s="6">
        <v>0</v>
      </c>
      <c r="P2088" s="5">
        <v>14.47</v>
      </c>
      <c r="Q2088" s="5">
        <f t="shared" si="128"/>
        <v>41.33</v>
      </c>
      <c r="R2088" s="5">
        <f t="shared" si="129"/>
        <v>14.47</v>
      </c>
      <c r="S2088" s="5">
        <f t="shared" si="130"/>
        <v>26.86</v>
      </c>
      <c r="T2088" s="7">
        <f t="shared" si="131"/>
        <v>0.6498911202516332</v>
      </c>
      <c r="U2088" s="4">
        <f>YEAR(SalesDataTable[[#This Row],[Order Date]])</f>
        <v>2026</v>
      </c>
      <c r="V2088" s="7" t="str">
        <f>"Q"&amp;ROUNDUP(MONTH(SalesDataTable[[#This Row],[Order Date]])/3,0)</f>
        <v>Q4</v>
      </c>
      <c r="W2088" s="8">
        <f>MONTH(SalesDataTable[[#This Row],[Order Date]])</f>
        <v>10</v>
      </c>
      <c r="X2088" s="7" t="str">
        <f>TEXT(SalesDataTable[[#This Row],[Order Date]],"mmm")</f>
        <v>Oct</v>
      </c>
    </row>
    <row r="2089" spans="1:24" ht="15.75">
      <c r="A2089" s="1">
        <v>4420</v>
      </c>
      <c r="B2089" s="2">
        <v>46306</v>
      </c>
      <c r="C2089" s="3">
        <f>YEAR(SalesDataTable[[#This Row],[Order Date]])</f>
        <v>2026</v>
      </c>
      <c r="D2089" s="10" t="str">
        <f>"Q"&amp;ROUNDUP(MONTH(SalesDataTable[[#This Row],[Order Date]])/3,0)</f>
        <v>Q4</v>
      </c>
      <c r="E2089" s="3">
        <f>MONTH(SalesDataTable[[#This Row],[Order Date]])</f>
        <v>10</v>
      </c>
      <c r="F2089" s="3" t="str">
        <f>TEXT(SalesDataTable[[#This Row],[Order Date]],"MMM")</f>
        <v>Oct</v>
      </c>
      <c r="G2089" s="3" t="s">
        <v>11</v>
      </c>
      <c r="H2089" s="3" t="s">
        <v>25</v>
      </c>
      <c r="I2089" s="3" t="s">
        <v>8</v>
      </c>
      <c r="J2089" s="3" t="s">
        <v>16</v>
      </c>
      <c r="K2089" s="3" t="s">
        <v>4</v>
      </c>
      <c r="L2089" s="3" t="s">
        <v>26</v>
      </c>
      <c r="M2089" s="8">
        <v>15</v>
      </c>
      <c r="N2089" s="5">
        <v>40.78</v>
      </c>
      <c r="O2089" s="6">
        <v>0.15</v>
      </c>
      <c r="P2089" s="5">
        <v>17.07</v>
      </c>
      <c r="Q2089" s="5">
        <f t="shared" si="128"/>
        <v>519.94500000000005</v>
      </c>
      <c r="R2089" s="5">
        <f t="shared" si="129"/>
        <v>256.05</v>
      </c>
      <c r="S2089" s="5">
        <f t="shared" si="130"/>
        <v>263.89500000000004</v>
      </c>
      <c r="T2089" s="7">
        <f t="shared" si="131"/>
        <v>0.5075440671609498</v>
      </c>
      <c r="U2089" s="4">
        <f>YEAR(SalesDataTable[[#This Row],[Order Date]])</f>
        <v>2026</v>
      </c>
      <c r="V2089" s="7" t="str">
        <f>"Q"&amp;ROUNDUP(MONTH(SalesDataTable[[#This Row],[Order Date]])/3,0)</f>
        <v>Q4</v>
      </c>
      <c r="W2089" s="8">
        <f>MONTH(SalesDataTable[[#This Row],[Order Date]])</f>
        <v>10</v>
      </c>
      <c r="X2089" s="7" t="str">
        <f>TEXT(SalesDataTable[[#This Row],[Order Date]],"mmm")</f>
        <v>Oct</v>
      </c>
    </row>
    <row r="2090" spans="1:24" ht="15.75">
      <c r="A2090" s="1">
        <v>513</v>
      </c>
      <c r="B2090" s="2">
        <v>46307</v>
      </c>
      <c r="C2090" s="3">
        <f>YEAR(SalesDataTable[[#This Row],[Order Date]])</f>
        <v>2026</v>
      </c>
      <c r="D2090" s="10" t="str">
        <f>"Q"&amp;ROUNDUP(MONTH(SalesDataTable[[#This Row],[Order Date]])/3,0)</f>
        <v>Q4</v>
      </c>
      <c r="E2090" s="3">
        <f>MONTH(SalesDataTable[[#This Row],[Order Date]])</f>
        <v>10</v>
      </c>
      <c r="F2090" s="3" t="str">
        <f>TEXT(SalesDataTable[[#This Row],[Order Date]],"MMM")</f>
        <v>Oct</v>
      </c>
      <c r="G2090" s="3" t="s">
        <v>20</v>
      </c>
      <c r="H2090" s="3" t="s">
        <v>31</v>
      </c>
      <c r="I2090" s="3" t="s">
        <v>2</v>
      </c>
      <c r="J2090" s="3" t="s">
        <v>16</v>
      </c>
      <c r="K2090" s="3" t="s">
        <v>14</v>
      </c>
      <c r="L2090" s="3" t="s">
        <v>48</v>
      </c>
      <c r="M2090" s="8">
        <v>1</v>
      </c>
      <c r="N2090" s="5">
        <v>163.87</v>
      </c>
      <c r="O2090" s="6">
        <v>0</v>
      </c>
      <c r="P2090" s="5">
        <v>85.76</v>
      </c>
      <c r="Q2090" s="5">
        <f t="shared" si="128"/>
        <v>163.87</v>
      </c>
      <c r="R2090" s="5">
        <f t="shared" si="129"/>
        <v>85.76</v>
      </c>
      <c r="S2090" s="5">
        <f t="shared" si="130"/>
        <v>78.11</v>
      </c>
      <c r="T2090" s="7">
        <f t="shared" si="131"/>
        <v>0.47665832672240188</v>
      </c>
      <c r="U2090" s="4">
        <f>YEAR(SalesDataTable[[#This Row],[Order Date]])</f>
        <v>2026</v>
      </c>
      <c r="V2090" s="7" t="str">
        <f>"Q"&amp;ROUNDUP(MONTH(SalesDataTable[[#This Row],[Order Date]])/3,0)</f>
        <v>Q4</v>
      </c>
      <c r="W2090" s="8">
        <f>MONTH(SalesDataTable[[#This Row],[Order Date]])</f>
        <v>10</v>
      </c>
      <c r="X2090" s="7" t="str">
        <f>TEXT(SalesDataTable[[#This Row],[Order Date]],"mmm")</f>
        <v>Oct</v>
      </c>
    </row>
    <row r="2091" spans="1:24" ht="15.75">
      <c r="A2091" s="1">
        <v>786</v>
      </c>
      <c r="B2091" s="2">
        <v>46307</v>
      </c>
      <c r="C2091" s="3">
        <f>YEAR(SalesDataTable[[#This Row],[Order Date]])</f>
        <v>2026</v>
      </c>
      <c r="D2091" s="10" t="str">
        <f>"Q"&amp;ROUNDUP(MONTH(SalesDataTable[[#This Row],[Order Date]])/3,0)</f>
        <v>Q4</v>
      </c>
      <c r="E2091" s="3">
        <f>MONTH(SalesDataTable[[#This Row],[Order Date]])</f>
        <v>10</v>
      </c>
      <c r="F2091" s="3" t="str">
        <f>TEXT(SalesDataTable[[#This Row],[Order Date]],"MMM")</f>
        <v>Oct</v>
      </c>
      <c r="G2091" s="3" t="s">
        <v>11</v>
      </c>
      <c r="H2091" s="3" t="s">
        <v>18</v>
      </c>
      <c r="I2091" s="3" t="s">
        <v>2</v>
      </c>
      <c r="J2091" s="3" t="s">
        <v>13</v>
      </c>
      <c r="K2091" s="3" t="s">
        <v>34</v>
      </c>
      <c r="L2091" s="3" t="s">
        <v>42</v>
      </c>
      <c r="M2091" s="8">
        <v>1</v>
      </c>
      <c r="N2091" s="5">
        <v>35.39</v>
      </c>
      <c r="O2091" s="6">
        <v>0.05</v>
      </c>
      <c r="P2091" s="5">
        <v>13.68</v>
      </c>
      <c r="Q2091" s="5">
        <f t="shared" si="128"/>
        <v>33.6205</v>
      </c>
      <c r="R2091" s="5">
        <f t="shared" si="129"/>
        <v>13.68</v>
      </c>
      <c r="S2091" s="5">
        <f t="shared" si="130"/>
        <v>19.9405</v>
      </c>
      <c r="T2091" s="7">
        <f t="shared" si="131"/>
        <v>0.59310539700480358</v>
      </c>
      <c r="U2091" s="4">
        <f>YEAR(SalesDataTable[[#This Row],[Order Date]])</f>
        <v>2026</v>
      </c>
      <c r="V2091" s="7" t="str">
        <f>"Q"&amp;ROUNDUP(MONTH(SalesDataTable[[#This Row],[Order Date]])/3,0)</f>
        <v>Q4</v>
      </c>
      <c r="W2091" s="8">
        <f>MONTH(SalesDataTable[[#This Row],[Order Date]])</f>
        <v>10</v>
      </c>
      <c r="X2091" s="7" t="str">
        <f>TEXT(SalesDataTable[[#This Row],[Order Date]],"mmm")</f>
        <v>Oct</v>
      </c>
    </row>
    <row r="2092" spans="1:24" ht="15.75">
      <c r="A2092" s="1">
        <v>3771</v>
      </c>
      <c r="B2092" s="2">
        <v>46307</v>
      </c>
      <c r="C2092" s="3">
        <f>YEAR(SalesDataTable[[#This Row],[Order Date]])</f>
        <v>2026</v>
      </c>
      <c r="D2092" s="10" t="str">
        <f>"Q"&amp;ROUNDUP(MONTH(SalesDataTable[[#This Row],[Order Date]])/3,0)</f>
        <v>Q4</v>
      </c>
      <c r="E2092" s="3">
        <f>MONTH(SalesDataTable[[#This Row],[Order Date]])</f>
        <v>10</v>
      </c>
      <c r="F2092" s="3" t="str">
        <f>TEXT(SalesDataTable[[#This Row],[Order Date]],"MMM")</f>
        <v>Oct</v>
      </c>
      <c r="G2092" s="3" t="s">
        <v>11</v>
      </c>
      <c r="H2092" s="3" t="s">
        <v>18</v>
      </c>
      <c r="I2092" s="3" t="s">
        <v>2</v>
      </c>
      <c r="J2092" s="3" t="s">
        <v>16</v>
      </c>
      <c r="K2092" s="3" t="s">
        <v>23</v>
      </c>
      <c r="L2092" s="3" t="s">
        <v>40</v>
      </c>
      <c r="M2092" s="8">
        <v>2</v>
      </c>
      <c r="N2092" s="5">
        <v>80.2</v>
      </c>
      <c r="O2092" s="6">
        <v>0</v>
      </c>
      <c r="P2092" s="5">
        <v>39.590000000000003</v>
      </c>
      <c r="Q2092" s="5">
        <f t="shared" si="128"/>
        <v>160.4</v>
      </c>
      <c r="R2092" s="5">
        <f t="shared" si="129"/>
        <v>79.180000000000007</v>
      </c>
      <c r="S2092" s="5">
        <f t="shared" si="130"/>
        <v>81.22</v>
      </c>
      <c r="T2092" s="7">
        <f t="shared" si="131"/>
        <v>0.50635910224438896</v>
      </c>
      <c r="U2092" s="4">
        <f>YEAR(SalesDataTable[[#This Row],[Order Date]])</f>
        <v>2026</v>
      </c>
      <c r="V2092" s="7" t="str">
        <f>"Q"&amp;ROUNDUP(MONTH(SalesDataTable[[#This Row],[Order Date]])/3,0)</f>
        <v>Q4</v>
      </c>
      <c r="W2092" s="8">
        <f>MONTH(SalesDataTable[[#This Row],[Order Date]])</f>
        <v>10</v>
      </c>
      <c r="X2092" s="7" t="str">
        <f>TEXT(SalesDataTable[[#This Row],[Order Date]],"mmm")</f>
        <v>Oct</v>
      </c>
    </row>
    <row r="2093" spans="1:24" ht="15.75">
      <c r="A2093" s="1">
        <v>3910</v>
      </c>
      <c r="B2093" s="2">
        <v>46307</v>
      </c>
      <c r="C2093" s="3">
        <f>YEAR(SalesDataTable[[#This Row],[Order Date]])</f>
        <v>2026</v>
      </c>
      <c r="D2093" s="10" t="str">
        <f>"Q"&amp;ROUNDUP(MONTH(SalesDataTable[[#This Row],[Order Date]])/3,0)</f>
        <v>Q4</v>
      </c>
      <c r="E2093" s="3">
        <f>MONTH(SalesDataTable[[#This Row],[Order Date]])</f>
        <v>10</v>
      </c>
      <c r="F2093" s="3" t="str">
        <f>TEXT(SalesDataTable[[#This Row],[Order Date]],"MMM")</f>
        <v>Oct</v>
      </c>
      <c r="G2093" s="3" t="s">
        <v>11</v>
      </c>
      <c r="H2093" s="3" t="s">
        <v>12</v>
      </c>
      <c r="I2093" s="3" t="s">
        <v>2</v>
      </c>
      <c r="J2093" s="3" t="s">
        <v>16</v>
      </c>
      <c r="K2093" s="3" t="s">
        <v>4</v>
      </c>
      <c r="L2093" s="3" t="s">
        <v>26</v>
      </c>
      <c r="M2093" s="8">
        <v>3</v>
      </c>
      <c r="N2093" s="5">
        <v>41.09</v>
      </c>
      <c r="O2093" s="6">
        <v>0</v>
      </c>
      <c r="P2093" s="5">
        <v>17.18</v>
      </c>
      <c r="Q2093" s="5">
        <f t="shared" si="128"/>
        <v>123.27000000000001</v>
      </c>
      <c r="R2093" s="5">
        <f t="shared" si="129"/>
        <v>51.54</v>
      </c>
      <c r="S2093" s="5">
        <f t="shared" si="130"/>
        <v>71.730000000000018</v>
      </c>
      <c r="T2093" s="7">
        <f t="shared" si="131"/>
        <v>0.58189340472134354</v>
      </c>
      <c r="U2093" s="4">
        <f>YEAR(SalesDataTable[[#This Row],[Order Date]])</f>
        <v>2026</v>
      </c>
      <c r="V2093" s="7" t="str">
        <f>"Q"&amp;ROUNDUP(MONTH(SalesDataTable[[#This Row],[Order Date]])/3,0)</f>
        <v>Q4</v>
      </c>
      <c r="W2093" s="8">
        <f>MONTH(SalesDataTable[[#This Row],[Order Date]])</f>
        <v>10</v>
      </c>
      <c r="X2093" s="7" t="str">
        <f>TEXT(SalesDataTable[[#This Row],[Order Date]],"mmm")</f>
        <v>Oct</v>
      </c>
    </row>
    <row r="2094" spans="1:24" ht="15.75">
      <c r="A2094" s="1">
        <v>330</v>
      </c>
      <c r="B2094" s="2">
        <v>46308</v>
      </c>
      <c r="C2094" s="3">
        <f>YEAR(SalesDataTable[[#This Row],[Order Date]])</f>
        <v>2026</v>
      </c>
      <c r="D2094" s="10" t="str">
        <f>"Q"&amp;ROUNDUP(MONTH(SalesDataTable[[#This Row],[Order Date]])/3,0)</f>
        <v>Q4</v>
      </c>
      <c r="E2094" s="3">
        <f>MONTH(SalesDataTable[[#This Row],[Order Date]])</f>
        <v>10</v>
      </c>
      <c r="F2094" s="3" t="str">
        <f>TEXT(SalesDataTable[[#This Row],[Order Date]],"MMM")</f>
        <v>Oct</v>
      </c>
      <c r="G2094" s="3" t="s">
        <v>6</v>
      </c>
      <c r="H2094" s="3" t="s">
        <v>43</v>
      </c>
      <c r="I2094" s="3" t="s">
        <v>8</v>
      </c>
      <c r="J2094" s="3" t="s">
        <v>16</v>
      </c>
      <c r="K2094" s="3" t="s">
        <v>14</v>
      </c>
      <c r="L2094" s="3" t="s">
        <v>15</v>
      </c>
      <c r="M2094" s="8">
        <v>5</v>
      </c>
      <c r="N2094" s="5">
        <v>36.97</v>
      </c>
      <c r="O2094" s="6">
        <v>0.15</v>
      </c>
      <c r="P2094" s="5">
        <v>13.93</v>
      </c>
      <c r="Q2094" s="5">
        <f t="shared" si="128"/>
        <v>157.1225</v>
      </c>
      <c r="R2094" s="5">
        <f t="shared" si="129"/>
        <v>69.650000000000006</v>
      </c>
      <c r="S2094" s="5">
        <f t="shared" si="130"/>
        <v>87.472499999999997</v>
      </c>
      <c r="T2094" s="7">
        <f t="shared" si="131"/>
        <v>0.55671530175500006</v>
      </c>
      <c r="U2094" s="4">
        <f>YEAR(SalesDataTable[[#This Row],[Order Date]])</f>
        <v>2026</v>
      </c>
      <c r="V2094" s="7" t="str">
        <f>"Q"&amp;ROUNDUP(MONTH(SalesDataTable[[#This Row],[Order Date]])/3,0)</f>
        <v>Q4</v>
      </c>
      <c r="W2094" s="8">
        <f>MONTH(SalesDataTable[[#This Row],[Order Date]])</f>
        <v>10</v>
      </c>
      <c r="X2094" s="7" t="str">
        <f>TEXT(SalesDataTable[[#This Row],[Order Date]],"mmm")</f>
        <v>Oct</v>
      </c>
    </row>
    <row r="2095" spans="1:24" ht="15.75">
      <c r="A2095" s="1">
        <v>707</v>
      </c>
      <c r="B2095" s="2">
        <v>46308</v>
      </c>
      <c r="C2095" s="3">
        <f>YEAR(SalesDataTable[[#This Row],[Order Date]])</f>
        <v>2026</v>
      </c>
      <c r="D2095" s="10" t="str">
        <f>"Q"&amp;ROUNDUP(MONTH(SalesDataTable[[#This Row],[Order Date]])/3,0)</f>
        <v>Q4</v>
      </c>
      <c r="E2095" s="3">
        <f>MONTH(SalesDataTable[[#This Row],[Order Date]])</f>
        <v>10</v>
      </c>
      <c r="F2095" s="3" t="str">
        <f>TEXT(SalesDataTable[[#This Row],[Order Date]],"MMM")</f>
        <v>Oct</v>
      </c>
      <c r="G2095" s="3" t="s">
        <v>11</v>
      </c>
      <c r="H2095" s="3" t="s">
        <v>25</v>
      </c>
      <c r="I2095" s="3" t="s">
        <v>19</v>
      </c>
      <c r="J2095" s="3" t="s">
        <v>13</v>
      </c>
      <c r="K2095" s="3" t="s">
        <v>14</v>
      </c>
      <c r="L2095" s="3" t="s">
        <v>15</v>
      </c>
      <c r="M2095" s="8">
        <v>4</v>
      </c>
      <c r="N2095" s="5">
        <v>35.880000000000003</v>
      </c>
      <c r="O2095" s="6">
        <v>0.05</v>
      </c>
      <c r="P2095" s="5">
        <v>13.45</v>
      </c>
      <c r="Q2095" s="5">
        <f t="shared" si="128"/>
        <v>136.34399999999999</v>
      </c>
      <c r="R2095" s="5">
        <f t="shared" si="129"/>
        <v>53.8</v>
      </c>
      <c r="S2095" s="5">
        <f t="shared" si="130"/>
        <v>82.543999999999997</v>
      </c>
      <c r="T2095" s="7">
        <f t="shared" si="131"/>
        <v>0.60540984568444522</v>
      </c>
      <c r="U2095" s="4">
        <f>YEAR(SalesDataTable[[#This Row],[Order Date]])</f>
        <v>2026</v>
      </c>
      <c r="V2095" s="7" t="str">
        <f>"Q"&amp;ROUNDUP(MONTH(SalesDataTable[[#This Row],[Order Date]])/3,0)</f>
        <v>Q4</v>
      </c>
      <c r="W2095" s="8">
        <f>MONTH(SalesDataTable[[#This Row],[Order Date]])</f>
        <v>10</v>
      </c>
      <c r="X2095" s="7" t="str">
        <f>TEXT(SalesDataTable[[#This Row],[Order Date]],"mmm")</f>
        <v>Oct</v>
      </c>
    </row>
    <row r="2096" spans="1:24" ht="15.75">
      <c r="A2096" s="1">
        <v>989</v>
      </c>
      <c r="B2096" s="2">
        <v>46308</v>
      </c>
      <c r="C2096" s="3">
        <f>YEAR(SalesDataTable[[#This Row],[Order Date]])</f>
        <v>2026</v>
      </c>
      <c r="D2096" s="10" t="str">
        <f>"Q"&amp;ROUNDUP(MONTH(SalesDataTable[[#This Row],[Order Date]])/3,0)</f>
        <v>Q4</v>
      </c>
      <c r="E2096" s="3">
        <f>MONTH(SalesDataTable[[#This Row],[Order Date]])</f>
        <v>10</v>
      </c>
      <c r="F2096" s="3" t="str">
        <f>TEXT(SalesDataTable[[#This Row],[Order Date]],"MMM")</f>
        <v>Oct</v>
      </c>
      <c r="G2096" s="3" t="s">
        <v>6</v>
      </c>
      <c r="H2096" s="3" t="s">
        <v>41</v>
      </c>
      <c r="I2096" s="3" t="s">
        <v>2</v>
      </c>
      <c r="J2096" s="3" t="s">
        <v>3</v>
      </c>
      <c r="K2096" s="3" t="s">
        <v>4</v>
      </c>
      <c r="L2096" s="3" t="s">
        <v>26</v>
      </c>
      <c r="M2096" s="8">
        <v>3</v>
      </c>
      <c r="N2096" s="5">
        <v>40.42</v>
      </c>
      <c r="O2096" s="6">
        <v>0</v>
      </c>
      <c r="P2096" s="5">
        <v>16.79</v>
      </c>
      <c r="Q2096" s="5">
        <f t="shared" si="128"/>
        <v>121.26</v>
      </c>
      <c r="R2096" s="5">
        <f t="shared" si="129"/>
        <v>50.37</v>
      </c>
      <c r="S2096" s="5">
        <f t="shared" si="130"/>
        <v>70.890000000000015</v>
      </c>
      <c r="T2096" s="7">
        <f t="shared" si="131"/>
        <v>0.58461157842652167</v>
      </c>
      <c r="U2096" s="4">
        <f>YEAR(SalesDataTable[[#This Row],[Order Date]])</f>
        <v>2026</v>
      </c>
      <c r="V2096" s="7" t="str">
        <f>"Q"&amp;ROUNDUP(MONTH(SalesDataTable[[#This Row],[Order Date]])/3,0)</f>
        <v>Q4</v>
      </c>
      <c r="W2096" s="8">
        <f>MONTH(SalesDataTable[[#This Row],[Order Date]])</f>
        <v>10</v>
      </c>
      <c r="X2096" s="7" t="str">
        <f>TEXT(SalesDataTable[[#This Row],[Order Date]],"mmm")</f>
        <v>Oct</v>
      </c>
    </row>
    <row r="2097" spans="1:24" ht="15.75">
      <c r="A2097" s="1">
        <v>1904</v>
      </c>
      <c r="B2097" s="2">
        <v>46308</v>
      </c>
      <c r="C2097" s="3">
        <f>YEAR(SalesDataTable[[#This Row],[Order Date]])</f>
        <v>2026</v>
      </c>
      <c r="D2097" s="10" t="str">
        <f>"Q"&amp;ROUNDUP(MONTH(SalesDataTable[[#This Row],[Order Date]])/3,0)</f>
        <v>Q4</v>
      </c>
      <c r="E2097" s="3">
        <f>MONTH(SalesDataTable[[#This Row],[Order Date]])</f>
        <v>10</v>
      </c>
      <c r="F2097" s="3" t="str">
        <f>TEXT(SalesDataTable[[#This Row],[Order Date]],"MMM")</f>
        <v>Oct</v>
      </c>
      <c r="G2097" s="3" t="s">
        <v>20</v>
      </c>
      <c r="H2097" s="3" t="s">
        <v>33</v>
      </c>
      <c r="I2097" s="3" t="s">
        <v>19</v>
      </c>
      <c r="J2097" s="3" t="s">
        <v>3</v>
      </c>
      <c r="K2097" s="3" t="s">
        <v>4</v>
      </c>
      <c r="L2097" s="3" t="s">
        <v>22</v>
      </c>
      <c r="M2097" s="8">
        <v>1</v>
      </c>
      <c r="N2097" s="5">
        <v>50.34</v>
      </c>
      <c r="O2097" s="6">
        <v>0.15</v>
      </c>
      <c r="P2097" s="5">
        <v>22.56</v>
      </c>
      <c r="Q2097" s="5">
        <f t="shared" si="128"/>
        <v>42.789000000000001</v>
      </c>
      <c r="R2097" s="5">
        <f t="shared" si="129"/>
        <v>22.56</v>
      </c>
      <c r="S2097" s="5">
        <f t="shared" si="130"/>
        <v>20.229000000000003</v>
      </c>
      <c r="T2097" s="7">
        <f t="shared" si="131"/>
        <v>0.47276169108883132</v>
      </c>
      <c r="U2097" s="4">
        <f>YEAR(SalesDataTable[[#This Row],[Order Date]])</f>
        <v>2026</v>
      </c>
      <c r="V2097" s="7" t="str">
        <f>"Q"&amp;ROUNDUP(MONTH(SalesDataTable[[#This Row],[Order Date]])/3,0)</f>
        <v>Q4</v>
      </c>
      <c r="W2097" s="8">
        <f>MONTH(SalesDataTable[[#This Row],[Order Date]])</f>
        <v>10</v>
      </c>
      <c r="X2097" s="7" t="str">
        <f>TEXT(SalesDataTable[[#This Row],[Order Date]],"mmm")</f>
        <v>Oct</v>
      </c>
    </row>
    <row r="2098" spans="1:24" ht="15.75">
      <c r="A2098" s="1">
        <v>2854</v>
      </c>
      <c r="B2098" s="2">
        <v>46308</v>
      </c>
      <c r="C2098" s="3">
        <f>YEAR(SalesDataTable[[#This Row],[Order Date]])</f>
        <v>2026</v>
      </c>
      <c r="D2098" s="10" t="str">
        <f>"Q"&amp;ROUNDUP(MONTH(SalesDataTable[[#This Row],[Order Date]])/3,0)</f>
        <v>Q4</v>
      </c>
      <c r="E2098" s="3">
        <f>MONTH(SalesDataTable[[#This Row],[Order Date]])</f>
        <v>10</v>
      </c>
      <c r="F2098" s="3" t="str">
        <f>TEXT(SalesDataTable[[#This Row],[Order Date]],"MMM")</f>
        <v>Oct</v>
      </c>
      <c r="G2098" s="3" t="s">
        <v>0</v>
      </c>
      <c r="H2098" s="3" t="s">
        <v>50</v>
      </c>
      <c r="I2098" s="3" t="s">
        <v>19</v>
      </c>
      <c r="J2098" s="3" t="s">
        <v>13</v>
      </c>
      <c r="K2098" s="3" t="s">
        <v>14</v>
      </c>
      <c r="L2098" s="3" t="s">
        <v>15</v>
      </c>
      <c r="M2098" s="8">
        <v>3</v>
      </c>
      <c r="N2098" s="5">
        <v>36.049999999999997</v>
      </c>
      <c r="O2098" s="6">
        <v>0.1</v>
      </c>
      <c r="P2098" s="5">
        <v>13.87</v>
      </c>
      <c r="Q2098" s="5">
        <f t="shared" si="128"/>
        <v>97.334999999999994</v>
      </c>
      <c r="R2098" s="5">
        <f t="shared" si="129"/>
        <v>41.61</v>
      </c>
      <c r="S2098" s="5">
        <f t="shared" si="130"/>
        <v>55.724999999999994</v>
      </c>
      <c r="T2098" s="7">
        <f t="shared" si="131"/>
        <v>0.57250732008013561</v>
      </c>
      <c r="U2098" s="4">
        <f>YEAR(SalesDataTable[[#This Row],[Order Date]])</f>
        <v>2026</v>
      </c>
      <c r="V2098" s="7" t="str">
        <f>"Q"&amp;ROUNDUP(MONTH(SalesDataTable[[#This Row],[Order Date]])/3,0)</f>
        <v>Q4</v>
      </c>
      <c r="W2098" s="8">
        <f>MONTH(SalesDataTable[[#This Row],[Order Date]])</f>
        <v>10</v>
      </c>
      <c r="X2098" s="7" t="str">
        <f>TEXT(SalesDataTable[[#This Row],[Order Date]],"mmm")</f>
        <v>Oct</v>
      </c>
    </row>
    <row r="2099" spans="1:24" ht="15.75">
      <c r="A2099" s="1">
        <v>3212</v>
      </c>
      <c r="B2099" s="2">
        <v>46308</v>
      </c>
      <c r="C2099" s="3">
        <f>YEAR(SalesDataTable[[#This Row],[Order Date]])</f>
        <v>2026</v>
      </c>
      <c r="D2099" s="10" t="str">
        <f>"Q"&amp;ROUNDUP(MONTH(SalesDataTable[[#This Row],[Order Date]])/3,0)</f>
        <v>Q4</v>
      </c>
      <c r="E2099" s="3">
        <f>MONTH(SalesDataTable[[#This Row],[Order Date]])</f>
        <v>10</v>
      </c>
      <c r="F2099" s="3" t="str">
        <f>TEXT(SalesDataTable[[#This Row],[Order Date]],"MMM")</f>
        <v>Oct</v>
      </c>
      <c r="G2099" s="3" t="s">
        <v>11</v>
      </c>
      <c r="H2099" s="3" t="s">
        <v>12</v>
      </c>
      <c r="I2099" s="3" t="s">
        <v>8</v>
      </c>
      <c r="J2099" s="3" t="s">
        <v>3</v>
      </c>
      <c r="K2099" s="3" t="s">
        <v>4</v>
      </c>
      <c r="L2099" s="3" t="s">
        <v>26</v>
      </c>
      <c r="M2099" s="8">
        <v>15</v>
      </c>
      <c r="N2099" s="5">
        <v>40</v>
      </c>
      <c r="O2099" s="6">
        <v>0.1</v>
      </c>
      <c r="P2099" s="5">
        <v>16.420000000000002</v>
      </c>
      <c r="Q2099" s="5">
        <f t="shared" si="128"/>
        <v>540</v>
      </c>
      <c r="R2099" s="5">
        <f t="shared" si="129"/>
        <v>246.3</v>
      </c>
      <c r="S2099" s="5">
        <f t="shared" si="130"/>
        <v>293.7</v>
      </c>
      <c r="T2099" s="7">
        <f t="shared" si="131"/>
        <v>0.54388888888888887</v>
      </c>
      <c r="U2099" s="4">
        <f>YEAR(SalesDataTable[[#This Row],[Order Date]])</f>
        <v>2026</v>
      </c>
      <c r="V2099" s="7" t="str">
        <f>"Q"&amp;ROUNDUP(MONTH(SalesDataTable[[#This Row],[Order Date]])/3,0)</f>
        <v>Q4</v>
      </c>
      <c r="W2099" s="8">
        <f>MONTH(SalesDataTable[[#This Row],[Order Date]])</f>
        <v>10</v>
      </c>
      <c r="X2099" s="7" t="str">
        <f>TEXT(SalesDataTable[[#This Row],[Order Date]],"mmm")</f>
        <v>Oct</v>
      </c>
    </row>
    <row r="2100" spans="1:24" ht="15.75">
      <c r="A2100" s="1">
        <v>4479</v>
      </c>
      <c r="B2100" s="2">
        <v>46308</v>
      </c>
      <c r="C2100" s="3">
        <f>YEAR(SalesDataTable[[#This Row],[Order Date]])</f>
        <v>2026</v>
      </c>
      <c r="D2100" s="10" t="str">
        <f>"Q"&amp;ROUNDUP(MONTH(SalesDataTable[[#This Row],[Order Date]])/3,0)</f>
        <v>Q4</v>
      </c>
      <c r="E2100" s="3">
        <f>MONTH(SalesDataTable[[#This Row],[Order Date]])</f>
        <v>10</v>
      </c>
      <c r="F2100" s="3" t="str">
        <f>TEXT(SalesDataTable[[#This Row],[Order Date]],"MMM")</f>
        <v>Oct</v>
      </c>
      <c r="G2100" s="3" t="s">
        <v>20</v>
      </c>
      <c r="H2100" s="3" t="s">
        <v>31</v>
      </c>
      <c r="I2100" s="3" t="s">
        <v>19</v>
      </c>
      <c r="J2100" s="3" t="s">
        <v>3</v>
      </c>
      <c r="K2100" s="3" t="s">
        <v>9</v>
      </c>
      <c r="L2100" s="3" t="s">
        <v>37</v>
      </c>
      <c r="M2100" s="8">
        <v>1</v>
      </c>
      <c r="N2100" s="5">
        <v>151.68</v>
      </c>
      <c r="O2100" s="6">
        <v>0.05</v>
      </c>
      <c r="P2100" s="5">
        <v>78.98</v>
      </c>
      <c r="Q2100" s="5">
        <f t="shared" si="128"/>
        <v>144.096</v>
      </c>
      <c r="R2100" s="5">
        <f t="shared" si="129"/>
        <v>78.98</v>
      </c>
      <c r="S2100" s="5">
        <f t="shared" si="130"/>
        <v>65.116</v>
      </c>
      <c r="T2100" s="7">
        <f t="shared" si="131"/>
        <v>0.45189318232289583</v>
      </c>
      <c r="U2100" s="4">
        <f>YEAR(SalesDataTable[[#This Row],[Order Date]])</f>
        <v>2026</v>
      </c>
      <c r="V2100" s="7" t="str">
        <f>"Q"&amp;ROUNDUP(MONTH(SalesDataTable[[#This Row],[Order Date]])/3,0)</f>
        <v>Q4</v>
      </c>
      <c r="W2100" s="8">
        <f>MONTH(SalesDataTable[[#This Row],[Order Date]])</f>
        <v>10</v>
      </c>
      <c r="X2100" s="7" t="str">
        <f>TEXT(SalesDataTable[[#This Row],[Order Date]],"mmm")</f>
        <v>Oct</v>
      </c>
    </row>
    <row r="2101" spans="1:24" ht="15.75">
      <c r="A2101" s="1">
        <v>4574</v>
      </c>
      <c r="B2101" s="2">
        <v>46308</v>
      </c>
      <c r="C2101" s="3">
        <f>YEAR(SalesDataTable[[#This Row],[Order Date]])</f>
        <v>2026</v>
      </c>
      <c r="D2101" s="10" t="str">
        <f>"Q"&amp;ROUNDUP(MONTH(SalesDataTable[[#This Row],[Order Date]])/3,0)</f>
        <v>Q4</v>
      </c>
      <c r="E2101" s="3">
        <f>MONTH(SalesDataTable[[#This Row],[Order Date]])</f>
        <v>10</v>
      </c>
      <c r="F2101" s="3" t="str">
        <f>TEXT(SalesDataTable[[#This Row],[Order Date]],"MMM")</f>
        <v>Oct</v>
      </c>
      <c r="G2101" s="3" t="s">
        <v>6</v>
      </c>
      <c r="H2101" s="3" t="s">
        <v>49</v>
      </c>
      <c r="I2101" s="3" t="s">
        <v>2</v>
      </c>
      <c r="J2101" s="3" t="s">
        <v>16</v>
      </c>
      <c r="K2101" s="3" t="s">
        <v>34</v>
      </c>
      <c r="L2101" s="3" t="s">
        <v>42</v>
      </c>
      <c r="M2101" s="8">
        <v>1</v>
      </c>
      <c r="N2101" s="5">
        <v>36.53</v>
      </c>
      <c r="O2101" s="6">
        <v>0</v>
      </c>
      <c r="P2101" s="5">
        <v>14.01</v>
      </c>
      <c r="Q2101" s="5">
        <f t="shared" si="128"/>
        <v>36.53</v>
      </c>
      <c r="R2101" s="5">
        <f t="shared" si="129"/>
        <v>14.01</v>
      </c>
      <c r="S2101" s="5">
        <f t="shared" si="130"/>
        <v>22.520000000000003</v>
      </c>
      <c r="T2101" s="7">
        <f t="shared" si="131"/>
        <v>0.61647960580344929</v>
      </c>
      <c r="U2101" s="4">
        <f>YEAR(SalesDataTable[[#This Row],[Order Date]])</f>
        <v>2026</v>
      </c>
      <c r="V2101" s="7" t="str">
        <f>"Q"&amp;ROUNDUP(MONTH(SalesDataTable[[#This Row],[Order Date]])/3,0)</f>
        <v>Q4</v>
      </c>
      <c r="W2101" s="8">
        <f>MONTH(SalesDataTable[[#This Row],[Order Date]])</f>
        <v>10</v>
      </c>
      <c r="X2101" s="7" t="str">
        <f>TEXT(SalesDataTable[[#This Row],[Order Date]],"mmm")</f>
        <v>Oct</v>
      </c>
    </row>
    <row r="2102" spans="1:24" ht="15.75">
      <c r="A2102" s="1">
        <v>4815</v>
      </c>
      <c r="B2102" s="2">
        <v>46308</v>
      </c>
      <c r="C2102" s="3">
        <f>YEAR(SalesDataTable[[#This Row],[Order Date]])</f>
        <v>2026</v>
      </c>
      <c r="D2102" s="10" t="str">
        <f>"Q"&amp;ROUNDUP(MONTH(SalesDataTable[[#This Row],[Order Date]])/3,0)</f>
        <v>Q4</v>
      </c>
      <c r="E2102" s="3">
        <f>MONTH(SalesDataTable[[#This Row],[Order Date]])</f>
        <v>10</v>
      </c>
      <c r="F2102" s="3" t="str">
        <f>TEXT(SalesDataTable[[#This Row],[Order Date]],"MMM")</f>
        <v>Oct</v>
      </c>
      <c r="G2102" s="3" t="s">
        <v>0</v>
      </c>
      <c r="H2102" s="3" t="s">
        <v>1</v>
      </c>
      <c r="I2102" s="3" t="s">
        <v>19</v>
      </c>
      <c r="J2102" s="3" t="s">
        <v>16</v>
      </c>
      <c r="K2102" s="3" t="s">
        <v>4</v>
      </c>
      <c r="L2102" s="3" t="s">
        <v>26</v>
      </c>
      <c r="M2102" s="8">
        <v>1</v>
      </c>
      <c r="N2102" s="5">
        <v>39.89</v>
      </c>
      <c r="O2102" s="6">
        <v>0.05</v>
      </c>
      <c r="P2102" s="5">
        <v>16.91</v>
      </c>
      <c r="Q2102" s="5">
        <f t="shared" si="128"/>
        <v>37.895499999999998</v>
      </c>
      <c r="R2102" s="5">
        <f t="shared" si="129"/>
        <v>16.91</v>
      </c>
      <c r="S2102" s="5">
        <f t="shared" si="130"/>
        <v>20.985499999999998</v>
      </c>
      <c r="T2102" s="7">
        <f t="shared" si="131"/>
        <v>0.55377287540737019</v>
      </c>
      <c r="U2102" s="4">
        <f>YEAR(SalesDataTable[[#This Row],[Order Date]])</f>
        <v>2026</v>
      </c>
      <c r="V2102" s="7" t="str">
        <f>"Q"&amp;ROUNDUP(MONTH(SalesDataTable[[#This Row],[Order Date]])/3,0)</f>
        <v>Q4</v>
      </c>
      <c r="W2102" s="8">
        <f>MONTH(SalesDataTable[[#This Row],[Order Date]])</f>
        <v>10</v>
      </c>
      <c r="X2102" s="7" t="str">
        <f>TEXT(SalesDataTable[[#This Row],[Order Date]],"mmm")</f>
        <v>Oct</v>
      </c>
    </row>
    <row r="2103" spans="1:24" ht="15.75">
      <c r="A2103" s="1">
        <v>5027</v>
      </c>
      <c r="B2103" s="2">
        <v>46308</v>
      </c>
      <c r="C2103" s="3">
        <f>YEAR(SalesDataTable[[#This Row],[Order Date]])</f>
        <v>2026</v>
      </c>
      <c r="D2103" s="10" t="str">
        <f>"Q"&amp;ROUNDUP(MONTH(SalesDataTable[[#This Row],[Order Date]])/3,0)</f>
        <v>Q4</v>
      </c>
      <c r="E2103" s="3">
        <f>MONTH(SalesDataTable[[#This Row],[Order Date]])</f>
        <v>10</v>
      </c>
      <c r="F2103" s="3" t="str">
        <f>TEXT(SalesDataTable[[#This Row],[Order Date]],"MMM")</f>
        <v>Oct</v>
      </c>
      <c r="G2103" s="3" t="s">
        <v>11</v>
      </c>
      <c r="H2103" s="3" t="s">
        <v>39</v>
      </c>
      <c r="I2103" s="3" t="s">
        <v>2</v>
      </c>
      <c r="J2103" s="3" t="s">
        <v>13</v>
      </c>
      <c r="K2103" s="3" t="s">
        <v>9</v>
      </c>
      <c r="L2103" s="3" t="s">
        <v>37</v>
      </c>
      <c r="M2103" s="8">
        <v>1</v>
      </c>
      <c r="N2103" s="5">
        <v>154.53</v>
      </c>
      <c r="O2103" s="6">
        <v>0</v>
      </c>
      <c r="P2103" s="5">
        <v>77.930000000000007</v>
      </c>
      <c r="Q2103" s="5">
        <f t="shared" si="128"/>
        <v>154.53</v>
      </c>
      <c r="R2103" s="5">
        <f t="shared" si="129"/>
        <v>77.930000000000007</v>
      </c>
      <c r="S2103" s="5">
        <f t="shared" si="130"/>
        <v>76.599999999999994</v>
      </c>
      <c r="T2103" s="7">
        <f t="shared" si="131"/>
        <v>0.49569662848637802</v>
      </c>
      <c r="U2103" s="4">
        <f>YEAR(SalesDataTable[[#This Row],[Order Date]])</f>
        <v>2026</v>
      </c>
      <c r="V2103" s="7" t="str">
        <f>"Q"&amp;ROUNDUP(MONTH(SalesDataTable[[#This Row],[Order Date]])/3,0)</f>
        <v>Q4</v>
      </c>
      <c r="W2103" s="8">
        <f>MONTH(SalesDataTable[[#This Row],[Order Date]])</f>
        <v>10</v>
      </c>
      <c r="X2103" s="7" t="str">
        <f>TEXT(SalesDataTable[[#This Row],[Order Date]],"mmm")</f>
        <v>Oct</v>
      </c>
    </row>
    <row r="2104" spans="1:24" ht="15.75">
      <c r="A2104" s="1">
        <v>1794</v>
      </c>
      <c r="B2104" s="2">
        <v>46309</v>
      </c>
      <c r="C2104" s="3">
        <f>YEAR(SalesDataTable[[#This Row],[Order Date]])</f>
        <v>2026</v>
      </c>
      <c r="D2104" s="10" t="str">
        <f>"Q"&amp;ROUNDUP(MONTH(SalesDataTable[[#This Row],[Order Date]])/3,0)</f>
        <v>Q4</v>
      </c>
      <c r="E2104" s="3">
        <f>MONTH(SalesDataTable[[#This Row],[Order Date]])</f>
        <v>10</v>
      </c>
      <c r="F2104" s="3" t="str">
        <f>TEXT(SalesDataTable[[#This Row],[Order Date]],"MMM")</f>
        <v>Oct</v>
      </c>
      <c r="G2104" s="3" t="s">
        <v>20</v>
      </c>
      <c r="H2104" s="3" t="s">
        <v>33</v>
      </c>
      <c r="I2104" s="3" t="s">
        <v>28</v>
      </c>
      <c r="J2104" s="3" t="s">
        <v>16</v>
      </c>
      <c r="K2104" s="3" t="s">
        <v>4</v>
      </c>
      <c r="L2104" s="3" t="s">
        <v>22</v>
      </c>
      <c r="M2104" s="8">
        <v>2</v>
      </c>
      <c r="N2104" s="5">
        <v>50.64</v>
      </c>
      <c r="O2104" s="6">
        <v>0.05</v>
      </c>
      <c r="P2104" s="5">
        <v>22.28</v>
      </c>
      <c r="Q2104" s="5">
        <f t="shared" si="128"/>
        <v>96.215999999999994</v>
      </c>
      <c r="R2104" s="5">
        <f t="shared" si="129"/>
        <v>44.56</v>
      </c>
      <c r="S2104" s="5">
        <f t="shared" si="130"/>
        <v>51.655999999999992</v>
      </c>
      <c r="T2104" s="7">
        <f t="shared" si="131"/>
        <v>0.53687536376486233</v>
      </c>
      <c r="U2104" s="4">
        <f>YEAR(SalesDataTable[[#This Row],[Order Date]])</f>
        <v>2026</v>
      </c>
      <c r="V2104" s="7" t="str">
        <f>"Q"&amp;ROUNDUP(MONTH(SalesDataTable[[#This Row],[Order Date]])/3,0)</f>
        <v>Q4</v>
      </c>
      <c r="W2104" s="8">
        <f>MONTH(SalesDataTable[[#This Row],[Order Date]])</f>
        <v>10</v>
      </c>
      <c r="X2104" s="7" t="str">
        <f>TEXT(SalesDataTable[[#This Row],[Order Date]],"mmm")</f>
        <v>Oct</v>
      </c>
    </row>
    <row r="2105" spans="1:24" ht="15.75">
      <c r="A2105" s="1">
        <v>1867</v>
      </c>
      <c r="B2105" s="2">
        <v>46309</v>
      </c>
      <c r="C2105" s="3">
        <f>YEAR(SalesDataTable[[#This Row],[Order Date]])</f>
        <v>2026</v>
      </c>
      <c r="D2105" s="10" t="str">
        <f>"Q"&amp;ROUNDUP(MONTH(SalesDataTable[[#This Row],[Order Date]])/3,0)</f>
        <v>Q4</v>
      </c>
      <c r="E2105" s="3">
        <f>MONTH(SalesDataTable[[#This Row],[Order Date]])</f>
        <v>10</v>
      </c>
      <c r="F2105" s="3" t="str">
        <f>TEXT(SalesDataTable[[#This Row],[Order Date]],"MMM")</f>
        <v>Oct</v>
      </c>
      <c r="G2105" s="3" t="s">
        <v>0</v>
      </c>
      <c r="H2105" s="3" t="s">
        <v>1</v>
      </c>
      <c r="I2105" s="3" t="s">
        <v>2</v>
      </c>
      <c r="J2105" s="3" t="s">
        <v>13</v>
      </c>
      <c r="K2105" s="3" t="s">
        <v>34</v>
      </c>
      <c r="L2105" s="3" t="s">
        <v>35</v>
      </c>
      <c r="M2105" s="8">
        <v>3</v>
      </c>
      <c r="N2105" s="5">
        <v>40.880000000000003</v>
      </c>
      <c r="O2105" s="6">
        <v>0.05</v>
      </c>
      <c r="P2105" s="5">
        <v>14.59</v>
      </c>
      <c r="Q2105" s="5">
        <f t="shared" si="128"/>
        <v>116.50800000000001</v>
      </c>
      <c r="R2105" s="5">
        <f t="shared" si="129"/>
        <v>43.769999999999996</v>
      </c>
      <c r="S2105" s="5">
        <f t="shared" si="130"/>
        <v>72.738000000000014</v>
      </c>
      <c r="T2105" s="7">
        <f t="shared" si="131"/>
        <v>0.62431764342362761</v>
      </c>
      <c r="U2105" s="4">
        <f>YEAR(SalesDataTable[[#This Row],[Order Date]])</f>
        <v>2026</v>
      </c>
      <c r="V2105" s="7" t="str">
        <f>"Q"&amp;ROUNDUP(MONTH(SalesDataTable[[#This Row],[Order Date]])/3,0)</f>
        <v>Q4</v>
      </c>
      <c r="W2105" s="8">
        <f>MONTH(SalesDataTable[[#This Row],[Order Date]])</f>
        <v>10</v>
      </c>
      <c r="X2105" s="7" t="str">
        <f>TEXT(SalesDataTable[[#This Row],[Order Date]],"mmm")</f>
        <v>Oct</v>
      </c>
    </row>
    <row r="2106" spans="1:24" ht="15.75">
      <c r="A2106" s="1">
        <v>2088</v>
      </c>
      <c r="B2106" s="2">
        <v>46309</v>
      </c>
      <c r="C2106" s="3">
        <f>YEAR(SalesDataTable[[#This Row],[Order Date]])</f>
        <v>2026</v>
      </c>
      <c r="D2106" s="10" t="str">
        <f>"Q"&amp;ROUNDUP(MONTH(SalesDataTable[[#This Row],[Order Date]])/3,0)</f>
        <v>Q4</v>
      </c>
      <c r="E2106" s="3">
        <f>MONTH(SalesDataTable[[#This Row],[Order Date]])</f>
        <v>10</v>
      </c>
      <c r="F2106" s="3" t="str">
        <f>TEXT(SalesDataTable[[#This Row],[Order Date]],"MMM")</f>
        <v>Oct</v>
      </c>
      <c r="G2106" s="3" t="s">
        <v>20</v>
      </c>
      <c r="H2106" s="3" t="s">
        <v>21</v>
      </c>
      <c r="I2106" s="3" t="s">
        <v>19</v>
      </c>
      <c r="J2106" s="3" t="s">
        <v>3</v>
      </c>
      <c r="K2106" s="3" t="s">
        <v>9</v>
      </c>
      <c r="L2106" s="3" t="s">
        <v>17</v>
      </c>
      <c r="M2106" s="8">
        <v>1</v>
      </c>
      <c r="N2106" s="5">
        <v>141.77000000000001</v>
      </c>
      <c r="O2106" s="6">
        <v>0</v>
      </c>
      <c r="P2106" s="5">
        <v>78.48</v>
      </c>
      <c r="Q2106" s="5">
        <f t="shared" si="128"/>
        <v>141.77000000000001</v>
      </c>
      <c r="R2106" s="5">
        <f t="shared" si="129"/>
        <v>78.48</v>
      </c>
      <c r="S2106" s="5">
        <f t="shared" si="130"/>
        <v>63.290000000000006</v>
      </c>
      <c r="T2106" s="7">
        <f t="shared" si="131"/>
        <v>0.44642731184312623</v>
      </c>
      <c r="U2106" s="4">
        <f>YEAR(SalesDataTable[[#This Row],[Order Date]])</f>
        <v>2026</v>
      </c>
      <c r="V2106" s="7" t="str">
        <f>"Q"&amp;ROUNDUP(MONTH(SalesDataTable[[#This Row],[Order Date]])/3,0)</f>
        <v>Q4</v>
      </c>
      <c r="W2106" s="8">
        <f>MONTH(SalesDataTable[[#This Row],[Order Date]])</f>
        <v>10</v>
      </c>
      <c r="X2106" s="7" t="str">
        <f>TEXT(SalesDataTable[[#This Row],[Order Date]],"mmm")</f>
        <v>Oct</v>
      </c>
    </row>
    <row r="2107" spans="1:24" ht="15.75">
      <c r="A2107" s="1">
        <v>2270</v>
      </c>
      <c r="B2107" s="2">
        <v>46309</v>
      </c>
      <c r="C2107" s="3">
        <f>YEAR(SalesDataTable[[#This Row],[Order Date]])</f>
        <v>2026</v>
      </c>
      <c r="D2107" s="10" t="str">
        <f>"Q"&amp;ROUNDUP(MONTH(SalesDataTable[[#This Row],[Order Date]])/3,0)</f>
        <v>Q4</v>
      </c>
      <c r="E2107" s="3">
        <f>MONTH(SalesDataTable[[#This Row],[Order Date]])</f>
        <v>10</v>
      </c>
      <c r="F2107" s="3" t="str">
        <f>TEXT(SalesDataTable[[#This Row],[Order Date]],"MMM")</f>
        <v>Oct</v>
      </c>
      <c r="G2107" s="3" t="s">
        <v>20</v>
      </c>
      <c r="H2107" s="3" t="s">
        <v>31</v>
      </c>
      <c r="I2107" s="3" t="s">
        <v>2</v>
      </c>
      <c r="J2107" s="3" t="s">
        <v>13</v>
      </c>
      <c r="K2107" s="3" t="s">
        <v>23</v>
      </c>
      <c r="L2107" s="3" t="s">
        <v>29</v>
      </c>
      <c r="M2107" s="8">
        <v>3</v>
      </c>
      <c r="N2107" s="5">
        <v>199.99</v>
      </c>
      <c r="O2107" s="6">
        <v>0.15</v>
      </c>
      <c r="P2107" s="5">
        <v>101.86</v>
      </c>
      <c r="Q2107" s="5">
        <f t="shared" si="128"/>
        <v>509.97450000000003</v>
      </c>
      <c r="R2107" s="5">
        <f t="shared" si="129"/>
        <v>305.58</v>
      </c>
      <c r="S2107" s="5">
        <f t="shared" si="130"/>
        <v>204.39450000000005</v>
      </c>
      <c r="T2107" s="7">
        <f t="shared" si="131"/>
        <v>0.40079356909021929</v>
      </c>
      <c r="U2107" s="4">
        <f>YEAR(SalesDataTable[[#This Row],[Order Date]])</f>
        <v>2026</v>
      </c>
      <c r="V2107" s="7" t="str">
        <f>"Q"&amp;ROUNDUP(MONTH(SalesDataTable[[#This Row],[Order Date]])/3,0)</f>
        <v>Q4</v>
      </c>
      <c r="W2107" s="8">
        <f>MONTH(SalesDataTable[[#This Row],[Order Date]])</f>
        <v>10</v>
      </c>
      <c r="X2107" s="7" t="str">
        <f>TEXT(SalesDataTable[[#This Row],[Order Date]],"mmm")</f>
        <v>Oct</v>
      </c>
    </row>
    <row r="2108" spans="1:24" ht="15.75">
      <c r="A2108" s="1">
        <v>3789</v>
      </c>
      <c r="B2108" s="2">
        <v>46309</v>
      </c>
      <c r="C2108" s="3">
        <f>YEAR(SalesDataTable[[#This Row],[Order Date]])</f>
        <v>2026</v>
      </c>
      <c r="D2108" s="10" t="str">
        <f>"Q"&amp;ROUNDUP(MONTH(SalesDataTable[[#This Row],[Order Date]])/3,0)</f>
        <v>Q4</v>
      </c>
      <c r="E2108" s="3">
        <f>MONTH(SalesDataTable[[#This Row],[Order Date]])</f>
        <v>10</v>
      </c>
      <c r="F2108" s="3" t="str">
        <f>TEXT(SalesDataTable[[#This Row],[Order Date]],"MMM")</f>
        <v>Oct</v>
      </c>
      <c r="G2108" s="3" t="s">
        <v>20</v>
      </c>
      <c r="H2108" s="3" t="s">
        <v>21</v>
      </c>
      <c r="I2108" s="3" t="s">
        <v>28</v>
      </c>
      <c r="J2108" s="3" t="s">
        <v>13</v>
      </c>
      <c r="K2108" s="3" t="s">
        <v>4</v>
      </c>
      <c r="L2108" s="3" t="s">
        <v>22</v>
      </c>
      <c r="M2108" s="8">
        <v>2</v>
      </c>
      <c r="N2108" s="5">
        <v>50.56</v>
      </c>
      <c r="O2108" s="6">
        <v>0</v>
      </c>
      <c r="P2108" s="5">
        <v>23.04</v>
      </c>
      <c r="Q2108" s="5">
        <f t="shared" si="128"/>
        <v>101.12</v>
      </c>
      <c r="R2108" s="5">
        <f t="shared" si="129"/>
        <v>46.08</v>
      </c>
      <c r="S2108" s="5">
        <f t="shared" si="130"/>
        <v>55.040000000000006</v>
      </c>
      <c r="T2108" s="7">
        <f t="shared" si="131"/>
        <v>0.54430379746835444</v>
      </c>
      <c r="U2108" s="4">
        <f>YEAR(SalesDataTable[[#This Row],[Order Date]])</f>
        <v>2026</v>
      </c>
      <c r="V2108" s="7" t="str">
        <f>"Q"&amp;ROUNDUP(MONTH(SalesDataTable[[#This Row],[Order Date]])/3,0)</f>
        <v>Q4</v>
      </c>
      <c r="W2108" s="8">
        <f>MONTH(SalesDataTable[[#This Row],[Order Date]])</f>
        <v>10</v>
      </c>
      <c r="X2108" s="7" t="str">
        <f>TEXT(SalesDataTable[[#This Row],[Order Date]],"mmm")</f>
        <v>Oct</v>
      </c>
    </row>
    <row r="2109" spans="1:24" ht="15.75">
      <c r="A2109" s="1">
        <v>4323</v>
      </c>
      <c r="B2109" s="2">
        <v>46309</v>
      </c>
      <c r="C2109" s="3">
        <f>YEAR(SalesDataTable[[#This Row],[Order Date]])</f>
        <v>2026</v>
      </c>
      <c r="D2109" s="10" t="str">
        <f>"Q"&amp;ROUNDUP(MONTH(SalesDataTable[[#This Row],[Order Date]])/3,0)</f>
        <v>Q4</v>
      </c>
      <c r="E2109" s="3">
        <f>MONTH(SalesDataTable[[#This Row],[Order Date]])</f>
        <v>10</v>
      </c>
      <c r="F2109" s="3" t="str">
        <f>TEXT(SalesDataTable[[#This Row],[Order Date]],"MMM")</f>
        <v>Oct</v>
      </c>
      <c r="G2109" s="3" t="s">
        <v>20</v>
      </c>
      <c r="H2109" s="3" t="s">
        <v>31</v>
      </c>
      <c r="I2109" s="3" t="s">
        <v>2</v>
      </c>
      <c r="J2109" s="3" t="s">
        <v>13</v>
      </c>
      <c r="K2109" s="3" t="s">
        <v>14</v>
      </c>
      <c r="L2109" s="3" t="s">
        <v>32</v>
      </c>
      <c r="M2109" s="8">
        <v>1</v>
      </c>
      <c r="N2109" s="5">
        <v>47.38</v>
      </c>
      <c r="O2109" s="6">
        <v>0</v>
      </c>
      <c r="P2109" s="5">
        <v>17.86</v>
      </c>
      <c r="Q2109" s="5">
        <f t="shared" si="128"/>
        <v>47.38</v>
      </c>
      <c r="R2109" s="5">
        <f t="shared" si="129"/>
        <v>17.86</v>
      </c>
      <c r="S2109" s="5">
        <f t="shared" si="130"/>
        <v>29.520000000000003</v>
      </c>
      <c r="T2109" s="7">
        <f t="shared" si="131"/>
        <v>0.62304769945124527</v>
      </c>
      <c r="U2109" s="4">
        <f>YEAR(SalesDataTable[[#This Row],[Order Date]])</f>
        <v>2026</v>
      </c>
      <c r="V2109" s="7" t="str">
        <f>"Q"&amp;ROUNDUP(MONTH(SalesDataTable[[#This Row],[Order Date]])/3,0)</f>
        <v>Q4</v>
      </c>
      <c r="W2109" s="8">
        <f>MONTH(SalesDataTable[[#This Row],[Order Date]])</f>
        <v>10</v>
      </c>
      <c r="X2109" s="7" t="str">
        <f>TEXT(SalesDataTable[[#This Row],[Order Date]],"mmm")</f>
        <v>Oct</v>
      </c>
    </row>
    <row r="2110" spans="1:24" ht="15.75">
      <c r="A2110" s="1">
        <v>276</v>
      </c>
      <c r="B2110" s="2">
        <v>46310</v>
      </c>
      <c r="C2110" s="3">
        <f>YEAR(SalesDataTable[[#This Row],[Order Date]])</f>
        <v>2026</v>
      </c>
      <c r="D2110" s="10" t="str">
        <f>"Q"&amp;ROUNDUP(MONTH(SalesDataTable[[#This Row],[Order Date]])/3,0)</f>
        <v>Q4</v>
      </c>
      <c r="E2110" s="3">
        <f>MONTH(SalesDataTable[[#This Row],[Order Date]])</f>
        <v>10</v>
      </c>
      <c r="F2110" s="3" t="str">
        <f>TEXT(SalesDataTable[[#This Row],[Order Date]],"MMM")</f>
        <v>Oct</v>
      </c>
      <c r="G2110" s="3" t="s">
        <v>11</v>
      </c>
      <c r="H2110" s="3" t="s">
        <v>12</v>
      </c>
      <c r="I2110" s="3" t="s">
        <v>2</v>
      </c>
      <c r="J2110" s="3" t="s">
        <v>16</v>
      </c>
      <c r="K2110" s="3" t="s">
        <v>9</v>
      </c>
      <c r="L2110" s="3" t="s">
        <v>10</v>
      </c>
      <c r="M2110" s="8">
        <v>1</v>
      </c>
      <c r="N2110" s="5">
        <v>92.74</v>
      </c>
      <c r="O2110" s="6">
        <v>0.15</v>
      </c>
      <c r="P2110" s="5">
        <v>44.52</v>
      </c>
      <c r="Q2110" s="5">
        <f t="shared" si="128"/>
        <v>78.828999999999994</v>
      </c>
      <c r="R2110" s="5">
        <f t="shared" si="129"/>
        <v>44.52</v>
      </c>
      <c r="S2110" s="5">
        <f t="shared" si="130"/>
        <v>34.30899999999999</v>
      </c>
      <c r="T2110" s="7">
        <f t="shared" si="131"/>
        <v>0.43523322635070844</v>
      </c>
      <c r="U2110" s="4">
        <f>YEAR(SalesDataTable[[#This Row],[Order Date]])</f>
        <v>2026</v>
      </c>
      <c r="V2110" s="7" t="str">
        <f>"Q"&amp;ROUNDUP(MONTH(SalesDataTable[[#This Row],[Order Date]])/3,0)</f>
        <v>Q4</v>
      </c>
      <c r="W2110" s="8">
        <f>MONTH(SalesDataTable[[#This Row],[Order Date]])</f>
        <v>10</v>
      </c>
      <c r="X2110" s="7" t="str">
        <f>TEXT(SalesDataTable[[#This Row],[Order Date]],"mmm")</f>
        <v>Oct</v>
      </c>
    </row>
    <row r="2111" spans="1:24" ht="15.75">
      <c r="A2111" s="1">
        <v>791</v>
      </c>
      <c r="B2111" s="2">
        <v>46310</v>
      </c>
      <c r="C2111" s="3">
        <f>YEAR(SalesDataTable[[#This Row],[Order Date]])</f>
        <v>2026</v>
      </c>
      <c r="D2111" s="10" t="str">
        <f>"Q"&amp;ROUNDUP(MONTH(SalesDataTable[[#This Row],[Order Date]])/3,0)</f>
        <v>Q4</v>
      </c>
      <c r="E2111" s="3">
        <f>MONTH(SalesDataTable[[#This Row],[Order Date]])</f>
        <v>10</v>
      </c>
      <c r="F2111" s="3" t="str">
        <f>TEXT(SalesDataTable[[#This Row],[Order Date]],"MMM")</f>
        <v>Oct</v>
      </c>
      <c r="G2111" s="3" t="s">
        <v>20</v>
      </c>
      <c r="H2111" s="3" t="s">
        <v>47</v>
      </c>
      <c r="I2111" s="3" t="s">
        <v>19</v>
      </c>
      <c r="J2111" s="3" t="s">
        <v>3</v>
      </c>
      <c r="K2111" s="3" t="s">
        <v>4</v>
      </c>
      <c r="L2111" s="3" t="s">
        <v>22</v>
      </c>
      <c r="M2111" s="8">
        <v>3</v>
      </c>
      <c r="N2111" s="5">
        <v>51.57</v>
      </c>
      <c r="O2111" s="6">
        <v>0.1</v>
      </c>
      <c r="P2111" s="5">
        <v>21.82</v>
      </c>
      <c r="Q2111" s="5">
        <f t="shared" si="128"/>
        <v>139.239</v>
      </c>
      <c r="R2111" s="5">
        <f t="shared" si="129"/>
        <v>65.460000000000008</v>
      </c>
      <c r="S2111" s="5">
        <f t="shared" si="130"/>
        <v>73.778999999999996</v>
      </c>
      <c r="T2111" s="7">
        <f t="shared" si="131"/>
        <v>0.52987309589985565</v>
      </c>
      <c r="U2111" s="4">
        <f>YEAR(SalesDataTable[[#This Row],[Order Date]])</f>
        <v>2026</v>
      </c>
      <c r="V2111" s="7" t="str">
        <f>"Q"&amp;ROUNDUP(MONTH(SalesDataTable[[#This Row],[Order Date]])/3,0)</f>
        <v>Q4</v>
      </c>
      <c r="W2111" s="8">
        <f>MONTH(SalesDataTable[[#This Row],[Order Date]])</f>
        <v>10</v>
      </c>
      <c r="X2111" s="7" t="str">
        <f>TEXT(SalesDataTable[[#This Row],[Order Date]],"mmm")</f>
        <v>Oct</v>
      </c>
    </row>
    <row r="2112" spans="1:24" ht="15.75">
      <c r="A2112" s="1">
        <v>1033</v>
      </c>
      <c r="B2112" s="2">
        <v>46310</v>
      </c>
      <c r="C2112" s="3">
        <f>YEAR(SalesDataTable[[#This Row],[Order Date]])</f>
        <v>2026</v>
      </c>
      <c r="D2112" s="10" t="str">
        <f>"Q"&amp;ROUNDUP(MONTH(SalesDataTable[[#This Row],[Order Date]])/3,0)</f>
        <v>Q4</v>
      </c>
      <c r="E2112" s="3">
        <f>MONTH(SalesDataTable[[#This Row],[Order Date]])</f>
        <v>10</v>
      </c>
      <c r="F2112" s="3" t="str">
        <f>TEXT(SalesDataTable[[#This Row],[Order Date]],"MMM")</f>
        <v>Oct</v>
      </c>
      <c r="G2112" s="3" t="s">
        <v>6</v>
      </c>
      <c r="H2112" s="3" t="s">
        <v>43</v>
      </c>
      <c r="I2112" s="3" t="s">
        <v>2</v>
      </c>
      <c r="J2112" s="3" t="s">
        <v>13</v>
      </c>
      <c r="K2112" s="3" t="s">
        <v>9</v>
      </c>
      <c r="L2112" s="3" t="s">
        <v>46</v>
      </c>
      <c r="M2112" s="8">
        <v>1</v>
      </c>
      <c r="N2112" s="5">
        <v>70.47</v>
      </c>
      <c r="O2112" s="6">
        <v>0.1</v>
      </c>
      <c r="P2112" s="5">
        <v>31.52</v>
      </c>
      <c r="Q2112" s="5">
        <f t="shared" si="128"/>
        <v>63.423000000000002</v>
      </c>
      <c r="R2112" s="5">
        <f t="shared" si="129"/>
        <v>31.52</v>
      </c>
      <c r="S2112" s="5">
        <f t="shared" si="130"/>
        <v>31.903000000000002</v>
      </c>
      <c r="T2112" s="7">
        <f t="shared" si="131"/>
        <v>0.50301940936253409</v>
      </c>
      <c r="U2112" s="4">
        <f>YEAR(SalesDataTable[[#This Row],[Order Date]])</f>
        <v>2026</v>
      </c>
      <c r="V2112" s="7" t="str">
        <f>"Q"&amp;ROUNDUP(MONTH(SalesDataTable[[#This Row],[Order Date]])/3,0)</f>
        <v>Q4</v>
      </c>
      <c r="W2112" s="8">
        <f>MONTH(SalesDataTable[[#This Row],[Order Date]])</f>
        <v>10</v>
      </c>
      <c r="X2112" s="7" t="str">
        <f>TEXT(SalesDataTable[[#This Row],[Order Date]],"mmm")</f>
        <v>Oct</v>
      </c>
    </row>
    <row r="2113" spans="1:24" ht="15.75">
      <c r="A2113" s="1">
        <v>1247</v>
      </c>
      <c r="B2113" s="2">
        <v>46310</v>
      </c>
      <c r="C2113" s="3">
        <f>YEAR(SalesDataTable[[#This Row],[Order Date]])</f>
        <v>2026</v>
      </c>
      <c r="D2113" s="10" t="str">
        <f>"Q"&amp;ROUNDUP(MONTH(SalesDataTable[[#This Row],[Order Date]])/3,0)</f>
        <v>Q4</v>
      </c>
      <c r="E2113" s="3">
        <f>MONTH(SalesDataTable[[#This Row],[Order Date]])</f>
        <v>10</v>
      </c>
      <c r="F2113" s="3" t="str">
        <f>TEXT(SalesDataTable[[#This Row],[Order Date]],"MMM")</f>
        <v>Oct</v>
      </c>
      <c r="G2113" s="3" t="s">
        <v>0</v>
      </c>
      <c r="H2113" s="3" t="s">
        <v>1</v>
      </c>
      <c r="I2113" s="3" t="s">
        <v>2</v>
      </c>
      <c r="J2113" s="3" t="s">
        <v>13</v>
      </c>
      <c r="K2113" s="3" t="s">
        <v>9</v>
      </c>
      <c r="L2113" s="3" t="s">
        <v>46</v>
      </c>
      <c r="M2113" s="8">
        <v>1</v>
      </c>
      <c r="N2113" s="5">
        <v>71.05</v>
      </c>
      <c r="O2113" s="6">
        <v>0</v>
      </c>
      <c r="P2113" s="5">
        <v>33.32</v>
      </c>
      <c r="Q2113" s="5">
        <f t="shared" si="128"/>
        <v>71.05</v>
      </c>
      <c r="R2113" s="5">
        <f t="shared" si="129"/>
        <v>33.32</v>
      </c>
      <c r="S2113" s="5">
        <f t="shared" si="130"/>
        <v>37.729999999999997</v>
      </c>
      <c r="T2113" s="7">
        <f t="shared" si="131"/>
        <v>0.53103448275862064</v>
      </c>
      <c r="U2113" s="4">
        <f>YEAR(SalesDataTable[[#This Row],[Order Date]])</f>
        <v>2026</v>
      </c>
      <c r="V2113" s="7" t="str">
        <f>"Q"&amp;ROUNDUP(MONTH(SalesDataTable[[#This Row],[Order Date]])/3,0)</f>
        <v>Q4</v>
      </c>
      <c r="W2113" s="8">
        <f>MONTH(SalesDataTable[[#This Row],[Order Date]])</f>
        <v>10</v>
      </c>
      <c r="X2113" s="7" t="str">
        <f>TEXT(SalesDataTable[[#This Row],[Order Date]],"mmm")</f>
        <v>Oct</v>
      </c>
    </row>
    <row r="2114" spans="1:24" ht="15.75">
      <c r="A2114" s="1">
        <v>1321</v>
      </c>
      <c r="B2114" s="2">
        <v>46310</v>
      </c>
      <c r="C2114" s="3">
        <f>YEAR(SalesDataTable[[#This Row],[Order Date]])</f>
        <v>2026</v>
      </c>
      <c r="D2114" s="10" t="str">
        <f>"Q"&amp;ROUNDUP(MONTH(SalesDataTable[[#This Row],[Order Date]])/3,0)</f>
        <v>Q4</v>
      </c>
      <c r="E2114" s="3">
        <f>MONTH(SalesDataTable[[#This Row],[Order Date]])</f>
        <v>10</v>
      </c>
      <c r="F2114" s="3" t="str">
        <f>TEXT(SalesDataTable[[#This Row],[Order Date]],"MMM")</f>
        <v>Oct</v>
      </c>
      <c r="G2114" s="3" t="s">
        <v>20</v>
      </c>
      <c r="H2114" s="3" t="s">
        <v>47</v>
      </c>
      <c r="I2114" s="3" t="s">
        <v>19</v>
      </c>
      <c r="J2114" s="3" t="s">
        <v>3</v>
      </c>
      <c r="K2114" s="3" t="s">
        <v>4</v>
      </c>
      <c r="L2114" s="3" t="s">
        <v>26</v>
      </c>
      <c r="M2114" s="8">
        <v>3</v>
      </c>
      <c r="N2114" s="5">
        <v>39.83</v>
      </c>
      <c r="O2114" s="6">
        <v>0.1</v>
      </c>
      <c r="P2114" s="5">
        <v>16.93</v>
      </c>
      <c r="Q2114" s="5">
        <f t="shared" ref="Q2114:Q2177" si="132">M2114*N2114*(1-O2114)</f>
        <v>107.541</v>
      </c>
      <c r="R2114" s="5">
        <f t="shared" ref="R2114:R2177" si="133">M2114*P2114</f>
        <v>50.79</v>
      </c>
      <c r="S2114" s="5">
        <f t="shared" ref="S2114:S2177" si="134">Q2114-R2114</f>
        <v>56.750999999999998</v>
      </c>
      <c r="T2114" s="7">
        <f t="shared" ref="T2114:T2177" si="135">IFERROR(S2114/Q2114,0)</f>
        <v>0.52771501101905316</v>
      </c>
      <c r="U2114" s="4">
        <f>YEAR(SalesDataTable[[#This Row],[Order Date]])</f>
        <v>2026</v>
      </c>
      <c r="V2114" s="7" t="str">
        <f>"Q"&amp;ROUNDUP(MONTH(SalesDataTable[[#This Row],[Order Date]])/3,0)</f>
        <v>Q4</v>
      </c>
      <c r="W2114" s="8">
        <f>MONTH(SalesDataTable[[#This Row],[Order Date]])</f>
        <v>10</v>
      </c>
      <c r="X2114" s="7" t="str">
        <f>TEXT(SalesDataTable[[#This Row],[Order Date]],"mmm")</f>
        <v>Oct</v>
      </c>
    </row>
    <row r="2115" spans="1:24" ht="15.75">
      <c r="A2115" s="1">
        <v>2048</v>
      </c>
      <c r="B2115" s="2">
        <v>46310</v>
      </c>
      <c r="C2115" s="3">
        <f>YEAR(SalesDataTable[[#This Row],[Order Date]])</f>
        <v>2026</v>
      </c>
      <c r="D2115" s="10" t="str">
        <f>"Q"&amp;ROUNDUP(MONTH(SalesDataTable[[#This Row],[Order Date]])/3,0)</f>
        <v>Q4</v>
      </c>
      <c r="E2115" s="3">
        <f>MONTH(SalesDataTable[[#This Row],[Order Date]])</f>
        <v>10</v>
      </c>
      <c r="F2115" s="3" t="str">
        <f>TEXT(SalesDataTable[[#This Row],[Order Date]],"MMM")</f>
        <v>Oct</v>
      </c>
      <c r="G2115" s="3" t="s">
        <v>20</v>
      </c>
      <c r="H2115" s="3" t="s">
        <v>31</v>
      </c>
      <c r="I2115" s="3" t="s">
        <v>2</v>
      </c>
      <c r="J2115" s="3" t="s">
        <v>13</v>
      </c>
      <c r="K2115" s="3" t="s">
        <v>34</v>
      </c>
      <c r="L2115" s="3" t="s">
        <v>45</v>
      </c>
      <c r="M2115" s="8">
        <v>3</v>
      </c>
      <c r="N2115" s="5">
        <v>49.5</v>
      </c>
      <c r="O2115" s="6">
        <v>0.05</v>
      </c>
      <c r="P2115" s="5">
        <v>22</v>
      </c>
      <c r="Q2115" s="5">
        <f t="shared" si="132"/>
        <v>141.07499999999999</v>
      </c>
      <c r="R2115" s="5">
        <f t="shared" si="133"/>
        <v>66</v>
      </c>
      <c r="S2115" s="5">
        <f t="shared" si="134"/>
        <v>75.074999999999989</v>
      </c>
      <c r="T2115" s="7">
        <f t="shared" si="135"/>
        <v>0.53216374269005839</v>
      </c>
      <c r="U2115" s="4">
        <f>YEAR(SalesDataTable[[#This Row],[Order Date]])</f>
        <v>2026</v>
      </c>
      <c r="V2115" s="7" t="str">
        <f>"Q"&amp;ROUNDUP(MONTH(SalesDataTable[[#This Row],[Order Date]])/3,0)</f>
        <v>Q4</v>
      </c>
      <c r="W2115" s="8">
        <f>MONTH(SalesDataTable[[#This Row],[Order Date]])</f>
        <v>10</v>
      </c>
      <c r="X2115" s="7" t="str">
        <f>TEXT(SalesDataTable[[#This Row],[Order Date]],"mmm")</f>
        <v>Oct</v>
      </c>
    </row>
    <row r="2116" spans="1:24" ht="15.75">
      <c r="A2116" s="1">
        <v>2082</v>
      </c>
      <c r="B2116" s="2">
        <v>46310</v>
      </c>
      <c r="C2116" s="3">
        <f>YEAR(SalesDataTable[[#This Row],[Order Date]])</f>
        <v>2026</v>
      </c>
      <c r="D2116" s="10" t="str">
        <f>"Q"&amp;ROUNDUP(MONTH(SalesDataTable[[#This Row],[Order Date]])/3,0)</f>
        <v>Q4</v>
      </c>
      <c r="E2116" s="3">
        <f>MONTH(SalesDataTable[[#This Row],[Order Date]])</f>
        <v>10</v>
      </c>
      <c r="F2116" s="3" t="str">
        <f>TEXT(SalesDataTable[[#This Row],[Order Date]],"MMM")</f>
        <v>Oct</v>
      </c>
      <c r="G2116" s="3" t="s">
        <v>6</v>
      </c>
      <c r="H2116" s="3" t="s">
        <v>27</v>
      </c>
      <c r="I2116" s="3" t="s">
        <v>28</v>
      </c>
      <c r="J2116" s="3" t="s">
        <v>13</v>
      </c>
      <c r="K2116" s="3" t="s">
        <v>9</v>
      </c>
      <c r="L2116" s="3" t="s">
        <v>10</v>
      </c>
      <c r="M2116" s="8">
        <v>1</v>
      </c>
      <c r="N2116" s="5">
        <v>91.99</v>
      </c>
      <c r="O2116" s="6">
        <v>0</v>
      </c>
      <c r="P2116" s="5">
        <v>44.86</v>
      </c>
      <c r="Q2116" s="5">
        <f t="shared" si="132"/>
        <v>91.99</v>
      </c>
      <c r="R2116" s="5">
        <f t="shared" si="133"/>
        <v>44.86</v>
      </c>
      <c r="S2116" s="5">
        <f t="shared" si="134"/>
        <v>47.129999999999995</v>
      </c>
      <c r="T2116" s="7">
        <f t="shared" si="135"/>
        <v>0.51233829764104788</v>
      </c>
      <c r="U2116" s="4">
        <f>YEAR(SalesDataTable[[#This Row],[Order Date]])</f>
        <v>2026</v>
      </c>
      <c r="V2116" s="7" t="str">
        <f>"Q"&amp;ROUNDUP(MONTH(SalesDataTable[[#This Row],[Order Date]])/3,0)</f>
        <v>Q4</v>
      </c>
      <c r="W2116" s="8">
        <f>MONTH(SalesDataTable[[#This Row],[Order Date]])</f>
        <v>10</v>
      </c>
      <c r="X2116" s="7" t="str">
        <f>TEXT(SalesDataTable[[#This Row],[Order Date]],"mmm")</f>
        <v>Oct</v>
      </c>
    </row>
    <row r="2117" spans="1:24" ht="15.75">
      <c r="A2117" s="1">
        <v>2177</v>
      </c>
      <c r="B2117" s="2">
        <v>46310</v>
      </c>
      <c r="C2117" s="3">
        <f>YEAR(SalesDataTable[[#This Row],[Order Date]])</f>
        <v>2026</v>
      </c>
      <c r="D2117" s="10" t="str">
        <f>"Q"&amp;ROUNDUP(MONTH(SalesDataTable[[#This Row],[Order Date]])/3,0)</f>
        <v>Q4</v>
      </c>
      <c r="E2117" s="3">
        <f>MONTH(SalesDataTable[[#This Row],[Order Date]])</f>
        <v>10</v>
      </c>
      <c r="F2117" s="3" t="str">
        <f>TEXT(SalesDataTable[[#This Row],[Order Date]],"MMM")</f>
        <v>Oct</v>
      </c>
      <c r="G2117" s="3" t="s">
        <v>0</v>
      </c>
      <c r="H2117" s="3" t="s">
        <v>50</v>
      </c>
      <c r="I2117" s="3" t="s">
        <v>28</v>
      </c>
      <c r="J2117" s="3" t="s">
        <v>3</v>
      </c>
      <c r="K2117" s="3" t="s">
        <v>4</v>
      </c>
      <c r="L2117" s="3" t="s">
        <v>5</v>
      </c>
      <c r="M2117" s="8">
        <v>1</v>
      </c>
      <c r="N2117" s="5">
        <v>79.78</v>
      </c>
      <c r="O2117" s="6">
        <v>0.05</v>
      </c>
      <c r="P2117" s="5">
        <v>41.59</v>
      </c>
      <c r="Q2117" s="5">
        <f t="shared" si="132"/>
        <v>75.790999999999997</v>
      </c>
      <c r="R2117" s="5">
        <f t="shared" si="133"/>
        <v>41.59</v>
      </c>
      <c r="S2117" s="5">
        <f t="shared" si="134"/>
        <v>34.200999999999993</v>
      </c>
      <c r="T2117" s="7">
        <f t="shared" si="135"/>
        <v>0.45125410668812915</v>
      </c>
      <c r="U2117" s="4">
        <f>YEAR(SalesDataTable[[#This Row],[Order Date]])</f>
        <v>2026</v>
      </c>
      <c r="V2117" s="7" t="str">
        <f>"Q"&amp;ROUNDUP(MONTH(SalesDataTable[[#This Row],[Order Date]])/3,0)</f>
        <v>Q4</v>
      </c>
      <c r="W2117" s="8">
        <f>MONTH(SalesDataTable[[#This Row],[Order Date]])</f>
        <v>10</v>
      </c>
      <c r="X2117" s="7" t="str">
        <f>TEXT(SalesDataTable[[#This Row],[Order Date]],"mmm")</f>
        <v>Oct</v>
      </c>
    </row>
    <row r="2118" spans="1:24" ht="15.75">
      <c r="A2118" s="1">
        <v>3776</v>
      </c>
      <c r="B2118" s="2">
        <v>46310</v>
      </c>
      <c r="C2118" s="3">
        <f>YEAR(SalesDataTable[[#This Row],[Order Date]])</f>
        <v>2026</v>
      </c>
      <c r="D2118" s="10" t="str">
        <f>"Q"&amp;ROUNDUP(MONTH(SalesDataTable[[#This Row],[Order Date]])/3,0)</f>
        <v>Q4</v>
      </c>
      <c r="E2118" s="3">
        <f>MONTH(SalesDataTable[[#This Row],[Order Date]])</f>
        <v>10</v>
      </c>
      <c r="F2118" s="3" t="str">
        <f>TEXT(SalesDataTable[[#This Row],[Order Date]],"MMM")</f>
        <v>Oct</v>
      </c>
      <c r="G2118" s="3" t="s">
        <v>20</v>
      </c>
      <c r="H2118" s="3" t="s">
        <v>33</v>
      </c>
      <c r="I2118" s="3" t="s">
        <v>2</v>
      </c>
      <c r="J2118" s="3" t="s">
        <v>3</v>
      </c>
      <c r="K2118" s="3" t="s">
        <v>4</v>
      </c>
      <c r="L2118" s="3" t="s">
        <v>5</v>
      </c>
      <c r="M2118" s="8">
        <v>1</v>
      </c>
      <c r="N2118" s="5">
        <v>82.97</v>
      </c>
      <c r="O2118" s="6">
        <v>0</v>
      </c>
      <c r="P2118" s="5">
        <v>43.09</v>
      </c>
      <c r="Q2118" s="5">
        <f t="shared" si="132"/>
        <v>82.97</v>
      </c>
      <c r="R2118" s="5">
        <f t="shared" si="133"/>
        <v>43.09</v>
      </c>
      <c r="S2118" s="5">
        <f t="shared" si="134"/>
        <v>39.879999999999995</v>
      </c>
      <c r="T2118" s="7">
        <f t="shared" si="135"/>
        <v>0.48065565867180904</v>
      </c>
      <c r="U2118" s="4">
        <f>YEAR(SalesDataTable[[#This Row],[Order Date]])</f>
        <v>2026</v>
      </c>
      <c r="V2118" s="7" t="str">
        <f>"Q"&amp;ROUNDUP(MONTH(SalesDataTable[[#This Row],[Order Date]])/3,0)</f>
        <v>Q4</v>
      </c>
      <c r="W2118" s="8">
        <f>MONTH(SalesDataTable[[#This Row],[Order Date]])</f>
        <v>10</v>
      </c>
      <c r="X2118" s="7" t="str">
        <f>TEXT(SalesDataTable[[#This Row],[Order Date]],"mmm")</f>
        <v>Oct</v>
      </c>
    </row>
    <row r="2119" spans="1:24" ht="15.75">
      <c r="A2119" s="1">
        <v>4542</v>
      </c>
      <c r="B2119" s="2">
        <v>46310</v>
      </c>
      <c r="C2119" s="3">
        <f>YEAR(SalesDataTable[[#This Row],[Order Date]])</f>
        <v>2026</v>
      </c>
      <c r="D2119" s="10" t="str">
        <f>"Q"&amp;ROUNDUP(MONTH(SalesDataTable[[#This Row],[Order Date]])/3,0)</f>
        <v>Q4</v>
      </c>
      <c r="E2119" s="3">
        <f>MONTH(SalesDataTable[[#This Row],[Order Date]])</f>
        <v>10</v>
      </c>
      <c r="F2119" s="3" t="str">
        <f>TEXT(SalesDataTable[[#This Row],[Order Date]],"MMM")</f>
        <v>Oct</v>
      </c>
      <c r="G2119" s="3" t="s">
        <v>0</v>
      </c>
      <c r="H2119" s="3" t="s">
        <v>36</v>
      </c>
      <c r="I2119" s="3" t="s">
        <v>2</v>
      </c>
      <c r="J2119" s="3" t="s">
        <v>16</v>
      </c>
      <c r="K2119" s="3" t="s">
        <v>4</v>
      </c>
      <c r="L2119" s="3" t="s">
        <v>30</v>
      </c>
      <c r="M2119" s="8">
        <v>1</v>
      </c>
      <c r="N2119" s="5">
        <v>103.33</v>
      </c>
      <c r="O2119" s="6">
        <v>0</v>
      </c>
      <c r="P2119" s="5">
        <v>50.85</v>
      </c>
      <c r="Q2119" s="5">
        <f t="shared" si="132"/>
        <v>103.33</v>
      </c>
      <c r="R2119" s="5">
        <f t="shared" si="133"/>
        <v>50.85</v>
      </c>
      <c r="S2119" s="5">
        <f t="shared" si="134"/>
        <v>52.48</v>
      </c>
      <c r="T2119" s="7">
        <f t="shared" si="135"/>
        <v>0.5078873512048776</v>
      </c>
      <c r="U2119" s="4">
        <f>YEAR(SalesDataTable[[#This Row],[Order Date]])</f>
        <v>2026</v>
      </c>
      <c r="V2119" s="7" t="str">
        <f>"Q"&amp;ROUNDUP(MONTH(SalesDataTable[[#This Row],[Order Date]])/3,0)</f>
        <v>Q4</v>
      </c>
      <c r="W2119" s="8">
        <f>MONTH(SalesDataTable[[#This Row],[Order Date]])</f>
        <v>10</v>
      </c>
      <c r="X2119" s="7" t="str">
        <f>TEXT(SalesDataTable[[#This Row],[Order Date]],"mmm")</f>
        <v>Oct</v>
      </c>
    </row>
    <row r="2120" spans="1:24" ht="15.75">
      <c r="A2120" s="1">
        <v>36</v>
      </c>
      <c r="B2120" s="2">
        <v>46311</v>
      </c>
      <c r="C2120" s="3">
        <f>YEAR(SalesDataTable[[#This Row],[Order Date]])</f>
        <v>2026</v>
      </c>
      <c r="D2120" s="10" t="str">
        <f>"Q"&amp;ROUNDUP(MONTH(SalesDataTable[[#This Row],[Order Date]])/3,0)</f>
        <v>Q4</v>
      </c>
      <c r="E2120" s="3">
        <f>MONTH(SalesDataTable[[#This Row],[Order Date]])</f>
        <v>10</v>
      </c>
      <c r="F2120" s="3" t="str">
        <f>TEXT(SalesDataTable[[#This Row],[Order Date]],"MMM")</f>
        <v>Oct</v>
      </c>
      <c r="G2120" s="3" t="s">
        <v>0</v>
      </c>
      <c r="H2120" s="3" t="s">
        <v>36</v>
      </c>
      <c r="I2120" s="3" t="s">
        <v>2</v>
      </c>
      <c r="J2120" s="3" t="s">
        <v>13</v>
      </c>
      <c r="K2120" s="3" t="s">
        <v>9</v>
      </c>
      <c r="L2120" s="3" t="s">
        <v>17</v>
      </c>
      <c r="M2120" s="8">
        <v>3</v>
      </c>
      <c r="N2120" s="5">
        <v>142.54</v>
      </c>
      <c r="O2120" s="6">
        <v>0.05</v>
      </c>
      <c r="P2120" s="5">
        <v>81.599999999999994</v>
      </c>
      <c r="Q2120" s="5">
        <f t="shared" si="132"/>
        <v>406.23899999999998</v>
      </c>
      <c r="R2120" s="5">
        <f t="shared" si="133"/>
        <v>244.79999999999998</v>
      </c>
      <c r="S2120" s="5">
        <f t="shared" si="134"/>
        <v>161.43899999999999</v>
      </c>
      <c r="T2120" s="7">
        <f t="shared" si="135"/>
        <v>0.39739906803630376</v>
      </c>
      <c r="U2120" s="4">
        <f>YEAR(SalesDataTable[[#This Row],[Order Date]])</f>
        <v>2026</v>
      </c>
      <c r="V2120" s="7" t="str">
        <f>"Q"&amp;ROUNDUP(MONTH(SalesDataTable[[#This Row],[Order Date]])/3,0)</f>
        <v>Q4</v>
      </c>
      <c r="W2120" s="8">
        <f>MONTH(SalesDataTable[[#This Row],[Order Date]])</f>
        <v>10</v>
      </c>
      <c r="X2120" s="7" t="str">
        <f>TEXT(SalesDataTable[[#This Row],[Order Date]],"mmm")</f>
        <v>Oct</v>
      </c>
    </row>
    <row r="2121" spans="1:24" ht="15.75">
      <c r="A2121" s="1">
        <v>64</v>
      </c>
      <c r="B2121" s="2">
        <v>46311</v>
      </c>
      <c r="C2121" s="3">
        <f>YEAR(SalesDataTable[[#This Row],[Order Date]])</f>
        <v>2026</v>
      </c>
      <c r="D2121" s="10" t="str">
        <f>"Q"&amp;ROUNDUP(MONTH(SalesDataTable[[#This Row],[Order Date]])/3,0)</f>
        <v>Q4</v>
      </c>
      <c r="E2121" s="3">
        <f>MONTH(SalesDataTable[[#This Row],[Order Date]])</f>
        <v>10</v>
      </c>
      <c r="F2121" s="3" t="str">
        <f>TEXT(SalesDataTable[[#This Row],[Order Date]],"MMM")</f>
        <v>Oct</v>
      </c>
      <c r="G2121" s="3" t="s">
        <v>11</v>
      </c>
      <c r="H2121" s="3" t="s">
        <v>52</v>
      </c>
      <c r="I2121" s="3" t="s">
        <v>2</v>
      </c>
      <c r="J2121" s="3" t="s">
        <v>13</v>
      </c>
      <c r="K2121" s="3" t="s">
        <v>9</v>
      </c>
      <c r="L2121" s="3" t="s">
        <v>10</v>
      </c>
      <c r="M2121" s="8">
        <v>3</v>
      </c>
      <c r="N2121" s="5">
        <v>92.14</v>
      </c>
      <c r="O2121" s="6">
        <v>0.1</v>
      </c>
      <c r="P2121" s="5">
        <v>46.43</v>
      </c>
      <c r="Q2121" s="5">
        <f t="shared" si="132"/>
        <v>248.77800000000002</v>
      </c>
      <c r="R2121" s="5">
        <f t="shared" si="133"/>
        <v>139.29</v>
      </c>
      <c r="S2121" s="5">
        <f t="shared" si="134"/>
        <v>109.48800000000003</v>
      </c>
      <c r="T2121" s="7">
        <f t="shared" si="135"/>
        <v>0.44010322456165746</v>
      </c>
      <c r="U2121" s="4">
        <f>YEAR(SalesDataTable[[#This Row],[Order Date]])</f>
        <v>2026</v>
      </c>
      <c r="V2121" s="7" t="str">
        <f>"Q"&amp;ROUNDUP(MONTH(SalesDataTable[[#This Row],[Order Date]])/3,0)</f>
        <v>Q4</v>
      </c>
      <c r="W2121" s="8">
        <f>MONTH(SalesDataTable[[#This Row],[Order Date]])</f>
        <v>10</v>
      </c>
      <c r="X2121" s="7" t="str">
        <f>TEXT(SalesDataTable[[#This Row],[Order Date]],"mmm")</f>
        <v>Oct</v>
      </c>
    </row>
    <row r="2122" spans="1:24" ht="15.75">
      <c r="A2122" s="1">
        <v>529</v>
      </c>
      <c r="B2122" s="2">
        <v>46311</v>
      </c>
      <c r="C2122" s="3">
        <f>YEAR(SalesDataTable[[#This Row],[Order Date]])</f>
        <v>2026</v>
      </c>
      <c r="D2122" s="10" t="str">
        <f>"Q"&amp;ROUNDUP(MONTH(SalesDataTable[[#This Row],[Order Date]])/3,0)</f>
        <v>Q4</v>
      </c>
      <c r="E2122" s="3">
        <f>MONTH(SalesDataTable[[#This Row],[Order Date]])</f>
        <v>10</v>
      </c>
      <c r="F2122" s="3" t="str">
        <f>TEXT(SalesDataTable[[#This Row],[Order Date]],"MMM")</f>
        <v>Oct</v>
      </c>
      <c r="G2122" s="3" t="s">
        <v>20</v>
      </c>
      <c r="H2122" s="3" t="s">
        <v>31</v>
      </c>
      <c r="I2122" s="3" t="s">
        <v>19</v>
      </c>
      <c r="J2122" s="3" t="s">
        <v>16</v>
      </c>
      <c r="K2122" s="3" t="s">
        <v>14</v>
      </c>
      <c r="L2122" s="3" t="s">
        <v>48</v>
      </c>
      <c r="M2122" s="8">
        <v>2</v>
      </c>
      <c r="N2122" s="5">
        <v>165.23</v>
      </c>
      <c r="O2122" s="6">
        <v>0</v>
      </c>
      <c r="P2122" s="5">
        <v>88.87</v>
      </c>
      <c r="Q2122" s="5">
        <f t="shared" si="132"/>
        <v>330.46</v>
      </c>
      <c r="R2122" s="5">
        <f t="shared" si="133"/>
        <v>177.74</v>
      </c>
      <c r="S2122" s="5">
        <f t="shared" si="134"/>
        <v>152.71999999999997</v>
      </c>
      <c r="T2122" s="7">
        <f t="shared" si="135"/>
        <v>0.46214367850874533</v>
      </c>
      <c r="U2122" s="4">
        <f>YEAR(SalesDataTable[[#This Row],[Order Date]])</f>
        <v>2026</v>
      </c>
      <c r="V2122" s="7" t="str">
        <f>"Q"&amp;ROUNDUP(MONTH(SalesDataTable[[#This Row],[Order Date]])/3,0)</f>
        <v>Q4</v>
      </c>
      <c r="W2122" s="8">
        <f>MONTH(SalesDataTable[[#This Row],[Order Date]])</f>
        <v>10</v>
      </c>
      <c r="X2122" s="7" t="str">
        <f>TEXT(SalesDataTable[[#This Row],[Order Date]],"mmm")</f>
        <v>Oct</v>
      </c>
    </row>
    <row r="2123" spans="1:24" ht="15.75">
      <c r="A2123" s="1">
        <v>1815</v>
      </c>
      <c r="B2123" s="2">
        <v>46311</v>
      </c>
      <c r="C2123" s="3">
        <f>YEAR(SalesDataTable[[#This Row],[Order Date]])</f>
        <v>2026</v>
      </c>
      <c r="D2123" s="10" t="str">
        <f>"Q"&amp;ROUNDUP(MONTH(SalesDataTable[[#This Row],[Order Date]])/3,0)</f>
        <v>Q4</v>
      </c>
      <c r="E2123" s="3">
        <f>MONTH(SalesDataTable[[#This Row],[Order Date]])</f>
        <v>10</v>
      </c>
      <c r="F2123" s="3" t="str">
        <f>TEXT(SalesDataTable[[#This Row],[Order Date]],"MMM")</f>
        <v>Oct</v>
      </c>
      <c r="G2123" s="3" t="s">
        <v>20</v>
      </c>
      <c r="H2123" s="3" t="s">
        <v>21</v>
      </c>
      <c r="I2123" s="3" t="s">
        <v>2</v>
      </c>
      <c r="J2123" s="3" t="s">
        <v>16</v>
      </c>
      <c r="K2123" s="3" t="s">
        <v>34</v>
      </c>
      <c r="L2123" s="3" t="s">
        <v>38</v>
      </c>
      <c r="M2123" s="8">
        <v>1</v>
      </c>
      <c r="N2123" s="5">
        <v>121.92</v>
      </c>
      <c r="O2123" s="6">
        <v>0</v>
      </c>
      <c r="P2123" s="5">
        <v>71.02</v>
      </c>
      <c r="Q2123" s="5">
        <f t="shared" si="132"/>
        <v>121.92</v>
      </c>
      <c r="R2123" s="5">
        <f t="shared" si="133"/>
        <v>71.02</v>
      </c>
      <c r="S2123" s="5">
        <f t="shared" si="134"/>
        <v>50.900000000000006</v>
      </c>
      <c r="T2123" s="7">
        <f t="shared" si="135"/>
        <v>0.41748687664042</v>
      </c>
      <c r="U2123" s="4">
        <f>YEAR(SalesDataTable[[#This Row],[Order Date]])</f>
        <v>2026</v>
      </c>
      <c r="V2123" s="7" t="str">
        <f>"Q"&amp;ROUNDUP(MONTH(SalesDataTable[[#This Row],[Order Date]])/3,0)</f>
        <v>Q4</v>
      </c>
      <c r="W2123" s="8">
        <f>MONTH(SalesDataTable[[#This Row],[Order Date]])</f>
        <v>10</v>
      </c>
      <c r="X2123" s="7" t="str">
        <f>TEXT(SalesDataTable[[#This Row],[Order Date]],"mmm")</f>
        <v>Oct</v>
      </c>
    </row>
    <row r="2124" spans="1:24" ht="15.75">
      <c r="A2124" s="1">
        <v>1820</v>
      </c>
      <c r="B2124" s="2">
        <v>46311</v>
      </c>
      <c r="C2124" s="3">
        <f>YEAR(SalesDataTable[[#This Row],[Order Date]])</f>
        <v>2026</v>
      </c>
      <c r="D2124" s="10" t="str">
        <f>"Q"&amp;ROUNDUP(MONTH(SalesDataTable[[#This Row],[Order Date]])/3,0)</f>
        <v>Q4</v>
      </c>
      <c r="E2124" s="3">
        <f>MONTH(SalesDataTable[[#This Row],[Order Date]])</f>
        <v>10</v>
      </c>
      <c r="F2124" s="3" t="str">
        <f>TEXT(SalesDataTable[[#This Row],[Order Date]],"MMM")</f>
        <v>Oct</v>
      </c>
      <c r="G2124" s="3" t="s">
        <v>6</v>
      </c>
      <c r="H2124" s="3" t="s">
        <v>7</v>
      </c>
      <c r="I2124" s="3" t="s">
        <v>2</v>
      </c>
      <c r="J2124" s="3" t="s">
        <v>3</v>
      </c>
      <c r="K2124" s="3" t="s">
        <v>14</v>
      </c>
      <c r="L2124" s="3" t="s">
        <v>15</v>
      </c>
      <c r="M2124" s="8">
        <v>3</v>
      </c>
      <c r="N2124" s="5">
        <v>36.46</v>
      </c>
      <c r="O2124" s="6">
        <v>0.05</v>
      </c>
      <c r="P2124" s="5">
        <v>13.9</v>
      </c>
      <c r="Q2124" s="5">
        <f t="shared" si="132"/>
        <v>103.91099999999999</v>
      </c>
      <c r="R2124" s="5">
        <f t="shared" si="133"/>
        <v>41.7</v>
      </c>
      <c r="S2124" s="5">
        <f t="shared" si="134"/>
        <v>62.210999999999984</v>
      </c>
      <c r="T2124" s="7">
        <f t="shared" si="135"/>
        <v>0.5986950370990558</v>
      </c>
      <c r="U2124" s="4">
        <f>YEAR(SalesDataTable[[#This Row],[Order Date]])</f>
        <v>2026</v>
      </c>
      <c r="V2124" s="7" t="str">
        <f>"Q"&amp;ROUNDUP(MONTH(SalesDataTable[[#This Row],[Order Date]])/3,0)</f>
        <v>Q4</v>
      </c>
      <c r="W2124" s="8">
        <f>MONTH(SalesDataTable[[#This Row],[Order Date]])</f>
        <v>10</v>
      </c>
      <c r="X2124" s="7" t="str">
        <f>TEXT(SalesDataTable[[#This Row],[Order Date]],"mmm")</f>
        <v>Oct</v>
      </c>
    </row>
    <row r="2125" spans="1:24" ht="15.75">
      <c r="A2125" s="1">
        <v>2028</v>
      </c>
      <c r="B2125" s="2">
        <v>46311</v>
      </c>
      <c r="C2125" s="3">
        <f>YEAR(SalesDataTable[[#This Row],[Order Date]])</f>
        <v>2026</v>
      </c>
      <c r="D2125" s="10" t="str">
        <f>"Q"&amp;ROUNDUP(MONTH(SalesDataTable[[#This Row],[Order Date]])/3,0)</f>
        <v>Q4</v>
      </c>
      <c r="E2125" s="3">
        <f>MONTH(SalesDataTable[[#This Row],[Order Date]])</f>
        <v>10</v>
      </c>
      <c r="F2125" s="3" t="str">
        <f>TEXT(SalesDataTable[[#This Row],[Order Date]],"MMM")</f>
        <v>Oct</v>
      </c>
      <c r="G2125" s="3" t="s">
        <v>20</v>
      </c>
      <c r="H2125" s="3" t="s">
        <v>21</v>
      </c>
      <c r="I2125" s="3" t="s">
        <v>19</v>
      </c>
      <c r="J2125" s="3" t="s">
        <v>16</v>
      </c>
      <c r="K2125" s="3" t="s">
        <v>34</v>
      </c>
      <c r="L2125" s="3" t="s">
        <v>45</v>
      </c>
      <c r="M2125" s="8">
        <v>3</v>
      </c>
      <c r="N2125" s="5">
        <v>51.89</v>
      </c>
      <c r="O2125" s="6">
        <v>0.1</v>
      </c>
      <c r="P2125" s="5">
        <v>21.56</v>
      </c>
      <c r="Q2125" s="5">
        <f t="shared" si="132"/>
        <v>140.10300000000001</v>
      </c>
      <c r="R2125" s="5">
        <f t="shared" si="133"/>
        <v>64.679999999999993</v>
      </c>
      <c r="S2125" s="5">
        <f t="shared" si="134"/>
        <v>75.423000000000016</v>
      </c>
      <c r="T2125" s="7">
        <f t="shared" si="135"/>
        <v>0.53833965011455864</v>
      </c>
      <c r="U2125" s="4">
        <f>YEAR(SalesDataTable[[#This Row],[Order Date]])</f>
        <v>2026</v>
      </c>
      <c r="V2125" s="7" t="str">
        <f>"Q"&amp;ROUNDUP(MONTH(SalesDataTable[[#This Row],[Order Date]])/3,0)</f>
        <v>Q4</v>
      </c>
      <c r="W2125" s="8">
        <f>MONTH(SalesDataTable[[#This Row],[Order Date]])</f>
        <v>10</v>
      </c>
      <c r="X2125" s="7" t="str">
        <f>TEXT(SalesDataTable[[#This Row],[Order Date]],"mmm")</f>
        <v>Oct</v>
      </c>
    </row>
    <row r="2126" spans="1:24" ht="15.75">
      <c r="A2126" s="1">
        <v>2741</v>
      </c>
      <c r="B2126" s="2">
        <v>46311</v>
      </c>
      <c r="C2126" s="3">
        <f>YEAR(SalesDataTable[[#This Row],[Order Date]])</f>
        <v>2026</v>
      </c>
      <c r="D2126" s="10" t="str">
        <f>"Q"&amp;ROUNDUP(MONTH(SalesDataTable[[#This Row],[Order Date]])/3,0)</f>
        <v>Q4</v>
      </c>
      <c r="E2126" s="3">
        <f>MONTH(SalesDataTable[[#This Row],[Order Date]])</f>
        <v>10</v>
      </c>
      <c r="F2126" s="3" t="str">
        <f>TEXT(SalesDataTable[[#This Row],[Order Date]],"MMM")</f>
        <v>Oct</v>
      </c>
      <c r="G2126" s="3" t="s">
        <v>20</v>
      </c>
      <c r="H2126" s="3" t="s">
        <v>21</v>
      </c>
      <c r="I2126" s="3" t="s">
        <v>2</v>
      </c>
      <c r="J2126" s="3" t="s">
        <v>3</v>
      </c>
      <c r="K2126" s="3" t="s">
        <v>34</v>
      </c>
      <c r="L2126" s="3" t="s">
        <v>35</v>
      </c>
      <c r="M2126" s="8">
        <v>1</v>
      </c>
      <c r="N2126" s="5">
        <v>40.75</v>
      </c>
      <c r="O2126" s="6">
        <v>0</v>
      </c>
      <c r="P2126" s="5">
        <v>14.7</v>
      </c>
      <c r="Q2126" s="5">
        <f t="shared" si="132"/>
        <v>40.75</v>
      </c>
      <c r="R2126" s="5">
        <f t="shared" si="133"/>
        <v>14.7</v>
      </c>
      <c r="S2126" s="5">
        <f t="shared" si="134"/>
        <v>26.05</v>
      </c>
      <c r="T2126" s="7">
        <f t="shared" si="135"/>
        <v>0.63926380368098157</v>
      </c>
      <c r="U2126" s="4">
        <f>YEAR(SalesDataTable[[#This Row],[Order Date]])</f>
        <v>2026</v>
      </c>
      <c r="V2126" s="7" t="str">
        <f>"Q"&amp;ROUNDUP(MONTH(SalesDataTable[[#This Row],[Order Date]])/3,0)</f>
        <v>Q4</v>
      </c>
      <c r="W2126" s="8">
        <f>MONTH(SalesDataTable[[#This Row],[Order Date]])</f>
        <v>10</v>
      </c>
      <c r="X2126" s="7" t="str">
        <f>TEXT(SalesDataTable[[#This Row],[Order Date]],"mmm")</f>
        <v>Oct</v>
      </c>
    </row>
    <row r="2127" spans="1:24" ht="15.75">
      <c r="A2127" s="1">
        <v>3602</v>
      </c>
      <c r="B2127" s="2">
        <v>46311</v>
      </c>
      <c r="C2127" s="3">
        <f>YEAR(SalesDataTable[[#This Row],[Order Date]])</f>
        <v>2026</v>
      </c>
      <c r="D2127" s="10" t="str">
        <f>"Q"&amp;ROUNDUP(MONTH(SalesDataTable[[#This Row],[Order Date]])/3,0)</f>
        <v>Q4</v>
      </c>
      <c r="E2127" s="3">
        <f>MONTH(SalesDataTable[[#This Row],[Order Date]])</f>
        <v>10</v>
      </c>
      <c r="F2127" s="3" t="str">
        <f>TEXT(SalesDataTable[[#This Row],[Order Date]],"MMM")</f>
        <v>Oct</v>
      </c>
      <c r="G2127" s="3" t="s">
        <v>11</v>
      </c>
      <c r="H2127" s="3" t="s">
        <v>25</v>
      </c>
      <c r="I2127" s="3" t="s">
        <v>8</v>
      </c>
      <c r="J2127" s="3" t="s">
        <v>16</v>
      </c>
      <c r="K2127" s="3" t="s">
        <v>23</v>
      </c>
      <c r="L2127" s="3" t="s">
        <v>24</v>
      </c>
      <c r="M2127" s="8">
        <v>4</v>
      </c>
      <c r="N2127" s="5">
        <v>345.13</v>
      </c>
      <c r="O2127" s="6">
        <v>0.05</v>
      </c>
      <c r="P2127" s="5">
        <v>200.02</v>
      </c>
      <c r="Q2127" s="5">
        <f t="shared" si="132"/>
        <v>1311.4939999999999</v>
      </c>
      <c r="R2127" s="5">
        <f t="shared" si="133"/>
        <v>800.08</v>
      </c>
      <c r="S2127" s="5">
        <f t="shared" si="134"/>
        <v>511.41399999999987</v>
      </c>
      <c r="T2127" s="7">
        <f t="shared" si="135"/>
        <v>0.38994764749209671</v>
      </c>
      <c r="U2127" s="4">
        <f>YEAR(SalesDataTable[[#This Row],[Order Date]])</f>
        <v>2026</v>
      </c>
      <c r="V2127" s="7" t="str">
        <f>"Q"&amp;ROUNDUP(MONTH(SalesDataTable[[#This Row],[Order Date]])/3,0)</f>
        <v>Q4</v>
      </c>
      <c r="W2127" s="8">
        <f>MONTH(SalesDataTable[[#This Row],[Order Date]])</f>
        <v>10</v>
      </c>
      <c r="X2127" s="7" t="str">
        <f>TEXT(SalesDataTable[[#This Row],[Order Date]],"mmm")</f>
        <v>Oct</v>
      </c>
    </row>
    <row r="2128" spans="1:24" ht="15.75">
      <c r="A2128" s="1">
        <v>4116</v>
      </c>
      <c r="B2128" s="2">
        <v>46311</v>
      </c>
      <c r="C2128" s="3">
        <f>YEAR(SalesDataTable[[#This Row],[Order Date]])</f>
        <v>2026</v>
      </c>
      <c r="D2128" s="10" t="str">
        <f>"Q"&amp;ROUNDUP(MONTH(SalesDataTable[[#This Row],[Order Date]])/3,0)</f>
        <v>Q4</v>
      </c>
      <c r="E2128" s="3">
        <f>MONTH(SalesDataTable[[#This Row],[Order Date]])</f>
        <v>10</v>
      </c>
      <c r="F2128" s="3" t="str">
        <f>TEXT(SalesDataTable[[#This Row],[Order Date]],"MMM")</f>
        <v>Oct</v>
      </c>
      <c r="G2128" s="3" t="s">
        <v>6</v>
      </c>
      <c r="H2128" s="3" t="s">
        <v>27</v>
      </c>
      <c r="I2128" s="3" t="s">
        <v>19</v>
      </c>
      <c r="J2128" s="3" t="s">
        <v>13</v>
      </c>
      <c r="K2128" s="3" t="s">
        <v>14</v>
      </c>
      <c r="L2128" s="3" t="s">
        <v>15</v>
      </c>
      <c r="M2128" s="8">
        <v>2</v>
      </c>
      <c r="N2128" s="5">
        <v>37.1</v>
      </c>
      <c r="O2128" s="6">
        <v>0</v>
      </c>
      <c r="P2128" s="5">
        <v>13.31</v>
      </c>
      <c r="Q2128" s="5">
        <f t="shared" si="132"/>
        <v>74.2</v>
      </c>
      <c r="R2128" s="5">
        <f t="shared" si="133"/>
        <v>26.62</v>
      </c>
      <c r="S2128" s="5">
        <f t="shared" si="134"/>
        <v>47.58</v>
      </c>
      <c r="T2128" s="7">
        <f t="shared" si="135"/>
        <v>0.64123989218328836</v>
      </c>
      <c r="U2128" s="4">
        <f>YEAR(SalesDataTable[[#This Row],[Order Date]])</f>
        <v>2026</v>
      </c>
      <c r="V2128" s="7" t="str">
        <f>"Q"&amp;ROUNDUP(MONTH(SalesDataTable[[#This Row],[Order Date]])/3,0)</f>
        <v>Q4</v>
      </c>
      <c r="W2128" s="8">
        <f>MONTH(SalesDataTable[[#This Row],[Order Date]])</f>
        <v>10</v>
      </c>
      <c r="X2128" s="7" t="str">
        <f>TEXT(SalesDataTable[[#This Row],[Order Date]],"mmm")</f>
        <v>Oct</v>
      </c>
    </row>
    <row r="2129" spans="1:24" ht="15.75">
      <c r="A2129" s="1">
        <v>4197</v>
      </c>
      <c r="B2129" s="2">
        <v>46311</v>
      </c>
      <c r="C2129" s="3">
        <f>YEAR(SalesDataTable[[#This Row],[Order Date]])</f>
        <v>2026</v>
      </c>
      <c r="D2129" s="10" t="str">
        <f>"Q"&amp;ROUNDUP(MONTH(SalesDataTable[[#This Row],[Order Date]])/3,0)</f>
        <v>Q4</v>
      </c>
      <c r="E2129" s="3">
        <f>MONTH(SalesDataTable[[#This Row],[Order Date]])</f>
        <v>10</v>
      </c>
      <c r="F2129" s="3" t="str">
        <f>TEXT(SalesDataTable[[#This Row],[Order Date]],"MMM")</f>
        <v>Oct</v>
      </c>
      <c r="G2129" s="3" t="s">
        <v>20</v>
      </c>
      <c r="H2129" s="3" t="s">
        <v>31</v>
      </c>
      <c r="I2129" s="3" t="s">
        <v>28</v>
      </c>
      <c r="J2129" s="3" t="s">
        <v>13</v>
      </c>
      <c r="K2129" s="3" t="s">
        <v>9</v>
      </c>
      <c r="L2129" s="3" t="s">
        <v>10</v>
      </c>
      <c r="M2129" s="8">
        <v>3</v>
      </c>
      <c r="N2129" s="5">
        <v>94.19</v>
      </c>
      <c r="O2129" s="6">
        <v>0</v>
      </c>
      <c r="P2129" s="5">
        <v>44.89</v>
      </c>
      <c r="Q2129" s="5">
        <f t="shared" si="132"/>
        <v>282.57</v>
      </c>
      <c r="R2129" s="5">
        <f t="shared" si="133"/>
        <v>134.67000000000002</v>
      </c>
      <c r="S2129" s="5">
        <f t="shared" si="134"/>
        <v>147.89999999999998</v>
      </c>
      <c r="T2129" s="7">
        <f t="shared" si="135"/>
        <v>0.52341012846374346</v>
      </c>
      <c r="U2129" s="4">
        <f>YEAR(SalesDataTable[[#This Row],[Order Date]])</f>
        <v>2026</v>
      </c>
      <c r="V2129" s="7" t="str">
        <f>"Q"&amp;ROUNDUP(MONTH(SalesDataTable[[#This Row],[Order Date]])/3,0)</f>
        <v>Q4</v>
      </c>
      <c r="W2129" s="8">
        <f>MONTH(SalesDataTable[[#This Row],[Order Date]])</f>
        <v>10</v>
      </c>
      <c r="X2129" s="7" t="str">
        <f>TEXT(SalesDataTable[[#This Row],[Order Date]],"mmm")</f>
        <v>Oct</v>
      </c>
    </row>
    <row r="2130" spans="1:24" ht="15.75">
      <c r="A2130" s="1">
        <v>360</v>
      </c>
      <c r="B2130" s="2">
        <v>46312</v>
      </c>
      <c r="C2130" s="3">
        <f>YEAR(SalesDataTable[[#This Row],[Order Date]])</f>
        <v>2026</v>
      </c>
      <c r="D2130" s="10" t="str">
        <f>"Q"&amp;ROUNDUP(MONTH(SalesDataTable[[#This Row],[Order Date]])/3,0)</f>
        <v>Q4</v>
      </c>
      <c r="E2130" s="3">
        <f>MONTH(SalesDataTable[[#This Row],[Order Date]])</f>
        <v>10</v>
      </c>
      <c r="F2130" s="3" t="str">
        <f>TEXT(SalesDataTable[[#This Row],[Order Date]],"MMM")</f>
        <v>Oct</v>
      </c>
      <c r="G2130" s="3" t="s">
        <v>20</v>
      </c>
      <c r="H2130" s="3" t="s">
        <v>33</v>
      </c>
      <c r="I2130" s="3" t="s">
        <v>2</v>
      </c>
      <c r="J2130" s="3" t="s">
        <v>3</v>
      </c>
      <c r="K2130" s="3" t="s">
        <v>23</v>
      </c>
      <c r="L2130" s="3" t="s">
        <v>40</v>
      </c>
      <c r="M2130" s="8">
        <v>2</v>
      </c>
      <c r="N2130" s="5">
        <v>82.52</v>
      </c>
      <c r="O2130" s="6">
        <v>0.05</v>
      </c>
      <c r="P2130" s="5">
        <v>38.61</v>
      </c>
      <c r="Q2130" s="5">
        <f t="shared" si="132"/>
        <v>156.78799999999998</v>
      </c>
      <c r="R2130" s="5">
        <f t="shared" si="133"/>
        <v>77.22</v>
      </c>
      <c r="S2130" s="5">
        <f t="shared" si="134"/>
        <v>79.567999999999984</v>
      </c>
      <c r="T2130" s="7">
        <f t="shared" si="135"/>
        <v>0.50748781794525089</v>
      </c>
      <c r="U2130" s="4">
        <f>YEAR(SalesDataTable[[#This Row],[Order Date]])</f>
        <v>2026</v>
      </c>
      <c r="V2130" s="7" t="str">
        <f>"Q"&amp;ROUNDUP(MONTH(SalesDataTable[[#This Row],[Order Date]])/3,0)</f>
        <v>Q4</v>
      </c>
      <c r="W2130" s="8">
        <f>MONTH(SalesDataTable[[#This Row],[Order Date]])</f>
        <v>10</v>
      </c>
      <c r="X2130" s="7" t="str">
        <f>TEXT(SalesDataTable[[#This Row],[Order Date]],"mmm")</f>
        <v>Oct</v>
      </c>
    </row>
    <row r="2131" spans="1:24" ht="15.75">
      <c r="A2131" s="1">
        <v>427</v>
      </c>
      <c r="B2131" s="2">
        <v>46312</v>
      </c>
      <c r="C2131" s="3">
        <f>YEAR(SalesDataTable[[#This Row],[Order Date]])</f>
        <v>2026</v>
      </c>
      <c r="D2131" s="10" t="str">
        <f>"Q"&amp;ROUNDUP(MONTH(SalesDataTable[[#This Row],[Order Date]])/3,0)</f>
        <v>Q4</v>
      </c>
      <c r="E2131" s="3">
        <f>MONTH(SalesDataTable[[#This Row],[Order Date]])</f>
        <v>10</v>
      </c>
      <c r="F2131" s="3" t="str">
        <f>TEXT(SalesDataTable[[#This Row],[Order Date]],"MMM")</f>
        <v>Oct</v>
      </c>
      <c r="G2131" s="3" t="s">
        <v>20</v>
      </c>
      <c r="H2131" s="3" t="s">
        <v>47</v>
      </c>
      <c r="I2131" s="3" t="s">
        <v>2</v>
      </c>
      <c r="J2131" s="3" t="s">
        <v>16</v>
      </c>
      <c r="K2131" s="3" t="s">
        <v>9</v>
      </c>
      <c r="L2131" s="3" t="s">
        <v>37</v>
      </c>
      <c r="M2131" s="8">
        <v>1</v>
      </c>
      <c r="N2131" s="5">
        <v>155.16</v>
      </c>
      <c r="O2131" s="6">
        <v>0</v>
      </c>
      <c r="P2131" s="5">
        <v>78.84</v>
      </c>
      <c r="Q2131" s="5">
        <f t="shared" si="132"/>
        <v>155.16</v>
      </c>
      <c r="R2131" s="5">
        <f t="shared" si="133"/>
        <v>78.84</v>
      </c>
      <c r="S2131" s="5">
        <f t="shared" si="134"/>
        <v>76.319999999999993</v>
      </c>
      <c r="T2131" s="7">
        <f t="shared" si="135"/>
        <v>0.49187935034802782</v>
      </c>
      <c r="U2131" s="4">
        <f>YEAR(SalesDataTable[[#This Row],[Order Date]])</f>
        <v>2026</v>
      </c>
      <c r="V2131" s="7" t="str">
        <f>"Q"&amp;ROUNDUP(MONTH(SalesDataTable[[#This Row],[Order Date]])/3,0)</f>
        <v>Q4</v>
      </c>
      <c r="W2131" s="8">
        <f>MONTH(SalesDataTable[[#This Row],[Order Date]])</f>
        <v>10</v>
      </c>
      <c r="X2131" s="7" t="str">
        <f>TEXT(SalesDataTable[[#This Row],[Order Date]],"mmm")</f>
        <v>Oct</v>
      </c>
    </row>
    <row r="2132" spans="1:24" ht="15.75">
      <c r="A2132" s="1">
        <v>1018</v>
      </c>
      <c r="B2132" s="2">
        <v>46312</v>
      </c>
      <c r="C2132" s="3">
        <f>YEAR(SalesDataTable[[#This Row],[Order Date]])</f>
        <v>2026</v>
      </c>
      <c r="D2132" s="10" t="str">
        <f>"Q"&amp;ROUNDUP(MONTH(SalesDataTable[[#This Row],[Order Date]])/3,0)</f>
        <v>Q4</v>
      </c>
      <c r="E2132" s="3">
        <f>MONTH(SalesDataTable[[#This Row],[Order Date]])</f>
        <v>10</v>
      </c>
      <c r="F2132" s="3" t="str">
        <f>TEXT(SalesDataTable[[#This Row],[Order Date]],"MMM")</f>
        <v>Oct</v>
      </c>
      <c r="G2132" s="3" t="s">
        <v>20</v>
      </c>
      <c r="H2132" s="3" t="s">
        <v>47</v>
      </c>
      <c r="I2132" s="3" t="s">
        <v>28</v>
      </c>
      <c r="J2132" s="3" t="s">
        <v>3</v>
      </c>
      <c r="K2132" s="3" t="s">
        <v>14</v>
      </c>
      <c r="L2132" s="3" t="s">
        <v>32</v>
      </c>
      <c r="M2132" s="8">
        <v>1</v>
      </c>
      <c r="N2132" s="5">
        <v>46.36</v>
      </c>
      <c r="O2132" s="6">
        <v>0.05</v>
      </c>
      <c r="P2132" s="5">
        <v>18.399999999999999</v>
      </c>
      <c r="Q2132" s="5">
        <f t="shared" si="132"/>
        <v>44.041999999999994</v>
      </c>
      <c r="R2132" s="5">
        <f t="shared" si="133"/>
        <v>18.399999999999999</v>
      </c>
      <c r="S2132" s="5">
        <f t="shared" si="134"/>
        <v>25.641999999999996</v>
      </c>
      <c r="T2132" s="7">
        <f t="shared" si="135"/>
        <v>0.58221697470596245</v>
      </c>
      <c r="U2132" s="4">
        <f>YEAR(SalesDataTable[[#This Row],[Order Date]])</f>
        <v>2026</v>
      </c>
      <c r="V2132" s="7" t="str">
        <f>"Q"&amp;ROUNDUP(MONTH(SalesDataTable[[#This Row],[Order Date]])/3,0)</f>
        <v>Q4</v>
      </c>
      <c r="W2132" s="8">
        <f>MONTH(SalesDataTable[[#This Row],[Order Date]])</f>
        <v>10</v>
      </c>
      <c r="X2132" s="7" t="str">
        <f>TEXT(SalesDataTable[[#This Row],[Order Date]],"mmm")</f>
        <v>Oct</v>
      </c>
    </row>
    <row r="2133" spans="1:24" ht="15.75">
      <c r="A2133" s="1">
        <v>1179</v>
      </c>
      <c r="B2133" s="2">
        <v>46312</v>
      </c>
      <c r="C2133" s="3">
        <f>YEAR(SalesDataTable[[#This Row],[Order Date]])</f>
        <v>2026</v>
      </c>
      <c r="D2133" s="10" t="str">
        <f>"Q"&amp;ROUNDUP(MONTH(SalesDataTable[[#This Row],[Order Date]])/3,0)</f>
        <v>Q4</v>
      </c>
      <c r="E2133" s="3">
        <f>MONTH(SalesDataTable[[#This Row],[Order Date]])</f>
        <v>10</v>
      </c>
      <c r="F2133" s="3" t="str">
        <f>TEXT(SalesDataTable[[#This Row],[Order Date]],"MMM")</f>
        <v>Oct</v>
      </c>
      <c r="G2133" s="3" t="s">
        <v>11</v>
      </c>
      <c r="H2133" s="3" t="s">
        <v>52</v>
      </c>
      <c r="I2133" s="3" t="s">
        <v>2</v>
      </c>
      <c r="J2133" s="3" t="s">
        <v>16</v>
      </c>
      <c r="K2133" s="3" t="s">
        <v>4</v>
      </c>
      <c r="L2133" s="3" t="s">
        <v>5</v>
      </c>
      <c r="M2133" s="8">
        <v>1</v>
      </c>
      <c r="N2133" s="5">
        <v>81.47</v>
      </c>
      <c r="O2133" s="6">
        <v>0</v>
      </c>
      <c r="P2133" s="5">
        <v>43.67</v>
      </c>
      <c r="Q2133" s="5">
        <f t="shared" si="132"/>
        <v>81.47</v>
      </c>
      <c r="R2133" s="5">
        <f t="shared" si="133"/>
        <v>43.67</v>
      </c>
      <c r="S2133" s="5">
        <f t="shared" si="134"/>
        <v>37.799999999999997</v>
      </c>
      <c r="T2133" s="7">
        <f t="shared" si="135"/>
        <v>0.463974469129741</v>
      </c>
      <c r="U2133" s="4">
        <f>YEAR(SalesDataTable[[#This Row],[Order Date]])</f>
        <v>2026</v>
      </c>
      <c r="V2133" s="7" t="str">
        <f>"Q"&amp;ROUNDUP(MONTH(SalesDataTable[[#This Row],[Order Date]])/3,0)</f>
        <v>Q4</v>
      </c>
      <c r="W2133" s="8">
        <f>MONTH(SalesDataTable[[#This Row],[Order Date]])</f>
        <v>10</v>
      </c>
      <c r="X2133" s="7" t="str">
        <f>TEXT(SalesDataTable[[#This Row],[Order Date]],"mmm")</f>
        <v>Oct</v>
      </c>
    </row>
    <row r="2134" spans="1:24" ht="15.75">
      <c r="A2134" s="1">
        <v>2267</v>
      </c>
      <c r="B2134" s="2">
        <v>46312</v>
      </c>
      <c r="C2134" s="3">
        <f>YEAR(SalesDataTable[[#This Row],[Order Date]])</f>
        <v>2026</v>
      </c>
      <c r="D2134" s="10" t="str">
        <f>"Q"&amp;ROUNDUP(MONTH(SalesDataTable[[#This Row],[Order Date]])/3,0)</f>
        <v>Q4</v>
      </c>
      <c r="E2134" s="3">
        <f>MONTH(SalesDataTable[[#This Row],[Order Date]])</f>
        <v>10</v>
      </c>
      <c r="F2134" s="3" t="str">
        <f>TEXT(SalesDataTable[[#This Row],[Order Date]],"MMM")</f>
        <v>Oct</v>
      </c>
      <c r="G2134" s="3" t="s">
        <v>0</v>
      </c>
      <c r="H2134" s="3" t="s">
        <v>50</v>
      </c>
      <c r="I2134" s="3" t="s">
        <v>2</v>
      </c>
      <c r="J2134" s="3" t="s">
        <v>3</v>
      </c>
      <c r="K2134" s="3" t="s">
        <v>14</v>
      </c>
      <c r="L2134" s="3" t="s">
        <v>44</v>
      </c>
      <c r="M2134" s="8">
        <v>1</v>
      </c>
      <c r="N2134" s="5">
        <v>134.31</v>
      </c>
      <c r="O2134" s="6">
        <v>0.05</v>
      </c>
      <c r="P2134" s="5">
        <v>67.239999999999995</v>
      </c>
      <c r="Q2134" s="5">
        <f t="shared" si="132"/>
        <v>127.5945</v>
      </c>
      <c r="R2134" s="5">
        <f t="shared" si="133"/>
        <v>67.239999999999995</v>
      </c>
      <c r="S2134" s="5">
        <f t="shared" si="134"/>
        <v>60.354500000000002</v>
      </c>
      <c r="T2134" s="7">
        <f t="shared" si="135"/>
        <v>0.47301803761133909</v>
      </c>
      <c r="U2134" s="4">
        <f>YEAR(SalesDataTable[[#This Row],[Order Date]])</f>
        <v>2026</v>
      </c>
      <c r="V2134" s="7" t="str">
        <f>"Q"&amp;ROUNDUP(MONTH(SalesDataTable[[#This Row],[Order Date]])/3,0)</f>
        <v>Q4</v>
      </c>
      <c r="W2134" s="8">
        <f>MONTH(SalesDataTable[[#This Row],[Order Date]])</f>
        <v>10</v>
      </c>
      <c r="X2134" s="7" t="str">
        <f>TEXT(SalesDataTable[[#This Row],[Order Date]],"mmm")</f>
        <v>Oct</v>
      </c>
    </row>
    <row r="2135" spans="1:24" ht="15.75">
      <c r="A2135" s="1">
        <v>2656</v>
      </c>
      <c r="B2135" s="2">
        <v>46312</v>
      </c>
      <c r="C2135" s="3">
        <f>YEAR(SalesDataTable[[#This Row],[Order Date]])</f>
        <v>2026</v>
      </c>
      <c r="D2135" s="10" t="str">
        <f>"Q"&amp;ROUNDUP(MONTH(SalesDataTable[[#This Row],[Order Date]])/3,0)</f>
        <v>Q4</v>
      </c>
      <c r="E2135" s="3">
        <f>MONTH(SalesDataTable[[#This Row],[Order Date]])</f>
        <v>10</v>
      </c>
      <c r="F2135" s="3" t="str">
        <f>TEXT(SalesDataTable[[#This Row],[Order Date]],"MMM")</f>
        <v>Oct</v>
      </c>
      <c r="G2135" s="3" t="s">
        <v>11</v>
      </c>
      <c r="H2135" s="3" t="s">
        <v>52</v>
      </c>
      <c r="I2135" s="3" t="s">
        <v>2</v>
      </c>
      <c r="J2135" s="3" t="s">
        <v>13</v>
      </c>
      <c r="K2135" s="3" t="s">
        <v>23</v>
      </c>
      <c r="L2135" s="3" t="s">
        <v>51</v>
      </c>
      <c r="M2135" s="8">
        <v>1</v>
      </c>
      <c r="N2135" s="5">
        <v>123.11</v>
      </c>
      <c r="O2135" s="6">
        <v>0</v>
      </c>
      <c r="P2135" s="5">
        <v>58.99</v>
      </c>
      <c r="Q2135" s="5">
        <f t="shared" si="132"/>
        <v>123.11</v>
      </c>
      <c r="R2135" s="5">
        <f t="shared" si="133"/>
        <v>58.99</v>
      </c>
      <c r="S2135" s="5">
        <f t="shared" si="134"/>
        <v>64.12</v>
      </c>
      <c r="T2135" s="7">
        <f t="shared" si="135"/>
        <v>0.52083502558687356</v>
      </c>
      <c r="U2135" s="4">
        <f>YEAR(SalesDataTable[[#This Row],[Order Date]])</f>
        <v>2026</v>
      </c>
      <c r="V2135" s="7" t="str">
        <f>"Q"&amp;ROUNDUP(MONTH(SalesDataTable[[#This Row],[Order Date]])/3,0)</f>
        <v>Q4</v>
      </c>
      <c r="W2135" s="8">
        <f>MONTH(SalesDataTable[[#This Row],[Order Date]])</f>
        <v>10</v>
      </c>
      <c r="X2135" s="7" t="str">
        <f>TEXT(SalesDataTable[[#This Row],[Order Date]],"mmm")</f>
        <v>Oct</v>
      </c>
    </row>
    <row r="2136" spans="1:24" ht="15.75">
      <c r="A2136" s="1">
        <v>2867</v>
      </c>
      <c r="B2136" s="2">
        <v>46312</v>
      </c>
      <c r="C2136" s="3">
        <f>YEAR(SalesDataTable[[#This Row],[Order Date]])</f>
        <v>2026</v>
      </c>
      <c r="D2136" s="10" t="str">
        <f>"Q"&amp;ROUNDUP(MONTH(SalesDataTable[[#This Row],[Order Date]])/3,0)</f>
        <v>Q4</v>
      </c>
      <c r="E2136" s="3">
        <f>MONTH(SalesDataTable[[#This Row],[Order Date]])</f>
        <v>10</v>
      </c>
      <c r="F2136" s="3" t="str">
        <f>TEXT(SalesDataTable[[#This Row],[Order Date]],"MMM")</f>
        <v>Oct</v>
      </c>
      <c r="G2136" s="3" t="s">
        <v>6</v>
      </c>
      <c r="H2136" s="3" t="s">
        <v>27</v>
      </c>
      <c r="I2136" s="3" t="s">
        <v>2</v>
      </c>
      <c r="J2136" s="3" t="s">
        <v>13</v>
      </c>
      <c r="K2136" s="3" t="s">
        <v>23</v>
      </c>
      <c r="L2136" s="3" t="s">
        <v>40</v>
      </c>
      <c r="M2136" s="8">
        <v>1</v>
      </c>
      <c r="N2136" s="5">
        <v>81.239999999999995</v>
      </c>
      <c r="O2136" s="6">
        <v>0</v>
      </c>
      <c r="P2136" s="5">
        <v>38.65</v>
      </c>
      <c r="Q2136" s="5">
        <f t="shared" si="132"/>
        <v>81.239999999999995</v>
      </c>
      <c r="R2136" s="5">
        <f t="shared" si="133"/>
        <v>38.65</v>
      </c>
      <c r="S2136" s="5">
        <f t="shared" si="134"/>
        <v>42.589999999999996</v>
      </c>
      <c r="T2136" s="7">
        <f t="shared" si="135"/>
        <v>0.52424913835548992</v>
      </c>
      <c r="U2136" s="4">
        <f>YEAR(SalesDataTable[[#This Row],[Order Date]])</f>
        <v>2026</v>
      </c>
      <c r="V2136" s="7" t="str">
        <f>"Q"&amp;ROUNDUP(MONTH(SalesDataTable[[#This Row],[Order Date]])/3,0)</f>
        <v>Q4</v>
      </c>
      <c r="W2136" s="8">
        <f>MONTH(SalesDataTable[[#This Row],[Order Date]])</f>
        <v>10</v>
      </c>
      <c r="X2136" s="7" t="str">
        <f>TEXT(SalesDataTable[[#This Row],[Order Date]],"mmm")</f>
        <v>Oct</v>
      </c>
    </row>
    <row r="2137" spans="1:24" ht="15.75">
      <c r="A2137" s="1">
        <v>3335</v>
      </c>
      <c r="B2137" s="2">
        <v>46312</v>
      </c>
      <c r="C2137" s="3">
        <f>YEAR(SalesDataTable[[#This Row],[Order Date]])</f>
        <v>2026</v>
      </c>
      <c r="D2137" s="10" t="str">
        <f>"Q"&amp;ROUNDUP(MONTH(SalesDataTable[[#This Row],[Order Date]])/3,0)</f>
        <v>Q4</v>
      </c>
      <c r="E2137" s="3">
        <f>MONTH(SalesDataTable[[#This Row],[Order Date]])</f>
        <v>10</v>
      </c>
      <c r="F2137" s="3" t="str">
        <f>TEXT(SalesDataTable[[#This Row],[Order Date]],"MMM")</f>
        <v>Oct</v>
      </c>
      <c r="G2137" s="3" t="s">
        <v>0</v>
      </c>
      <c r="H2137" s="3" t="s">
        <v>36</v>
      </c>
      <c r="I2137" s="3" t="s">
        <v>28</v>
      </c>
      <c r="J2137" s="3" t="s">
        <v>3</v>
      </c>
      <c r="K2137" s="3" t="s">
        <v>9</v>
      </c>
      <c r="L2137" s="3" t="s">
        <v>46</v>
      </c>
      <c r="M2137" s="8">
        <v>1</v>
      </c>
      <c r="N2137" s="5">
        <v>70.81</v>
      </c>
      <c r="O2137" s="6">
        <v>0.15</v>
      </c>
      <c r="P2137" s="5">
        <v>32.93</v>
      </c>
      <c r="Q2137" s="5">
        <f t="shared" si="132"/>
        <v>60.188499999999998</v>
      </c>
      <c r="R2137" s="5">
        <f t="shared" si="133"/>
        <v>32.93</v>
      </c>
      <c r="S2137" s="5">
        <f t="shared" si="134"/>
        <v>27.258499999999998</v>
      </c>
      <c r="T2137" s="7">
        <f t="shared" si="135"/>
        <v>0.45288551799762411</v>
      </c>
      <c r="U2137" s="4">
        <f>YEAR(SalesDataTable[[#This Row],[Order Date]])</f>
        <v>2026</v>
      </c>
      <c r="V2137" s="7" t="str">
        <f>"Q"&amp;ROUNDUP(MONTH(SalesDataTable[[#This Row],[Order Date]])/3,0)</f>
        <v>Q4</v>
      </c>
      <c r="W2137" s="8">
        <f>MONTH(SalesDataTable[[#This Row],[Order Date]])</f>
        <v>10</v>
      </c>
      <c r="X2137" s="7" t="str">
        <f>TEXT(SalesDataTable[[#This Row],[Order Date]],"mmm")</f>
        <v>Oct</v>
      </c>
    </row>
    <row r="2138" spans="1:24" ht="15.75">
      <c r="A2138" s="1">
        <v>3770</v>
      </c>
      <c r="B2138" s="2">
        <v>46312</v>
      </c>
      <c r="C2138" s="3">
        <f>YEAR(SalesDataTable[[#This Row],[Order Date]])</f>
        <v>2026</v>
      </c>
      <c r="D2138" s="10" t="str">
        <f>"Q"&amp;ROUNDUP(MONTH(SalesDataTable[[#This Row],[Order Date]])/3,0)</f>
        <v>Q4</v>
      </c>
      <c r="E2138" s="3">
        <f>MONTH(SalesDataTable[[#This Row],[Order Date]])</f>
        <v>10</v>
      </c>
      <c r="F2138" s="3" t="str">
        <f>TEXT(SalesDataTable[[#This Row],[Order Date]],"MMM")</f>
        <v>Oct</v>
      </c>
      <c r="G2138" s="3" t="s">
        <v>20</v>
      </c>
      <c r="H2138" s="3" t="s">
        <v>47</v>
      </c>
      <c r="I2138" s="3" t="s">
        <v>2</v>
      </c>
      <c r="J2138" s="3" t="s">
        <v>16</v>
      </c>
      <c r="K2138" s="3" t="s">
        <v>23</v>
      </c>
      <c r="L2138" s="3" t="s">
        <v>29</v>
      </c>
      <c r="M2138" s="8">
        <v>6</v>
      </c>
      <c r="N2138" s="5">
        <v>200.26</v>
      </c>
      <c r="O2138" s="6">
        <v>0</v>
      </c>
      <c r="P2138" s="5">
        <v>106.71</v>
      </c>
      <c r="Q2138" s="5">
        <f t="shared" si="132"/>
        <v>1201.56</v>
      </c>
      <c r="R2138" s="5">
        <f t="shared" si="133"/>
        <v>640.26</v>
      </c>
      <c r="S2138" s="5">
        <f t="shared" si="134"/>
        <v>561.29999999999995</v>
      </c>
      <c r="T2138" s="7">
        <f t="shared" si="135"/>
        <v>0.46714271447118744</v>
      </c>
      <c r="U2138" s="4">
        <f>YEAR(SalesDataTable[[#This Row],[Order Date]])</f>
        <v>2026</v>
      </c>
      <c r="V2138" s="7" t="str">
        <f>"Q"&amp;ROUNDUP(MONTH(SalesDataTable[[#This Row],[Order Date]])/3,0)</f>
        <v>Q4</v>
      </c>
      <c r="W2138" s="8">
        <f>MONTH(SalesDataTable[[#This Row],[Order Date]])</f>
        <v>10</v>
      </c>
      <c r="X2138" s="7" t="str">
        <f>TEXT(SalesDataTable[[#This Row],[Order Date]],"mmm")</f>
        <v>Oct</v>
      </c>
    </row>
    <row r="2139" spans="1:24" ht="15.75">
      <c r="A2139" s="1">
        <v>4065</v>
      </c>
      <c r="B2139" s="2">
        <v>46312</v>
      </c>
      <c r="C2139" s="3">
        <f>YEAR(SalesDataTable[[#This Row],[Order Date]])</f>
        <v>2026</v>
      </c>
      <c r="D2139" s="10" t="str">
        <f>"Q"&amp;ROUNDUP(MONTH(SalesDataTable[[#This Row],[Order Date]])/3,0)</f>
        <v>Q4</v>
      </c>
      <c r="E2139" s="3">
        <f>MONTH(SalesDataTable[[#This Row],[Order Date]])</f>
        <v>10</v>
      </c>
      <c r="F2139" s="3" t="str">
        <f>TEXT(SalesDataTable[[#This Row],[Order Date]],"MMM")</f>
        <v>Oct</v>
      </c>
      <c r="G2139" s="3" t="s">
        <v>20</v>
      </c>
      <c r="H2139" s="3" t="s">
        <v>21</v>
      </c>
      <c r="I2139" s="3" t="s">
        <v>2</v>
      </c>
      <c r="J2139" s="3" t="s">
        <v>13</v>
      </c>
      <c r="K2139" s="3" t="s">
        <v>34</v>
      </c>
      <c r="L2139" s="3" t="s">
        <v>42</v>
      </c>
      <c r="M2139" s="8">
        <v>3</v>
      </c>
      <c r="N2139" s="5">
        <v>36.75</v>
      </c>
      <c r="O2139" s="6">
        <v>0.05</v>
      </c>
      <c r="P2139" s="5">
        <v>13.71</v>
      </c>
      <c r="Q2139" s="5">
        <f t="shared" si="132"/>
        <v>104.7375</v>
      </c>
      <c r="R2139" s="5">
        <f t="shared" si="133"/>
        <v>41.13</v>
      </c>
      <c r="S2139" s="5">
        <f t="shared" si="134"/>
        <v>63.607499999999995</v>
      </c>
      <c r="T2139" s="7">
        <f t="shared" si="135"/>
        <v>0.60730397422126747</v>
      </c>
      <c r="U2139" s="4">
        <f>YEAR(SalesDataTable[[#This Row],[Order Date]])</f>
        <v>2026</v>
      </c>
      <c r="V2139" s="7" t="str">
        <f>"Q"&amp;ROUNDUP(MONTH(SalesDataTable[[#This Row],[Order Date]])/3,0)</f>
        <v>Q4</v>
      </c>
      <c r="W2139" s="8">
        <f>MONTH(SalesDataTable[[#This Row],[Order Date]])</f>
        <v>10</v>
      </c>
      <c r="X2139" s="7" t="str">
        <f>TEXT(SalesDataTable[[#This Row],[Order Date]],"mmm")</f>
        <v>Oct</v>
      </c>
    </row>
    <row r="2140" spans="1:24" ht="15.75">
      <c r="A2140" s="1">
        <v>4222</v>
      </c>
      <c r="B2140" s="2">
        <v>46312</v>
      </c>
      <c r="C2140" s="3">
        <f>YEAR(SalesDataTable[[#This Row],[Order Date]])</f>
        <v>2026</v>
      </c>
      <c r="D2140" s="10" t="str">
        <f>"Q"&amp;ROUNDUP(MONTH(SalesDataTable[[#This Row],[Order Date]])/3,0)</f>
        <v>Q4</v>
      </c>
      <c r="E2140" s="3">
        <f>MONTH(SalesDataTable[[#This Row],[Order Date]])</f>
        <v>10</v>
      </c>
      <c r="F2140" s="3" t="str">
        <f>TEXT(SalesDataTable[[#This Row],[Order Date]],"MMM")</f>
        <v>Oct</v>
      </c>
      <c r="G2140" s="3" t="s">
        <v>11</v>
      </c>
      <c r="H2140" s="3" t="s">
        <v>52</v>
      </c>
      <c r="I2140" s="3" t="s">
        <v>2</v>
      </c>
      <c r="J2140" s="3" t="s">
        <v>3</v>
      </c>
      <c r="K2140" s="3" t="s">
        <v>9</v>
      </c>
      <c r="L2140" s="3" t="s">
        <v>10</v>
      </c>
      <c r="M2140" s="8">
        <v>2</v>
      </c>
      <c r="N2140" s="5">
        <v>92.41</v>
      </c>
      <c r="O2140" s="6">
        <v>0.1</v>
      </c>
      <c r="P2140" s="5">
        <v>45.42</v>
      </c>
      <c r="Q2140" s="5">
        <f t="shared" si="132"/>
        <v>166.33799999999999</v>
      </c>
      <c r="R2140" s="5">
        <f t="shared" si="133"/>
        <v>90.84</v>
      </c>
      <c r="S2140" s="5">
        <f t="shared" si="134"/>
        <v>75.49799999999999</v>
      </c>
      <c r="T2140" s="7">
        <f t="shared" si="135"/>
        <v>0.4538830573891714</v>
      </c>
      <c r="U2140" s="4">
        <f>YEAR(SalesDataTable[[#This Row],[Order Date]])</f>
        <v>2026</v>
      </c>
      <c r="V2140" s="7" t="str">
        <f>"Q"&amp;ROUNDUP(MONTH(SalesDataTable[[#This Row],[Order Date]])/3,0)</f>
        <v>Q4</v>
      </c>
      <c r="W2140" s="8">
        <f>MONTH(SalesDataTable[[#This Row],[Order Date]])</f>
        <v>10</v>
      </c>
      <c r="X2140" s="7" t="str">
        <f>TEXT(SalesDataTable[[#This Row],[Order Date]],"mmm")</f>
        <v>Oct</v>
      </c>
    </row>
    <row r="2141" spans="1:24" ht="15.75">
      <c r="A2141" s="1">
        <v>4304</v>
      </c>
      <c r="B2141" s="2">
        <v>46312</v>
      </c>
      <c r="C2141" s="3">
        <f>YEAR(SalesDataTable[[#This Row],[Order Date]])</f>
        <v>2026</v>
      </c>
      <c r="D2141" s="10" t="str">
        <f>"Q"&amp;ROUNDUP(MONTH(SalesDataTable[[#This Row],[Order Date]])/3,0)</f>
        <v>Q4</v>
      </c>
      <c r="E2141" s="3">
        <f>MONTH(SalesDataTable[[#This Row],[Order Date]])</f>
        <v>10</v>
      </c>
      <c r="F2141" s="3" t="str">
        <f>TEXT(SalesDataTable[[#This Row],[Order Date]],"MMM")</f>
        <v>Oct</v>
      </c>
      <c r="G2141" s="3" t="s">
        <v>6</v>
      </c>
      <c r="H2141" s="3" t="s">
        <v>49</v>
      </c>
      <c r="I2141" s="3" t="s">
        <v>19</v>
      </c>
      <c r="J2141" s="3" t="s">
        <v>13</v>
      </c>
      <c r="K2141" s="3" t="s">
        <v>34</v>
      </c>
      <c r="L2141" s="3" t="s">
        <v>35</v>
      </c>
      <c r="M2141" s="8">
        <v>1</v>
      </c>
      <c r="N2141" s="5">
        <v>40.67</v>
      </c>
      <c r="O2141" s="6">
        <v>0</v>
      </c>
      <c r="P2141" s="5">
        <v>15.09</v>
      </c>
      <c r="Q2141" s="5">
        <f t="shared" si="132"/>
        <v>40.67</v>
      </c>
      <c r="R2141" s="5">
        <f t="shared" si="133"/>
        <v>15.09</v>
      </c>
      <c r="S2141" s="5">
        <f t="shared" si="134"/>
        <v>25.580000000000002</v>
      </c>
      <c r="T2141" s="7">
        <f t="shared" si="135"/>
        <v>0.62896483894762722</v>
      </c>
      <c r="U2141" s="4">
        <f>YEAR(SalesDataTable[[#This Row],[Order Date]])</f>
        <v>2026</v>
      </c>
      <c r="V2141" s="7" t="str">
        <f>"Q"&amp;ROUNDUP(MONTH(SalesDataTable[[#This Row],[Order Date]])/3,0)</f>
        <v>Q4</v>
      </c>
      <c r="W2141" s="8">
        <f>MONTH(SalesDataTable[[#This Row],[Order Date]])</f>
        <v>10</v>
      </c>
      <c r="X2141" s="7" t="str">
        <f>TEXT(SalesDataTable[[#This Row],[Order Date]],"mmm")</f>
        <v>Oct</v>
      </c>
    </row>
    <row r="2142" spans="1:24" ht="15.75">
      <c r="A2142" s="1">
        <v>109</v>
      </c>
      <c r="B2142" s="2">
        <v>46313</v>
      </c>
      <c r="C2142" s="3">
        <f>YEAR(SalesDataTable[[#This Row],[Order Date]])</f>
        <v>2026</v>
      </c>
      <c r="D2142" s="10" t="str">
        <f>"Q"&amp;ROUNDUP(MONTH(SalesDataTable[[#This Row],[Order Date]])/3,0)</f>
        <v>Q4</v>
      </c>
      <c r="E2142" s="3">
        <f>MONTH(SalesDataTable[[#This Row],[Order Date]])</f>
        <v>10</v>
      </c>
      <c r="F2142" s="3" t="str">
        <f>TEXT(SalesDataTable[[#This Row],[Order Date]],"MMM")</f>
        <v>Oct</v>
      </c>
      <c r="G2142" s="3" t="s">
        <v>6</v>
      </c>
      <c r="H2142" s="3" t="s">
        <v>7</v>
      </c>
      <c r="I2142" s="3" t="s">
        <v>2</v>
      </c>
      <c r="J2142" s="3" t="s">
        <v>3</v>
      </c>
      <c r="K2142" s="3" t="s">
        <v>9</v>
      </c>
      <c r="L2142" s="3" t="s">
        <v>10</v>
      </c>
      <c r="M2142" s="8">
        <v>1</v>
      </c>
      <c r="N2142" s="5">
        <v>90.09</v>
      </c>
      <c r="O2142" s="6">
        <v>0</v>
      </c>
      <c r="P2142" s="5">
        <v>45.17</v>
      </c>
      <c r="Q2142" s="5">
        <f t="shared" si="132"/>
        <v>90.09</v>
      </c>
      <c r="R2142" s="5">
        <f t="shared" si="133"/>
        <v>45.17</v>
      </c>
      <c r="S2142" s="5">
        <f t="shared" si="134"/>
        <v>44.92</v>
      </c>
      <c r="T2142" s="7">
        <f t="shared" si="135"/>
        <v>0.49861249861249862</v>
      </c>
      <c r="U2142" s="4">
        <f>YEAR(SalesDataTable[[#This Row],[Order Date]])</f>
        <v>2026</v>
      </c>
      <c r="V2142" s="7" t="str">
        <f>"Q"&amp;ROUNDUP(MONTH(SalesDataTable[[#This Row],[Order Date]])/3,0)</f>
        <v>Q4</v>
      </c>
      <c r="W2142" s="8">
        <f>MONTH(SalesDataTable[[#This Row],[Order Date]])</f>
        <v>10</v>
      </c>
      <c r="X2142" s="7" t="str">
        <f>TEXT(SalesDataTable[[#This Row],[Order Date]],"mmm")</f>
        <v>Oct</v>
      </c>
    </row>
    <row r="2143" spans="1:24" ht="15.75">
      <c r="A2143" s="1">
        <v>744</v>
      </c>
      <c r="B2143" s="2">
        <v>46313</v>
      </c>
      <c r="C2143" s="3">
        <f>YEAR(SalesDataTable[[#This Row],[Order Date]])</f>
        <v>2026</v>
      </c>
      <c r="D2143" s="10" t="str">
        <f>"Q"&amp;ROUNDUP(MONTH(SalesDataTable[[#This Row],[Order Date]])/3,0)</f>
        <v>Q4</v>
      </c>
      <c r="E2143" s="3">
        <f>MONTH(SalesDataTable[[#This Row],[Order Date]])</f>
        <v>10</v>
      </c>
      <c r="F2143" s="3" t="str">
        <f>TEXT(SalesDataTable[[#This Row],[Order Date]],"MMM")</f>
        <v>Oct</v>
      </c>
      <c r="G2143" s="3" t="s">
        <v>11</v>
      </c>
      <c r="H2143" s="3" t="s">
        <v>39</v>
      </c>
      <c r="I2143" s="3" t="s">
        <v>2</v>
      </c>
      <c r="J2143" s="3" t="s">
        <v>3</v>
      </c>
      <c r="K2143" s="3" t="s">
        <v>14</v>
      </c>
      <c r="L2143" s="3" t="s">
        <v>15</v>
      </c>
      <c r="M2143" s="8">
        <v>1</v>
      </c>
      <c r="N2143" s="5">
        <v>36.83</v>
      </c>
      <c r="O2143" s="6">
        <v>0</v>
      </c>
      <c r="P2143" s="5">
        <v>13.64</v>
      </c>
      <c r="Q2143" s="5">
        <f t="shared" si="132"/>
        <v>36.83</v>
      </c>
      <c r="R2143" s="5">
        <f t="shared" si="133"/>
        <v>13.64</v>
      </c>
      <c r="S2143" s="5">
        <f t="shared" si="134"/>
        <v>23.189999999999998</v>
      </c>
      <c r="T2143" s="7">
        <f t="shared" si="135"/>
        <v>0.62964974205810476</v>
      </c>
      <c r="U2143" s="4">
        <f>YEAR(SalesDataTable[[#This Row],[Order Date]])</f>
        <v>2026</v>
      </c>
      <c r="V2143" s="7" t="str">
        <f>"Q"&amp;ROUNDUP(MONTH(SalesDataTable[[#This Row],[Order Date]])/3,0)</f>
        <v>Q4</v>
      </c>
      <c r="W2143" s="8">
        <f>MONTH(SalesDataTable[[#This Row],[Order Date]])</f>
        <v>10</v>
      </c>
      <c r="X2143" s="7" t="str">
        <f>TEXT(SalesDataTable[[#This Row],[Order Date]],"mmm")</f>
        <v>Oct</v>
      </c>
    </row>
    <row r="2144" spans="1:24" ht="15.75">
      <c r="A2144" s="1">
        <v>960</v>
      </c>
      <c r="B2144" s="2">
        <v>46313</v>
      </c>
      <c r="C2144" s="3">
        <f>YEAR(SalesDataTable[[#This Row],[Order Date]])</f>
        <v>2026</v>
      </c>
      <c r="D2144" s="10" t="str">
        <f>"Q"&amp;ROUNDUP(MONTH(SalesDataTable[[#This Row],[Order Date]])/3,0)</f>
        <v>Q4</v>
      </c>
      <c r="E2144" s="3">
        <f>MONTH(SalesDataTable[[#This Row],[Order Date]])</f>
        <v>10</v>
      </c>
      <c r="F2144" s="3" t="str">
        <f>TEXT(SalesDataTable[[#This Row],[Order Date]],"MMM")</f>
        <v>Oct</v>
      </c>
      <c r="G2144" s="3" t="s">
        <v>6</v>
      </c>
      <c r="H2144" s="3" t="s">
        <v>43</v>
      </c>
      <c r="I2144" s="3" t="s">
        <v>28</v>
      </c>
      <c r="J2144" s="3" t="s">
        <v>3</v>
      </c>
      <c r="K2144" s="3" t="s">
        <v>23</v>
      </c>
      <c r="L2144" s="3" t="s">
        <v>29</v>
      </c>
      <c r="M2144" s="8">
        <v>5</v>
      </c>
      <c r="N2144" s="5">
        <v>196.37</v>
      </c>
      <c r="O2144" s="6">
        <v>0.05</v>
      </c>
      <c r="P2144" s="5">
        <v>103.51</v>
      </c>
      <c r="Q2144" s="5">
        <f t="shared" si="132"/>
        <v>932.75749999999994</v>
      </c>
      <c r="R2144" s="5">
        <f t="shared" si="133"/>
        <v>517.55000000000007</v>
      </c>
      <c r="S2144" s="5">
        <f t="shared" si="134"/>
        <v>415.20749999999987</v>
      </c>
      <c r="T2144" s="7">
        <f t="shared" si="135"/>
        <v>0.44513981393877816</v>
      </c>
      <c r="U2144" s="4">
        <f>YEAR(SalesDataTable[[#This Row],[Order Date]])</f>
        <v>2026</v>
      </c>
      <c r="V2144" s="7" t="str">
        <f>"Q"&amp;ROUNDUP(MONTH(SalesDataTable[[#This Row],[Order Date]])/3,0)</f>
        <v>Q4</v>
      </c>
      <c r="W2144" s="8">
        <f>MONTH(SalesDataTable[[#This Row],[Order Date]])</f>
        <v>10</v>
      </c>
      <c r="X2144" s="7" t="str">
        <f>TEXT(SalesDataTable[[#This Row],[Order Date]],"mmm")</f>
        <v>Oct</v>
      </c>
    </row>
    <row r="2145" spans="1:24" ht="15.75">
      <c r="A2145" s="1">
        <v>1389</v>
      </c>
      <c r="B2145" s="2">
        <v>46313</v>
      </c>
      <c r="C2145" s="3">
        <f>YEAR(SalesDataTable[[#This Row],[Order Date]])</f>
        <v>2026</v>
      </c>
      <c r="D2145" s="10" t="str">
        <f>"Q"&amp;ROUNDUP(MONTH(SalesDataTable[[#This Row],[Order Date]])/3,0)</f>
        <v>Q4</v>
      </c>
      <c r="E2145" s="3">
        <f>MONTH(SalesDataTable[[#This Row],[Order Date]])</f>
        <v>10</v>
      </c>
      <c r="F2145" s="3" t="str">
        <f>TEXT(SalesDataTable[[#This Row],[Order Date]],"MMM")</f>
        <v>Oct</v>
      </c>
      <c r="G2145" s="3" t="s">
        <v>0</v>
      </c>
      <c r="H2145" s="3" t="s">
        <v>50</v>
      </c>
      <c r="I2145" s="3" t="s">
        <v>2</v>
      </c>
      <c r="J2145" s="3" t="s">
        <v>13</v>
      </c>
      <c r="K2145" s="3" t="s">
        <v>9</v>
      </c>
      <c r="L2145" s="3" t="s">
        <v>10</v>
      </c>
      <c r="M2145" s="8">
        <v>2</v>
      </c>
      <c r="N2145" s="5">
        <v>93.73</v>
      </c>
      <c r="O2145" s="6">
        <v>0</v>
      </c>
      <c r="P2145" s="5">
        <v>44.79</v>
      </c>
      <c r="Q2145" s="5">
        <f t="shared" si="132"/>
        <v>187.46</v>
      </c>
      <c r="R2145" s="5">
        <f t="shared" si="133"/>
        <v>89.58</v>
      </c>
      <c r="S2145" s="5">
        <f t="shared" si="134"/>
        <v>97.88000000000001</v>
      </c>
      <c r="T2145" s="7">
        <f t="shared" si="135"/>
        <v>0.52213805611863873</v>
      </c>
      <c r="U2145" s="4">
        <f>YEAR(SalesDataTable[[#This Row],[Order Date]])</f>
        <v>2026</v>
      </c>
      <c r="V2145" s="7" t="str">
        <f>"Q"&amp;ROUNDUP(MONTH(SalesDataTable[[#This Row],[Order Date]])/3,0)</f>
        <v>Q4</v>
      </c>
      <c r="W2145" s="8">
        <f>MONTH(SalesDataTable[[#This Row],[Order Date]])</f>
        <v>10</v>
      </c>
      <c r="X2145" s="7" t="str">
        <f>TEXT(SalesDataTable[[#This Row],[Order Date]],"mmm")</f>
        <v>Oct</v>
      </c>
    </row>
    <row r="2146" spans="1:24" ht="15.75">
      <c r="A2146" s="1">
        <v>1493</v>
      </c>
      <c r="B2146" s="2">
        <v>46313</v>
      </c>
      <c r="C2146" s="3">
        <f>YEAR(SalesDataTable[[#This Row],[Order Date]])</f>
        <v>2026</v>
      </c>
      <c r="D2146" s="10" t="str">
        <f>"Q"&amp;ROUNDUP(MONTH(SalesDataTable[[#This Row],[Order Date]])/3,0)</f>
        <v>Q4</v>
      </c>
      <c r="E2146" s="3">
        <f>MONTH(SalesDataTable[[#This Row],[Order Date]])</f>
        <v>10</v>
      </c>
      <c r="F2146" s="3" t="str">
        <f>TEXT(SalesDataTable[[#This Row],[Order Date]],"MMM")</f>
        <v>Oct</v>
      </c>
      <c r="G2146" s="3" t="s">
        <v>11</v>
      </c>
      <c r="H2146" s="3" t="s">
        <v>39</v>
      </c>
      <c r="I2146" s="3" t="s">
        <v>2</v>
      </c>
      <c r="J2146" s="3" t="s">
        <v>16</v>
      </c>
      <c r="K2146" s="3" t="s">
        <v>14</v>
      </c>
      <c r="L2146" s="3" t="s">
        <v>15</v>
      </c>
      <c r="M2146" s="8">
        <v>1</v>
      </c>
      <c r="N2146" s="5">
        <v>36.46</v>
      </c>
      <c r="O2146" s="6">
        <v>0.05</v>
      </c>
      <c r="P2146" s="5">
        <v>13.35</v>
      </c>
      <c r="Q2146" s="5">
        <f t="shared" si="132"/>
        <v>34.637</v>
      </c>
      <c r="R2146" s="5">
        <f t="shared" si="133"/>
        <v>13.35</v>
      </c>
      <c r="S2146" s="5">
        <f t="shared" si="134"/>
        <v>21.286999999999999</v>
      </c>
      <c r="T2146" s="7">
        <f t="shared" si="135"/>
        <v>0.61457401045125148</v>
      </c>
      <c r="U2146" s="4">
        <f>YEAR(SalesDataTable[[#This Row],[Order Date]])</f>
        <v>2026</v>
      </c>
      <c r="V2146" s="7" t="str">
        <f>"Q"&amp;ROUNDUP(MONTH(SalesDataTable[[#This Row],[Order Date]])/3,0)</f>
        <v>Q4</v>
      </c>
      <c r="W2146" s="8">
        <f>MONTH(SalesDataTable[[#This Row],[Order Date]])</f>
        <v>10</v>
      </c>
      <c r="X2146" s="7" t="str">
        <f>TEXT(SalesDataTable[[#This Row],[Order Date]],"mmm")</f>
        <v>Oct</v>
      </c>
    </row>
    <row r="2147" spans="1:24" ht="15.75">
      <c r="A2147" s="1">
        <v>1967</v>
      </c>
      <c r="B2147" s="2">
        <v>46313</v>
      </c>
      <c r="C2147" s="3">
        <f>YEAR(SalesDataTable[[#This Row],[Order Date]])</f>
        <v>2026</v>
      </c>
      <c r="D2147" s="10" t="str">
        <f>"Q"&amp;ROUNDUP(MONTH(SalesDataTable[[#This Row],[Order Date]])/3,0)</f>
        <v>Q4</v>
      </c>
      <c r="E2147" s="3">
        <f>MONTH(SalesDataTable[[#This Row],[Order Date]])</f>
        <v>10</v>
      </c>
      <c r="F2147" s="3" t="str">
        <f>TEXT(SalesDataTable[[#This Row],[Order Date]],"MMM")</f>
        <v>Oct</v>
      </c>
      <c r="G2147" s="3" t="s">
        <v>6</v>
      </c>
      <c r="H2147" s="3" t="s">
        <v>49</v>
      </c>
      <c r="I2147" s="3" t="s">
        <v>2</v>
      </c>
      <c r="J2147" s="3" t="s">
        <v>3</v>
      </c>
      <c r="K2147" s="3" t="s">
        <v>23</v>
      </c>
      <c r="L2147" s="3" t="s">
        <v>51</v>
      </c>
      <c r="M2147" s="8">
        <v>2</v>
      </c>
      <c r="N2147" s="5">
        <v>125.91</v>
      </c>
      <c r="O2147" s="6">
        <v>0</v>
      </c>
      <c r="P2147" s="5">
        <v>61.95</v>
      </c>
      <c r="Q2147" s="5">
        <f t="shared" si="132"/>
        <v>251.82</v>
      </c>
      <c r="R2147" s="5">
        <f t="shared" si="133"/>
        <v>123.9</v>
      </c>
      <c r="S2147" s="5">
        <f t="shared" si="134"/>
        <v>127.91999999999999</v>
      </c>
      <c r="T2147" s="7">
        <f t="shared" si="135"/>
        <v>0.50798189182749576</v>
      </c>
      <c r="U2147" s="4">
        <f>YEAR(SalesDataTable[[#This Row],[Order Date]])</f>
        <v>2026</v>
      </c>
      <c r="V2147" s="7" t="str">
        <f>"Q"&amp;ROUNDUP(MONTH(SalesDataTable[[#This Row],[Order Date]])/3,0)</f>
        <v>Q4</v>
      </c>
      <c r="W2147" s="8">
        <f>MONTH(SalesDataTable[[#This Row],[Order Date]])</f>
        <v>10</v>
      </c>
      <c r="X2147" s="7" t="str">
        <f>TEXT(SalesDataTable[[#This Row],[Order Date]],"mmm")</f>
        <v>Oct</v>
      </c>
    </row>
    <row r="2148" spans="1:24" ht="15.75">
      <c r="A2148" s="1">
        <v>2132</v>
      </c>
      <c r="B2148" s="2">
        <v>46313</v>
      </c>
      <c r="C2148" s="3">
        <f>YEAR(SalesDataTable[[#This Row],[Order Date]])</f>
        <v>2026</v>
      </c>
      <c r="D2148" s="10" t="str">
        <f>"Q"&amp;ROUNDUP(MONTH(SalesDataTable[[#This Row],[Order Date]])/3,0)</f>
        <v>Q4</v>
      </c>
      <c r="E2148" s="3">
        <f>MONTH(SalesDataTable[[#This Row],[Order Date]])</f>
        <v>10</v>
      </c>
      <c r="F2148" s="3" t="str">
        <f>TEXT(SalesDataTable[[#This Row],[Order Date]],"MMM")</f>
        <v>Oct</v>
      </c>
      <c r="G2148" s="3" t="s">
        <v>20</v>
      </c>
      <c r="H2148" s="3" t="s">
        <v>33</v>
      </c>
      <c r="I2148" s="3" t="s">
        <v>19</v>
      </c>
      <c r="J2148" s="3" t="s">
        <v>13</v>
      </c>
      <c r="K2148" s="3" t="s">
        <v>9</v>
      </c>
      <c r="L2148" s="3" t="s">
        <v>10</v>
      </c>
      <c r="M2148" s="8">
        <v>1</v>
      </c>
      <c r="N2148" s="5">
        <v>92.56</v>
      </c>
      <c r="O2148" s="6">
        <v>0.1</v>
      </c>
      <c r="P2148" s="5">
        <v>44.23</v>
      </c>
      <c r="Q2148" s="5">
        <f t="shared" si="132"/>
        <v>83.304000000000002</v>
      </c>
      <c r="R2148" s="5">
        <f t="shared" si="133"/>
        <v>44.23</v>
      </c>
      <c r="S2148" s="5">
        <f t="shared" si="134"/>
        <v>39.074000000000005</v>
      </c>
      <c r="T2148" s="7">
        <f t="shared" si="135"/>
        <v>0.46905310669355621</v>
      </c>
      <c r="U2148" s="4">
        <f>YEAR(SalesDataTable[[#This Row],[Order Date]])</f>
        <v>2026</v>
      </c>
      <c r="V2148" s="7" t="str">
        <f>"Q"&amp;ROUNDUP(MONTH(SalesDataTable[[#This Row],[Order Date]])/3,0)</f>
        <v>Q4</v>
      </c>
      <c r="W2148" s="8">
        <f>MONTH(SalesDataTable[[#This Row],[Order Date]])</f>
        <v>10</v>
      </c>
      <c r="X2148" s="7" t="str">
        <f>TEXT(SalesDataTable[[#This Row],[Order Date]],"mmm")</f>
        <v>Oct</v>
      </c>
    </row>
    <row r="2149" spans="1:24" ht="15.75">
      <c r="A2149" s="1">
        <v>2882</v>
      </c>
      <c r="B2149" s="2">
        <v>46313</v>
      </c>
      <c r="C2149" s="3">
        <f>YEAR(SalesDataTable[[#This Row],[Order Date]])</f>
        <v>2026</v>
      </c>
      <c r="D2149" s="10" t="str">
        <f>"Q"&amp;ROUNDUP(MONTH(SalesDataTable[[#This Row],[Order Date]])/3,0)</f>
        <v>Q4</v>
      </c>
      <c r="E2149" s="3">
        <f>MONTH(SalesDataTable[[#This Row],[Order Date]])</f>
        <v>10</v>
      </c>
      <c r="F2149" s="3" t="str">
        <f>TEXT(SalesDataTable[[#This Row],[Order Date]],"MMM")</f>
        <v>Oct</v>
      </c>
      <c r="G2149" s="3" t="s">
        <v>20</v>
      </c>
      <c r="H2149" s="3" t="s">
        <v>33</v>
      </c>
      <c r="I2149" s="3" t="s">
        <v>28</v>
      </c>
      <c r="J2149" s="3" t="s">
        <v>13</v>
      </c>
      <c r="K2149" s="3" t="s">
        <v>9</v>
      </c>
      <c r="L2149" s="3" t="s">
        <v>46</v>
      </c>
      <c r="M2149" s="8">
        <v>4</v>
      </c>
      <c r="N2149" s="5">
        <v>70.02</v>
      </c>
      <c r="O2149" s="6">
        <v>0</v>
      </c>
      <c r="P2149" s="5">
        <v>32.86</v>
      </c>
      <c r="Q2149" s="5">
        <f t="shared" si="132"/>
        <v>280.08</v>
      </c>
      <c r="R2149" s="5">
        <f t="shared" si="133"/>
        <v>131.44</v>
      </c>
      <c r="S2149" s="5">
        <f t="shared" si="134"/>
        <v>148.63999999999999</v>
      </c>
      <c r="T2149" s="7">
        <f t="shared" si="135"/>
        <v>0.53070551271065403</v>
      </c>
      <c r="U2149" s="4">
        <f>YEAR(SalesDataTable[[#This Row],[Order Date]])</f>
        <v>2026</v>
      </c>
      <c r="V2149" s="7" t="str">
        <f>"Q"&amp;ROUNDUP(MONTH(SalesDataTable[[#This Row],[Order Date]])/3,0)</f>
        <v>Q4</v>
      </c>
      <c r="W2149" s="8">
        <f>MONTH(SalesDataTable[[#This Row],[Order Date]])</f>
        <v>10</v>
      </c>
      <c r="X2149" s="7" t="str">
        <f>TEXT(SalesDataTable[[#This Row],[Order Date]],"mmm")</f>
        <v>Oct</v>
      </c>
    </row>
    <row r="2150" spans="1:24" ht="15.75">
      <c r="A2150" s="1">
        <v>3345</v>
      </c>
      <c r="B2150" s="2">
        <v>46313</v>
      </c>
      <c r="C2150" s="3">
        <f>YEAR(SalesDataTable[[#This Row],[Order Date]])</f>
        <v>2026</v>
      </c>
      <c r="D2150" s="10" t="str">
        <f>"Q"&amp;ROUNDUP(MONTH(SalesDataTable[[#This Row],[Order Date]])/3,0)</f>
        <v>Q4</v>
      </c>
      <c r="E2150" s="3">
        <f>MONTH(SalesDataTable[[#This Row],[Order Date]])</f>
        <v>10</v>
      </c>
      <c r="F2150" s="3" t="str">
        <f>TEXT(SalesDataTable[[#This Row],[Order Date]],"MMM")</f>
        <v>Oct</v>
      </c>
      <c r="G2150" s="3" t="s">
        <v>0</v>
      </c>
      <c r="H2150" s="3" t="s">
        <v>50</v>
      </c>
      <c r="I2150" s="3" t="s">
        <v>2</v>
      </c>
      <c r="J2150" s="3" t="s">
        <v>3</v>
      </c>
      <c r="K2150" s="3" t="s">
        <v>4</v>
      </c>
      <c r="L2150" s="3" t="s">
        <v>22</v>
      </c>
      <c r="M2150" s="8">
        <v>3</v>
      </c>
      <c r="N2150" s="5">
        <v>51.62</v>
      </c>
      <c r="O2150" s="6">
        <v>0.1</v>
      </c>
      <c r="P2150" s="5">
        <v>22.94</v>
      </c>
      <c r="Q2150" s="5">
        <f t="shared" si="132"/>
        <v>139.374</v>
      </c>
      <c r="R2150" s="5">
        <f t="shared" si="133"/>
        <v>68.820000000000007</v>
      </c>
      <c r="S2150" s="5">
        <f t="shared" si="134"/>
        <v>70.553999999999988</v>
      </c>
      <c r="T2150" s="7">
        <f t="shared" si="135"/>
        <v>0.50622067243531788</v>
      </c>
      <c r="U2150" s="4">
        <f>YEAR(SalesDataTable[[#This Row],[Order Date]])</f>
        <v>2026</v>
      </c>
      <c r="V2150" s="7" t="str">
        <f>"Q"&amp;ROUNDUP(MONTH(SalesDataTable[[#This Row],[Order Date]])/3,0)</f>
        <v>Q4</v>
      </c>
      <c r="W2150" s="8">
        <f>MONTH(SalesDataTable[[#This Row],[Order Date]])</f>
        <v>10</v>
      </c>
      <c r="X2150" s="7" t="str">
        <f>TEXT(SalesDataTable[[#This Row],[Order Date]],"mmm")</f>
        <v>Oct</v>
      </c>
    </row>
    <row r="2151" spans="1:24" ht="15.75">
      <c r="A2151" s="1">
        <v>4089</v>
      </c>
      <c r="B2151" s="2">
        <v>46313</v>
      </c>
      <c r="C2151" s="3">
        <f>YEAR(SalesDataTable[[#This Row],[Order Date]])</f>
        <v>2026</v>
      </c>
      <c r="D2151" s="10" t="str">
        <f>"Q"&amp;ROUNDUP(MONTH(SalesDataTable[[#This Row],[Order Date]])/3,0)</f>
        <v>Q4</v>
      </c>
      <c r="E2151" s="3">
        <f>MONTH(SalesDataTable[[#This Row],[Order Date]])</f>
        <v>10</v>
      </c>
      <c r="F2151" s="3" t="str">
        <f>TEXT(SalesDataTable[[#This Row],[Order Date]],"MMM")</f>
        <v>Oct</v>
      </c>
      <c r="G2151" s="3" t="s">
        <v>11</v>
      </c>
      <c r="H2151" s="3" t="s">
        <v>12</v>
      </c>
      <c r="I2151" s="3" t="s">
        <v>2</v>
      </c>
      <c r="J2151" s="3" t="s">
        <v>13</v>
      </c>
      <c r="K2151" s="3" t="s">
        <v>23</v>
      </c>
      <c r="L2151" s="3" t="s">
        <v>29</v>
      </c>
      <c r="M2151" s="8">
        <v>1</v>
      </c>
      <c r="N2151" s="5">
        <v>196.39</v>
      </c>
      <c r="O2151" s="6">
        <v>0</v>
      </c>
      <c r="P2151" s="5">
        <v>104.66</v>
      </c>
      <c r="Q2151" s="5">
        <f t="shared" si="132"/>
        <v>196.39</v>
      </c>
      <c r="R2151" s="5">
        <f t="shared" si="133"/>
        <v>104.66</v>
      </c>
      <c r="S2151" s="5">
        <f t="shared" si="134"/>
        <v>91.72999999999999</v>
      </c>
      <c r="T2151" s="7">
        <f t="shared" si="135"/>
        <v>0.46708080859514228</v>
      </c>
      <c r="U2151" s="4">
        <f>YEAR(SalesDataTable[[#This Row],[Order Date]])</f>
        <v>2026</v>
      </c>
      <c r="V2151" s="7" t="str">
        <f>"Q"&amp;ROUNDUP(MONTH(SalesDataTable[[#This Row],[Order Date]])/3,0)</f>
        <v>Q4</v>
      </c>
      <c r="W2151" s="8">
        <f>MONTH(SalesDataTable[[#This Row],[Order Date]])</f>
        <v>10</v>
      </c>
      <c r="X2151" s="7" t="str">
        <f>TEXT(SalesDataTable[[#This Row],[Order Date]],"mmm")</f>
        <v>Oct</v>
      </c>
    </row>
    <row r="2152" spans="1:24" ht="15.75">
      <c r="A2152" s="1">
        <v>4119</v>
      </c>
      <c r="B2152" s="2">
        <v>46313</v>
      </c>
      <c r="C2152" s="3">
        <f>YEAR(SalesDataTable[[#This Row],[Order Date]])</f>
        <v>2026</v>
      </c>
      <c r="D2152" s="10" t="str">
        <f>"Q"&amp;ROUNDUP(MONTH(SalesDataTable[[#This Row],[Order Date]])/3,0)</f>
        <v>Q4</v>
      </c>
      <c r="E2152" s="3">
        <f>MONTH(SalesDataTable[[#This Row],[Order Date]])</f>
        <v>10</v>
      </c>
      <c r="F2152" s="3" t="str">
        <f>TEXT(SalesDataTable[[#This Row],[Order Date]],"MMM")</f>
        <v>Oct</v>
      </c>
      <c r="G2152" s="3" t="s">
        <v>20</v>
      </c>
      <c r="H2152" s="3" t="s">
        <v>33</v>
      </c>
      <c r="I2152" s="3" t="s">
        <v>8</v>
      </c>
      <c r="J2152" s="3" t="s">
        <v>16</v>
      </c>
      <c r="K2152" s="3" t="s">
        <v>34</v>
      </c>
      <c r="L2152" s="3" t="s">
        <v>35</v>
      </c>
      <c r="M2152" s="8">
        <v>10</v>
      </c>
      <c r="N2152" s="5">
        <v>41.26</v>
      </c>
      <c r="O2152" s="6">
        <v>0.1</v>
      </c>
      <c r="P2152" s="5">
        <v>15.06</v>
      </c>
      <c r="Q2152" s="5">
        <f t="shared" si="132"/>
        <v>371.34</v>
      </c>
      <c r="R2152" s="5">
        <f t="shared" si="133"/>
        <v>150.6</v>
      </c>
      <c r="S2152" s="5">
        <f t="shared" si="134"/>
        <v>220.73999999999998</v>
      </c>
      <c r="T2152" s="7">
        <f t="shared" si="135"/>
        <v>0.59444175149458711</v>
      </c>
      <c r="U2152" s="4">
        <f>YEAR(SalesDataTable[[#This Row],[Order Date]])</f>
        <v>2026</v>
      </c>
      <c r="V2152" s="7" t="str">
        <f>"Q"&amp;ROUNDUP(MONTH(SalesDataTable[[#This Row],[Order Date]])/3,0)</f>
        <v>Q4</v>
      </c>
      <c r="W2152" s="8">
        <f>MONTH(SalesDataTable[[#This Row],[Order Date]])</f>
        <v>10</v>
      </c>
      <c r="X2152" s="7" t="str">
        <f>TEXT(SalesDataTable[[#This Row],[Order Date]],"mmm")</f>
        <v>Oct</v>
      </c>
    </row>
    <row r="2153" spans="1:24" ht="15.75">
      <c r="A2153" s="1">
        <v>4968</v>
      </c>
      <c r="B2153" s="2">
        <v>46313</v>
      </c>
      <c r="C2153" s="3">
        <f>YEAR(SalesDataTable[[#This Row],[Order Date]])</f>
        <v>2026</v>
      </c>
      <c r="D2153" s="10" t="str">
        <f>"Q"&amp;ROUNDUP(MONTH(SalesDataTable[[#This Row],[Order Date]])/3,0)</f>
        <v>Q4</v>
      </c>
      <c r="E2153" s="3">
        <f>MONTH(SalesDataTable[[#This Row],[Order Date]])</f>
        <v>10</v>
      </c>
      <c r="F2153" s="3" t="str">
        <f>TEXT(SalesDataTable[[#This Row],[Order Date]],"MMM")</f>
        <v>Oct</v>
      </c>
      <c r="G2153" s="3" t="s">
        <v>11</v>
      </c>
      <c r="H2153" s="3" t="s">
        <v>18</v>
      </c>
      <c r="I2153" s="3" t="s">
        <v>28</v>
      </c>
      <c r="J2153" s="3" t="s">
        <v>13</v>
      </c>
      <c r="K2153" s="3" t="s">
        <v>14</v>
      </c>
      <c r="L2153" s="3" t="s">
        <v>15</v>
      </c>
      <c r="M2153" s="8">
        <v>1</v>
      </c>
      <c r="N2153" s="5">
        <v>35.549999999999997</v>
      </c>
      <c r="O2153" s="6">
        <v>0.05</v>
      </c>
      <c r="P2153" s="5">
        <v>13.44</v>
      </c>
      <c r="Q2153" s="5">
        <f t="shared" si="132"/>
        <v>33.772499999999994</v>
      </c>
      <c r="R2153" s="5">
        <f t="shared" si="133"/>
        <v>13.44</v>
      </c>
      <c r="S2153" s="5">
        <f t="shared" si="134"/>
        <v>20.332499999999996</v>
      </c>
      <c r="T2153" s="7">
        <f t="shared" si="135"/>
        <v>0.60204308238951809</v>
      </c>
      <c r="U2153" s="4">
        <f>YEAR(SalesDataTable[[#This Row],[Order Date]])</f>
        <v>2026</v>
      </c>
      <c r="V2153" s="7" t="str">
        <f>"Q"&amp;ROUNDUP(MONTH(SalesDataTable[[#This Row],[Order Date]])/3,0)</f>
        <v>Q4</v>
      </c>
      <c r="W2153" s="8">
        <f>MONTH(SalesDataTable[[#This Row],[Order Date]])</f>
        <v>10</v>
      </c>
      <c r="X2153" s="7" t="str">
        <f>TEXT(SalesDataTable[[#This Row],[Order Date]],"mmm")</f>
        <v>Oct</v>
      </c>
    </row>
    <row r="2154" spans="1:24" ht="15.75">
      <c r="A2154" s="1">
        <v>5197</v>
      </c>
      <c r="B2154" s="2">
        <v>46313</v>
      </c>
      <c r="C2154" s="3">
        <f>YEAR(SalesDataTable[[#This Row],[Order Date]])</f>
        <v>2026</v>
      </c>
      <c r="D2154" s="10" t="str">
        <f>"Q"&amp;ROUNDUP(MONTH(SalesDataTable[[#This Row],[Order Date]])/3,0)</f>
        <v>Q4</v>
      </c>
      <c r="E2154" s="3">
        <f>MONTH(SalesDataTable[[#This Row],[Order Date]])</f>
        <v>10</v>
      </c>
      <c r="F2154" s="3" t="str">
        <f>TEXT(SalesDataTable[[#This Row],[Order Date]],"MMM")</f>
        <v>Oct</v>
      </c>
      <c r="G2154" s="3" t="s">
        <v>20</v>
      </c>
      <c r="H2154" s="3" t="s">
        <v>33</v>
      </c>
      <c r="I2154" s="3" t="s">
        <v>2</v>
      </c>
      <c r="J2154" s="3" t="s">
        <v>13</v>
      </c>
      <c r="K2154" s="3" t="s">
        <v>4</v>
      </c>
      <c r="L2154" s="3" t="s">
        <v>22</v>
      </c>
      <c r="M2154" s="8">
        <v>1</v>
      </c>
      <c r="N2154" s="5">
        <v>49.5</v>
      </c>
      <c r="O2154" s="6">
        <v>0</v>
      </c>
      <c r="P2154" s="5">
        <v>22.36</v>
      </c>
      <c r="Q2154" s="5">
        <f t="shared" si="132"/>
        <v>49.5</v>
      </c>
      <c r="R2154" s="5">
        <f t="shared" si="133"/>
        <v>22.36</v>
      </c>
      <c r="S2154" s="5">
        <f t="shared" si="134"/>
        <v>27.14</v>
      </c>
      <c r="T2154" s="7">
        <f t="shared" si="135"/>
        <v>0.54828282828282826</v>
      </c>
      <c r="U2154" s="4">
        <f>YEAR(SalesDataTable[[#This Row],[Order Date]])</f>
        <v>2026</v>
      </c>
      <c r="V2154" s="7" t="str">
        <f>"Q"&amp;ROUNDUP(MONTH(SalesDataTable[[#This Row],[Order Date]])/3,0)</f>
        <v>Q4</v>
      </c>
      <c r="W2154" s="8">
        <f>MONTH(SalesDataTable[[#This Row],[Order Date]])</f>
        <v>10</v>
      </c>
      <c r="X2154" s="7" t="str">
        <f>TEXT(SalesDataTable[[#This Row],[Order Date]],"mmm")</f>
        <v>Oct</v>
      </c>
    </row>
    <row r="2155" spans="1:24" ht="15.75">
      <c r="A2155" s="1">
        <v>66</v>
      </c>
      <c r="B2155" s="2">
        <v>46314</v>
      </c>
      <c r="C2155" s="3">
        <f>YEAR(SalesDataTable[[#This Row],[Order Date]])</f>
        <v>2026</v>
      </c>
      <c r="D2155" s="10" t="str">
        <f>"Q"&amp;ROUNDUP(MONTH(SalesDataTable[[#This Row],[Order Date]])/3,0)</f>
        <v>Q4</v>
      </c>
      <c r="E2155" s="3">
        <f>MONTH(SalesDataTable[[#This Row],[Order Date]])</f>
        <v>10</v>
      </c>
      <c r="F2155" s="3" t="str">
        <f>TEXT(SalesDataTable[[#This Row],[Order Date]],"MMM")</f>
        <v>Oct</v>
      </c>
      <c r="G2155" s="3" t="s">
        <v>0</v>
      </c>
      <c r="H2155" s="3" t="s">
        <v>50</v>
      </c>
      <c r="I2155" s="3" t="s">
        <v>2</v>
      </c>
      <c r="J2155" s="3" t="s">
        <v>16</v>
      </c>
      <c r="K2155" s="3" t="s">
        <v>23</v>
      </c>
      <c r="L2155" s="3" t="s">
        <v>40</v>
      </c>
      <c r="M2155" s="8">
        <v>1</v>
      </c>
      <c r="N2155" s="5">
        <v>80.58</v>
      </c>
      <c r="O2155" s="6">
        <v>0</v>
      </c>
      <c r="P2155" s="5">
        <v>40.43</v>
      </c>
      <c r="Q2155" s="5">
        <f t="shared" si="132"/>
        <v>80.58</v>
      </c>
      <c r="R2155" s="5">
        <f t="shared" si="133"/>
        <v>40.43</v>
      </c>
      <c r="S2155" s="5">
        <f t="shared" si="134"/>
        <v>40.15</v>
      </c>
      <c r="T2155" s="7">
        <f t="shared" si="135"/>
        <v>0.49826259617771157</v>
      </c>
      <c r="U2155" s="4">
        <f>YEAR(SalesDataTable[[#This Row],[Order Date]])</f>
        <v>2026</v>
      </c>
      <c r="V2155" s="7" t="str">
        <f>"Q"&amp;ROUNDUP(MONTH(SalesDataTable[[#This Row],[Order Date]])/3,0)</f>
        <v>Q4</v>
      </c>
      <c r="W2155" s="8">
        <f>MONTH(SalesDataTable[[#This Row],[Order Date]])</f>
        <v>10</v>
      </c>
      <c r="X2155" s="7" t="str">
        <f>TEXT(SalesDataTable[[#This Row],[Order Date]],"mmm")</f>
        <v>Oct</v>
      </c>
    </row>
    <row r="2156" spans="1:24" ht="15.75">
      <c r="A2156" s="1">
        <v>585</v>
      </c>
      <c r="B2156" s="2">
        <v>46314</v>
      </c>
      <c r="C2156" s="3">
        <f>YEAR(SalesDataTable[[#This Row],[Order Date]])</f>
        <v>2026</v>
      </c>
      <c r="D2156" s="10" t="str">
        <f>"Q"&amp;ROUNDUP(MONTH(SalesDataTable[[#This Row],[Order Date]])/3,0)</f>
        <v>Q4</v>
      </c>
      <c r="E2156" s="3">
        <f>MONTH(SalesDataTable[[#This Row],[Order Date]])</f>
        <v>10</v>
      </c>
      <c r="F2156" s="3" t="str">
        <f>TEXT(SalesDataTable[[#This Row],[Order Date]],"MMM")</f>
        <v>Oct</v>
      </c>
      <c r="G2156" s="3" t="s">
        <v>11</v>
      </c>
      <c r="H2156" s="3" t="s">
        <v>25</v>
      </c>
      <c r="I2156" s="3" t="s">
        <v>19</v>
      </c>
      <c r="J2156" s="3" t="s">
        <v>16</v>
      </c>
      <c r="K2156" s="3" t="s">
        <v>14</v>
      </c>
      <c r="L2156" s="3" t="s">
        <v>48</v>
      </c>
      <c r="M2156" s="8">
        <v>2</v>
      </c>
      <c r="N2156" s="5">
        <v>161.59</v>
      </c>
      <c r="O2156" s="6">
        <v>0.05</v>
      </c>
      <c r="P2156" s="5">
        <v>89.57</v>
      </c>
      <c r="Q2156" s="5">
        <f t="shared" si="132"/>
        <v>307.02100000000002</v>
      </c>
      <c r="R2156" s="5">
        <f t="shared" si="133"/>
        <v>179.14</v>
      </c>
      <c r="S2156" s="5">
        <f t="shared" si="134"/>
        <v>127.88100000000003</v>
      </c>
      <c r="T2156" s="7">
        <f t="shared" si="135"/>
        <v>0.41652199686666391</v>
      </c>
      <c r="U2156" s="4">
        <f>YEAR(SalesDataTable[[#This Row],[Order Date]])</f>
        <v>2026</v>
      </c>
      <c r="V2156" s="7" t="str">
        <f>"Q"&amp;ROUNDUP(MONTH(SalesDataTable[[#This Row],[Order Date]])/3,0)</f>
        <v>Q4</v>
      </c>
      <c r="W2156" s="8">
        <f>MONTH(SalesDataTable[[#This Row],[Order Date]])</f>
        <v>10</v>
      </c>
      <c r="X2156" s="7" t="str">
        <f>TEXT(SalesDataTable[[#This Row],[Order Date]],"mmm")</f>
        <v>Oct</v>
      </c>
    </row>
    <row r="2157" spans="1:24" ht="15.75">
      <c r="A2157" s="1">
        <v>856</v>
      </c>
      <c r="B2157" s="2">
        <v>46314</v>
      </c>
      <c r="C2157" s="3">
        <f>YEAR(SalesDataTable[[#This Row],[Order Date]])</f>
        <v>2026</v>
      </c>
      <c r="D2157" s="10" t="str">
        <f>"Q"&amp;ROUNDUP(MONTH(SalesDataTable[[#This Row],[Order Date]])/3,0)</f>
        <v>Q4</v>
      </c>
      <c r="E2157" s="3">
        <f>MONTH(SalesDataTable[[#This Row],[Order Date]])</f>
        <v>10</v>
      </c>
      <c r="F2157" s="3" t="str">
        <f>TEXT(SalesDataTable[[#This Row],[Order Date]],"MMM")</f>
        <v>Oct</v>
      </c>
      <c r="G2157" s="3" t="s">
        <v>20</v>
      </c>
      <c r="H2157" s="3" t="s">
        <v>33</v>
      </c>
      <c r="I2157" s="3" t="s">
        <v>2</v>
      </c>
      <c r="J2157" s="3" t="s">
        <v>16</v>
      </c>
      <c r="K2157" s="3" t="s">
        <v>23</v>
      </c>
      <c r="L2157" s="3" t="s">
        <v>40</v>
      </c>
      <c r="M2157" s="8">
        <v>1</v>
      </c>
      <c r="N2157" s="5">
        <v>80.319999999999993</v>
      </c>
      <c r="O2157" s="6">
        <v>0</v>
      </c>
      <c r="P2157" s="5">
        <v>39.729999999999997</v>
      </c>
      <c r="Q2157" s="5">
        <f t="shared" si="132"/>
        <v>80.319999999999993</v>
      </c>
      <c r="R2157" s="5">
        <f t="shared" si="133"/>
        <v>39.729999999999997</v>
      </c>
      <c r="S2157" s="5">
        <f t="shared" si="134"/>
        <v>40.589999999999996</v>
      </c>
      <c r="T2157" s="7">
        <f t="shared" si="135"/>
        <v>0.50535358565737054</v>
      </c>
      <c r="U2157" s="4">
        <f>YEAR(SalesDataTable[[#This Row],[Order Date]])</f>
        <v>2026</v>
      </c>
      <c r="V2157" s="7" t="str">
        <f>"Q"&amp;ROUNDUP(MONTH(SalesDataTable[[#This Row],[Order Date]])/3,0)</f>
        <v>Q4</v>
      </c>
      <c r="W2157" s="8">
        <f>MONTH(SalesDataTable[[#This Row],[Order Date]])</f>
        <v>10</v>
      </c>
      <c r="X2157" s="7" t="str">
        <f>TEXT(SalesDataTable[[#This Row],[Order Date]],"mmm")</f>
        <v>Oct</v>
      </c>
    </row>
    <row r="2158" spans="1:24" ht="15.75">
      <c r="A2158" s="1">
        <v>1793</v>
      </c>
      <c r="B2158" s="2">
        <v>46314</v>
      </c>
      <c r="C2158" s="3">
        <f>YEAR(SalesDataTable[[#This Row],[Order Date]])</f>
        <v>2026</v>
      </c>
      <c r="D2158" s="10" t="str">
        <f>"Q"&amp;ROUNDUP(MONTH(SalesDataTable[[#This Row],[Order Date]])/3,0)</f>
        <v>Q4</v>
      </c>
      <c r="E2158" s="3">
        <f>MONTH(SalesDataTable[[#This Row],[Order Date]])</f>
        <v>10</v>
      </c>
      <c r="F2158" s="3" t="str">
        <f>TEXT(SalesDataTable[[#This Row],[Order Date]],"MMM")</f>
        <v>Oct</v>
      </c>
      <c r="G2158" s="3" t="s">
        <v>0</v>
      </c>
      <c r="H2158" s="3" t="s">
        <v>36</v>
      </c>
      <c r="I2158" s="3" t="s">
        <v>28</v>
      </c>
      <c r="J2158" s="3" t="s">
        <v>13</v>
      </c>
      <c r="K2158" s="3" t="s">
        <v>14</v>
      </c>
      <c r="L2158" s="3" t="s">
        <v>48</v>
      </c>
      <c r="M2158" s="8">
        <v>1</v>
      </c>
      <c r="N2158" s="5">
        <v>164.25</v>
      </c>
      <c r="O2158" s="6">
        <v>0</v>
      </c>
      <c r="P2158" s="5">
        <v>86.6</v>
      </c>
      <c r="Q2158" s="5">
        <f t="shared" si="132"/>
        <v>164.25</v>
      </c>
      <c r="R2158" s="5">
        <f t="shared" si="133"/>
        <v>86.6</v>
      </c>
      <c r="S2158" s="5">
        <f t="shared" si="134"/>
        <v>77.650000000000006</v>
      </c>
      <c r="T2158" s="7">
        <f t="shared" si="135"/>
        <v>0.47275494672754947</v>
      </c>
      <c r="U2158" s="4">
        <f>YEAR(SalesDataTable[[#This Row],[Order Date]])</f>
        <v>2026</v>
      </c>
      <c r="V2158" s="7" t="str">
        <f>"Q"&amp;ROUNDUP(MONTH(SalesDataTable[[#This Row],[Order Date]])/3,0)</f>
        <v>Q4</v>
      </c>
      <c r="W2158" s="8">
        <f>MONTH(SalesDataTable[[#This Row],[Order Date]])</f>
        <v>10</v>
      </c>
      <c r="X2158" s="7" t="str">
        <f>TEXT(SalesDataTable[[#This Row],[Order Date]],"mmm")</f>
        <v>Oct</v>
      </c>
    </row>
    <row r="2159" spans="1:24" ht="15.75">
      <c r="A2159" s="1">
        <v>4763</v>
      </c>
      <c r="B2159" s="2">
        <v>46314</v>
      </c>
      <c r="C2159" s="3">
        <f>YEAR(SalesDataTable[[#This Row],[Order Date]])</f>
        <v>2026</v>
      </c>
      <c r="D2159" s="10" t="str">
        <f>"Q"&amp;ROUNDUP(MONTH(SalesDataTable[[#This Row],[Order Date]])/3,0)</f>
        <v>Q4</v>
      </c>
      <c r="E2159" s="3">
        <f>MONTH(SalesDataTable[[#This Row],[Order Date]])</f>
        <v>10</v>
      </c>
      <c r="F2159" s="3" t="str">
        <f>TEXT(SalesDataTable[[#This Row],[Order Date]],"MMM")</f>
        <v>Oct</v>
      </c>
      <c r="G2159" s="3" t="s">
        <v>20</v>
      </c>
      <c r="H2159" s="3" t="s">
        <v>33</v>
      </c>
      <c r="I2159" s="3" t="s">
        <v>28</v>
      </c>
      <c r="J2159" s="3" t="s">
        <v>13</v>
      </c>
      <c r="K2159" s="3" t="s">
        <v>4</v>
      </c>
      <c r="L2159" s="3" t="s">
        <v>30</v>
      </c>
      <c r="M2159" s="8">
        <v>6</v>
      </c>
      <c r="N2159" s="5">
        <v>101.6</v>
      </c>
      <c r="O2159" s="6">
        <v>0</v>
      </c>
      <c r="P2159" s="5">
        <v>50.17</v>
      </c>
      <c r="Q2159" s="5">
        <f t="shared" si="132"/>
        <v>609.59999999999991</v>
      </c>
      <c r="R2159" s="5">
        <f t="shared" si="133"/>
        <v>301.02</v>
      </c>
      <c r="S2159" s="5">
        <f t="shared" si="134"/>
        <v>308.57999999999993</v>
      </c>
      <c r="T2159" s="7">
        <f t="shared" si="135"/>
        <v>0.50620078740157481</v>
      </c>
      <c r="U2159" s="4">
        <f>YEAR(SalesDataTable[[#This Row],[Order Date]])</f>
        <v>2026</v>
      </c>
      <c r="V2159" s="7" t="str">
        <f>"Q"&amp;ROUNDUP(MONTH(SalesDataTable[[#This Row],[Order Date]])/3,0)</f>
        <v>Q4</v>
      </c>
      <c r="W2159" s="8">
        <f>MONTH(SalesDataTable[[#This Row],[Order Date]])</f>
        <v>10</v>
      </c>
      <c r="X2159" s="7" t="str">
        <f>TEXT(SalesDataTable[[#This Row],[Order Date]],"mmm")</f>
        <v>Oct</v>
      </c>
    </row>
    <row r="2160" spans="1:24" ht="15.75">
      <c r="A2160" s="1">
        <v>1716</v>
      </c>
      <c r="B2160" s="2">
        <v>46315</v>
      </c>
      <c r="C2160" s="3">
        <f>YEAR(SalesDataTable[[#This Row],[Order Date]])</f>
        <v>2026</v>
      </c>
      <c r="D2160" s="10" t="str">
        <f>"Q"&amp;ROUNDUP(MONTH(SalesDataTable[[#This Row],[Order Date]])/3,0)</f>
        <v>Q4</v>
      </c>
      <c r="E2160" s="3">
        <f>MONTH(SalesDataTable[[#This Row],[Order Date]])</f>
        <v>10</v>
      </c>
      <c r="F2160" s="3" t="str">
        <f>TEXT(SalesDataTable[[#This Row],[Order Date]],"MMM")</f>
        <v>Oct</v>
      </c>
      <c r="G2160" s="3" t="s">
        <v>0</v>
      </c>
      <c r="H2160" s="3" t="s">
        <v>1</v>
      </c>
      <c r="I2160" s="3" t="s">
        <v>19</v>
      </c>
      <c r="J2160" s="3" t="s">
        <v>3</v>
      </c>
      <c r="K2160" s="3" t="s">
        <v>34</v>
      </c>
      <c r="L2160" s="3" t="s">
        <v>42</v>
      </c>
      <c r="M2160" s="8">
        <v>5</v>
      </c>
      <c r="N2160" s="5">
        <v>35.99</v>
      </c>
      <c r="O2160" s="6">
        <v>0</v>
      </c>
      <c r="P2160" s="5">
        <v>14.19</v>
      </c>
      <c r="Q2160" s="5">
        <f t="shared" si="132"/>
        <v>179.95000000000002</v>
      </c>
      <c r="R2160" s="5">
        <f t="shared" si="133"/>
        <v>70.95</v>
      </c>
      <c r="S2160" s="5">
        <f t="shared" si="134"/>
        <v>109.00000000000001</v>
      </c>
      <c r="T2160" s="7">
        <f t="shared" si="135"/>
        <v>0.60572381217004723</v>
      </c>
      <c r="U2160" s="4">
        <f>YEAR(SalesDataTable[[#This Row],[Order Date]])</f>
        <v>2026</v>
      </c>
      <c r="V2160" s="7" t="str">
        <f>"Q"&amp;ROUNDUP(MONTH(SalesDataTable[[#This Row],[Order Date]])/3,0)</f>
        <v>Q4</v>
      </c>
      <c r="W2160" s="8">
        <f>MONTH(SalesDataTable[[#This Row],[Order Date]])</f>
        <v>10</v>
      </c>
      <c r="X2160" s="7" t="str">
        <f>TEXT(SalesDataTable[[#This Row],[Order Date]],"mmm")</f>
        <v>Oct</v>
      </c>
    </row>
    <row r="2161" spans="1:24" ht="15.75">
      <c r="A2161" s="1">
        <v>1759</v>
      </c>
      <c r="B2161" s="2">
        <v>46315</v>
      </c>
      <c r="C2161" s="3">
        <f>YEAR(SalesDataTable[[#This Row],[Order Date]])</f>
        <v>2026</v>
      </c>
      <c r="D2161" s="10" t="str">
        <f>"Q"&amp;ROUNDUP(MONTH(SalesDataTable[[#This Row],[Order Date]])/3,0)</f>
        <v>Q4</v>
      </c>
      <c r="E2161" s="3">
        <f>MONTH(SalesDataTable[[#This Row],[Order Date]])</f>
        <v>10</v>
      </c>
      <c r="F2161" s="3" t="str">
        <f>TEXT(SalesDataTable[[#This Row],[Order Date]],"MMM")</f>
        <v>Oct</v>
      </c>
      <c r="G2161" s="3" t="s">
        <v>20</v>
      </c>
      <c r="H2161" s="3" t="s">
        <v>33</v>
      </c>
      <c r="I2161" s="3" t="s">
        <v>2</v>
      </c>
      <c r="J2161" s="3" t="s">
        <v>3</v>
      </c>
      <c r="K2161" s="3" t="s">
        <v>34</v>
      </c>
      <c r="L2161" s="3" t="s">
        <v>42</v>
      </c>
      <c r="M2161" s="8">
        <v>2</v>
      </c>
      <c r="N2161" s="5">
        <v>36.57</v>
      </c>
      <c r="O2161" s="6">
        <v>0.1</v>
      </c>
      <c r="P2161" s="5">
        <v>13.79</v>
      </c>
      <c r="Q2161" s="5">
        <f t="shared" si="132"/>
        <v>65.826000000000008</v>
      </c>
      <c r="R2161" s="5">
        <f t="shared" si="133"/>
        <v>27.58</v>
      </c>
      <c r="S2161" s="5">
        <f t="shared" si="134"/>
        <v>38.246000000000009</v>
      </c>
      <c r="T2161" s="7">
        <f t="shared" si="135"/>
        <v>0.58101661957281325</v>
      </c>
      <c r="U2161" s="4">
        <f>YEAR(SalesDataTable[[#This Row],[Order Date]])</f>
        <v>2026</v>
      </c>
      <c r="V2161" s="7" t="str">
        <f>"Q"&amp;ROUNDUP(MONTH(SalesDataTable[[#This Row],[Order Date]])/3,0)</f>
        <v>Q4</v>
      </c>
      <c r="W2161" s="8">
        <f>MONTH(SalesDataTable[[#This Row],[Order Date]])</f>
        <v>10</v>
      </c>
      <c r="X2161" s="7" t="str">
        <f>TEXT(SalesDataTable[[#This Row],[Order Date]],"mmm")</f>
        <v>Oct</v>
      </c>
    </row>
    <row r="2162" spans="1:24" ht="15.75">
      <c r="A2162" s="1">
        <v>1811</v>
      </c>
      <c r="B2162" s="2">
        <v>46315</v>
      </c>
      <c r="C2162" s="3">
        <f>YEAR(SalesDataTable[[#This Row],[Order Date]])</f>
        <v>2026</v>
      </c>
      <c r="D2162" s="10" t="str">
        <f>"Q"&amp;ROUNDUP(MONTH(SalesDataTable[[#This Row],[Order Date]])/3,0)</f>
        <v>Q4</v>
      </c>
      <c r="E2162" s="3">
        <f>MONTH(SalesDataTable[[#This Row],[Order Date]])</f>
        <v>10</v>
      </c>
      <c r="F2162" s="3" t="str">
        <f>TEXT(SalesDataTable[[#This Row],[Order Date]],"MMM")</f>
        <v>Oct</v>
      </c>
      <c r="G2162" s="3" t="s">
        <v>6</v>
      </c>
      <c r="H2162" s="3" t="s">
        <v>27</v>
      </c>
      <c r="I2162" s="3" t="s">
        <v>2</v>
      </c>
      <c r="J2162" s="3" t="s">
        <v>13</v>
      </c>
      <c r="K2162" s="3" t="s">
        <v>4</v>
      </c>
      <c r="L2162" s="3" t="s">
        <v>26</v>
      </c>
      <c r="M2162" s="8">
        <v>1</v>
      </c>
      <c r="N2162" s="5">
        <v>40.99</v>
      </c>
      <c r="O2162" s="6">
        <v>0.1</v>
      </c>
      <c r="P2162" s="5">
        <v>17.16</v>
      </c>
      <c r="Q2162" s="5">
        <f t="shared" si="132"/>
        <v>36.891000000000005</v>
      </c>
      <c r="R2162" s="5">
        <f t="shared" si="133"/>
        <v>17.16</v>
      </c>
      <c r="S2162" s="5">
        <f t="shared" si="134"/>
        <v>19.731000000000005</v>
      </c>
      <c r="T2162" s="7">
        <f t="shared" si="135"/>
        <v>0.5348458973733432</v>
      </c>
      <c r="U2162" s="4">
        <f>YEAR(SalesDataTable[[#This Row],[Order Date]])</f>
        <v>2026</v>
      </c>
      <c r="V2162" s="7" t="str">
        <f>"Q"&amp;ROUNDUP(MONTH(SalesDataTable[[#This Row],[Order Date]])/3,0)</f>
        <v>Q4</v>
      </c>
      <c r="W2162" s="8">
        <f>MONTH(SalesDataTable[[#This Row],[Order Date]])</f>
        <v>10</v>
      </c>
      <c r="X2162" s="7" t="str">
        <f>TEXT(SalesDataTable[[#This Row],[Order Date]],"mmm")</f>
        <v>Oct</v>
      </c>
    </row>
    <row r="2163" spans="1:24" ht="15.75">
      <c r="A2163" s="1">
        <v>2918</v>
      </c>
      <c r="B2163" s="2">
        <v>46315</v>
      </c>
      <c r="C2163" s="3">
        <f>YEAR(SalesDataTable[[#This Row],[Order Date]])</f>
        <v>2026</v>
      </c>
      <c r="D2163" s="10" t="str">
        <f>"Q"&amp;ROUNDUP(MONTH(SalesDataTable[[#This Row],[Order Date]])/3,0)</f>
        <v>Q4</v>
      </c>
      <c r="E2163" s="3">
        <f>MONTH(SalesDataTable[[#This Row],[Order Date]])</f>
        <v>10</v>
      </c>
      <c r="F2163" s="3" t="str">
        <f>TEXT(SalesDataTable[[#This Row],[Order Date]],"MMM")</f>
        <v>Oct</v>
      </c>
      <c r="G2163" s="3" t="s">
        <v>20</v>
      </c>
      <c r="H2163" s="3" t="s">
        <v>33</v>
      </c>
      <c r="I2163" s="3" t="s">
        <v>19</v>
      </c>
      <c r="J2163" s="3" t="s">
        <v>3</v>
      </c>
      <c r="K2163" s="3" t="s">
        <v>23</v>
      </c>
      <c r="L2163" s="3" t="s">
        <v>40</v>
      </c>
      <c r="M2163" s="8">
        <v>3</v>
      </c>
      <c r="N2163" s="5">
        <v>80.47</v>
      </c>
      <c r="O2163" s="6">
        <v>0</v>
      </c>
      <c r="P2163" s="5">
        <v>40.090000000000003</v>
      </c>
      <c r="Q2163" s="5">
        <f t="shared" si="132"/>
        <v>241.41</v>
      </c>
      <c r="R2163" s="5">
        <f t="shared" si="133"/>
        <v>120.27000000000001</v>
      </c>
      <c r="S2163" s="5">
        <f t="shared" si="134"/>
        <v>121.13999999999999</v>
      </c>
      <c r="T2163" s="7">
        <f t="shared" si="135"/>
        <v>0.50180191375667949</v>
      </c>
      <c r="U2163" s="4">
        <f>YEAR(SalesDataTable[[#This Row],[Order Date]])</f>
        <v>2026</v>
      </c>
      <c r="V2163" s="7" t="str">
        <f>"Q"&amp;ROUNDUP(MONTH(SalesDataTable[[#This Row],[Order Date]])/3,0)</f>
        <v>Q4</v>
      </c>
      <c r="W2163" s="8">
        <f>MONTH(SalesDataTable[[#This Row],[Order Date]])</f>
        <v>10</v>
      </c>
      <c r="X2163" s="7" t="str">
        <f>TEXT(SalesDataTable[[#This Row],[Order Date]],"mmm")</f>
        <v>Oct</v>
      </c>
    </row>
    <row r="2164" spans="1:24" ht="15.75">
      <c r="A2164" s="1">
        <v>4150</v>
      </c>
      <c r="B2164" s="2">
        <v>46315</v>
      </c>
      <c r="C2164" s="3">
        <f>YEAR(SalesDataTable[[#This Row],[Order Date]])</f>
        <v>2026</v>
      </c>
      <c r="D2164" s="10" t="str">
        <f>"Q"&amp;ROUNDUP(MONTH(SalesDataTable[[#This Row],[Order Date]])/3,0)</f>
        <v>Q4</v>
      </c>
      <c r="E2164" s="3">
        <f>MONTH(SalesDataTable[[#This Row],[Order Date]])</f>
        <v>10</v>
      </c>
      <c r="F2164" s="3" t="str">
        <f>TEXT(SalesDataTable[[#This Row],[Order Date]],"MMM")</f>
        <v>Oct</v>
      </c>
      <c r="G2164" s="3" t="s">
        <v>20</v>
      </c>
      <c r="H2164" s="3" t="s">
        <v>47</v>
      </c>
      <c r="I2164" s="3" t="s">
        <v>19</v>
      </c>
      <c r="J2164" s="3" t="s">
        <v>16</v>
      </c>
      <c r="K2164" s="3" t="s">
        <v>9</v>
      </c>
      <c r="L2164" s="3" t="s">
        <v>17</v>
      </c>
      <c r="M2164" s="8">
        <v>5</v>
      </c>
      <c r="N2164" s="5">
        <v>140.32</v>
      </c>
      <c r="O2164" s="6">
        <v>0</v>
      </c>
      <c r="P2164" s="5">
        <v>80.08</v>
      </c>
      <c r="Q2164" s="5">
        <f t="shared" si="132"/>
        <v>701.59999999999991</v>
      </c>
      <c r="R2164" s="5">
        <f t="shared" si="133"/>
        <v>400.4</v>
      </c>
      <c r="S2164" s="5">
        <f t="shared" si="134"/>
        <v>301.19999999999993</v>
      </c>
      <c r="T2164" s="7">
        <f t="shared" si="135"/>
        <v>0.4293044469783352</v>
      </c>
      <c r="U2164" s="4">
        <f>YEAR(SalesDataTable[[#This Row],[Order Date]])</f>
        <v>2026</v>
      </c>
      <c r="V2164" s="7" t="str">
        <f>"Q"&amp;ROUNDUP(MONTH(SalesDataTable[[#This Row],[Order Date]])/3,0)</f>
        <v>Q4</v>
      </c>
      <c r="W2164" s="8">
        <f>MONTH(SalesDataTable[[#This Row],[Order Date]])</f>
        <v>10</v>
      </c>
      <c r="X2164" s="7" t="str">
        <f>TEXT(SalesDataTable[[#This Row],[Order Date]],"mmm")</f>
        <v>Oct</v>
      </c>
    </row>
    <row r="2165" spans="1:24" ht="15.75">
      <c r="A2165" s="1">
        <v>4830</v>
      </c>
      <c r="B2165" s="2">
        <v>46315</v>
      </c>
      <c r="C2165" s="3">
        <f>YEAR(SalesDataTable[[#This Row],[Order Date]])</f>
        <v>2026</v>
      </c>
      <c r="D2165" s="10" t="str">
        <f>"Q"&amp;ROUNDUP(MONTH(SalesDataTable[[#This Row],[Order Date]])/3,0)</f>
        <v>Q4</v>
      </c>
      <c r="E2165" s="3">
        <f>MONTH(SalesDataTable[[#This Row],[Order Date]])</f>
        <v>10</v>
      </c>
      <c r="F2165" s="3" t="str">
        <f>TEXT(SalesDataTable[[#This Row],[Order Date]],"MMM")</f>
        <v>Oct</v>
      </c>
      <c r="G2165" s="3" t="s">
        <v>6</v>
      </c>
      <c r="H2165" s="3" t="s">
        <v>41</v>
      </c>
      <c r="I2165" s="3" t="s">
        <v>2</v>
      </c>
      <c r="J2165" s="3" t="s">
        <v>13</v>
      </c>
      <c r="K2165" s="3" t="s">
        <v>34</v>
      </c>
      <c r="L2165" s="3" t="s">
        <v>38</v>
      </c>
      <c r="M2165" s="8">
        <v>3</v>
      </c>
      <c r="N2165" s="5">
        <v>125.93</v>
      </c>
      <c r="O2165" s="6">
        <v>0.1</v>
      </c>
      <c r="P2165" s="5">
        <v>68.45</v>
      </c>
      <c r="Q2165" s="5">
        <f t="shared" si="132"/>
        <v>340.01100000000002</v>
      </c>
      <c r="R2165" s="5">
        <f t="shared" si="133"/>
        <v>205.35000000000002</v>
      </c>
      <c r="S2165" s="5">
        <f t="shared" si="134"/>
        <v>134.661</v>
      </c>
      <c r="T2165" s="7">
        <f t="shared" si="135"/>
        <v>0.39604895135745605</v>
      </c>
      <c r="U2165" s="4">
        <f>YEAR(SalesDataTable[[#This Row],[Order Date]])</f>
        <v>2026</v>
      </c>
      <c r="V2165" s="7" t="str">
        <f>"Q"&amp;ROUNDUP(MONTH(SalesDataTable[[#This Row],[Order Date]])/3,0)</f>
        <v>Q4</v>
      </c>
      <c r="W2165" s="8">
        <f>MONTH(SalesDataTable[[#This Row],[Order Date]])</f>
        <v>10</v>
      </c>
      <c r="X2165" s="7" t="str">
        <f>TEXT(SalesDataTable[[#This Row],[Order Date]],"mmm")</f>
        <v>Oct</v>
      </c>
    </row>
    <row r="2166" spans="1:24" ht="15.75">
      <c r="A2166" s="1">
        <v>4698</v>
      </c>
      <c r="B2166" s="2">
        <v>46316</v>
      </c>
      <c r="C2166" s="3">
        <f>YEAR(SalesDataTable[[#This Row],[Order Date]])</f>
        <v>2026</v>
      </c>
      <c r="D2166" s="10" t="str">
        <f>"Q"&amp;ROUNDUP(MONTH(SalesDataTable[[#This Row],[Order Date]])/3,0)</f>
        <v>Q4</v>
      </c>
      <c r="E2166" s="3">
        <f>MONTH(SalesDataTable[[#This Row],[Order Date]])</f>
        <v>10</v>
      </c>
      <c r="F2166" s="3" t="str">
        <f>TEXT(SalesDataTable[[#This Row],[Order Date]],"MMM")</f>
        <v>Oct</v>
      </c>
      <c r="G2166" s="3" t="s">
        <v>20</v>
      </c>
      <c r="H2166" s="3" t="s">
        <v>33</v>
      </c>
      <c r="I2166" s="3" t="s">
        <v>2</v>
      </c>
      <c r="J2166" s="3" t="s">
        <v>3</v>
      </c>
      <c r="K2166" s="3" t="s">
        <v>9</v>
      </c>
      <c r="L2166" s="3" t="s">
        <v>17</v>
      </c>
      <c r="M2166" s="8">
        <v>2</v>
      </c>
      <c r="N2166" s="5">
        <v>141.4</v>
      </c>
      <c r="O2166" s="6">
        <v>0.05</v>
      </c>
      <c r="P2166" s="5">
        <v>77.48</v>
      </c>
      <c r="Q2166" s="5">
        <f t="shared" si="132"/>
        <v>268.66000000000003</v>
      </c>
      <c r="R2166" s="5">
        <f t="shared" si="133"/>
        <v>154.96</v>
      </c>
      <c r="S2166" s="5">
        <f t="shared" si="134"/>
        <v>113.70000000000002</v>
      </c>
      <c r="T2166" s="7">
        <f t="shared" si="135"/>
        <v>0.42321149408173903</v>
      </c>
      <c r="U2166" s="4">
        <f>YEAR(SalesDataTable[[#This Row],[Order Date]])</f>
        <v>2026</v>
      </c>
      <c r="V2166" s="7" t="str">
        <f>"Q"&amp;ROUNDUP(MONTH(SalesDataTable[[#This Row],[Order Date]])/3,0)</f>
        <v>Q4</v>
      </c>
      <c r="W2166" s="8">
        <f>MONTH(SalesDataTable[[#This Row],[Order Date]])</f>
        <v>10</v>
      </c>
      <c r="X2166" s="7" t="str">
        <f>TEXT(SalesDataTable[[#This Row],[Order Date]],"mmm")</f>
        <v>Oct</v>
      </c>
    </row>
    <row r="2167" spans="1:24" ht="15.75">
      <c r="A2167" s="1">
        <v>4846</v>
      </c>
      <c r="B2167" s="2">
        <v>46316</v>
      </c>
      <c r="C2167" s="3">
        <f>YEAR(SalesDataTable[[#This Row],[Order Date]])</f>
        <v>2026</v>
      </c>
      <c r="D2167" s="10" t="str">
        <f>"Q"&amp;ROUNDUP(MONTH(SalesDataTable[[#This Row],[Order Date]])/3,0)</f>
        <v>Q4</v>
      </c>
      <c r="E2167" s="3">
        <f>MONTH(SalesDataTable[[#This Row],[Order Date]])</f>
        <v>10</v>
      </c>
      <c r="F2167" s="3" t="str">
        <f>TEXT(SalesDataTable[[#This Row],[Order Date]],"MMM")</f>
        <v>Oct</v>
      </c>
      <c r="G2167" s="3" t="s">
        <v>0</v>
      </c>
      <c r="H2167" s="3" t="s">
        <v>1</v>
      </c>
      <c r="I2167" s="3" t="s">
        <v>8</v>
      </c>
      <c r="J2167" s="3" t="s">
        <v>16</v>
      </c>
      <c r="K2167" s="3" t="s">
        <v>4</v>
      </c>
      <c r="L2167" s="3" t="s">
        <v>22</v>
      </c>
      <c r="M2167" s="8">
        <v>8</v>
      </c>
      <c r="N2167" s="5">
        <v>51.91</v>
      </c>
      <c r="O2167" s="6">
        <v>0.05</v>
      </c>
      <c r="P2167" s="5">
        <v>22.99</v>
      </c>
      <c r="Q2167" s="5">
        <f t="shared" si="132"/>
        <v>394.51599999999996</v>
      </c>
      <c r="R2167" s="5">
        <f t="shared" si="133"/>
        <v>183.92</v>
      </c>
      <c r="S2167" s="5">
        <f t="shared" si="134"/>
        <v>210.59599999999998</v>
      </c>
      <c r="T2167" s="7">
        <f t="shared" si="135"/>
        <v>0.53380851473704483</v>
      </c>
      <c r="U2167" s="4">
        <f>YEAR(SalesDataTable[[#This Row],[Order Date]])</f>
        <v>2026</v>
      </c>
      <c r="V2167" s="7" t="str">
        <f>"Q"&amp;ROUNDUP(MONTH(SalesDataTable[[#This Row],[Order Date]])/3,0)</f>
        <v>Q4</v>
      </c>
      <c r="W2167" s="8">
        <f>MONTH(SalesDataTable[[#This Row],[Order Date]])</f>
        <v>10</v>
      </c>
      <c r="X2167" s="7" t="str">
        <f>TEXT(SalesDataTable[[#This Row],[Order Date]],"mmm")</f>
        <v>Oct</v>
      </c>
    </row>
    <row r="2168" spans="1:24" ht="15.75">
      <c r="A2168" s="1">
        <v>5024</v>
      </c>
      <c r="B2168" s="2">
        <v>46316</v>
      </c>
      <c r="C2168" s="3">
        <f>YEAR(SalesDataTable[[#This Row],[Order Date]])</f>
        <v>2026</v>
      </c>
      <c r="D2168" s="10" t="str">
        <f>"Q"&amp;ROUNDUP(MONTH(SalesDataTable[[#This Row],[Order Date]])/3,0)</f>
        <v>Q4</v>
      </c>
      <c r="E2168" s="3">
        <f>MONTH(SalesDataTable[[#This Row],[Order Date]])</f>
        <v>10</v>
      </c>
      <c r="F2168" s="3" t="str">
        <f>TEXT(SalesDataTable[[#This Row],[Order Date]],"MMM")</f>
        <v>Oct</v>
      </c>
      <c r="G2168" s="3" t="s">
        <v>20</v>
      </c>
      <c r="H2168" s="3" t="s">
        <v>31</v>
      </c>
      <c r="I2168" s="3" t="s">
        <v>28</v>
      </c>
      <c r="J2168" s="3" t="s">
        <v>3</v>
      </c>
      <c r="K2168" s="3" t="s">
        <v>23</v>
      </c>
      <c r="L2168" s="3" t="s">
        <v>29</v>
      </c>
      <c r="M2168" s="8">
        <v>1</v>
      </c>
      <c r="N2168" s="5">
        <v>192.62</v>
      </c>
      <c r="O2168" s="6">
        <v>0</v>
      </c>
      <c r="P2168" s="5">
        <v>102.51</v>
      </c>
      <c r="Q2168" s="5">
        <f t="shared" si="132"/>
        <v>192.62</v>
      </c>
      <c r="R2168" s="5">
        <f t="shared" si="133"/>
        <v>102.51</v>
      </c>
      <c r="S2168" s="5">
        <f t="shared" si="134"/>
        <v>90.11</v>
      </c>
      <c r="T2168" s="7">
        <f t="shared" si="135"/>
        <v>0.46781227286886096</v>
      </c>
      <c r="U2168" s="4">
        <f>YEAR(SalesDataTable[[#This Row],[Order Date]])</f>
        <v>2026</v>
      </c>
      <c r="V2168" s="7" t="str">
        <f>"Q"&amp;ROUNDUP(MONTH(SalesDataTable[[#This Row],[Order Date]])/3,0)</f>
        <v>Q4</v>
      </c>
      <c r="W2168" s="8">
        <f>MONTH(SalesDataTable[[#This Row],[Order Date]])</f>
        <v>10</v>
      </c>
      <c r="X2168" s="7" t="str">
        <f>TEXT(SalesDataTable[[#This Row],[Order Date]],"mmm")</f>
        <v>Oct</v>
      </c>
    </row>
    <row r="2169" spans="1:24" ht="15.75">
      <c r="A2169" s="1">
        <v>1157</v>
      </c>
      <c r="B2169" s="2">
        <v>46317</v>
      </c>
      <c r="C2169" s="3">
        <f>YEAR(SalesDataTable[[#This Row],[Order Date]])</f>
        <v>2026</v>
      </c>
      <c r="D2169" s="10" t="str">
        <f>"Q"&amp;ROUNDUP(MONTH(SalesDataTable[[#This Row],[Order Date]])/3,0)</f>
        <v>Q4</v>
      </c>
      <c r="E2169" s="3">
        <f>MONTH(SalesDataTable[[#This Row],[Order Date]])</f>
        <v>10</v>
      </c>
      <c r="F2169" s="3" t="str">
        <f>TEXT(SalesDataTable[[#This Row],[Order Date]],"MMM")</f>
        <v>Oct</v>
      </c>
      <c r="G2169" s="3" t="s">
        <v>20</v>
      </c>
      <c r="H2169" s="3" t="s">
        <v>21</v>
      </c>
      <c r="I2169" s="3" t="s">
        <v>2</v>
      </c>
      <c r="J2169" s="3" t="s">
        <v>13</v>
      </c>
      <c r="K2169" s="3" t="s">
        <v>4</v>
      </c>
      <c r="L2169" s="3" t="s">
        <v>22</v>
      </c>
      <c r="M2169" s="8">
        <v>1</v>
      </c>
      <c r="N2169" s="5">
        <v>51.25</v>
      </c>
      <c r="O2169" s="6">
        <v>0</v>
      </c>
      <c r="P2169" s="5">
        <v>22.58</v>
      </c>
      <c r="Q2169" s="5">
        <f t="shared" si="132"/>
        <v>51.25</v>
      </c>
      <c r="R2169" s="5">
        <f t="shared" si="133"/>
        <v>22.58</v>
      </c>
      <c r="S2169" s="5">
        <f t="shared" si="134"/>
        <v>28.67</v>
      </c>
      <c r="T2169" s="7">
        <f t="shared" si="135"/>
        <v>0.55941463414634152</v>
      </c>
      <c r="U2169" s="4">
        <f>YEAR(SalesDataTable[[#This Row],[Order Date]])</f>
        <v>2026</v>
      </c>
      <c r="V2169" s="7" t="str">
        <f>"Q"&amp;ROUNDUP(MONTH(SalesDataTable[[#This Row],[Order Date]])/3,0)</f>
        <v>Q4</v>
      </c>
      <c r="W2169" s="8">
        <f>MONTH(SalesDataTable[[#This Row],[Order Date]])</f>
        <v>10</v>
      </c>
      <c r="X2169" s="7" t="str">
        <f>TEXT(SalesDataTable[[#This Row],[Order Date]],"mmm")</f>
        <v>Oct</v>
      </c>
    </row>
    <row r="2170" spans="1:24" ht="15.75">
      <c r="A2170" s="1">
        <v>1427</v>
      </c>
      <c r="B2170" s="2">
        <v>46317</v>
      </c>
      <c r="C2170" s="3">
        <f>YEAR(SalesDataTable[[#This Row],[Order Date]])</f>
        <v>2026</v>
      </c>
      <c r="D2170" s="10" t="str">
        <f>"Q"&amp;ROUNDUP(MONTH(SalesDataTable[[#This Row],[Order Date]])/3,0)</f>
        <v>Q4</v>
      </c>
      <c r="E2170" s="3">
        <f>MONTH(SalesDataTable[[#This Row],[Order Date]])</f>
        <v>10</v>
      </c>
      <c r="F2170" s="3" t="str">
        <f>TEXT(SalesDataTable[[#This Row],[Order Date]],"MMM")</f>
        <v>Oct</v>
      </c>
      <c r="G2170" s="3" t="s">
        <v>20</v>
      </c>
      <c r="H2170" s="3" t="s">
        <v>21</v>
      </c>
      <c r="I2170" s="3" t="s">
        <v>19</v>
      </c>
      <c r="J2170" s="3" t="s">
        <v>13</v>
      </c>
      <c r="K2170" s="3" t="s">
        <v>14</v>
      </c>
      <c r="L2170" s="3" t="s">
        <v>32</v>
      </c>
      <c r="M2170" s="8">
        <v>1</v>
      </c>
      <c r="N2170" s="5">
        <v>45.97</v>
      </c>
      <c r="O2170" s="6">
        <v>0.05</v>
      </c>
      <c r="P2170" s="5">
        <v>18.760000000000002</v>
      </c>
      <c r="Q2170" s="5">
        <f t="shared" si="132"/>
        <v>43.671499999999995</v>
      </c>
      <c r="R2170" s="5">
        <f t="shared" si="133"/>
        <v>18.760000000000002</v>
      </c>
      <c r="S2170" s="5">
        <f t="shared" si="134"/>
        <v>24.911499999999993</v>
      </c>
      <c r="T2170" s="7">
        <f t="shared" si="135"/>
        <v>0.57042922729926826</v>
      </c>
      <c r="U2170" s="4">
        <f>YEAR(SalesDataTable[[#This Row],[Order Date]])</f>
        <v>2026</v>
      </c>
      <c r="V2170" s="7" t="str">
        <f>"Q"&amp;ROUNDUP(MONTH(SalesDataTable[[#This Row],[Order Date]])/3,0)</f>
        <v>Q4</v>
      </c>
      <c r="W2170" s="8">
        <f>MONTH(SalesDataTable[[#This Row],[Order Date]])</f>
        <v>10</v>
      </c>
      <c r="X2170" s="7" t="str">
        <f>TEXT(SalesDataTable[[#This Row],[Order Date]],"mmm")</f>
        <v>Oct</v>
      </c>
    </row>
    <row r="2171" spans="1:24" ht="15.75">
      <c r="A2171" s="1">
        <v>1622</v>
      </c>
      <c r="B2171" s="2">
        <v>46317</v>
      </c>
      <c r="C2171" s="3">
        <f>YEAR(SalesDataTable[[#This Row],[Order Date]])</f>
        <v>2026</v>
      </c>
      <c r="D2171" s="10" t="str">
        <f>"Q"&amp;ROUNDUP(MONTH(SalesDataTable[[#This Row],[Order Date]])/3,0)</f>
        <v>Q4</v>
      </c>
      <c r="E2171" s="3">
        <f>MONTH(SalesDataTable[[#This Row],[Order Date]])</f>
        <v>10</v>
      </c>
      <c r="F2171" s="3" t="str">
        <f>TEXT(SalesDataTable[[#This Row],[Order Date]],"MMM")</f>
        <v>Oct</v>
      </c>
      <c r="G2171" s="3" t="s">
        <v>11</v>
      </c>
      <c r="H2171" s="3" t="s">
        <v>12</v>
      </c>
      <c r="I2171" s="3" t="s">
        <v>28</v>
      </c>
      <c r="J2171" s="3" t="s">
        <v>3</v>
      </c>
      <c r="K2171" s="3" t="s">
        <v>23</v>
      </c>
      <c r="L2171" s="3" t="s">
        <v>51</v>
      </c>
      <c r="M2171" s="8">
        <v>1</v>
      </c>
      <c r="N2171" s="5">
        <v>123.29</v>
      </c>
      <c r="O2171" s="6">
        <v>0</v>
      </c>
      <c r="P2171" s="5">
        <v>59.48</v>
      </c>
      <c r="Q2171" s="5">
        <f t="shared" si="132"/>
        <v>123.29</v>
      </c>
      <c r="R2171" s="5">
        <f t="shared" si="133"/>
        <v>59.48</v>
      </c>
      <c r="S2171" s="5">
        <f t="shared" si="134"/>
        <v>63.810000000000009</v>
      </c>
      <c r="T2171" s="7">
        <f t="shared" si="135"/>
        <v>0.51756022386243816</v>
      </c>
      <c r="U2171" s="4">
        <f>YEAR(SalesDataTable[[#This Row],[Order Date]])</f>
        <v>2026</v>
      </c>
      <c r="V2171" s="7" t="str">
        <f>"Q"&amp;ROUNDUP(MONTH(SalesDataTable[[#This Row],[Order Date]])/3,0)</f>
        <v>Q4</v>
      </c>
      <c r="W2171" s="8">
        <f>MONTH(SalesDataTable[[#This Row],[Order Date]])</f>
        <v>10</v>
      </c>
      <c r="X2171" s="7" t="str">
        <f>TEXT(SalesDataTable[[#This Row],[Order Date]],"mmm")</f>
        <v>Oct</v>
      </c>
    </row>
    <row r="2172" spans="1:24" ht="15.75">
      <c r="A2172" s="1">
        <v>1879</v>
      </c>
      <c r="B2172" s="2">
        <v>46317</v>
      </c>
      <c r="C2172" s="3">
        <f>YEAR(SalesDataTable[[#This Row],[Order Date]])</f>
        <v>2026</v>
      </c>
      <c r="D2172" s="10" t="str">
        <f>"Q"&amp;ROUNDUP(MONTH(SalesDataTable[[#This Row],[Order Date]])/3,0)</f>
        <v>Q4</v>
      </c>
      <c r="E2172" s="3">
        <f>MONTH(SalesDataTable[[#This Row],[Order Date]])</f>
        <v>10</v>
      </c>
      <c r="F2172" s="3" t="str">
        <f>TEXT(SalesDataTable[[#This Row],[Order Date]],"MMM")</f>
        <v>Oct</v>
      </c>
      <c r="G2172" s="3" t="s">
        <v>20</v>
      </c>
      <c r="H2172" s="3" t="s">
        <v>33</v>
      </c>
      <c r="I2172" s="3" t="s">
        <v>8</v>
      </c>
      <c r="J2172" s="3" t="s">
        <v>16</v>
      </c>
      <c r="K2172" s="3" t="s">
        <v>14</v>
      </c>
      <c r="L2172" s="3" t="s">
        <v>15</v>
      </c>
      <c r="M2172" s="8">
        <v>8</v>
      </c>
      <c r="N2172" s="5">
        <v>35.83</v>
      </c>
      <c r="O2172" s="6">
        <v>0.05</v>
      </c>
      <c r="P2172" s="5">
        <v>13.89</v>
      </c>
      <c r="Q2172" s="5">
        <f t="shared" si="132"/>
        <v>272.30799999999999</v>
      </c>
      <c r="R2172" s="5">
        <f t="shared" si="133"/>
        <v>111.12</v>
      </c>
      <c r="S2172" s="5">
        <f t="shared" si="134"/>
        <v>161.18799999999999</v>
      </c>
      <c r="T2172" s="7">
        <f t="shared" si="135"/>
        <v>0.59193266448286497</v>
      </c>
      <c r="U2172" s="4">
        <f>YEAR(SalesDataTable[[#This Row],[Order Date]])</f>
        <v>2026</v>
      </c>
      <c r="V2172" s="7" t="str">
        <f>"Q"&amp;ROUNDUP(MONTH(SalesDataTable[[#This Row],[Order Date]])/3,0)</f>
        <v>Q4</v>
      </c>
      <c r="W2172" s="8">
        <f>MONTH(SalesDataTable[[#This Row],[Order Date]])</f>
        <v>10</v>
      </c>
      <c r="X2172" s="7" t="str">
        <f>TEXT(SalesDataTable[[#This Row],[Order Date]],"mmm")</f>
        <v>Oct</v>
      </c>
    </row>
    <row r="2173" spans="1:24" ht="15.75">
      <c r="A2173" s="1">
        <v>2483</v>
      </c>
      <c r="B2173" s="2">
        <v>46317</v>
      </c>
      <c r="C2173" s="3">
        <f>YEAR(SalesDataTable[[#This Row],[Order Date]])</f>
        <v>2026</v>
      </c>
      <c r="D2173" s="10" t="str">
        <f>"Q"&amp;ROUNDUP(MONTH(SalesDataTable[[#This Row],[Order Date]])/3,0)</f>
        <v>Q4</v>
      </c>
      <c r="E2173" s="3">
        <f>MONTH(SalesDataTable[[#This Row],[Order Date]])</f>
        <v>10</v>
      </c>
      <c r="F2173" s="3" t="str">
        <f>TEXT(SalesDataTable[[#This Row],[Order Date]],"MMM")</f>
        <v>Oct</v>
      </c>
      <c r="G2173" s="3" t="s">
        <v>0</v>
      </c>
      <c r="H2173" s="3" t="s">
        <v>1</v>
      </c>
      <c r="I2173" s="3" t="s">
        <v>2</v>
      </c>
      <c r="J2173" s="3" t="s">
        <v>13</v>
      </c>
      <c r="K2173" s="3" t="s">
        <v>23</v>
      </c>
      <c r="L2173" s="3" t="s">
        <v>40</v>
      </c>
      <c r="M2173" s="8">
        <v>1</v>
      </c>
      <c r="N2173" s="5">
        <v>80.56</v>
      </c>
      <c r="O2173" s="6">
        <v>0</v>
      </c>
      <c r="P2173" s="5">
        <v>39.53</v>
      </c>
      <c r="Q2173" s="5">
        <f t="shared" si="132"/>
        <v>80.56</v>
      </c>
      <c r="R2173" s="5">
        <f t="shared" si="133"/>
        <v>39.53</v>
      </c>
      <c r="S2173" s="5">
        <f t="shared" si="134"/>
        <v>41.03</v>
      </c>
      <c r="T2173" s="7">
        <f t="shared" si="135"/>
        <v>0.5093098311817279</v>
      </c>
      <c r="U2173" s="4">
        <f>YEAR(SalesDataTable[[#This Row],[Order Date]])</f>
        <v>2026</v>
      </c>
      <c r="V2173" s="7" t="str">
        <f>"Q"&amp;ROUNDUP(MONTH(SalesDataTable[[#This Row],[Order Date]])/3,0)</f>
        <v>Q4</v>
      </c>
      <c r="W2173" s="8">
        <f>MONTH(SalesDataTable[[#This Row],[Order Date]])</f>
        <v>10</v>
      </c>
      <c r="X2173" s="7" t="str">
        <f>TEXT(SalesDataTable[[#This Row],[Order Date]],"mmm")</f>
        <v>Oct</v>
      </c>
    </row>
    <row r="2174" spans="1:24" ht="15.75">
      <c r="A2174" s="1">
        <v>4451</v>
      </c>
      <c r="B2174" s="2">
        <v>46317</v>
      </c>
      <c r="C2174" s="3">
        <f>YEAR(SalesDataTable[[#This Row],[Order Date]])</f>
        <v>2026</v>
      </c>
      <c r="D2174" s="10" t="str">
        <f>"Q"&amp;ROUNDUP(MONTH(SalesDataTable[[#This Row],[Order Date]])/3,0)</f>
        <v>Q4</v>
      </c>
      <c r="E2174" s="3">
        <f>MONTH(SalesDataTable[[#This Row],[Order Date]])</f>
        <v>10</v>
      </c>
      <c r="F2174" s="3" t="str">
        <f>TEXT(SalesDataTable[[#This Row],[Order Date]],"MMM")</f>
        <v>Oct</v>
      </c>
      <c r="G2174" s="3" t="s">
        <v>20</v>
      </c>
      <c r="H2174" s="3" t="s">
        <v>31</v>
      </c>
      <c r="I2174" s="3" t="s">
        <v>2</v>
      </c>
      <c r="J2174" s="3" t="s">
        <v>13</v>
      </c>
      <c r="K2174" s="3" t="s">
        <v>4</v>
      </c>
      <c r="L2174" s="3" t="s">
        <v>26</v>
      </c>
      <c r="M2174" s="8">
        <v>1</v>
      </c>
      <c r="N2174" s="5">
        <v>40.47</v>
      </c>
      <c r="O2174" s="6">
        <v>0.05</v>
      </c>
      <c r="P2174" s="5">
        <v>16.73</v>
      </c>
      <c r="Q2174" s="5">
        <f t="shared" si="132"/>
        <v>38.4465</v>
      </c>
      <c r="R2174" s="5">
        <f t="shared" si="133"/>
        <v>16.73</v>
      </c>
      <c r="S2174" s="5">
        <f t="shared" si="134"/>
        <v>21.7165</v>
      </c>
      <c r="T2174" s="7">
        <f t="shared" si="135"/>
        <v>0.5648498562938109</v>
      </c>
      <c r="U2174" s="4">
        <f>YEAR(SalesDataTable[[#This Row],[Order Date]])</f>
        <v>2026</v>
      </c>
      <c r="V2174" s="7" t="str">
        <f>"Q"&amp;ROUNDUP(MONTH(SalesDataTable[[#This Row],[Order Date]])/3,0)</f>
        <v>Q4</v>
      </c>
      <c r="W2174" s="8">
        <f>MONTH(SalesDataTable[[#This Row],[Order Date]])</f>
        <v>10</v>
      </c>
      <c r="X2174" s="7" t="str">
        <f>TEXT(SalesDataTable[[#This Row],[Order Date]],"mmm")</f>
        <v>Oct</v>
      </c>
    </row>
    <row r="2175" spans="1:24" ht="15.75">
      <c r="A2175" s="1">
        <v>93</v>
      </c>
      <c r="B2175" s="2">
        <v>46318</v>
      </c>
      <c r="C2175" s="3">
        <f>YEAR(SalesDataTable[[#This Row],[Order Date]])</f>
        <v>2026</v>
      </c>
      <c r="D2175" s="10" t="str">
        <f>"Q"&amp;ROUNDUP(MONTH(SalesDataTable[[#This Row],[Order Date]])/3,0)</f>
        <v>Q4</v>
      </c>
      <c r="E2175" s="3">
        <f>MONTH(SalesDataTable[[#This Row],[Order Date]])</f>
        <v>10</v>
      </c>
      <c r="F2175" s="3" t="str">
        <f>TEXT(SalesDataTable[[#This Row],[Order Date]],"MMM")</f>
        <v>Oct</v>
      </c>
      <c r="G2175" s="3" t="s">
        <v>6</v>
      </c>
      <c r="H2175" s="3" t="s">
        <v>43</v>
      </c>
      <c r="I2175" s="3" t="s">
        <v>8</v>
      </c>
      <c r="J2175" s="3" t="s">
        <v>16</v>
      </c>
      <c r="K2175" s="3" t="s">
        <v>14</v>
      </c>
      <c r="L2175" s="3" t="s">
        <v>44</v>
      </c>
      <c r="M2175" s="8">
        <v>15</v>
      </c>
      <c r="N2175" s="5">
        <v>133.52000000000001</v>
      </c>
      <c r="O2175" s="6">
        <v>0.2</v>
      </c>
      <c r="P2175" s="5">
        <v>66</v>
      </c>
      <c r="Q2175" s="5">
        <f t="shared" si="132"/>
        <v>1602.2400000000002</v>
      </c>
      <c r="R2175" s="5">
        <f t="shared" si="133"/>
        <v>990</v>
      </c>
      <c r="S2175" s="5">
        <f t="shared" si="134"/>
        <v>612.24000000000024</v>
      </c>
      <c r="T2175" s="7">
        <f t="shared" si="135"/>
        <v>0.38211503894547644</v>
      </c>
      <c r="U2175" s="4">
        <f>YEAR(SalesDataTable[[#This Row],[Order Date]])</f>
        <v>2026</v>
      </c>
      <c r="V2175" s="7" t="str">
        <f>"Q"&amp;ROUNDUP(MONTH(SalesDataTable[[#This Row],[Order Date]])/3,0)</f>
        <v>Q4</v>
      </c>
      <c r="W2175" s="8">
        <f>MONTH(SalesDataTable[[#This Row],[Order Date]])</f>
        <v>10</v>
      </c>
      <c r="X2175" s="7" t="str">
        <f>TEXT(SalesDataTable[[#This Row],[Order Date]],"mmm")</f>
        <v>Oct</v>
      </c>
    </row>
    <row r="2176" spans="1:24" ht="15.75">
      <c r="A2176" s="1">
        <v>265</v>
      </c>
      <c r="B2176" s="2">
        <v>46318</v>
      </c>
      <c r="C2176" s="3">
        <f>YEAR(SalesDataTable[[#This Row],[Order Date]])</f>
        <v>2026</v>
      </c>
      <c r="D2176" s="10" t="str">
        <f>"Q"&amp;ROUNDUP(MONTH(SalesDataTable[[#This Row],[Order Date]])/3,0)</f>
        <v>Q4</v>
      </c>
      <c r="E2176" s="3">
        <f>MONTH(SalesDataTable[[#This Row],[Order Date]])</f>
        <v>10</v>
      </c>
      <c r="F2176" s="3" t="str">
        <f>TEXT(SalesDataTable[[#This Row],[Order Date]],"MMM")</f>
        <v>Oct</v>
      </c>
      <c r="G2176" s="3" t="s">
        <v>6</v>
      </c>
      <c r="H2176" s="3" t="s">
        <v>27</v>
      </c>
      <c r="I2176" s="3" t="s">
        <v>2</v>
      </c>
      <c r="J2176" s="3" t="s">
        <v>3</v>
      </c>
      <c r="K2176" s="3" t="s">
        <v>4</v>
      </c>
      <c r="L2176" s="3" t="s">
        <v>5</v>
      </c>
      <c r="M2176" s="8">
        <v>1</v>
      </c>
      <c r="N2176" s="5">
        <v>82.28</v>
      </c>
      <c r="O2176" s="6">
        <v>0</v>
      </c>
      <c r="P2176" s="5">
        <v>42.08</v>
      </c>
      <c r="Q2176" s="5">
        <f t="shared" si="132"/>
        <v>82.28</v>
      </c>
      <c r="R2176" s="5">
        <f t="shared" si="133"/>
        <v>42.08</v>
      </c>
      <c r="S2176" s="5">
        <f t="shared" si="134"/>
        <v>40.200000000000003</v>
      </c>
      <c r="T2176" s="7">
        <f t="shared" si="135"/>
        <v>0.48857559552746721</v>
      </c>
      <c r="U2176" s="4">
        <f>YEAR(SalesDataTable[[#This Row],[Order Date]])</f>
        <v>2026</v>
      </c>
      <c r="V2176" s="7" t="str">
        <f>"Q"&amp;ROUNDUP(MONTH(SalesDataTable[[#This Row],[Order Date]])/3,0)</f>
        <v>Q4</v>
      </c>
      <c r="W2176" s="8">
        <f>MONTH(SalesDataTable[[#This Row],[Order Date]])</f>
        <v>10</v>
      </c>
      <c r="X2176" s="7" t="str">
        <f>TEXT(SalesDataTable[[#This Row],[Order Date]],"mmm")</f>
        <v>Oct</v>
      </c>
    </row>
    <row r="2177" spans="1:24" ht="15.75">
      <c r="A2177" s="1">
        <v>555</v>
      </c>
      <c r="B2177" s="2">
        <v>46318</v>
      </c>
      <c r="C2177" s="3">
        <f>YEAR(SalesDataTable[[#This Row],[Order Date]])</f>
        <v>2026</v>
      </c>
      <c r="D2177" s="10" t="str">
        <f>"Q"&amp;ROUNDUP(MONTH(SalesDataTable[[#This Row],[Order Date]])/3,0)</f>
        <v>Q4</v>
      </c>
      <c r="E2177" s="3">
        <f>MONTH(SalesDataTable[[#This Row],[Order Date]])</f>
        <v>10</v>
      </c>
      <c r="F2177" s="3" t="str">
        <f>TEXT(SalesDataTable[[#This Row],[Order Date]],"MMM")</f>
        <v>Oct</v>
      </c>
      <c r="G2177" s="3" t="s">
        <v>6</v>
      </c>
      <c r="H2177" s="3" t="s">
        <v>41</v>
      </c>
      <c r="I2177" s="3" t="s">
        <v>2</v>
      </c>
      <c r="J2177" s="3" t="s">
        <v>13</v>
      </c>
      <c r="K2177" s="3" t="s">
        <v>14</v>
      </c>
      <c r="L2177" s="3" t="s">
        <v>15</v>
      </c>
      <c r="M2177" s="8">
        <v>6</v>
      </c>
      <c r="N2177" s="5">
        <v>35.479999999999997</v>
      </c>
      <c r="O2177" s="6">
        <v>0</v>
      </c>
      <c r="P2177" s="5">
        <v>13.37</v>
      </c>
      <c r="Q2177" s="5">
        <f t="shared" si="132"/>
        <v>212.88</v>
      </c>
      <c r="R2177" s="5">
        <f t="shared" si="133"/>
        <v>80.22</v>
      </c>
      <c r="S2177" s="5">
        <f t="shared" si="134"/>
        <v>132.66</v>
      </c>
      <c r="T2177" s="7">
        <f t="shared" si="135"/>
        <v>0.62316798196166856</v>
      </c>
      <c r="U2177" s="4">
        <f>YEAR(SalesDataTable[[#This Row],[Order Date]])</f>
        <v>2026</v>
      </c>
      <c r="V2177" s="7" t="str">
        <f>"Q"&amp;ROUNDUP(MONTH(SalesDataTable[[#This Row],[Order Date]])/3,0)</f>
        <v>Q4</v>
      </c>
      <c r="W2177" s="8">
        <f>MONTH(SalesDataTable[[#This Row],[Order Date]])</f>
        <v>10</v>
      </c>
      <c r="X2177" s="7" t="str">
        <f>TEXT(SalesDataTable[[#This Row],[Order Date]],"mmm")</f>
        <v>Oct</v>
      </c>
    </row>
    <row r="2178" spans="1:24" ht="15.75">
      <c r="A2178" s="1">
        <v>1993</v>
      </c>
      <c r="B2178" s="2">
        <v>46318</v>
      </c>
      <c r="C2178" s="3">
        <f>YEAR(SalesDataTable[[#This Row],[Order Date]])</f>
        <v>2026</v>
      </c>
      <c r="D2178" s="10" t="str">
        <f>"Q"&amp;ROUNDUP(MONTH(SalesDataTable[[#This Row],[Order Date]])/3,0)</f>
        <v>Q4</v>
      </c>
      <c r="E2178" s="3">
        <f>MONTH(SalesDataTable[[#This Row],[Order Date]])</f>
        <v>10</v>
      </c>
      <c r="F2178" s="3" t="str">
        <f>TEXT(SalesDataTable[[#This Row],[Order Date]],"MMM")</f>
        <v>Oct</v>
      </c>
      <c r="G2178" s="3" t="s">
        <v>11</v>
      </c>
      <c r="H2178" s="3" t="s">
        <v>18</v>
      </c>
      <c r="I2178" s="3" t="s">
        <v>19</v>
      </c>
      <c r="J2178" s="3" t="s">
        <v>13</v>
      </c>
      <c r="K2178" s="3" t="s">
        <v>9</v>
      </c>
      <c r="L2178" s="3" t="s">
        <v>37</v>
      </c>
      <c r="M2178" s="8">
        <v>1</v>
      </c>
      <c r="N2178" s="5">
        <v>152.38</v>
      </c>
      <c r="O2178" s="6">
        <v>0.15</v>
      </c>
      <c r="P2178" s="5">
        <v>78.92</v>
      </c>
      <c r="Q2178" s="5">
        <f t="shared" ref="Q2178:Q2241" si="136">M2178*N2178*(1-O2178)</f>
        <v>129.523</v>
      </c>
      <c r="R2178" s="5">
        <f t="shared" ref="R2178:R2241" si="137">M2178*P2178</f>
        <v>78.92</v>
      </c>
      <c r="S2178" s="5">
        <f t="shared" ref="S2178:S2241" si="138">Q2178-R2178</f>
        <v>50.602999999999994</v>
      </c>
      <c r="T2178" s="7">
        <f t="shared" ref="T2178:T2241" si="139">IFERROR(S2178/Q2178,0)</f>
        <v>0.39068736826663986</v>
      </c>
      <c r="U2178" s="4">
        <f>YEAR(SalesDataTable[[#This Row],[Order Date]])</f>
        <v>2026</v>
      </c>
      <c r="V2178" s="7" t="str">
        <f>"Q"&amp;ROUNDUP(MONTH(SalesDataTable[[#This Row],[Order Date]])/3,0)</f>
        <v>Q4</v>
      </c>
      <c r="W2178" s="8">
        <f>MONTH(SalesDataTable[[#This Row],[Order Date]])</f>
        <v>10</v>
      </c>
      <c r="X2178" s="7" t="str">
        <f>TEXT(SalesDataTable[[#This Row],[Order Date]],"mmm")</f>
        <v>Oct</v>
      </c>
    </row>
    <row r="2179" spans="1:24" ht="15.75">
      <c r="A2179" s="1">
        <v>3116</v>
      </c>
      <c r="B2179" s="2">
        <v>46318</v>
      </c>
      <c r="C2179" s="3">
        <f>YEAR(SalesDataTable[[#This Row],[Order Date]])</f>
        <v>2026</v>
      </c>
      <c r="D2179" s="10" t="str">
        <f>"Q"&amp;ROUNDUP(MONTH(SalesDataTable[[#This Row],[Order Date]])/3,0)</f>
        <v>Q4</v>
      </c>
      <c r="E2179" s="3">
        <f>MONTH(SalesDataTable[[#This Row],[Order Date]])</f>
        <v>10</v>
      </c>
      <c r="F2179" s="3" t="str">
        <f>TEXT(SalesDataTable[[#This Row],[Order Date]],"MMM")</f>
        <v>Oct</v>
      </c>
      <c r="G2179" s="3" t="s">
        <v>6</v>
      </c>
      <c r="H2179" s="3" t="s">
        <v>7</v>
      </c>
      <c r="I2179" s="3" t="s">
        <v>28</v>
      </c>
      <c r="J2179" s="3" t="s">
        <v>13</v>
      </c>
      <c r="K2179" s="3" t="s">
        <v>9</v>
      </c>
      <c r="L2179" s="3" t="s">
        <v>10</v>
      </c>
      <c r="M2179" s="8">
        <v>1</v>
      </c>
      <c r="N2179" s="5">
        <v>93.64</v>
      </c>
      <c r="O2179" s="6">
        <v>0</v>
      </c>
      <c r="P2179" s="5">
        <v>44.34</v>
      </c>
      <c r="Q2179" s="5">
        <f t="shared" si="136"/>
        <v>93.64</v>
      </c>
      <c r="R2179" s="5">
        <f t="shared" si="137"/>
        <v>44.34</v>
      </c>
      <c r="S2179" s="5">
        <f t="shared" si="138"/>
        <v>49.3</v>
      </c>
      <c r="T2179" s="7">
        <f t="shared" si="139"/>
        <v>0.52648440837249033</v>
      </c>
      <c r="U2179" s="4">
        <f>YEAR(SalesDataTable[[#This Row],[Order Date]])</f>
        <v>2026</v>
      </c>
      <c r="V2179" s="7" t="str">
        <f>"Q"&amp;ROUNDUP(MONTH(SalesDataTable[[#This Row],[Order Date]])/3,0)</f>
        <v>Q4</v>
      </c>
      <c r="W2179" s="8">
        <f>MONTH(SalesDataTable[[#This Row],[Order Date]])</f>
        <v>10</v>
      </c>
      <c r="X2179" s="7" t="str">
        <f>TEXT(SalesDataTable[[#This Row],[Order Date]],"mmm")</f>
        <v>Oct</v>
      </c>
    </row>
    <row r="2180" spans="1:24" ht="15.75">
      <c r="A2180" s="1">
        <v>3631</v>
      </c>
      <c r="B2180" s="2">
        <v>46318</v>
      </c>
      <c r="C2180" s="3">
        <f>YEAR(SalesDataTable[[#This Row],[Order Date]])</f>
        <v>2026</v>
      </c>
      <c r="D2180" s="10" t="str">
        <f>"Q"&amp;ROUNDUP(MONTH(SalesDataTable[[#This Row],[Order Date]])/3,0)</f>
        <v>Q4</v>
      </c>
      <c r="E2180" s="3">
        <f>MONTH(SalesDataTable[[#This Row],[Order Date]])</f>
        <v>10</v>
      </c>
      <c r="F2180" s="3" t="str">
        <f>TEXT(SalesDataTable[[#This Row],[Order Date]],"MMM")</f>
        <v>Oct</v>
      </c>
      <c r="G2180" s="3" t="s">
        <v>20</v>
      </c>
      <c r="H2180" s="3" t="s">
        <v>31</v>
      </c>
      <c r="I2180" s="3" t="s">
        <v>19</v>
      </c>
      <c r="J2180" s="3" t="s">
        <v>3</v>
      </c>
      <c r="K2180" s="3" t="s">
        <v>34</v>
      </c>
      <c r="L2180" s="3" t="s">
        <v>38</v>
      </c>
      <c r="M2180" s="8">
        <v>1</v>
      </c>
      <c r="N2180" s="5">
        <v>123.6</v>
      </c>
      <c r="O2180" s="6">
        <v>0</v>
      </c>
      <c r="P2180" s="5">
        <v>67.3</v>
      </c>
      <c r="Q2180" s="5">
        <f t="shared" si="136"/>
        <v>123.6</v>
      </c>
      <c r="R2180" s="5">
        <f t="shared" si="137"/>
        <v>67.3</v>
      </c>
      <c r="S2180" s="5">
        <f t="shared" si="138"/>
        <v>56.3</v>
      </c>
      <c r="T2180" s="7">
        <f t="shared" si="139"/>
        <v>0.45550161812297735</v>
      </c>
      <c r="U2180" s="4">
        <f>YEAR(SalesDataTable[[#This Row],[Order Date]])</f>
        <v>2026</v>
      </c>
      <c r="V2180" s="7" t="str">
        <f>"Q"&amp;ROUNDUP(MONTH(SalesDataTable[[#This Row],[Order Date]])/3,0)</f>
        <v>Q4</v>
      </c>
      <c r="W2180" s="8">
        <f>MONTH(SalesDataTable[[#This Row],[Order Date]])</f>
        <v>10</v>
      </c>
      <c r="X2180" s="7" t="str">
        <f>TEXT(SalesDataTable[[#This Row],[Order Date]],"mmm")</f>
        <v>Oct</v>
      </c>
    </row>
    <row r="2181" spans="1:24" ht="15.75">
      <c r="A2181" s="1">
        <v>4216</v>
      </c>
      <c r="B2181" s="2">
        <v>46318</v>
      </c>
      <c r="C2181" s="3">
        <f>YEAR(SalesDataTable[[#This Row],[Order Date]])</f>
        <v>2026</v>
      </c>
      <c r="D2181" s="10" t="str">
        <f>"Q"&amp;ROUNDUP(MONTH(SalesDataTable[[#This Row],[Order Date]])/3,0)</f>
        <v>Q4</v>
      </c>
      <c r="E2181" s="3">
        <f>MONTH(SalesDataTable[[#This Row],[Order Date]])</f>
        <v>10</v>
      </c>
      <c r="F2181" s="3" t="str">
        <f>TEXT(SalesDataTable[[#This Row],[Order Date]],"MMM")</f>
        <v>Oct</v>
      </c>
      <c r="G2181" s="3" t="s">
        <v>6</v>
      </c>
      <c r="H2181" s="3" t="s">
        <v>7</v>
      </c>
      <c r="I2181" s="3" t="s">
        <v>2</v>
      </c>
      <c r="J2181" s="3" t="s">
        <v>13</v>
      </c>
      <c r="K2181" s="3" t="s">
        <v>34</v>
      </c>
      <c r="L2181" s="3" t="s">
        <v>38</v>
      </c>
      <c r="M2181" s="8">
        <v>3</v>
      </c>
      <c r="N2181" s="5">
        <v>124.6</v>
      </c>
      <c r="O2181" s="6">
        <v>0.05</v>
      </c>
      <c r="P2181" s="5">
        <v>69.12</v>
      </c>
      <c r="Q2181" s="5">
        <f t="shared" si="136"/>
        <v>355.10999999999996</v>
      </c>
      <c r="R2181" s="5">
        <f t="shared" si="137"/>
        <v>207.36</v>
      </c>
      <c r="S2181" s="5">
        <f t="shared" si="138"/>
        <v>147.74999999999994</v>
      </c>
      <c r="T2181" s="7">
        <f t="shared" si="139"/>
        <v>0.41606826053898782</v>
      </c>
      <c r="U2181" s="4">
        <f>YEAR(SalesDataTable[[#This Row],[Order Date]])</f>
        <v>2026</v>
      </c>
      <c r="V2181" s="7" t="str">
        <f>"Q"&amp;ROUNDUP(MONTH(SalesDataTable[[#This Row],[Order Date]])/3,0)</f>
        <v>Q4</v>
      </c>
      <c r="W2181" s="8">
        <f>MONTH(SalesDataTable[[#This Row],[Order Date]])</f>
        <v>10</v>
      </c>
      <c r="X2181" s="7" t="str">
        <f>TEXT(SalesDataTable[[#This Row],[Order Date]],"mmm")</f>
        <v>Oct</v>
      </c>
    </row>
    <row r="2182" spans="1:24" ht="15.75">
      <c r="A2182" s="1">
        <v>4956</v>
      </c>
      <c r="B2182" s="2">
        <v>46318</v>
      </c>
      <c r="C2182" s="3">
        <f>YEAR(SalesDataTable[[#This Row],[Order Date]])</f>
        <v>2026</v>
      </c>
      <c r="D2182" s="10" t="str">
        <f>"Q"&amp;ROUNDUP(MONTH(SalesDataTable[[#This Row],[Order Date]])/3,0)</f>
        <v>Q4</v>
      </c>
      <c r="E2182" s="3">
        <f>MONTH(SalesDataTable[[#This Row],[Order Date]])</f>
        <v>10</v>
      </c>
      <c r="F2182" s="3" t="str">
        <f>TEXT(SalesDataTable[[#This Row],[Order Date]],"MMM")</f>
        <v>Oct</v>
      </c>
      <c r="G2182" s="3" t="s">
        <v>20</v>
      </c>
      <c r="H2182" s="3" t="s">
        <v>47</v>
      </c>
      <c r="I2182" s="3" t="s">
        <v>19</v>
      </c>
      <c r="J2182" s="3" t="s">
        <v>16</v>
      </c>
      <c r="K2182" s="3" t="s">
        <v>9</v>
      </c>
      <c r="L2182" s="3" t="s">
        <v>37</v>
      </c>
      <c r="M2182" s="8">
        <v>2</v>
      </c>
      <c r="N2182" s="5">
        <v>151.66</v>
      </c>
      <c r="O2182" s="6">
        <v>0</v>
      </c>
      <c r="P2182" s="5">
        <v>77.17</v>
      </c>
      <c r="Q2182" s="5">
        <f t="shared" si="136"/>
        <v>303.32</v>
      </c>
      <c r="R2182" s="5">
        <f t="shared" si="137"/>
        <v>154.34</v>
      </c>
      <c r="S2182" s="5">
        <f t="shared" si="138"/>
        <v>148.97999999999999</v>
      </c>
      <c r="T2182" s="7">
        <f t="shared" si="139"/>
        <v>0.49116444678886984</v>
      </c>
      <c r="U2182" s="4">
        <f>YEAR(SalesDataTable[[#This Row],[Order Date]])</f>
        <v>2026</v>
      </c>
      <c r="V2182" s="7" t="str">
        <f>"Q"&amp;ROUNDUP(MONTH(SalesDataTable[[#This Row],[Order Date]])/3,0)</f>
        <v>Q4</v>
      </c>
      <c r="W2182" s="8">
        <f>MONTH(SalesDataTable[[#This Row],[Order Date]])</f>
        <v>10</v>
      </c>
      <c r="X2182" s="7" t="str">
        <f>TEXT(SalesDataTable[[#This Row],[Order Date]],"mmm")</f>
        <v>Oct</v>
      </c>
    </row>
    <row r="2183" spans="1:24" ht="15.75">
      <c r="A2183" s="1">
        <v>439</v>
      </c>
      <c r="B2183" s="2">
        <v>46319</v>
      </c>
      <c r="C2183" s="3">
        <f>YEAR(SalesDataTable[[#This Row],[Order Date]])</f>
        <v>2026</v>
      </c>
      <c r="D2183" s="10" t="str">
        <f>"Q"&amp;ROUNDUP(MONTH(SalesDataTable[[#This Row],[Order Date]])/3,0)</f>
        <v>Q4</v>
      </c>
      <c r="E2183" s="3">
        <f>MONTH(SalesDataTable[[#This Row],[Order Date]])</f>
        <v>10</v>
      </c>
      <c r="F2183" s="3" t="str">
        <f>TEXT(SalesDataTable[[#This Row],[Order Date]],"MMM")</f>
        <v>Oct</v>
      </c>
      <c r="G2183" s="3" t="s">
        <v>11</v>
      </c>
      <c r="H2183" s="3" t="s">
        <v>25</v>
      </c>
      <c r="I2183" s="3" t="s">
        <v>19</v>
      </c>
      <c r="J2183" s="3" t="s">
        <v>13</v>
      </c>
      <c r="K2183" s="3" t="s">
        <v>14</v>
      </c>
      <c r="L2183" s="3" t="s">
        <v>15</v>
      </c>
      <c r="M2183" s="8">
        <v>1</v>
      </c>
      <c r="N2183" s="5">
        <v>36.76</v>
      </c>
      <c r="O2183" s="6">
        <v>0</v>
      </c>
      <c r="P2183" s="5">
        <v>13.18</v>
      </c>
      <c r="Q2183" s="5">
        <f t="shared" si="136"/>
        <v>36.76</v>
      </c>
      <c r="R2183" s="5">
        <f t="shared" si="137"/>
        <v>13.18</v>
      </c>
      <c r="S2183" s="5">
        <f t="shared" si="138"/>
        <v>23.58</v>
      </c>
      <c r="T2183" s="7">
        <f t="shared" si="139"/>
        <v>0.64145810663764957</v>
      </c>
      <c r="U2183" s="4">
        <f>YEAR(SalesDataTable[[#This Row],[Order Date]])</f>
        <v>2026</v>
      </c>
      <c r="V2183" s="7" t="str">
        <f>"Q"&amp;ROUNDUP(MONTH(SalesDataTable[[#This Row],[Order Date]])/3,0)</f>
        <v>Q4</v>
      </c>
      <c r="W2183" s="8">
        <f>MONTH(SalesDataTable[[#This Row],[Order Date]])</f>
        <v>10</v>
      </c>
      <c r="X2183" s="7" t="str">
        <f>TEXT(SalesDataTable[[#This Row],[Order Date]],"mmm")</f>
        <v>Oct</v>
      </c>
    </row>
    <row r="2184" spans="1:24" ht="15.75">
      <c r="A2184" s="1">
        <v>1076</v>
      </c>
      <c r="B2184" s="2">
        <v>46319</v>
      </c>
      <c r="C2184" s="3">
        <f>YEAR(SalesDataTable[[#This Row],[Order Date]])</f>
        <v>2026</v>
      </c>
      <c r="D2184" s="10" t="str">
        <f>"Q"&amp;ROUNDUP(MONTH(SalesDataTable[[#This Row],[Order Date]])/3,0)</f>
        <v>Q4</v>
      </c>
      <c r="E2184" s="3">
        <f>MONTH(SalesDataTable[[#This Row],[Order Date]])</f>
        <v>10</v>
      </c>
      <c r="F2184" s="3" t="str">
        <f>TEXT(SalesDataTable[[#This Row],[Order Date]],"MMM")</f>
        <v>Oct</v>
      </c>
      <c r="G2184" s="3" t="s">
        <v>0</v>
      </c>
      <c r="H2184" s="3" t="s">
        <v>36</v>
      </c>
      <c r="I2184" s="3" t="s">
        <v>28</v>
      </c>
      <c r="J2184" s="3" t="s">
        <v>3</v>
      </c>
      <c r="K2184" s="3" t="s">
        <v>23</v>
      </c>
      <c r="L2184" s="3" t="s">
        <v>29</v>
      </c>
      <c r="M2184" s="8">
        <v>1</v>
      </c>
      <c r="N2184" s="5">
        <v>195.67</v>
      </c>
      <c r="O2184" s="6">
        <v>0</v>
      </c>
      <c r="P2184" s="5">
        <v>105.88</v>
      </c>
      <c r="Q2184" s="5">
        <f t="shared" si="136"/>
        <v>195.67</v>
      </c>
      <c r="R2184" s="5">
        <f t="shared" si="137"/>
        <v>105.88</v>
      </c>
      <c r="S2184" s="5">
        <f t="shared" si="138"/>
        <v>89.789999999999992</v>
      </c>
      <c r="T2184" s="7">
        <f t="shared" si="139"/>
        <v>0.45888485715745897</v>
      </c>
      <c r="U2184" s="4">
        <f>YEAR(SalesDataTable[[#This Row],[Order Date]])</f>
        <v>2026</v>
      </c>
      <c r="V2184" s="7" t="str">
        <f>"Q"&amp;ROUNDUP(MONTH(SalesDataTable[[#This Row],[Order Date]])/3,0)</f>
        <v>Q4</v>
      </c>
      <c r="W2184" s="8">
        <f>MONTH(SalesDataTable[[#This Row],[Order Date]])</f>
        <v>10</v>
      </c>
      <c r="X2184" s="7" t="str">
        <f>TEXT(SalesDataTable[[#This Row],[Order Date]],"mmm")</f>
        <v>Oct</v>
      </c>
    </row>
    <row r="2185" spans="1:24" ht="15.75">
      <c r="A2185" s="1">
        <v>1130</v>
      </c>
      <c r="B2185" s="2">
        <v>46319</v>
      </c>
      <c r="C2185" s="3">
        <f>YEAR(SalesDataTable[[#This Row],[Order Date]])</f>
        <v>2026</v>
      </c>
      <c r="D2185" s="10" t="str">
        <f>"Q"&amp;ROUNDUP(MONTH(SalesDataTable[[#This Row],[Order Date]])/3,0)</f>
        <v>Q4</v>
      </c>
      <c r="E2185" s="3">
        <f>MONTH(SalesDataTable[[#This Row],[Order Date]])</f>
        <v>10</v>
      </c>
      <c r="F2185" s="3" t="str">
        <f>TEXT(SalesDataTable[[#This Row],[Order Date]],"MMM")</f>
        <v>Oct</v>
      </c>
      <c r="G2185" s="3" t="s">
        <v>0</v>
      </c>
      <c r="H2185" s="3" t="s">
        <v>50</v>
      </c>
      <c r="I2185" s="3" t="s">
        <v>19</v>
      </c>
      <c r="J2185" s="3" t="s">
        <v>3</v>
      </c>
      <c r="K2185" s="3" t="s">
        <v>4</v>
      </c>
      <c r="L2185" s="3" t="s">
        <v>26</v>
      </c>
      <c r="M2185" s="8">
        <v>1</v>
      </c>
      <c r="N2185" s="5">
        <v>40.83</v>
      </c>
      <c r="O2185" s="6">
        <v>0.1</v>
      </c>
      <c r="P2185" s="5">
        <v>16.54</v>
      </c>
      <c r="Q2185" s="5">
        <f t="shared" si="136"/>
        <v>36.747</v>
      </c>
      <c r="R2185" s="5">
        <f t="shared" si="137"/>
        <v>16.54</v>
      </c>
      <c r="S2185" s="5">
        <f t="shared" si="138"/>
        <v>20.207000000000001</v>
      </c>
      <c r="T2185" s="7">
        <f t="shared" si="139"/>
        <v>0.54989522954254766</v>
      </c>
      <c r="U2185" s="4">
        <f>YEAR(SalesDataTable[[#This Row],[Order Date]])</f>
        <v>2026</v>
      </c>
      <c r="V2185" s="7" t="str">
        <f>"Q"&amp;ROUNDUP(MONTH(SalesDataTable[[#This Row],[Order Date]])/3,0)</f>
        <v>Q4</v>
      </c>
      <c r="W2185" s="8">
        <f>MONTH(SalesDataTable[[#This Row],[Order Date]])</f>
        <v>10</v>
      </c>
      <c r="X2185" s="7" t="str">
        <f>TEXT(SalesDataTable[[#This Row],[Order Date]],"mmm")</f>
        <v>Oct</v>
      </c>
    </row>
    <row r="2186" spans="1:24" ht="15.75">
      <c r="A2186" s="1">
        <v>2820</v>
      </c>
      <c r="B2186" s="2">
        <v>46319</v>
      </c>
      <c r="C2186" s="3">
        <f>YEAR(SalesDataTable[[#This Row],[Order Date]])</f>
        <v>2026</v>
      </c>
      <c r="D2186" s="10" t="str">
        <f>"Q"&amp;ROUNDUP(MONTH(SalesDataTable[[#This Row],[Order Date]])/3,0)</f>
        <v>Q4</v>
      </c>
      <c r="E2186" s="3">
        <f>MONTH(SalesDataTable[[#This Row],[Order Date]])</f>
        <v>10</v>
      </c>
      <c r="F2186" s="3" t="str">
        <f>TEXT(SalesDataTable[[#This Row],[Order Date]],"MMM")</f>
        <v>Oct</v>
      </c>
      <c r="G2186" s="3" t="s">
        <v>20</v>
      </c>
      <c r="H2186" s="3" t="s">
        <v>31</v>
      </c>
      <c r="I2186" s="3" t="s">
        <v>8</v>
      </c>
      <c r="J2186" s="3" t="s">
        <v>16</v>
      </c>
      <c r="K2186" s="3" t="s">
        <v>9</v>
      </c>
      <c r="L2186" s="3" t="s">
        <v>46</v>
      </c>
      <c r="M2186" s="8">
        <v>6</v>
      </c>
      <c r="N2186" s="5">
        <v>72.73</v>
      </c>
      <c r="O2186" s="6">
        <v>0.05</v>
      </c>
      <c r="P2186" s="5">
        <v>32.700000000000003</v>
      </c>
      <c r="Q2186" s="5">
        <f t="shared" si="136"/>
        <v>414.56099999999998</v>
      </c>
      <c r="R2186" s="5">
        <f t="shared" si="137"/>
        <v>196.20000000000002</v>
      </c>
      <c r="S2186" s="5">
        <f t="shared" si="138"/>
        <v>218.36099999999996</v>
      </c>
      <c r="T2186" s="7">
        <f t="shared" si="139"/>
        <v>0.52672827400551425</v>
      </c>
      <c r="U2186" s="4">
        <f>YEAR(SalesDataTable[[#This Row],[Order Date]])</f>
        <v>2026</v>
      </c>
      <c r="V2186" s="7" t="str">
        <f>"Q"&amp;ROUNDUP(MONTH(SalesDataTable[[#This Row],[Order Date]])/3,0)</f>
        <v>Q4</v>
      </c>
      <c r="W2186" s="8">
        <f>MONTH(SalesDataTable[[#This Row],[Order Date]])</f>
        <v>10</v>
      </c>
      <c r="X2186" s="7" t="str">
        <f>TEXT(SalesDataTable[[#This Row],[Order Date]],"mmm")</f>
        <v>Oct</v>
      </c>
    </row>
    <row r="2187" spans="1:24" ht="15.75">
      <c r="A2187" s="1">
        <v>4213</v>
      </c>
      <c r="B2187" s="2">
        <v>46319</v>
      </c>
      <c r="C2187" s="3">
        <f>YEAR(SalesDataTable[[#This Row],[Order Date]])</f>
        <v>2026</v>
      </c>
      <c r="D2187" s="10" t="str">
        <f>"Q"&amp;ROUNDUP(MONTH(SalesDataTable[[#This Row],[Order Date]])/3,0)</f>
        <v>Q4</v>
      </c>
      <c r="E2187" s="3">
        <f>MONTH(SalesDataTable[[#This Row],[Order Date]])</f>
        <v>10</v>
      </c>
      <c r="F2187" s="3" t="str">
        <f>TEXT(SalesDataTable[[#This Row],[Order Date]],"MMM")</f>
        <v>Oct</v>
      </c>
      <c r="G2187" s="3" t="s">
        <v>6</v>
      </c>
      <c r="H2187" s="3" t="s">
        <v>49</v>
      </c>
      <c r="I2187" s="3" t="s">
        <v>8</v>
      </c>
      <c r="J2187" s="3" t="s">
        <v>16</v>
      </c>
      <c r="K2187" s="3" t="s">
        <v>23</v>
      </c>
      <c r="L2187" s="3" t="s">
        <v>40</v>
      </c>
      <c r="M2187" s="8">
        <v>4</v>
      </c>
      <c r="N2187" s="5">
        <v>81.23</v>
      </c>
      <c r="O2187" s="6">
        <v>0.1</v>
      </c>
      <c r="P2187" s="5">
        <v>38.96</v>
      </c>
      <c r="Q2187" s="5">
        <f t="shared" si="136"/>
        <v>292.428</v>
      </c>
      <c r="R2187" s="5">
        <f t="shared" si="137"/>
        <v>155.84</v>
      </c>
      <c r="S2187" s="5">
        <f t="shared" si="138"/>
        <v>136.58799999999999</v>
      </c>
      <c r="T2187" s="7">
        <f t="shared" si="139"/>
        <v>0.46708249552026482</v>
      </c>
      <c r="U2187" s="4">
        <f>YEAR(SalesDataTable[[#This Row],[Order Date]])</f>
        <v>2026</v>
      </c>
      <c r="V2187" s="7" t="str">
        <f>"Q"&amp;ROUNDUP(MONTH(SalesDataTable[[#This Row],[Order Date]])/3,0)</f>
        <v>Q4</v>
      </c>
      <c r="W2187" s="8">
        <f>MONTH(SalesDataTable[[#This Row],[Order Date]])</f>
        <v>10</v>
      </c>
      <c r="X2187" s="7" t="str">
        <f>TEXT(SalesDataTable[[#This Row],[Order Date]],"mmm")</f>
        <v>Oct</v>
      </c>
    </row>
    <row r="2188" spans="1:24" ht="15.75">
      <c r="A2188" s="1">
        <v>4375</v>
      </c>
      <c r="B2188" s="2">
        <v>46319</v>
      </c>
      <c r="C2188" s="3">
        <f>YEAR(SalesDataTable[[#This Row],[Order Date]])</f>
        <v>2026</v>
      </c>
      <c r="D2188" s="10" t="str">
        <f>"Q"&amp;ROUNDUP(MONTH(SalesDataTable[[#This Row],[Order Date]])/3,0)</f>
        <v>Q4</v>
      </c>
      <c r="E2188" s="3">
        <f>MONTH(SalesDataTable[[#This Row],[Order Date]])</f>
        <v>10</v>
      </c>
      <c r="F2188" s="3" t="str">
        <f>TEXT(SalesDataTable[[#This Row],[Order Date]],"MMM")</f>
        <v>Oct</v>
      </c>
      <c r="G2188" s="3" t="s">
        <v>6</v>
      </c>
      <c r="H2188" s="3" t="s">
        <v>7</v>
      </c>
      <c r="I2188" s="3" t="s">
        <v>2</v>
      </c>
      <c r="J2188" s="3" t="s">
        <v>16</v>
      </c>
      <c r="K2188" s="3" t="s">
        <v>14</v>
      </c>
      <c r="L2188" s="3" t="s">
        <v>32</v>
      </c>
      <c r="M2188" s="8">
        <v>1</v>
      </c>
      <c r="N2188" s="5">
        <v>46.38</v>
      </c>
      <c r="O2188" s="6">
        <v>0.15</v>
      </c>
      <c r="P2188" s="5">
        <v>17.87</v>
      </c>
      <c r="Q2188" s="5">
        <f t="shared" si="136"/>
        <v>39.423000000000002</v>
      </c>
      <c r="R2188" s="5">
        <f t="shared" si="137"/>
        <v>17.87</v>
      </c>
      <c r="S2188" s="5">
        <f t="shared" si="138"/>
        <v>21.553000000000001</v>
      </c>
      <c r="T2188" s="7">
        <f t="shared" si="139"/>
        <v>0.54671131065621592</v>
      </c>
      <c r="U2188" s="4">
        <f>YEAR(SalesDataTable[[#This Row],[Order Date]])</f>
        <v>2026</v>
      </c>
      <c r="V2188" s="7" t="str">
        <f>"Q"&amp;ROUNDUP(MONTH(SalesDataTable[[#This Row],[Order Date]])/3,0)</f>
        <v>Q4</v>
      </c>
      <c r="W2188" s="8">
        <f>MONTH(SalesDataTable[[#This Row],[Order Date]])</f>
        <v>10</v>
      </c>
      <c r="X2188" s="7" t="str">
        <f>TEXT(SalesDataTable[[#This Row],[Order Date]],"mmm")</f>
        <v>Oct</v>
      </c>
    </row>
    <row r="2189" spans="1:24" ht="15.75">
      <c r="A2189" s="1">
        <v>5072</v>
      </c>
      <c r="B2189" s="2">
        <v>46319</v>
      </c>
      <c r="C2189" s="3">
        <f>YEAR(SalesDataTable[[#This Row],[Order Date]])</f>
        <v>2026</v>
      </c>
      <c r="D2189" s="10" t="str">
        <f>"Q"&amp;ROUNDUP(MONTH(SalesDataTable[[#This Row],[Order Date]])/3,0)</f>
        <v>Q4</v>
      </c>
      <c r="E2189" s="3">
        <f>MONTH(SalesDataTable[[#This Row],[Order Date]])</f>
        <v>10</v>
      </c>
      <c r="F2189" s="3" t="str">
        <f>TEXT(SalesDataTable[[#This Row],[Order Date]],"MMM")</f>
        <v>Oct</v>
      </c>
      <c r="G2189" s="3" t="s">
        <v>20</v>
      </c>
      <c r="H2189" s="3" t="s">
        <v>31</v>
      </c>
      <c r="I2189" s="3" t="s">
        <v>8</v>
      </c>
      <c r="J2189" s="3" t="s">
        <v>16</v>
      </c>
      <c r="K2189" s="3" t="s">
        <v>14</v>
      </c>
      <c r="L2189" s="3" t="s">
        <v>32</v>
      </c>
      <c r="M2189" s="8">
        <v>5</v>
      </c>
      <c r="N2189" s="5">
        <v>45.9</v>
      </c>
      <c r="O2189" s="6">
        <v>0.1</v>
      </c>
      <c r="P2189" s="5">
        <v>17.940000000000001</v>
      </c>
      <c r="Q2189" s="5">
        <f t="shared" si="136"/>
        <v>206.55</v>
      </c>
      <c r="R2189" s="5">
        <f t="shared" si="137"/>
        <v>89.7</v>
      </c>
      <c r="S2189" s="5">
        <f t="shared" si="138"/>
        <v>116.85000000000001</v>
      </c>
      <c r="T2189" s="7">
        <f t="shared" si="139"/>
        <v>0.56572258533042852</v>
      </c>
      <c r="U2189" s="4">
        <f>YEAR(SalesDataTable[[#This Row],[Order Date]])</f>
        <v>2026</v>
      </c>
      <c r="V2189" s="7" t="str">
        <f>"Q"&amp;ROUNDUP(MONTH(SalesDataTable[[#This Row],[Order Date]])/3,0)</f>
        <v>Q4</v>
      </c>
      <c r="W2189" s="8">
        <f>MONTH(SalesDataTable[[#This Row],[Order Date]])</f>
        <v>10</v>
      </c>
      <c r="X2189" s="7" t="str">
        <f>TEXT(SalesDataTable[[#This Row],[Order Date]],"mmm")</f>
        <v>Oct</v>
      </c>
    </row>
    <row r="2190" spans="1:24" ht="15.75">
      <c r="A2190" s="1">
        <v>310</v>
      </c>
      <c r="B2190" s="2">
        <v>46320</v>
      </c>
      <c r="C2190" s="3">
        <f>YEAR(SalesDataTable[[#This Row],[Order Date]])</f>
        <v>2026</v>
      </c>
      <c r="D2190" s="10" t="str">
        <f>"Q"&amp;ROUNDUP(MONTH(SalesDataTable[[#This Row],[Order Date]])/3,0)</f>
        <v>Q4</v>
      </c>
      <c r="E2190" s="3">
        <f>MONTH(SalesDataTable[[#This Row],[Order Date]])</f>
        <v>10</v>
      </c>
      <c r="F2190" s="3" t="str">
        <f>TEXT(SalesDataTable[[#This Row],[Order Date]],"MMM")</f>
        <v>Oct</v>
      </c>
      <c r="G2190" s="3" t="s">
        <v>6</v>
      </c>
      <c r="H2190" s="3" t="s">
        <v>43</v>
      </c>
      <c r="I2190" s="3" t="s">
        <v>2</v>
      </c>
      <c r="J2190" s="3" t="s">
        <v>16</v>
      </c>
      <c r="K2190" s="3" t="s">
        <v>9</v>
      </c>
      <c r="L2190" s="3" t="s">
        <v>17</v>
      </c>
      <c r="M2190" s="8">
        <v>5</v>
      </c>
      <c r="N2190" s="5">
        <v>144.04</v>
      </c>
      <c r="O2190" s="6">
        <v>0.1</v>
      </c>
      <c r="P2190" s="5">
        <v>78.069999999999993</v>
      </c>
      <c r="Q2190" s="5">
        <f t="shared" si="136"/>
        <v>648.17999999999995</v>
      </c>
      <c r="R2190" s="5">
        <f t="shared" si="137"/>
        <v>390.34999999999997</v>
      </c>
      <c r="S2190" s="5">
        <f t="shared" si="138"/>
        <v>257.83</v>
      </c>
      <c r="T2190" s="7">
        <f t="shared" si="139"/>
        <v>0.39777530932765592</v>
      </c>
      <c r="U2190" s="4">
        <f>YEAR(SalesDataTable[[#This Row],[Order Date]])</f>
        <v>2026</v>
      </c>
      <c r="V2190" s="7" t="str">
        <f>"Q"&amp;ROUNDUP(MONTH(SalesDataTable[[#This Row],[Order Date]])/3,0)</f>
        <v>Q4</v>
      </c>
      <c r="W2190" s="8">
        <f>MONTH(SalesDataTable[[#This Row],[Order Date]])</f>
        <v>10</v>
      </c>
      <c r="X2190" s="7" t="str">
        <f>TEXT(SalesDataTable[[#This Row],[Order Date]],"mmm")</f>
        <v>Oct</v>
      </c>
    </row>
    <row r="2191" spans="1:24" ht="15.75">
      <c r="A2191" s="1">
        <v>317</v>
      </c>
      <c r="B2191" s="2">
        <v>46320</v>
      </c>
      <c r="C2191" s="3">
        <f>YEAR(SalesDataTable[[#This Row],[Order Date]])</f>
        <v>2026</v>
      </c>
      <c r="D2191" s="10" t="str">
        <f>"Q"&amp;ROUNDUP(MONTH(SalesDataTable[[#This Row],[Order Date]])/3,0)</f>
        <v>Q4</v>
      </c>
      <c r="E2191" s="3">
        <f>MONTH(SalesDataTable[[#This Row],[Order Date]])</f>
        <v>10</v>
      </c>
      <c r="F2191" s="3" t="str">
        <f>TEXT(SalesDataTable[[#This Row],[Order Date]],"MMM")</f>
        <v>Oct</v>
      </c>
      <c r="G2191" s="3" t="s">
        <v>11</v>
      </c>
      <c r="H2191" s="3" t="s">
        <v>39</v>
      </c>
      <c r="I2191" s="3" t="s">
        <v>28</v>
      </c>
      <c r="J2191" s="3" t="s">
        <v>13</v>
      </c>
      <c r="K2191" s="3" t="s">
        <v>4</v>
      </c>
      <c r="L2191" s="3" t="s">
        <v>5</v>
      </c>
      <c r="M2191" s="8">
        <v>2</v>
      </c>
      <c r="N2191" s="5">
        <v>80.69</v>
      </c>
      <c r="O2191" s="6">
        <v>0.05</v>
      </c>
      <c r="P2191" s="5">
        <v>43.81</v>
      </c>
      <c r="Q2191" s="5">
        <f t="shared" si="136"/>
        <v>153.31099999999998</v>
      </c>
      <c r="R2191" s="5">
        <f t="shared" si="137"/>
        <v>87.62</v>
      </c>
      <c r="S2191" s="5">
        <f t="shared" si="138"/>
        <v>65.690999999999974</v>
      </c>
      <c r="T2191" s="7">
        <f t="shared" si="139"/>
        <v>0.42848197454846676</v>
      </c>
      <c r="U2191" s="4">
        <f>YEAR(SalesDataTable[[#This Row],[Order Date]])</f>
        <v>2026</v>
      </c>
      <c r="V2191" s="7" t="str">
        <f>"Q"&amp;ROUNDUP(MONTH(SalesDataTable[[#This Row],[Order Date]])/3,0)</f>
        <v>Q4</v>
      </c>
      <c r="W2191" s="8">
        <f>MONTH(SalesDataTable[[#This Row],[Order Date]])</f>
        <v>10</v>
      </c>
      <c r="X2191" s="7" t="str">
        <f>TEXT(SalesDataTable[[#This Row],[Order Date]],"mmm")</f>
        <v>Oct</v>
      </c>
    </row>
    <row r="2192" spans="1:24" ht="15.75">
      <c r="A2192" s="1">
        <v>684</v>
      </c>
      <c r="B2192" s="2">
        <v>46320</v>
      </c>
      <c r="C2192" s="3">
        <f>YEAR(SalesDataTable[[#This Row],[Order Date]])</f>
        <v>2026</v>
      </c>
      <c r="D2192" s="10" t="str">
        <f>"Q"&amp;ROUNDUP(MONTH(SalesDataTable[[#This Row],[Order Date]])/3,0)</f>
        <v>Q4</v>
      </c>
      <c r="E2192" s="3">
        <f>MONTH(SalesDataTable[[#This Row],[Order Date]])</f>
        <v>10</v>
      </c>
      <c r="F2192" s="3" t="str">
        <f>TEXT(SalesDataTable[[#This Row],[Order Date]],"MMM")</f>
        <v>Oct</v>
      </c>
      <c r="G2192" s="3" t="s">
        <v>20</v>
      </c>
      <c r="H2192" s="3" t="s">
        <v>21</v>
      </c>
      <c r="I2192" s="3" t="s">
        <v>2</v>
      </c>
      <c r="J2192" s="3" t="s">
        <v>16</v>
      </c>
      <c r="K2192" s="3" t="s">
        <v>23</v>
      </c>
      <c r="L2192" s="3" t="s">
        <v>29</v>
      </c>
      <c r="M2192" s="8">
        <v>1</v>
      </c>
      <c r="N2192" s="5">
        <v>191.91</v>
      </c>
      <c r="O2192" s="6">
        <v>0</v>
      </c>
      <c r="P2192" s="5">
        <v>101.89</v>
      </c>
      <c r="Q2192" s="5">
        <f t="shared" si="136"/>
        <v>191.91</v>
      </c>
      <c r="R2192" s="5">
        <f t="shared" si="137"/>
        <v>101.89</v>
      </c>
      <c r="S2192" s="5">
        <f t="shared" si="138"/>
        <v>90.02</v>
      </c>
      <c r="T2192" s="7">
        <f t="shared" si="139"/>
        <v>0.46907404512531914</v>
      </c>
      <c r="U2192" s="4">
        <f>YEAR(SalesDataTable[[#This Row],[Order Date]])</f>
        <v>2026</v>
      </c>
      <c r="V2192" s="7" t="str">
        <f>"Q"&amp;ROUNDUP(MONTH(SalesDataTable[[#This Row],[Order Date]])/3,0)</f>
        <v>Q4</v>
      </c>
      <c r="W2192" s="8">
        <f>MONTH(SalesDataTable[[#This Row],[Order Date]])</f>
        <v>10</v>
      </c>
      <c r="X2192" s="7" t="str">
        <f>TEXT(SalesDataTable[[#This Row],[Order Date]],"mmm")</f>
        <v>Oct</v>
      </c>
    </row>
    <row r="2193" spans="1:24" ht="15.75">
      <c r="A2193" s="1">
        <v>1430</v>
      </c>
      <c r="B2193" s="2">
        <v>46320</v>
      </c>
      <c r="C2193" s="3">
        <f>YEAR(SalesDataTable[[#This Row],[Order Date]])</f>
        <v>2026</v>
      </c>
      <c r="D2193" s="10" t="str">
        <f>"Q"&amp;ROUNDUP(MONTH(SalesDataTable[[#This Row],[Order Date]])/3,0)</f>
        <v>Q4</v>
      </c>
      <c r="E2193" s="3">
        <f>MONTH(SalesDataTable[[#This Row],[Order Date]])</f>
        <v>10</v>
      </c>
      <c r="F2193" s="3" t="str">
        <f>TEXT(SalesDataTable[[#This Row],[Order Date]],"MMM")</f>
        <v>Oct</v>
      </c>
      <c r="G2193" s="3" t="s">
        <v>20</v>
      </c>
      <c r="H2193" s="3" t="s">
        <v>47</v>
      </c>
      <c r="I2193" s="3" t="s">
        <v>19</v>
      </c>
      <c r="J2193" s="3" t="s">
        <v>13</v>
      </c>
      <c r="K2193" s="3" t="s">
        <v>34</v>
      </c>
      <c r="L2193" s="3" t="s">
        <v>42</v>
      </c>
      <c r="M2193" s="8">
        <v>1</v>
      </c>
      <c r="N2193" s="5">
        <v>36.630000000000003</v>
      </c>
      <c r="O2193" s="6">
        <v>0.05</v>
      </c>
      <c r="P2193" s="5">
        <v>13.97</v>
      </c>
      <c r="Q2193" s="5">
        <f t="shared" si="136"/>
        <v>34.798500000000004</v>
      </c>
      <c r="R2193" s="5">
        <f t="shared" si="137"/>
        <v>13.97</v>
      </c>
      <c r="S2193" s="5">
        <f t="shared" si="138"/>
        <v>20.828500000000005</v>
      </c>
      <c r="T2193" s="7">
        <f t="shared" si="139"/>
        <v>0.59854591433538806</v>
      </c>
      <c r="U2193" s="4">
        <f>YEAR(SalesDataTable[[#This Row],[Order Date]])</f>
        <v>2026</v>
      </c>
      <c r="V2193" s="7" t="str">
        <f>"Q"&amp;ROUNDUP(MONTH(SalesDataTable[[#This Row],[Order Date]])/3,0)</f>
        <v>Q4</v>
      </c>
      <c r="W2193" s="8">
        <f>MONTH(SalesDataTable[[#This Row],[Order Date]])</f>
        <v>10</v>
      </c>
      <c r="X2193" s="7" t="str">
        <f>TEXT(SalesDataTable[[#This Row],[Order Date]],"mmm")</f>
        <v>Oct</v>
      </c>
    </row>
    <row r="2194" spans="1:24" ht="15.75">
      <c r="A2194" s="1">
        <v>2049</v>
      </c>
      <c r="B2194" s="2">
        <v>46320</v>
      </c>
      <c r="C2194" s="3">
        <f>YEAR(SalesDataTable[[#This Row],[Order Date]])</f>
        <v>2026</v>
      </c>
      <c r="D2194" s="10" t="str">
        <f>"Q"&amp;ROUNDUP(MONTH(SalesDataTable[[#This Row],[Order Date]])/3,0)</f>
        <v>Q4</v>
      </c>
      <c r="E2194" s="3">
        <f>MONTH(SalesDataTable[[#This Row],[Order Date]])</f>
        <v>10</v>
      </c>
      <c r="F2194" s="3" t="str">
        <f>TEXT(SalesDataTable[[#This Row],[Order Date]],"MMM")</f>
        <v>Oct</v>
      </c>
      <c r="G2194" s="3" t="s">
        <v>20</v>
      </c>
      <c r="H2194" s="3" t="s">
        <v>21</v>
      </c>
      <c r="I2194" s="3" t="s">
        <v>8</v>
      </c>
      <c r="J2194" s="3" t="s">
        <v>16</v>
      </c>
      <c r="K2194" s="3" t="s">
        <v>14</v>
      </c>
      <c r="L2194" s="3" t="s">
        <v>15</v>
      </c>
      <c r="M2194" s="8">
        <v>6</v>
      </c>
      <c r="N2194" s="5">
        <v>35.380000000000003</v>
      </c>
      <c r="O2194" s="6">
        <v>0.05</v>
      </c>
      <c r="P2194" s="5">
        <v>13.9</v>
      </c>
      <c r="Q2194" s="5">
        <f t="shared" si="136"/>
        <v>201.66600000000003</v>
      </c>
      <c r="R2194" s="5">
        <f t="shared" si="137"/>
        <v>83.4</v>
      </c>
      <c r="S2194" s="5">
        <f t="shared" si="138"/>
        <v>118.26600000000002</v>
      </c>
      <c r="T2194" s="7">
        <f t="shared" si="139"/>
        <v>0.58644491386748387</v>
      </c>
      <c r="U2194" s="4">
        <f>YEAR(SalesDataTable[[#This Row],[Order Date]])</f>
        <v>2026</v>
      </c>
      <c r="V2194" s="7" t="str">
        <f>"Q"&amp;ROUNDUP(MONTH(SalesDataTable[[#This Row],[Order Date]])/3,0)</f>
        <v>Q4</v>
      </c>
      <c r="W2194" s="8">
        <f>MONTH(SalesDataTable[[#This Row],[Order Date]])</f>
        <v>10</v>
      </c>
      <c r="X2194" s="7" t="str">
        <f>TEXT(SalesDataTable[[#This Row],[Order Date]],"mmm")</f>
        <v>Oct</v>
      </c>
    </row>
    <row r="2195" spans="1:24" ht="15.75">
      <c r="A2195" s="1">
        <v>2199</v>
      </c>
      <c r="B2195" s="2">
        <v>46320</v>
      </c>
      <c r="C2195" s="3">
        <f>YEAR(SalesDataTable[[#This Row],[Order Date]])</f>
        <v>2026</v>
      </c>
      <c r="D2195" s="10" t="str">
        <f>"Q"&amp;ROUNDUP(MONTH(SalesDataTable[[#This Row],[Order Date]])/3,0)</f>
        <v>Q4</v>
      </c>
      <c r="E2195" s="3">
        <f>MONTH(SalesDataTable[[#This Row],[Order Date]])</f>
        <v>10</v>
      </c>
      <c r="F2195" s="3" t="str">
        <f>TEXT(SalesDataTable[[#This Row],[Order Date]],"MMM")</f>
        <v>Oct</v>
      </c>
      <c r="G2195" s="3" t="s">
        <v>6</v>
      </c>
      <c r="H2195" s="3" t="s">
        <v>43</v>
      </c>
      <c r="I2195" s="3" t="s">
        <v>28</v>
      </c>
      <c r="J2195" s="3" t="s">
        <v>3</v>
      </c>
      <c r="K2195" s="3" t="s">
        <v>14</v>
      </c>
      <c r="L2195" s="3" t="s">
        <v>44</v>
      </c>
      <c r="M2195" s="8">
        <v>1</v>
      </c>
      <c r="N2195" s="5">
        <v>132.63</v>
      </c>
      <c r="O2195" s="6">
        <v>0.05</v>
      </c>
      <c r="P2195" s="5">
        <v>67.489999999999995</v>
      </c>
      <c r="Q2195" s="5">
        <f t="shared" si="136"/>
        <v>125.99849999999999</v>
      </c>
      <c r="R2195" s="5">
        <f t="shared" si="137"/>
        <v>67.489999999999995</v>
      </c>
      <c r="S2195" s="5">
        <f t="shared" si="138"/>
        <v>58.508499999999998</v>
      </c>
      <c r="T2195" s="7">
        <f t="shared" si="139"/>
        <v>0.46435870268296847</v>
      </c>
      <c r="U2195" s="4">
        <f>YEAR(SalesDataTable[[#This Row],[Order Date]])</f>
        <v>2026</v>
      </c>
      <c r="V2195" s="7" t="str">
        <f>"Q"&amp;ROUNDUP(MONTH(SalesDataTable[[#This Row],[Order Date]])/3,0)</f>
        <v>Q4</v>
      </c>
      <c r="W2195" s="8">
        <f>MONTH(SalesDataTable[[#This Row],[Order Date]])</f>
        <v>10</v>
      </c>
      <c r="X2195" s="7" t="str">
        <f>TEXT(SalesDataTable[[#This Row],[Order Date]],"mmm")</f>
        <v>Oct</v>
      </c>
    </row>
    <row r="2196" spans="1:24" ht="15.75">
      <c r="A2196" s="1">
        <v>2954</v>
      </c>
      <c r="B2196" s="2">
        <v>46320</v>
      </c>
      <c r="C2196" s="3">
        <f>YEAR(SalesDataTable[[#This Row],[Order Date]])</f>
        <v>2026</v>
      </c>
      <c r="D2196" s="10" t="str">
        <f>"Q"&amp;ROUNDUP(MONTH(SalesDataTable[[#This Row],[Order Date]])/3,0)</f>
        <v>Q4</v>
      </c>
      <c r="E2196" s="3">
        <f>MONTH(SalesDataTable[[#This Row],[Order Date]])</f>
        <v>10</v>
      </c>
      <c r="F2196" s="3" t="str">
        <f>TEXT(SalesDataTable[[#This Row],[Order Date]],"MMM")</f>
        <v>Oct</v>
      </c>
      <c r="G2196" s="3" t="s">
        <v>20</v>
      </c>
      <c r="H2196" s="3" t="s">
        <v>21</v>
      </c>
      <c r="I2196" s="3" t="s">
        <v>2</v>
      </c>
      <c r="J2196" s="3" t="s">
        <v>13</v>
      </c>
      <c r="K2196" s="3" t="s">
        <v>9</v>
      </c>
      <c r="L2196" s="3" t="s">
        <v>46</v>
      </c>
      <c r="M2196" s="8">
        <v>1</v>
      </c>
      <c r="N2196" s="5">
        <v>71.17</v>
      </c>
      <c r="O2196" s="6">
        <v>0</v>
      </c>
      <c r="P2196" s="5">
        <v>32.57</v>
      </c>
      <c r="Q2196" s="5">
        <f t="shared" si="136"/>
        <v>71.17</v>
      </c>
      <c r="R2196" s="5">
        <f t="shared" si="137"/>
        <v>32.57</v>
      </c>
      <c r="S2196" s="5">
        <f t="shared" si="138"/>
        <v>38.6</v>
      </c>
      <c r="T2196" s="7">
        <f t="shared" si="139"/>
        <v>0.54236335534635383</v>
      </c>
      <c r="U2196" s="4">
        <f>YEAR(SalesDataTable[[#This Row],[Order Date]])</f>
        <v>2026</v>
      </c>
      <c r="V2196" s="7" t="str">
        <f>"Q"&amp;ROUNDUP(MONTH(SalesDataTable[[#This Row],[Order Date]])/3,0)</f>
        <v>Q4</v>
      </c>
      <c r="W2196" s="8">
        <f>MONTH(SalesDataTable[[#This Row],[Order Date]])</f>
        <v>10</v>
      </c>
      <c r="X2196" s="7" t="str">
        <f>TEXT(SalesDataTable[[#This Row],[Order Date]],"mmm")</f>
        <v>Oct</v>
      </c>
    </row>
    <row r="2197" spans="1:24" ht="15.75">
      <c r="A2197" s="1">
        <v>3218</v>
      </c>
      <c r="B2197" s="2">
        <v>46320</v>
      </c>
      <c r="C2197" s="3">
        <f>YEAR(SalesDataTable[[#This Row],[Order Date]])</f>
        <v>2026</v>
      </c>
      <c r="D2197" s="10" t="str">
        <f>"Q"&amp;ROUNDUP(MONTH(SalesDataTable[[#This Row],[Order Date]])/3,0)</f>
        <v>Q4</v>
      </c>
      <c r="E2197" s="3">
        <f>MONTH(SalesDataTable[[#This Row],[Order Date]])</f>
        <v>10</v>
      </c>
      <c r="F2197" s="3" t="str">
        <f>TEXT(SalesDataTable[[#This Row],[Order Date]],"MMM")</f>
        <v>Oct</v>
      </c>
      <c r="G2197" s="3" t="s">
        <v>0</v>
      </c>
      <c r="H2197" s="3" t="s">
        <v>50</v>
      </c>
      <c r="I2197" s="3" t="s">
        <v>8</v>
      </c>
      <c r="J2197" s="3" t="s">
        <v>16</v>
      </c>
      <c r="K2197" s="3" t="s">
        <v>14</v>
      </c>
      <c r="L2197" s="3" t="s">
        <v>44</v>
      </c>
      <c r="M2197" s="8">
        <v>6</v>
      </c>
      <c r="N2197" s="5">
        <v>132.08000000000001</v>
      </c>
      <c r="O2197" s="6">
        <v>0.1</v>
      </c>
      <c r="P2197" s="5">
        <v>67.61</v>
      </c>
      <c r="Q2197" s="5">
        <f t="shared" si="136"/>
        <v>713.23200000000008</v>
      </c>
      <c r="R2197" s="5">
        <f t="shared" si="137"/>
        <v>405.65999999999997</v>
      </c>
      <c r="S2197" s="5">
        <f t="shared" si="138"/>
        <v>307.57200000000012</v>
      </c>
      <c r="T2197" s="7">
        <f t="shared" si="139"/>
        <v>0.43123696076451995</v>
      </c>
      <c r="U2197" s="4">
        <f>YEAR(SalesDataTable[[#This Row],[Order Date]])</f>
        <v>2026</v>
      </c>
      <c r="V2197" s="7" t="str">
        <f>"Q"&amp;ROUNDUP(MONTH(SalesDataTable[[#This Row],[Order Date]])/3,0)</f>
        <v>Q4</v>
      </c>
      <c r="W2197" s="8">
        <f>MONTH(SalesDataTable[[#This Row],[Order Date]])</f>
        <v>10</v>
      </c>
      <c r="X2197" s="7" t="str">
        <f>TEXT(SalesDataTable[[#This Row],[Order Date]],"mmm")</f>
        <v>Oct</v>
      </c>
    </row>
    <row r="2198" spans="1:24" ht="15.75">
      <c r="A2198" s="1">
        <v>3965</v>
      </c>
      <c r="B2198" s="2">
        <v>46320</v>
      </c>
      <c r="C2198" s="3">
        <f>YEAR(SalesDataTable[[#This Row],[Order Date]])</f>
        <v>2026</v>
      </c>
      <c r="D2198" s="10" t="str">
        <f>"Q"&amp;ROUNDUP(MONTH(SalesDataTable[[#This Row],[Order Date]])/3,0)</f>
        <v>Q4</v>
      </c>
      <c r="E2198" s="3">
        <f>MONTH(SalesDataTable[[#This Row],[Order Date]])</f>
        <v>10</v>
      </c>
      <c r="F2198" s="3" t="str">
        <f>TEXT(SalesDataTable[[#This Row],[Order Date]],"MMM")</f>
        <v>Oct</v>
      </c>
      <c r="G2198" s="3" t="s">
        <v>6</v>
      </c>
      <c r="H2198" s="3" t="s">
        <v>41</v>
      </c>
      <c r="I2198" s="3" t="s">
        <v>19</v>
      </c>
      <c r="J2198" s="3" t="s">
        <v>3</v>
      </c>
      <c r="K2198" s="3" t="s">
        <v>23</v>
      </c>
      <c r="L2198" s="3" t="s">
        <v>40</v>
      </c>
      <c r="M2198" s="8">
        <v>3</v>
      </c>
      <c r="N2198" s="5">
        <v>82.75</v>
      </c>
      <c r="O2198" s="6">
        <v>0.05</v>
      </c>
      <c r="P2198" s="5">
        <v>38.53</v>
      </c>
      <c r="Q2198" s="5">
        <f t="shared" si="136"/>
        <v>235.83749999999998</v>
      </c>
      <c r="R2198" s="5">
        <f t="shared" si="137"/>
        <v>115.59</v>
      </c>
      <c r="S2198" s="5">
        <f t="shared" si="138"/>
        <v>120.24749999999997</v>
      </c>
      <c r="T2198" s="7">
        <f t="shared" si="139"/>
        <v>0.50987438384480832</v>
      </c>
      <c r="U2198" s="4">
        <f>YEAR(SalesDataTable[[#This Row],[Order Date]])</f>
        <v>2026</v>
      </c>
      <c r="V2198" s="7" t="str">
        <f>"Q"&amp;ROUNDUP(MONTH(SalesDataTable[[#This Row],[Order Date]])/3,0)</f>
        <v>Q4</v>
      </c>
      <c r="W2198" s="8">
        <f>MONTH(SalesDataTable[[#This Row],[Order Date]])</f>
        <v>10</v>
      </c>
      <c r="X2198" s="7" t="str">
        <f>TEXT(SalesDataTable[[#This Row],[Order Date]],"mmm")</f>
        <v>Oct</v>
      </c>
    </row>
    <row r="2199" spans="1:24" ht="15.75">
      <c r="A2199" s="1">
        <v>2278</v>
      </c>
      <c r="B2199" s="2">
        <v>46321</v>
      </c>
      <c r="C2199" s="3">
        <f>YEAR(SalesDataTable[[#This Row],[Order Date]])</f>
        <v>2026</v>
      </c>
      <c r="D2199" s="10" t="str">
        <f>"Q"&amp;ROUNDUP(MONTH(SalesDataTable[[#This Row],[Order Date]])/3,0)</f>
        <v>Q4</v>
      </c>
      <c r="E2199" s="3">
        <f>MONTH(SalesDataTable[[#This Row],[Order Date]])</f>
        <v>10</v>
      </c>
      <c r="F2199" s="3" t="str">
        <f>TEXT(SalesDataTable[[#This Row],[Order Date]],"MMM")</f>
        <v>Oct</v>
      </c>
      <c r="G2199" s="3" t="s">
        <v>0</v>
      </c>
      <c r="H2199" s="3" t="s">
        <v>50</v>
      </c>
      <c r="I2199" s="3" t="s">
        <v>2</v>
      </c>
      <c r="J2199" s="3" t="s">
        <v>3</v>
      </c>
      <c r="K2199" s="3" t="s">
        <v>34</v>
      </c>
      <c r="L2199" s="3" t="s">
        <v>45</v>
      </c>
      <c r="M2199" s="8">
        <v>5</v>
      </c>
      <c r="N2199" s="5">
        <v>51.5</v>
      </c>
      <c r="O2199" s="6">
        <v>0.1</v>
      </c>
      <c r="P2199" s="5">
        <v>21.38</v>
      </c>
      <c r="Q2199" s="5">
        <f t="shared" si="136"/>
        <v>231.75</v>
      </c>
      <c r="R2199" s="5">
        <f t="shared" si="137"/>
        <v>106.89999999999999</v>
      </c>
      <c r="S2199" s="5">
        <f t="shared" si="138"/>
        <v>124.85000000000001</v>
      </c>
      <c r="T2199" s="7">
        <f t="shared" si="139"/>
        <v>0.53872707659115426</v>
      </c>
      <c r="U2199" s="4">
        <f>YEAR(SalesDataTable[[#This Row],[Order Date]])</f>
        <v>2026</v>
      </c>
      <c r="V2199" s="7" t="str">
        <f>"Q"&amp;ROUNDUP(MONTH(SalesDataTable[[#This Row],[Order Date]])/3,0)</f>
        <v>Q4</v>
      </c>
      <c r="W2199" s="8">
        <f>MONTH(SalesDataTable[[#This Row],[Order Date]])</f>
        <v>10</v>
      </c>
      <c r="X2199" s="7" t="str">
        <f>TEXT(SalesDataTable[[#This Row],[Order Date]],"mmm")</f>
        <v>Oct</v>
      </c>
    </row>
    <row r="2200" spans="1:24" ht="15.75">
      <c r="A2200" s="1">
        <v>3132</v>
      </c>
      <c r="B2200" s="2">
        <v>46321</v>
      </c>
      <c r="C2200" s="3">
        <f>YEAR(SalesDataTable[[#This Row],[Order Date]])</f>
        <v>2026</v>
      </c>
      <c r="D2200" s="10" t="str">
        <f>"Q"&amp;ROUNDUP(MONTH(SalesDataTable[[#This Row],[Order Date]])/3,0)</f>
        <v>Q4</v>
      </c>
      <c r="E2200" s="3">
        <f>MONTH(SalesDataTable[[#This Row],[Order Date]])</f>
        <v>10</v>
      </c>
      <c r="F2200" s="3" t="str">
        <f>TEXT(SalesDataTable[[#This Row],[Order Date]],"MMM")</f>
        <v>Oct</v>
      </c>
      <c r="G2200" s="3" t="s">
        <v>11</v>
      </c>
      <c r="H2200" s="3" t="s">
        <v>25</v>
      </c>
      <c r="I2200" s="3" t="s">
        <v>2</v>
      </c>
      <c r="J2200" s="3" t="s">
        <v>13</v>
      </c>
      <c r="K2200" s="3" t="s">
        <v>9</v>
      </c>
      <c r="L2200" s="3" t="s">
        <v>17</v>
      </c>
      <c r="M2200" s="8">
        <v>3</v>
      </c>
      <c r="N2200" s="5">
        <v>140.49</v>
      </c>
      <c r="O2200" s="6">
        <v>0.05</v>
      </c>
      <c r="P2200" s="5">
        <v>77.45</v>
      </c>
      <c r="Q2200" s="5">
        <f t="shared" si="136"/>
        <v>400.3965</v>
      </c>
      <c r="R2200" s="5">
        <f t="shared" si="137"/>
        <v>232.35000000000002</v>
      </c>
      <c r="S2200" s="5">
        <f t="shared" si="138"/>
        <v>168.04649999999998</v>
      </c>
      <c r="T2200" s="7">
        <f t="shared" si="139"/>
        <v>0.41970022215478903</v>
      </c>
      <c r="U2200" s="4">
        <f>YEAR(SalesDataTable[[#This Row],[Order Date]])</f>
        <v>2026</v>
      </c>
      <c r="V2200" s="7" t="str">
        <f>"Q"&amp;ROUNDUP(MONTH(SalesDataTable[[#This Row],[Order Date]])/3,0)</f>
        <v>Q4</v>
      </c>
      <c r="W2200" s="8">
        <f>MONTH(SalesDataTable[[#This Row],[Order Date]])</f>
        <v>10</v>
      </c>
      <c r="X2200" s="7" t="str">
        <f>TEXT(SalesDataTable[[#This Row],[Order Date]],"mmm")</f>
        <v>Oct</v>
      </c>
    </row>
    <row r="2201" spans="1:24" ht="15.75">
      <c r="A2201" s="1">
        <v>3144</v>
      </c>
      <c r="B2201" s="2">
        <v>46321</v>
      </c>
      <c r="C2201" s="3">
        <f>YEAR(SalesDataTable[[#This Row],[Order Date]])</f>
        <v>2026</v>
      </c>
      <c r="D2201" s="10" t="str">
        <f>"Q"&amp;ROUNDUP(MONTH(SalesDataTable[[#This Row],[Order Date]])/3,0)</f>
        <v>Q4</v>
      </c>
      <c r="E2201" s="3">
        <f>MONTH(SalesDataTable[[#This Row],[Order Date]])</f>
        <v>10</v>
      </c>
      <c r="F2201" s="3" t="str">
        <f>TEXT(SalesDataTable[[#This Row],[Order Date]],"MMM")</f>
        <v>Oct</v>
      </c>
      <c r="G2201" s="3" t="s">
        <v>11</v>
      </c>
      <c r="H2201" s="3" t="s">
        <v>12</v>
      </c>
      <c r="I2201" s="3" t="s">
        <v>28</v>
      </c>
      <c r="J2201" s="3" t="s">
        <v>13</v>
      </c>
      <c r="K2201" s="3" t="s">
        <v>34</v>
      </c>
      <c r="L2201" s="3" t="s">
        <v>42</v>
      </c>
      <c r="M2201" s="8">
        <v>4</v>
      </c>
      <c r="N2201" s="5">
        <v>36.200000000000003</v>
      </c>
      <c r="O2201" s="6">
        <v>0.15</v>
      </c>
      <c r="P2201" s="5">
        <v>13.53</v>
      </c>
      <c r="Q2201" s="5">
        <f t="shared" si="136"/>
        <v>123.08000000000001</v>
      </c>
      <c r="R2201" s="5">
        <f t="shared" si="137"/>
        <v>54.12</v>
      </c>
      <c r="S2201" s="5">
        <f t="shared" si="138"/>
        <v>68.960000000000008</v>
      </c>
      <c r="T2201" s="7">
        <f t="shared" si="139"/>
        <v>0.56028599285017877</v>
      </c>
      <c r="U2201" s="4">
        <f>YEAR(SalesDataTable[[#This Row],[Order Date]])</f>
        <v>2026</v>
      </c>
      <c r="V2201" s="7" t="str">
        <f>"Q"&amp;ROUNDUP(MONTH(SalesDataTable[[#This Row],[Order Date]])/3,0)</f>
        <v>Q4</v>
      </c>
      <c r="W2201" s="8">
        <f>MONTH(SalesDataTable[[#This Row],[Order Date]])</f>
        <v>10</v>
      </c>
      <c r="X2201" s="7" t="str">
        <f>TEXT(SalesDataTable[[#This Row],[Order Date]],"mmm")</f>
        <v>Oct</v>
      </c>
    </row>
    <row r="2202" spans="1:24" ht="15.75">
      <c r="A2202" s="1">
        <v>3501</v>
      </c>
      <c r="B2202" s="2">
        <v>46321</v>
      </c>
      <c r="C2202" s="3">
        <f>YEAR(SalesDataTable[[#This Row],[Order Date]])</f>
        <v>2026</v>
      </c>
      <c r="D2202" s="10" t="str">
        <f>"Q"&amp;ROUNDUP(MONTH(SalesDataTable[[#This Row],[Order Date]])/3,0)</f>
        <v>Q4</v>
      </c>
      <c r="E2202" s="3">
        <f>MONTH(SalesDataTable[[#This Row],[Order Date]])</f>
        <v>10</v>
      </c>
      <c r="F2202" s="3" t="str">
        <f>TEXT(SalesDataTable[[#This Row],[Order Date]],"MMM")</f>
        <v>Oct</v>
      </c>
      <c r="G2202" s="3" t="s">
        <v>20</v>
      </c>
      <c r="H2202" s="3" t="s">
        <v>31</v>
      </c>
      <c r="I2202" s="3" t="s">
        <v>19</v>
      </c>
      <c r="J2202" s="3" t="s">
        <v>13</v>
      </c>
      <c r="K2202" s="3" t="s">
        <v>23</v>
      </c>
      <c r="L2202" s="3" t="s">
        <v>51</v>
      </c>
      <c r="M2202" s="8">
        <v>1</v>
      </c>
      <c r="N2202" s="5">
        <v>120.5</v>
      </c>
      <c r="O2202" s="6">
        <v>0.05</v>
      </c>
      <c r="P2202" s="5">
        <v>61.71</v>
      </c>
      <c r="Q2202" s="5">
        <f t="shared" si="136"/>
        <v>114.47499999999999</v>
      </c>
      <c r="R2202" s="5">
        <f t="shared" si="137"/>
        <v>61.71</v>
      </c>
      <c r="S2202" s="5">
        <f t="shared" si="138"/>
        <v>52.764999999999993</v>
      </c>
      <c r="T2202" s="7">
        <f t="shared" si="139"/>
        <v>0.4609303341340904</v>
      </c>
      <c r="U2202" s="4">
        <f>YEAR(SalesDataTable[[#This Row],[Order Date]])</f>
        <v>2026</v>
      </c>
      <c r="V2202" s="7" t="str">
        <f>"Q"&amp;ROUNDUP(MONTH(SalesDataTable[[#This Row],[Order Date]])/3,0)</f>
        <v>Q4</v>
      </c>
      <c r="W2202" s="8">
        <f>MONTH(SalesDataTable[[#This Row],[Order Date]])</f>
        <v>10</v>
      </c>
      <c r="X2202" s="7" t="str">
        <f>TEXT(SalesDataTable[[#This Row],[Order Date]],"mmm")</f>
        <v>Oct</v>
      </c>
    </row>
    <row r="2203" spans="1:24" ht="15.75">
      <c r="A2203" s="1">
        <v>458</v>
      </c>
      <c r="B2203" s="2">
        <v>46322</v>
      </c>
      <c r="C2203" s="3">
        <f>YEAR(SalesDataTable[[#This Row],[Order Date]])</f>
        <v>2026</v>
      </c>
      <c r="D2203" s="10" t="str">
        <f>"Q"&amp;ROUNDUP(MONTH(SalesDataTable[[#This Row],[Order Date]])/3,0)</f>
        <v>Q4</v>
      </c>
      <c r="E2203" s="3">
        <f>MONTH(SalesDataTable[[#This Row],[Order Date]])</f>
        <v>10</v>
      </c>
      <c r="F2203" s="3" t="str">
        <f>TEXT(SalesDataTable[[#This Row],[Order Date]],"MMM")</f>
        <v>Oct</v>
      </c>
      <c r="G2203" s="3" t="s">
        <v>11</v>
      </c>
      <c r="H2203" s="3" t="s">
        <v>12</v>
      </c>
      <c r="I2203" s="3" t="s">
        <v>19</v>
      </c>
      <c r="J2203" s="3" t="s">
        <v>16</v>
      </c>
      <c r="K2203" s="3" t="s">
        <v>4</v>
      </c>
      <c r="L2203" s="3" t="s">
        <v>30</v>
      </c>
      <c r="M2203" s="8">
        <v>1</v>
      </c>
      <c r="N2203" s="5">
        <v>102.44</v>
      </c>
      <c r="O2203" s="6">
        <v>0.05</v>
      </c>
      <c r="P2203" s="5">
        <v>49.14</v>
      </c>
      <c r="Q2203" s="5">
        <f t="shared" si="136"/>
        <v>97.317999999999998</v>
      </c>
      <c r="R2203" s="5">
        <f t="shared" si="137"/>
        <v>49.14</v>
      </c>
      <c r="S2203" s="5">
        <f t="shared" si="138"/>
        <v>48.177999999999997</v>
      </c>
      <c r="T2203" s="7">
        <f t="shared" si="139"/>
        <v>0.49505744055570394</v>
      </c>
      <c r="U2203" s="4">
        <f>YEAR(SalesDataTable[[#This Row],[Order Date]])</f>
        <v>2026</v>
      </c>
      <c r="V2203" s="7" t="str">
        <f>"Q"&amp;ROUNDUP(MONTH(SalesDataTable[[#This Row],[Order Date]])/3,0)</f>
        <v>Q4</v>
      </c>
      <c r="W2203" s="8">
        <f>MONTH(SalesDataTable[[#This Row],[Order Date]])</f>
        <v>10</v>
      </c>
      <c r="X2203" s="7" t="str">
        <f>TEXT(SalesDataTable[[#This Row],[Order Date]],"mmm")</f>
        <v>Oct</v>
      </c>
    </row>
    <row r="2204" spans="1:24" ht="15.75">
      <c r="A2204" s="1">
        <v>1065</v>
      </c>
      <c r="B2204" s="2">
        <v>46322</v>
      </c>
      <c r="C2204" s="3">
        <f>YEAR(SalesDataTable[[#This Row],[Order Date]])</f>
        <v>2026</v>
      </c>
      <c r="D2204" s="10" t="str">
        <f>"Q"&amp;ROUNDUP(MONTH(SalesDataTable[[#This Row],[Order Date]])/3,0)</f>
        <v>Q4</v>
      </c>
      <c r="E2204" s="3">
        <f>MONTH(SalesDataTable[[#This Row],[Order Date]])</f>
        <v>10</v>
      </c>
      <c r="F2204" s="3" t="str">
        <f>TEXT(SalesDataTable[[#This Row],[Order Date]],"MMM")</f>
        <v>Oct</v>
      </c>
      <c r="G2204" s="3" t="s">
        <v>11</v>
      </c>
      <c r="H2204" s="3" t="s">
        <v>25</v>
      </c>
      <c r="I2204" s="3" t="s">
        <v>2</v>
      </c>
      <c r="J2204" s="3" t="s">
        <v>13</v>
      </c>
      <c r="K2204" s="3" t="s">
        <v>34</v>
      </c>
      <c r="L2204" s="3" t="s">
        <v>38</v>
      </c>
      <c r="M2204" s="8">
        <v>6</v>
      </c>
      <c r="N2204" s="5">
        <v>121.58</v>
      </c>
      <c r="O2204" s="6">
        <v>0.15</v>
      </c>
      <c r="P2204" s="5">
        <v>68.86</v>
      </c>
      <c r="Q2204" s="5">
        <f t="shared" si="136"/>
        <v>620.05799999999999</v>
      </c>
      <c r="R2204" s="5">
        <f t="shared" si="137"/>
        <v>413.15999999999997</v>
      </c>
      <c r="S2204" s="5">
        <f t="shared" si="138"/>
        <v>206.89800000000002</v>
      </c>
      <c r="T2204" s="7">
        <f t="shared" si="139"/>
        <v>0.33367523683268346</v>
      </c>
      <c r="U2204" s="4">
        <f>YEAR(SalesDataTable[[#This Row],[Order Date]])</f>
        <v>2026</v>
      </c>
      <c r="V2204" s="7" t="str">
        <f>"Q"&amp;ROUNDUP(MONTH(SalesDataTable[[#This Row],[Order Date]])/3,0)</f>
        <v>Q4</v>
      </c>
      <c r="W2204" s="8">
        <f>MONTH(SalesDataTable[[#This Row],[Order Date]])</f>
        <v>10</v>
      </c>
      <c r="X2204" s="7" t="str">
        <f>TEXT(SalesDataTable[[#This Row],[Order Date]],"mmm")</f>
        <v>Oct</v>
      </c>
    </row>
    <row r="2205" spans="1:24" ht="15.75">
      <c r="A2205" s="1">
        <v>1707</v>
      </c>
      <c r="B2205" s="2">
        <v>46322</v>
      </c>
      <c r="C2205" s="3">
        <f>YEAR(SalesDataTable[[#This Row],[Order Date]])</f>
        <v>2026</v>
      </c>
      <c r="D2205" s="10" t="str">
        <f>"Q"&amp;ROUNDUP(MONTH(SalesDataTable[[#This Row],[Order Date]])/3,0)</f>
        <v>Q4</v>
      </c>
      <c r="E2205" s="3">
        <f>MONTH(SalesDataTable[[#This Row],[Order Date]])</f>
        <v>10</v>
      </c>
      <c r="F2205" s="3" t="str">
        <f>TEXT(SalesDataTable[[#This Row],[Order Date]],"MMM")</f>
        <v>Oct</v>
      </c>
      <c r="G2205" s="3" t="s">
        <v>11</v>
      </c>
      <c r="H2205" s="3" t="s">
        <v>52</v>
      </c>
      <c r="I2205" s="3" t="s">
        <v>2</v>
      </c>
      <c r="J2205" s="3" t="s">
        <v>13</v>
      </c>
      <c r="K2205" s="3" t="s">
        <v>14</v>
      </c>
      <c r="L2205" s="3" t="s">
        <v>15</v>
      </c>
      <c r="M2205" s="8">
        <v>2</v>
      </c>
      <c r="N2205" s="5">
        <v>35.36</v>
      </c>
      <c r="O2205" s="6">
        <v>0</v>
      </c>
      <c r="P2205" s="5">
        <v>13.33</v>
      </c>
      <c r="Q2205" s="5">
        <f t="shared" si="136"/>
        <v>70.72</v>
      </c>
      <c r="R2205" s="5">
        <f t="shared" si="137"/>
        <v>26.66</v>
      </c>
      <c r="S2205" s="5">
        <f t="shared" si="138"/>
        <v>44.06</v>
      </c>
      <c r="T2205" s="7">
        <f t="shared" si="139"/>
        <v>0.62302036199095023</v>
      </c>
      <c r="U2205" s="4">
        <f>YEAR(SalesDataTable[[#This Row],[Order Date]])</f>
        <v>2026</v>
      </c>
      <c r="V2205" s="7" t="str">
        <f>"Q"&amp;ROUNDUP(MONTH(SalesDataTable[[#This Row],[Order Date]])/3,0)</f>
        <v>Q4</v>
      </c>
      <c r="W2205" s="8">
        <f>MONTH(SalesDataTable[[#This Row],[Order Date]])</f>
        <v>10</v>
      </c>
      <c r="X2205" s="7" t="str">
        <f>TEXT(SalesDataTable[[#This Row],[Order Date]],"mmm")</f>
        <v>Oct</v>
      </c>
    </row>
    <row r="2206" spans="1:24" ht="15.75">
      <c r="A2206" s="1">
        <v>1989</v>
      </c>
      <c r="B2206" s="2">
        <v>46322</v>
      </c>
      <c r="C2206" s="3">
        <f>YEAR(SalesDataTable[[#This Row],[Order Date]])</f>
        <v>2026</v>
      </c>
      <c r="D2206" s="10" t="str">
        <f>"Q"&amp;ROUNDUP(MONTH(SalesDataTable[[#This Row],[Order Date]])/3,0)</f>
        <v>Q4</v>
      </c>
      <c r="E2206" s="3">
        <f>MONTH(SalesDataTable[[#This Row],[Order Date]])</f>
        <v>10</v>
      </c>
      <c r="F2206" s="3" t="str">
        <f>TEXT(SalesDataTable[[#This Row],[Order Date]],"MMM")</f>
        <v>Oct</v>
      </c>
      <c r="G2206" s="3" t="s">
        <v>20</v>
      </c>
      <c r="H2206" s="3" t="s">
        <v>21</v>
      </c>
      <c r="I2206" s="3" t="s">
        <v>2</v>
      </c>
      <c r="J2206" s="3" t="s">
        <v>13</v>
      </c>
      <c r="K2206" s="3" t="s">
        <v>23</v>
      </c>
      <c r="L2206" s="3" t="s">
        <v>24</v>
      </c>
      <c r="M2206" s="8">
        <v>2</v>
      </c>
      <c r="N2206" s="5">
        <v>335.73</v>
      </c>
      <c r="O2206" s="6">
        <v>0</v>
      </c>
      <c r="P2206" s="5">
        <v>199.44</v>
      </c>
      <c r="Q2206" s="5">
        <f t="shared" si="136"/>
        <v>671.46</v>
      </c>
      <c r="R2206" s="5">
        <f t="shared" si="137"/>
        <v>398.88</v>
      </c>
      <c r="S2206" s="5">
        <f t="shared" si="138"/>
        <v>272.58000000000004</v>
      </c>
      <c r="T2206" s="7">
        <f t="shared" si="139"/>
        <v>0.4059512107943884</v>
      </c>
      <c r="U2206" s="4">
        <f>YEAR(SalesDataTable[[#This Row],[Order Date]])</f>
        <v>2026</v>
      </c>
      <c r="V2206" s="7" t="str">
        <f>"Q"&amp;ROUNDUP(MONTH(SalesDataTable[[#This Row],[Order Date]])/3,0)</f>
        <v>Q4</v>
      </c>
      <c r="W2206" s="8">
        <f>MONTH(SalesDataTable[[#This Row],[Order Date]])</f>
        <v>10</v>
      </c>
      <c r="X2206" s="7" t="str">
        <f>TEXT(SalesDataTable[[#This Row],[Order Date]],"mmm")</f>
        <v>Oct</v>
      </c>
    </row>
    <row r="2207" spans="1:24" ht="15.75">
      <c r="A2207" s="1">
        <v>2852</v>
      </c>
      <c r="B2207" s="2">
        <v>46322</v>
      </c>
      <c r="C2207" s="3">
        <f>YEAR(SalesDataTable[[#This Row],[Order Date]])</f>
        <v>2026</v>
      </c>
      <c r="D2207" s="10" t="str">
        <f>"Q"&amp;ROUNDUP(MONTH(SalesDataTable[[#This Row],[Order Date]])/3,0)</f>
        <v>Q4</v>
      </c>
      <c r="E2207" s="3">
        <f>MONTH(SalesDataTable[[#This Row],[Order Date]])</f>
        <v>10</v>
      </c>
      <c r="F2207" s="3" t="str">
        <f>TEXT(SalesDataTable[[#This Row],[Order Date]],"MMM")</f>
        <v>Oct</v>
      </c>
      <c r="G2207" s="3" t="s">
        <v>6</v>
      </c>
      <c r="H2207" s="3" t="s">
        <v>43</v>
      </c>
      <c r="I2207" s="3" t="s">
        <v>8</v>
      </c>
      <c r="J2207" s="3" t="s">
        <v>16</v>
      </c>
      <c r="K2207" s="3" t="s">
        <v>9</v>
      </c>
      <c r="L2207" s="3" t="s">
        <v>17</v>
      </c>
      <c r="M2207" s="8">
        <v>3</v>
      </c>
      <c r="N2207" s="5">
        <v>141.96</v>
      </c>
      <c r="O2207" s="6">
        <v>0.1</v>
      </c>
      <c r="P2207" s="5">
        <v>77.42</v>
      </c>
      <c r="Q2207" s="5">
        <f t="shared" si="136"/>
        <v>383.29200000000003</v>
      </c>
      <c r="R2207" s="5">
        <f t="shared" si="137"/>
        <v>232.26</v>
      </c>
      <c r="S2207" s="5">
        <f t="shared" si="138"/>
        <v>151.03200000000004</v>
      </c>
      <c r="T2207" s="7">
        <f t="shared" si="139"/>
        <v>0.39403900942362485</v>
      </c>
      <c r="U2207" s="4">
        <f>YEAR(SalesDataTable[[#This Row],[Order Date]])</f>
        <v>2026</v>
      </c>
      <c r="V2207" s="7" t="str">
        <f>"Q"&amp;ROUNDUP(MONTH(SalesDataTable[[#This Row],[Order Date]])/3,0)</f>
        <v>Q4</v>
      </c>
      <c r="W2207" s="8">
        <f>MONTH(SalesDataTable[[#This Row],[Order Date]])</f>
        <v>10</v>
      </c>
      <c r="X2207" s="7" t="str">
        <f>TEXT(SalesDataTable[[#This Row],[Order Date]],"mmm")</f>
        <v>Oct</v>
      </c>
    </row>
    <row r="2208" spans="1:24" ht="15.75">
      <c r="A2208" s="1">
        <v>4762</v>
      </c>
      <c r="B2208" s="2">
        <v>46322</v>
      </c>
      <c r="C2208" s="3">
        <f>YEAR(SalesDataTable[[#This Row],[Order Date]])</f>
        <v>2026</v>
      </c>
      <c r="D2208" s="10" t="str">
        <f>"Q"&amp;ROUNDUP(MONTH(SalesDataTable[[#This Row],[Order Date]])/3,0)</f>
        <v>Q4</v>
      </c>
      <c r="E2208" s="3">
        <f>MONTH(SalesDataTable[[#This Row],[Order Date]])</f>
        <v>10</v>
      </c>
      <c r="F2208" s="3" t="str">
        <f>TEXT(SalesDataTable[[#This Row],[Order Date]],"MMM")</f>
        <v>Oct</v>
      </c>
      <c r="G2208" s="3" t="s">
        <v>6</v>
      </c>
      <c r="H2208" s="3" t="s">
        <v>43</v>
      </c>
      <c r="I2208" s="3" t="s">
        <v>28</v>
      </c>
      <c r="J2208" s="3" t="s">
        <v>13</v>
      </c>
      <c r="K2208" s="3" t="s">
        <v>34</v>
      </c>
      <c r="L2208" s="3" t="s">
        <v>45</v>
      </c>
      <c r="M2208" s="8">
        <v>2</v>
      </c>
      <c r="N2208" s="5">
        <v>51.76</v>
      </c>
      <c r="O2208" s="6">
        <v>0</v>
      </c>
      <c r="P2208" s="5">
        <v>21.64</v>
      </c>
      <c r="Q2208" s="5">
        <f t="shared" si="136"/>
        <v>103.52</v>
      </c>
      <c r="R2208" s="5">
        <f t="shared" si="137"/>
        <v>43.28</v>
      </c>
      <c r="S2208" s="5">
        <f t="shared" si="138"/>
        <v>60.239999999999995</v>
      </c>
      <c r="T2208" s="7">
        <f t="shared" si="139"/>
        <v>0.58191653786707875</v>
      </c>
      <c r="U2208" s="4">
        <f>YEAR(SalesDataTable[[#This Row],[Order Date]])</f>
        <v>2026</v>
      </c>
      <c r="V2208" s="7" t="str">
        <f>"Q"&amp;ROUNDUP(MONTH(SalesDataTable[[#This Row],[Order Date]])/3,0)</f>
        <v>Q4</v>
      </c>
      <c r="W2208" s="8">
        <f>MONTH(SalesDataTable[[#This Row],[Order Date]])</f>
        <v>10</v>
      </c>
      <c r="X2208" s="7" t="str">
        <f>TEXT(SalesDataTable[[#This Row],[Order Date]],"mmm")</f>
        <v>Oct</v>
      </c>
    </row>
    <row r="2209" spans="1:24" ht="15.75">
      <c r="A2209" s="1">
        <v>4997</v>
      </c>
      <c r="B2209" s="2">
        <v>46322</v>
      </c>
      <c r="C2209" s="3">
        <f>YEAR(SalesDataTable[[#This Row],[Order Date]])</f>
        <v>2026</v>
      </c>
      <c r="D2209" s="10" t="str">
        <f>"Q"&amp;ROUNDUP(MONTH(SalesDataTable[[#This Row],[Order Date]])/3,0)</f>
        <v>Q4</v>
      </c>
      <c r="E2209" s="3">
        <f>MONTH(SalesDataTable[[#This Row],[Order Date]])</f>
        <v>10</v>
      </c>
      <c r="F2209" s="3" t="str">
        <f>TEXT(SalesDataTable[[#This Row],[Order Date]],"MMM")</f>
        <v>Oct</v>
      </c>
      <c r="G2209" s="3" t="s">
        <v>20</v>
      </c>
      <c r="H2209" s="3" t="s">
        <v>31</v>
      </c>
      <c r="I2209" s="3" t="s">
        <v>2</v>
      </c>
      <c r="J2209" s="3" t="s">
        <v>3</v>
      </c>
      <c r="K2209" s="3" t="s">
        <v>23</v>
      </c>
      <c r="L2209" s="3" t="s">
        <v>29</v>
      </c>
      <c r="M2209" s="8">
        <v>3</v>
      </c>
      <c r="N2209" s="5">
        <v>194.09</v>
      </c>
      <c r="O2209" s="6">
        <v>0.1</v>
      </c>
      <c r="P2209" s="5">
        <v>105.84</v>
      </c>
      <c r="Q2209" s="5">
        <f t="shared" si="136"/>
        <v>524.04300000000001</v>
      </c>
      <c r="R2209" s="5">
        <f t="shared" si="137"/>
        <v>317.52</v>
      </c>
      <c r="S2209" s="5">
        <f t="shared" si="138"/>
        <v>206.52300000000002</v>
      </c>
      <c r="T2209" s="7">
        <f t="shared" si="139"/>
        <v>0.39409552269565667</v>
      </c>
      <c r="U2209" s="4">
        <f>YEAR(SalesDataTable[[#This Row],[Order Date]])</f>
        <v>2026</v>
      </c>
      <c r="V2209" s="7" t="str">
        <f>"Q"&amp;ROUNDUP(MONTH(SalesDataTable[[#This Row],[Order Date]])/3,0)</f>
        <v>Q4</v>
      </c>
      <c r="W2209" s="8">
        <f>MONTH(SalesDataTable[[#This Row],[Order Date]])</f>
        <v>10</v>
      </c>
      <c r="X2209" s="7" t="str">
        <f>TEXT(SalesDataTable[[#This Row],[Order Date]],"mmm")</f>
        <v>Oct</v>
      </c>
    </row>
    <row r="2210" spans="1:24" ht="15.75">
      <c r="A2210" s="1">
        <v>1238</v>
      </c>
      <c r="B2210" s="2">
        <v>46323</v>
      </c>
      <c r="C2210" s="3">
        <f>YEAR(SalesDataTable[[#This Row],[Order Date]])</f>
        <v>2026</v>
      </c>
      <c r="D2210" s="10" t="str">
        <f>"Q"&amp;ROUNDUP(MONTH(SalesDataTable[[#This Row],[Order Date]])/3,0)</f>
        <v>Q4</v>
      </c>
      <c r="E2210" s="3">
        <f>MONTH(SalesDataTable[[#This Row],[Order Date]])</f>
        <v>10</v>
      </c>
      <c r="F2210" s="3" t="str">
        <f>TEXT(SalesDataTable[[#This Row],[Order Date]],"MMM")</f>
        <v>Oct</v>
      </c>
      <c r="G2210" s="3" t="s">
        <v>6</v>
      </c>
      <c r="H2210" s="3" t="s">
        <v>43</v>
      </c>
      <c r="I2210" s="3" t="s">
        <v>2</v>
      </c>
      <c r="J2210" s="3" t="s">
        <v>3</v>
      </c>
      <c r="K2210" s="3" t="s">
        <v>23</v>
      </c>
      <c r="L2210" s="3" t="s">
        <v>51</v>
      </c>
      <c r="M2210" s="8">
        <v>1</v>
      </c>
      <c r="N2210" s="5">
        <v>125.39</v>
      </c>
      <c r="O2210" s="6">
        <v>0.05</v>
      </c>
      <c r="P2210" s="5">
        <v>61.19</v>
      </c>
      <c r="Q2210" s="5">
        <f t="shared" si="136"/>
        <v>119.12049999999999</v>
      </c>
      <c r="R2210" s="5">
        <f t="shared" si="137"/>
        <v>61.19</v>
      </c>
      <c r="S2210" s="5">
        <f t="shared" si="138"/>
        <v>57.930499999999995</v>
      </c>
      <c r="T2210" s="7">
        <f t="shared" si="139"/>
        <v>0.48631847582909743</v>
      </c>
      <c r="U2210" s="4">
        <f>YEAR(SalesDataTable[[#This Row],[Order Date]])</f>
        <v>2026</v>
      </c>
      <c r="V2210" s="7" t="str">
        <f>"Q"&amp;ROUNDUP(MONTH(SalesDataTable[[#This Row],[Order Date]])/3,0)</f>
        <v>Q4</v>
      </c>
      <c r="W2210" s="8">
        <f>MONTH(SalesDataTable[[#This Row],[Order Date]])</f>
        <v>10</v>
      </c>
      <c r="X2210" s="7" t="str">
        <f>TEXT(SalesDataTable[[#This Row],[Order Date]],"mmm")</f>
        <v>Oct</v>
      </c>
    </row>
    <row r="2211" spans="1:24" ht="15.75">
      <c r="A2211" s="1">
        <v>2622</v>
      </c>
      <c r="B2211" s="2">
        <v>46323</v>
      </c>
      <c r="C2211" s="3">
        <f>YEAR(SalesDataTable[[#This Row],[Order Date]])</f>
        <v>2026</v>
      </c>
      <c r="D2211" s="10" t="str">
        <f>"Q"&amp;ROUNDUP(MONTH(SalesDataTable[[#This Row],[Order Date]])/3,0)</f>
        <v>Q4</v>
      </c>
      <c r="E2211" s="3">
        <f>MONTH(SalesDataTable[[#This Row],[Order Date]])</f>
        <v>10</v>
      </c>
      <c r="F2211" s="3" t="str">
        <f>TEXT(SalesDataTable[[#This Row],[Order Date]],"MMM")</f>
        <v>Oct</v>
      </c>
      <c r="G2211" s="3" t="s">
        <v>0</v>
      </c>
      <c r="H2211" s="3" t="s">
        <v>50</v>
      </c>
      <c r="I2211" s="3" t="s">
        <v>28</v>
      </c>
      <c r="J2211" s="3" t="s">
        <v>13</v>
      </c>
      <c r="K2211" s="3" t="s">
        <v>23</v>
      </c>
      <c r="L2211" s="3" t="s">
        <v>40</v>
      </c>
      <c r="M2211" s="8">
        <v>3</v>
      </c>
      <c r="N2211" s="5">
        <v>83.73</v>
      </c>
      <c r="O2211" s="6">
        <v>0.15</v>
      </c>
      <c r="P2211" s="5">
        <v>39.43</v>
      </c>
      <c r="Q2211" s="5">
        <f t="shared" si="136"/>
        <v>213.51149999999998</v>
      </c>
      <c r="R2211" s="5">
        <f t="shared" si="137"/>
        <v>118.28999999999999</v>
      </c>
      <c r="S2211" s="5">
        <f t="shared" si="138"/>
        <v>95.221499999999992</v>
      </c>
      <c r="T2211" s="7">
        <f t="shared" si="139"/>
        <v>0.44597831966896395</v>
      </c>
      <c r="U2211" s="4">
        <f>YEAR(SalesDataTable[[#This Row],[Order Date]])</f>
        <v>2026</v>
      </c>
      <c r="V2211" s="7" t="str">
        <f>"Q"&amp;ROUNDUP(MONTH(SalesDataTable[[#This Row],[Order Date]])/3,0)</f>
        <v>Q4</v>
      </c>
      <c r="W2211" s="8">
        <f>MONTH(SalesDataTable[[#This Row],[Order Date]])</f>
        <v>10</v>
      </c>
      <c r="X2211" s="7" t="str">
        <f>TEXT(SalesDataTable[[#This Row],[Order Date]],"mmm")</f>
        <v>Oct</v>
      </c>
    </row>
    <row r="2212" spans="1:24" ht="15.75">
      <c r="A2212" s="1">
        <v>3106</v>
      </c>
      <c r="B2212" s="2">
        <v>46323</v>
      </c>
      <c r="C2212" s="3">
        <f>YEAR(SalesDataTable[[#This Row],[Order Date]])</f>
        <v>2026</v>
      </c>
      <c r="D2212" s="10" t="str">
        <f>"Q"&amp;ROUNDUP(MONTH(SalesDataTable[[#This Row],[Order Date]])/3,0)</f>
        <v>Q4</v>
      </c>
      <c r="E2212" s="3">
        <f>MONTH(SalesDataTable[[#This Row],[Order Date]])</f>
        <v>10</v>
      </c>
      <c r="F2212" s="3" t="str">
        <f>TEXT(SalesDataTable[[#This Row],[Order Date]],"MMM")</f>
        <v>Oct</v>
      </c>
      <c r="G2212" s="3" t="s">
        <v>20</v>
      </c>
      <c r="H2212" s="3" t="s">
        <v>33</v>
      </c>
      <c r="I2212" s="3" t="s">
        <v>28</v>
      </c>
      <c r="J2212" s="3" t="s">
        <v>16</v>
      </c>
      <c r="K2212" s="3" t="s">
        <v>34</v>
      </c>
      <c r="L2212" s="3" t="s">
        <v>42</v>
      </c>
      <c r="M2212" s="8">
        <v>3</v>
      </c>
      <c r="N2212" s="5">
        <v>36.99</v>
      </c>
      <c r="O2212" s="6">
        <v>0.05</v>
      </c>
      <c r="P2212" s="5">
        <v>14.14</v>
      </c>
      <c r="Q2212" s="5">
        <f t="shared" si="136"/>
        <v>105.42149999999999</v>
      </c>
      <c r="R2212" s="5">
        <f t="shared" si="137"/>
        <v>42.42</v>
      </c>
      <c r="S2212" s="5">
        <f t="shared" si="138"/>
        <v>63.001499999999993</v>
      </c>
      <c r="T2212" s="7">
        <f t="shared" si="139"/>
        <v>0.59761528720422297</v>
      </c>
      <c r="U2212" s="4">
        <f>YEAR(SalesDataTable[[#This Row],[Order Date]])</f>
        <v>2026</v>
      </c>
      <c r="V2212" s="7" t="str">
        <f>"Q"&amp;ROUNDUP(MONTH(SalesDataTable[[#This Row],[Order Date]])/3,0)</f>
        <v>Q4</v>
      </c>
      <c r="W2212" s="8">
        <f>MONTH(SalesDataTable[[#This Row],[Order Date]])</f>
        <v>10</v>
      </c>
      <c r="X2212" s="7" t="str">
        <f>TEXT(SalesDataTable[[#This Row],[Order Date]],"mmm")</f>
        <v>Oct</v>
      </c>
    </row>
    <row r="2213" spans="1:24" ht="15.75">
      <c r="A2213" s="1">
        <v>3274</v>
      </c>
      <c r="B2213" s="2">
        <v>46323</v>
      </c>
      <c r="C2213" s="3">
        <f>YEAR(SalesDataTable[[#This Row],[Order Date]])</f>
        <v>2026</v>
      </c>
      <c r="D2213" s="10" t="str">
        <f>"Q"&amp;ROUNDUP(MONTH(SalesDataTable[[#This Row],[Order Date]])/3,0)</f>
        <v>Q4</v>
      </c>
      <c r="E2213" s="3">
        <f>MONTH(SalesDataTable[[#This Row],[Order Date]])</f>
        <v>10</v>
      </c>
      <c r="F2213" s="3" t="str">
        <f>TEXT(SalesDataTable[[#This Row],[Order Date]],"MMM")</f>
        <v>Oct</v>
      </c>
      <c r="G2213" s="3" t="s">
        <v>20</v>
      </c>
      <c r="H2213" s="3" t="s">
        <v>31</v>
      </c>
      <c r="I2213" s="3" t="s">
        <v>28</v>
      </c>
      <c r="J2213" s="3" t="s">
        <v>13</v>
      </c>
      <c r="K2213" s="3" t="s">
        <v>34</v>
      </c>
      <c r="L2213" s="3" t="s">
        <v>35</v>
      </c>
      <c r="M2213" s="8">
        <v>1</v>
      </c>
      <c r="N2213" s="5">
        <v>39.42</v>
      </c>
      <c r="O2213" s="6">
        <v>0</v>
      </c>
      <c r="P2213" s="5">
        <v>14.58</v>
      </c>
      <c r="Q2213" s="5">
        <f t="shared" si="136"/>
        <v>39.42</v>
      </c>
      <c r="R2213" s="5">
        <f t="shared" si="137"/>
        <v>14.58</v>
      </c>
      <c r="S2213" s="5">
        <f t="shared" si="138"/>
        <v>24.840000000000003</v>
      </c>
      <c r="T2213" s="7">
        <f t="shared" si="139"/>
        <v>0.63013698630136994</v>
      </c>
      <c r="U2213" s="4">
        <f>YEAR(SalesDataTable[[#This Row],[Order Date]])</f>
        <v>2026</v>
      </c>
      <c r="V2213" s="7" t="str">
        <f>"Q"&amp;ROUNDUP(MONTH(SalesDataTable[[#This Row],[Order Date]])/3,0)</f>
        <v>Q4</v>
      </c>
      <c r="W2213" s="8">
        <f>MONTH(SalesDataTable[[#This Row],[Order Date]])</f>
        <v>10</v>
      </c>
      <c r="X2213" s="7" t="str">
        <f>TEXT(SalesDataTable[[#This Row],[Order Date]],"mmm")</f>
        <v>Oct</v>
      </c>
    </row>
    <row r="2214" spans="1:24" ht="15.75">
      <c r="A2214" s="1">
        <v>3542</v>
      </c>
      <c r="B2214" s="2">
        <v>46323</v>
      </c>
      <c r="C2214" s="3">
        <f>YEAR(SalesDataTable[[#This Row],[Order Date]])</f>
        <v>2026</v>
      </c>
      <c r="D2214" s="10" t="str">
        <f>"Q"&amp;ROUNDUP(MONTH(SalesDataTable[[#This Row],[Order Date]])/3,0)</f>
        <v>Q4</v>
      </c>
      <c r="E2214" s="3">
        <f>MONTH(SalesDataTable[[#This Row],[Order Date]])</f>
        <v>10</v>
      </c>
      <c r="F2214" s="3" t="str">
        <f>TEXT(SalesDataTable[[#This Row],[Order Date]],"MMM")</f>
        <v>Oct</v>
      </c>
      <c r="G2214" s="3" t="s">
        <v>20</v>
      </c>
      <c r="H2214" s="3" t="s">
        <v>21</v>
      </c>
      <c r="I2214" s="3" t="s">
        <v>2</v>
      </c>
      <c r="J2214" s="3" t="s">
        <v>13</v>
      </c>
      <c r="K2214" s="3" t="s">
        <v>4</v>
      </c>
      <c r="L2214" s="3" t="s">
        <v>22</v>
      </c>
      <c r="M2214" s="8">
        <v>2</v>
      </c>
      <c r="N2214" s="5">
        <v>50.66</v>
      </c>
      <c r="O2214" s="6">
        <v>0</v>
      </c>
      <c r="P2214" s="5">
        <v>22.02</v>
      </c>
      <c r="Q2214" s="5">
        <f t="shared" si="136"/>
        <v>101.32</v>
      </c>
      <c r="R2214" s="5">
        <f t="shared" si="137"/>
        <v>44.04</v>
      </c>
      <c r="S2214" s="5">
        <f t="shared" si="138"/>
        <v>57.279999999999994</v>
      </c>
      <c r="T2214" s="7">
        <f t="shared" si="139"/>
        <v>0.56533754441373862</v>
      </c>
      <c r="U2214" s="4">
        <f>YEAR(SalesDataTable[[#This Row],[Order Date]])</f>
        <v>2026</v>
      </c>
      <c r="V2214" s="7" t="str">
        <f>"Q"&amp;ROUNDUP(MONTH(SalesDataTable[[#This Row],[Order Date]])/3,0)</f>
        <v>Q4</v>
      </c>
      <c r="W2214" s="8">
        <f>MONTH(SalesDataTable[[#This Row],[Order Date]])</f>
        <v>10</v>
      </c>
      <c r="X2214" s="7" t="str">
        <f>TEXT(SalesDataTable[[#This Row],[Order Date]],"mmm")</f>
        <v>Oct</v>
      </c>
    </row>
    <row r="2215" spans="1:24" ht="15.75">
      <c r="A2215" s="1">
        <v>3704</v>
      </c>
      <c r="B2215" s="2">
        <v>46323</v>
      </c>
      <c r="C2215" s="3">
        <f>YEAR(SalesDataTable[[#This Row],[Order Date]])</f>
        <v>2026</v>
      </c>
      <c r="D2215" s="10" t="str">
        <f>"Q"&amp;ROUNDUP(MONTH(SalesDataTable[[#This Row],[Order Date]])/3,0)</f>
        <v>Q4</v>
      </c>
      <c r="E2215" s="3">
        <f>MONTH(SalesDataTable[[#This Row],[Order Date]])</f>
        <v>10</v>
      </c>
      <c r="F2215" s="3" t="str">
        <f>TEXT(SalesDataTable[[#This Row],[Order Date]],"MMM")</f>
        <v>Oct</v>
      </c>
      <c r="G2215" s="3" t="s">
        <v>6</v>
      </c>
      <c r="H2215" s="3" t="s">
        <v>43</v>
      </c>
      <c r="I2215" s="3" t="s">
        <v>2</v>
      </c>
      <c r="J2215" s="3" t="s">
        <v>3</v>
      </c>
      <c r="K2215" s="3" t="s">
        <v>9</v>
      </c>
      <c r="L2215" s="3" t="s">
        <v>46</v>
      </c>
      <c r="M2215" s="8">
        <v>4</v>
      </c>
      <c r="N2215" s="5">
        <v>71.959999999999994</v>
      </c>
      <c r="O2215" s="6">
        <v>0.1</v>
      </c>
      <c r="P2215" s="5">
        <v>31.51</v>
      </c>
      <c r="Q2215" s="5">
        <f t="shared" si="136"/>
        <v>259.05599999999998</v>
      </c>
      <c r="R2215" s="5">
        <f t="shared" si="137"/>
        <v>126.04</v>
      </c>
      <c r="S2215" s="5">
        <f t="shared" si="138"/>
        <v>133.01599999999996</v>
      </c>
      <c r="T2215" s="7">
        <f t="shared" si="139"/>
        <v>0.51346427027360864</v>
      </c>
      <c r="U2215" s="4">
        <f>YEAR(SalesDataTable[[#This Row],[Order Date]])</f>
        <v>2026</v>
      </c>
      <c r="V2215" s="7" t="str">
        <f>"Q"&amp;ROUNDUP(MONTH(SalesDataTable[[#This Row],[Order Date]])/3,0)</f>
        <v>Q4</v>
      </c>
      <c r="W2215" s="8">
        <f>MONTH(SalesDataTable[[#This Row],[Order Date]])</f>
        <v>10</v>
      </c>
      <c r="X2215" s="7" t="str">
        <f>TEXT(SalesDataTable[[#This Row],[Order Date]],"mmm")</f>
        <v>Oct</v>
      </c>
    </row>
    <row r="2216" spans="1:24" ht="15.75">
      <c r="A2216" s="1">
        <v>4699</v>
      </c>
      <c r="B2216" s="2">
        <v>46323</v>
      </c>
      <c r="C2216" s="3">
        <f>YEAR(SalesDataTable[[#This Row],[Order Date]])</f>
        <v>2026</v>
      </c>
      <c r="D2216" s="10" t="str">
        <f>"Q"&amp;ROUNDUP(MONTH(SalesDataTable[[#This Row],[Order Date]])/3,0)</f>
        <v>Q4</v>
      </c>
      <c r="E2216" s="3">
        <f>MONTH(SalesDataTable[[#This Row],[Order Date]])</f>
        <v>10</v>
      </c>
      <c r="F2216" s="3" t="str">
        <f>TEXT(SalesDataTable[[#This Row],[Order Date]],"MMM")</f>
        <v>Oct</v>
      </c>
      <c r="G2216" s="3" t="s">
        <v>11</v>
      </c>
      <c r="H2216" s="3" t="s">
        <v>25</v>
      </c>
      <c r="I2216" s="3" t="s">
        <v>19</v>
      </c>
      <c r="J2216" s="3" t="s">
        <v>3</v>
      </c>
      <c r="K2216" s="3" t="s">
        <v>4</v>
      </c>
      <c r="L2216" s="3" t="s">
        <v>22</v>
      </c>
      <c r="M2216" s="8">
        <v>1</v>
      </c>
      <c r="N2216" s="5">
        <v>49.72</v>
      </c>
      <c r="O2216" s="6">
        <v>0.05</v>
      </c>
      <c r="P2216" s="5">
        <v>22.5</v>
      </c>
      <c r="Q2216" s="5">
        <f t="shared" si="136"/>
        <v>47.233999999999995</v>
      </c>
      <c r="R2216" s="5">
        <f t="shared" si="137"/>
        <v>22.5</v>
      </c>
      <c r="S2216" s="5">
        <f t="shared" si="138"/>
        <v>24.733999999999995</v>
      </c>
      <c r="T2216" s="7">
        <f t="shared" si="139"/>
        <v>0.52364821950290041</v>
      </c>
      <c r="U2216" s="4">
        <f>YEAR(SalesDataTable[[#This Row],[Order Date]])</f>
        <v>2026</v>
      </c>
      <c r="V2216" s="7" t="str">
        <f>"Q"&amp;ROUNDUP(MONTH(SalesDataTable[[#This Row],[Order Date]])/3,0)</f>
        <v>Q4</v>
      </c>
      <c r="W2216" s="8">
        <f>MONTH(SalesDataTable[[#This Row],[Order Date]])</f>
        <v>10</v>
      </c>
      <c r="X2216" s="7" t="str">
        <f>TEXT(SalesDataTable[[#This Row],[Order Date]],"mmm")</f>
        <v>Oct</v>
      </c>
    </row>
    <row r="2217" spans="1:24" ht="15.75">
      <c r="A2217" s="1">
        <v>1226</v>
      </c>
      <c r="B2217" s="2">
        <v>46324</v>
      </c>
      <c r="C2217" s="3">
        <f>YEAR(SalesDataTable[[#This Row],[Order Date]])</f>
        <v>2026</v>
      </c>
      <c r="D2217" s="10" t="str">
        <f>"Q"&amp;ROUNDUP(MONTH(SalesDataTable[[#This Row],[Order Date]])/3,0)</f>
        <v>Q4</v>
      </c>
      <c r="E2217" s="3">
        <f>MONTH(SalesDataTable[[#This Row],[Order Date]])</f>
        <v>10</v>
      </c>
      <c r="F2217" s="3" t="str">
        <f>TEXT(SalesDataTable[[#This Row],[Order Date]],"MMM")</f>
        <v>Oct</v>
      </c>
      <c r="G2217" s="3" t="s">
        <v>0</v>
      </c>
      <c r="H2217" s="3" t="s">
        <v>1</v>
      </c>
      <c r="I2217" s="3" t="s">
        <v>28</v>
      </c>
      <c r="J2217" s="3" t="s">
        <v>3</v>
      </c>
      <c r="K2217" s="3" t="s">
        <v>14</v>
      </c>
      <c r="L2217" s="3" t="s">
        <v>15</v>
      </c>
      <c r="M2217" s="8">
        <v>1</v>
      </c>
      <c r="N2217" s="5">
        <v>36.58</v>
      </c>
      <c r="O2217" s="6">
        <v>0</v>
      </c>
      <c r="P2217" s="5">
        <v>13.5</v>
      </c>
      <c r="Q2217" s="5">
        <f t="shared" si="136"/>
        <v>36.58</v>
      </c>
      <c r="R2217" s="5">
        <f t="shared" si="137"/>
        <v>13.5</v>
      </c>
      <c r="S2217" s="5">
        <f t="shared" si="138"/>
        <v>23.08</v>
      </c>
      <c r="T2217" s="7">
        <f t="shared" si="139"/>
        <v>0.63094587206123565</v>
      </c>
      <c r="U2217" s="4">
        <f>YEAR(SalesDataTable[[#This Row],[Order Date]])</f>
        <v>2026</v>
      </c>
      <c r="V2217" s="7" t="str">
        <f>"Q"&amp;ROUNDUP(MONTH(SalesDataTable[[#This Row],[Order Date]])/3,0)</f>
        <v>Q4</v>
      </c>
      <c r="W2217" s="8">
        <f>MONTH(SalesDataTable[[#This Row],[Order Date]])</f>
        <v>10</v>
      </c>
      <c r="X2217" s="7" t="str">
        <f>TEXT(SalesDataTable[[#This Row],[Order Date]],"mmm")</f>
        <v>Oct</v>
      </c>
    </row>
    <row r="2218" spans="1:24" ht="15.75">
      <c r="A2218" s="1">
        <v>1245</v>
      </c>
      <c r="B2218" s="2">
        <v>46324</v>
      </c>
      <c r="C2218" s="3">
        <f>YEAR(SalesDataTable[[#This Row],[Order Date]])</f>
        <v>2026</v>
      </c>
      <c r="D2218" s="10" t="str">
        <f>"Q"&amp;ROUNDUP(MONTH(SalesDataTable[[#This Row],[Order Date]])/3,0)</f>
        <v>Q4</v>
      </c>
      <c r="E2218" s="3">
        <f>MONTH(SalesDataTable[[#This Row],[Order Date]])</f>
        <v>10</v>
      </c>
      <c r="F2218" s="3" t="str">
        <f>TEXT(SalesDataTable[[#This Row],[Order Date]],"MMM")</f>
        <v>Oct</v>
      </c>
      <c r="G2218" s="3" t="s">
        <v>6</v>
      </c>
      <c r="H2218" s="3" t="s">
        <v>27</v>
      </c>
      <c r="I2218" s="3" t="s">
        <v>28</v>
      </c>
      <c r="J2218" s="3" t="s">
        <v>3</v>
      </c>
      <c r="K2218" s="3" t="s">
        <v>34</v>
      </c>
      <c r="L2218" s="3" t="s">
        <v>35</v>
      </c>
      <c r="M2218" s="8">
        <v>2</v>
      </c>
      <c r="N2218" s="5">
        <v>41.06</v>
      </c>
      <c r="O2218" s="6">
        <v>0.05</v>
      </c>
      <c r="P2218" s="5">
        <v>15.07</v>
      </c>
      <c r="Q2218" s="5">
        <f t="shared" si="136"/>
        <v>78.013999999999996</v>
      </c>
      <c r="R2218" s="5">
        <f t="shared" si="137"/>
        <v>30.14</v>
      </c>
      <c r="S2218" s="5">
        <f t="shared" si="138"/>
        <v>47.873999999999995</v>
      </c>
      <c r="T2218" s="7">
        <f t="shared" si="139"/>
        <v>0.6136590868305688</v>
      </c>
      <c r="U2218" s="4">
        <f>YEAR(SalesDataTable[[#This Row],[Order Date]])</f>
        <v>2026</v>
      </c>
      <c r="V2218" s="7" t="str">
        <f>"Q"&amp;ROUNDUP(MONTH(SalesDataTable[[#This Row],[Order Date]])/3,0)</f>
        <v>Q4</v>
      </c>
      <c r="W2218" s="8">
        <f>MONTH(SalesDataTable[[#This Row],[Order Date]])</f>
        <v>10</v>
      </c>
      <c r="X2218" s="7" t="str">
        <f>TEXT(SalesDataTable[[#This Row],[Order Date]],"mmm")</f>
        <v>Oct</v>
      </c>
    </row>
    <row r="2219" spans="1:24" ht="15.75">
      <c r="A2219" s="1">
        <v>1477</v>
      </c>
      <c r="B2219" s="2">
        <v>46324</v>
      </c>
      <c r="C2219" s="3">
        <f>YEAR(SalesDataTable[[#This Row],[Order Date]])</f>
        <v>2026</v>
      </c>
      <c r="D2219" s="10" t="str">
        <f>"Q"&amp;ROUNDUP(MONTH(SalesDataTable[[#This Row],[Order Date]])/3,0)</f>
        <v>Q4</v>
      </c>
      <c r="E2219" s="3">
        <f>MONTH(SalesDataTable[[#This Row],[Order Date]])</f>
        <v>10</v>
      </c>
      <c r="F2219" s="3" t="str">
        <f>TEXT(SalesDataTable[[#This Row],[Order Date]],"MMM")</f>
        <v>Oct</v>
      </c>
      <c r="G2219" s="3" t="s">
        <v>6</v>
      </c>
      <c r="H2219" s="3" t="s">
        <v>49</v>
      </c>
      <c r="I2219" s="3" t="s">
        <v>28</v>
      </c>
      <c r="J2219" s="3" t="s">
        <v>3</v>
      </c>
      <c r="K2219" s="3" t="s">
        <v>23</v>
      </c>
      <c r="L2219" s="3" t="s">
        <v>51</v>
      </c>
      <c r="M2219" s="8">
        <v>1</v>
      </c>
      <c r="N2219" s="5">
        <v>121.78</v>
      </c>
      <c r="O2219" s="6">
        <v>0.15</v>
      </c>
      <c r="P2219" s="5">
        <v>61.55</v>
      </c>
      <c r="Q2219" s="5">
        <f t="shared" si="136"/>
        <v>103.51300000000001</v>
      </c>
      <c r="R2219" s="5">
        <f t="shared" si="137"/>
        <v>61.55</v>
      </c>
      <c r="S2219" s="5">
        <f t="shared" si="138"/>
        <v>41.963000000000008</v>
      </c>
      <c r="T2219" s="7">
        <f t="shared" si="139"/>
        <v>0.40538869513974096</v>
      </c>
      <c r="U2219" s="4">
        <f>YEAR(SalesDataTable[[#This Row],[Order Date]])</f>
        <v>2026</v>
      </c>
      <c r="V2219" s="7" t="str">
        <f>"Q"&amp;ROUNDUP(MONTH(SalesDataTable[[#This Row],[Order Date]])/3,0)</f>
        <v>Q4</v>
      </c>
      <c r="W2219" s="8">
        <f>MONTH(SalesDataTable[[#This Row],[Order Date]])</f>
        <v>10</v>
      </c>
      <c r="X2219" s="7" t="str">
        <f>TEXT(SalesDataTable[[#This Row],[Order Date]],"mmm")</f>
        <v>Oct</v>
      </c>
    </row>
    <row r="2220" spans="1:24" ht="15.75">
      <c r="A2220" s="1">
        <v>1575</v>
      </c>
      <c r="B2220" s="2">
        <v>46324</v>
      </c>
      <c r="C2220" s="3">
        <f>YEAR(SalesDataTable[[#This Row],[Order Date]])</f>
        <v>2026</v>
      </c>
      <c r="D2220" s="10" t="str">
        <f>"Q"&amp;ROUNDUP(MONTH(SalesDataTable[[#This Row],[Order Date]])/3,0)</f>
        <v>Q4</v>
      </c>
      <c r="E2220" s="3">
        <f>MONTH(SalesDataTable[[#This Row],[Order Date]])</f>
        <v>10</v>
      </c>
      <c r="F2220" s="3" t="str">
        <f>TEXT(SalesDataTable[[#This Row],[Order Date]],"MMM")</f>
        <v>Oct</v>
      </c>
      <c r="G2220" s="3" t="s">
        <v>20</v>
      </c>
      <c r="H2220" s="3" t="s">
        <v>31</v>
      </c>
      <c r="I2220" s="3" t="s">
        <v>8</v>
      </c>
      <c r="J2220" s="3" t="s">
        <v>3</v>
      </c>
      <c r="K2220" s="3" t="s">
        <v>14</v>
      </c>
      <c r="L2220" s="3" t="s">
        <v>44</v>
      </c>
      <c r="M2220" s="8">
        <v>5</v>
      </c>
      <c r="N2220" s="5">
        <v>130.68</v>
      </c>
      <c r="O2220" s="6">
        <v>0.2</v>
      </c>
      <c r="P2220" s="5">
        <v>67.209999999999994</v>
      </c>
      <c r="Q2220" s="5">
        <f t="shared" si="136"/>
        <v>522.72000000000014</v>
      </c>
      <c r="R2220" s="5">
        <f t="shared" si="137"/>
        <v>336.04999999999995</v>
      </c>
      <c r="S2220" s="5">
        <f t="shared" si="138"/>
        <v>186.67000000000019</v>
      </c>
      <c r="T2220" s="7">
        <f t="shared" si="139"/>
        <v>0.35711279461279488</v>
      </c>
      <c r="U2220" s="4">
        <f>YEAR(SalesDataTable[[#This Row],[Order Date]])</f>
        <v>2026</v>
      </c>
      <c r="V2220" s="7" t="str">
        <f>"Q"&amp;ROUNDUP(MONTH(SalesDataTable[[#This Row],[Order Date]])/3,0)</f>
        <v>Q4</v>
      </c>
      <c r="W2220" s="8">
        <f>MONTH(SalesDataTable[[#This Row],[Order Date]])</f>
        <v>10</v>
      </c>
      <c r="X2220" s="7" t="str">
        <f>TEXT(SalesDataTable[[#This Row],[Order Date]],"mmm")</f>
        <v>Oct</v>
      </c>
    </row>
    <row r="2221" spans="1:24" ht="15.75">
      <c r="A2221" s="1">
        <v>2830</v>
      </c>
      <c r="B2221" s="2">
        <v>46324</v>
      </c>
      <c r="C2221" s="3">
        <f>YEAR(SalesDataTable[[#This Row],[Order Date]])</f>
        <v>2026</v>
      </c>
      <c r="D2221" s="10" t="str">
        <f>"Q"&amp;ROUNDUP(MONTH(SalesDataTable[[#This Row],[Order Date]])/3,0)</f>
        <v>Q4</v>
      </c>
      <c r="E2221" s="3">
        <f>MONTH(SalesDataTable[[#This Row],[Order Date]])</f>
        <v>10</v>
      </c>
      <c r="F2221" s="3" t="str">
        <f>TEXT(SalesDataTable[[#This Row],[Order Date]],"MMM")</f>
        <v>Oct</v>
      </c>
      <c r="G2221" s="3" t="s">
        <v>11</v>
      </c>
      <c r="H2221" s="3" t="s">
        <v>12</v>
      </c>
      <c r="I2221" s="3" t="s">
        <v>2</v>
      </c>
      <c r="J2221" s="3" t="s">
        <v>13</v>
      </c>
      <c r="K2221" s="3" t="s">
        <v>14</v>
      </c>
      <c r="L2221" s="3" t="s">
        <v>48</v>
      </c>
      <c r="M2221" s="8">
        <v>1</v>
      </c>
      <c r="N2221" s="5">
        <v>161.94999999999999</v>
      </c>
      <c r="O2221" s="6">
        <v>0</v>
      </c>
      <c r="P2221" s="5">
        <v>86.61</v>
      </c>
      <c r="Q2221" s="5">
        <f t="shared" si="136"/>
        <v>161.94999999999999</v>
      </c>
      <c r="R2221" s="5">
        <f t="shared" si="137"/>
        <v>86.61</v>
      </c>
      <c r="S2221" s="5">
        <f t="shared" si="138"/>
        <v>75.339999999999989</v>
      </c>
      <c r="T2221" s="7">
        <f t="shared" si="139"/>
        <v>0.46520531028095086</v>
      </c>
      <c r="U2221" s="4">
        <f>YEAR(SalesDataTable[[#This Row],[Order Date]])</f>
        <v>2026</v>
      </c>
      <c r="V2221" s="7" t="str">
        <f>"Q"&amp;ROUNDUP(MONTH(SalesDataTable[[#This Row],[Order Date]])/3,0)</f>
        <v>Q4</v>
      </c>
      <c r="W2221" s="8">
        <f>MONTH(SalesDataTable[[#This Row],[Order Date]])</f>
        <v>10</v>
      </c>
      <c r="X2221" s="7" t="str">
        <f>TEXT(SalesDataTable[[#This Row],[Order Date]],"mmm")</f>
        <v>Oct</v>
      </c>
    </row>
    <row r="2222" spans="1:24" ht="15.75">
      <c r="A2222" s="1">
        <v>2884</v>
      </c>
      <c r="B2222" s="2">
        <v>46324</v>
      </c>
      <c r="C2222" s="3">
        <f>YEAR(SalesDataTable[[#This Row],[Order Date]])</f>
        <v>2026</v>
      </c>
      <c r="D2222" s="10" t="str">
        <f>"Q"&amp;ROUNDUP(MONTH(SalesDataTable[[#This Row],[Order Date]])/3,0)</f>
        <v>Q4</v>
      </c>
      <c r="E2222" s="3">
        <f>MONTH(SalesDataTable[[#This Row],[Order Date]])</f>
        <v>10</v>
      </c>
      <c r="F2222" s="3" t="str">
        <f>TEXT(SalesDataTable[[#This Row],[Order Date]],"MMM")</f>
        <v>Oct</v>
      </c>
      <c r="G2222" s="3" t="s">
        <v>0</v>
      </c>
      <c r="H2222" s="3" t="s">
        <v>50</v>
      </c>
      <c r="I2222" s="3" t="s">
        <v>19</v>
      </c>
      <c r="J2222" s="3" t="s">
        <v>3</v>
      </c>
      <c r="K2222" s="3" t="s">
        <v>4</v>
      </c>
      <c r="L2222" s="3" t="s">
        <v>5</v>
      </c>
      <c r="M2222" s="8">
        <v>2</v>
      </c>
      <c r="N2222" s="5">
        <v>83.6</v>
      </c>
      <c r="O2222" s="6">
        <v>0</v>
      </c>
      <c r="P2222" s="5">
        <v>43.01</v>
      </c>
      <c r="Q2222" s="5">
        <f t="shared" si="136"/>
        <v>167.2</v>
      </c>
      <c r="R2222" s="5">
        <f t="shared" si="137"/>
        <v>86.02</v>
      </c>
      <c r="S2222" s="5">
        <f t="shared" si="138"/>
        <v>81.179999999999993</v>
      </c>
      <c r="T2222" s="7">
        <f t="shared" si="139"/>
        <v>0.48552631578947369</v>
      </c>
      <c r="U2222" s="4">
        <f>YEAR(SalesDataTable[[#This Row],[Order Date]])</f>
        <v>2026</v>
      </c>
      <c r="V2222" s="7" t="str">
        <f>"Q"&amp;ROUNDUP(MONTH(SalesDataTable[[#This Row],[Order Date]])/3,0)</f>
        <v>Q4</v>
      </c>
      <c r="W2222" s="8">
        <f>MONTH(SalesDataTable[[#This Row],[Order Date]])</f>
        <v>10</v>
      </c>
      <c r="X2222" s="7" t="str">
        <f>TEXT(SalesDataTable[[#This Row],[Order Date]],"mmm")</f>
        <v>Oct</v>
      </c>
    </row>
    <row r="2223" spans="1:24" ht="15.75">
      <c r="A2223" s="1">
        <v>3093</v>
      </c>
      <c r="B2223" s="2">
        <v>46324</v>
      </c>
      <c r="C2223" s="3">
        <f>YEAR(SalesDataTable[[#This Row],[Order Date]])</f>
        <v>2026</v>
      </c>
      <c r="D2223" s="10" t="str">
        <f>"Q"&amp;ROUNDUP(MONTH(SalesDataTable[[#This Row],[Order Date]])/3,0)</f>
        <v>Q4</v>
      </c>
      <c r="E2223" s="3">
        <f>MONTH(SalesDataTable[[#This Row],[Order Date]])</f>
        <v>10</v>
      </c>
      <c r="F2223" s="3" t="str">
        <f>TEXT(SalesDataTable[[#This Row],[Order Date]],"MMM")</f>
        <v>Oct</v>
      </c>
      <c r="G2223" s="3" t="s">
        <v>20</v>
      </c>
      <c r="H2223" s="3" t="s">
        <v>21</v>
      </c>
      <c r="I2223" s="3" t="s">
        <v>8</v>
      </c>
      <c r="J2223" s="3" t="s">
        <v>16</v>
      </c>
      <c r="K2223" s="3" t="s">
        <v>23</v>
      </c>
      <c r="L2223" s="3" t="s">
        <v>29</v>
      </c>
      <c r="M2223" s="8">
        <v>3</v>
      </c>
      <c r="N2223" s="5">
        <v>194.19</v>
      </c>
      <c r="O2223" s="6">
        <v>0.15</v>
      </c>
      <c r="P2223" s="5">
        <v>104.22</v>
      </c>
      <c r="Q2223" s="5">
        <f t="shared" si="136"/>
        <v>495.18449999999996</v>
      </c>
      <c r="R2223" s="5">
        <f t="shared" si="137"/>
        <v>312.65999999999997</v>
      </c>
      <c r="S2223" s="5">
        <f t="shared" si="138"/>
        <v>182.52449999999999</v>
      </c>
      <c r="T2223" s="7">
        <f t="shared" si="139"/>
        <v>0.36859897674503139</v>
      </c>
      <c r="U2223" s="4">
        <f>YEAR(SalesDataTable[[#This Row],[Order Date]])</f>
        <v>2026</v>
      </c>
      <c r="V2223" s="7" t="str">
        <f>"Q"&amp;ROUNDUP(MONTH(SalesDataTable[[#This Row],[Order Date]])/3,0)</f>
        <v>Q4</v>
      </c>
      <c r="W2223" s="8">
        <f>MONTH(SalesDataTable[[#This Row],[Order Date]])</f>
        <v>10</v>
      </c>
      <c r="X2223" s="7" t="str">
        <f>TEXT(SalesDataTable[[#This Row],[Order Date]],"mmm")</f>
        <v>Oct</v>
      </c>
    </row>
    <row r="2224" spans="1:24" ht="15.75">
      <c r="A2224" s="1">
        <v>3613</v>
      </c>
      <c r="B2224" s="2">
        <v>46324</v>
      </c>
      <c r="C2224" s="3">
        <f>YEAR(SalesDataTable[[#This Row],[Order Date]])</f>
        <v>2026</v>
      </c>
      <c r="D2224" s="10" t="str">
        <f>"Q"&amp;ROUNDUP(MONTH(SalesDataTable[[#This Row],[Order Date]])/3,0)</f>
        <v>Q4</v>
      </c>
      <c r="E2224" s="3">
        <f>MONTH(SalesDataTable[[#This Row],[Order Date]])</f>
        <v>10</v>
      </c>
      <c r="F2224" s="3" t="str">
        <f>TEXT(SalesDataTable[[#This Row],[Order Date]],"MMM")</f>
        <v>Oct</v>
      </c>
      <c r="G2224" s="3" t="s">
        <v>6</v>
      </c>
      <c r="H2224" s="3" t="s">
        <v>43</v>
      </c>
      <c r="I2224" s="3" t="s">
        <v>2</v>
      </c>
      <c r="J2224" s="3" t="s">
        <v>3</v>
      </c>
      <c r="K2224" s="3" t="s">
        <v>14</v>
      </c>
      <c r="L2224" s="3" t="s">
        <v>48</v>
      </c>
      <c r="M2224" s="8">
        <v>3</v>
      </c>
      <c r="N2224" s="5">
        <v>167.41</v>
      </c>
      <c r="O2224" s="6">
        <v>0</v>
      </c>
      <c r="P2224" s="5">
        <v>85.33</v>
      </c>
      <c r="Q2224" s="5">
        <f t="shared" si="136"/>
        <v>502.23</v>
      </c>
      <c r="R2224" s="5">
        <f t="shared" si="137"/>
        <v>255.99</v>
      </c>
      <c r="S2224" s="5">
        <f t="shared" si="138"/>
        <v>246.24</v>
      </c>
      <c r="T2224" s="7">
        <f t="shared" si="139"/>
        <v>0.49029329191804549</v>
      </c>
      <c r="U2224" s="4">
        <f>YEAR(SalesDataTable[[#This Row],[Order Date]])</f>
        <v>2026</v>
      </c>
      <c r="V2224" s="7" t="str">
        <f>"Q"&amp;ROUNDUP(MONTH(SalesDataTable[[#This Row],[Order Date]])/3,0)</f>
        <v>Q4</v>
      </c>
      <c r="W2224" s="8">
        <f>MONTH(SalesDataTable[[#This Row],[Order Date]])</f>
        <v>10</v>
      </c>
      <c r="X2224" s="7" t="str">
        <f>TEXT(SalesDataTable[[#This Row],[Order Date]],"mmm")</f>
        <v>Oct</v>
      </c>
    </row>
    <row r="2225" spans="1:24" ht="15.75">
      <c r="A2225" s="1">
        <v>4496</v>
      </c>
      <c r="B2225" s="2">
        <v>46324</v>
      </c>
      <c r="C2225" s="3">
        <f>YEAR(SalesDataTable[[#This Row],[Order Date]])</f>
        <v>2026</v>
      </c>
      <c r="D2225" s="10" t="str">
        <f>"Q"&amp;ROUNDUP(MONTH(SalesDataTable[[#This Row],[Order Date]])/3,0)</f>
        <v>Q4</v>
      </c>
      <c r="E2225" s="3">
        <f>MONTH(SalesDataTable[[#This Row],[Order Date]])</f>
        <v>10</v>
      </c>
      <c r="F2225" s="3" t="str">
        <f>TEXT(SalesDataTable[[#This Row],[Order Date]],"MMM")</f>
        <v>Oct</v>
      </c>
      <c r="G2225" s="3" t="s">
        <v>20</v>
      </c>
      <c r="H2225" s="3" t="s">
        <v>33</v>
      </c>
      <c r="I2225" s="3" t="s">
        <v>2</v>
      </c>
      <c r="J2225" s="3" t="s">
        <v>3</v>
      </c>
      <c r="K2225" s="3" t="s">
        <v>34</v>
      </c>
      <c r="L2225" s="3" t="s">
        <v>35</v>
      </c>
      <c r="M2225" s="8">
        <v>2</v>
      </c>
      <c r="N2225" s="5">
        <v>40.83</v>
      </c>
      <c r="O2225" s="6">
        <v>0.1</v>
      </c>
      <c r="P2225" s="5">
        <v>14.91</v>
      </c>
      <c r="Q2225" s="5">
        <f t="shared" si="136"/>
        <v>73.494</v>
      </c>
      <c r="R2225" s="5">
        <f t="shared" si="137"/>
        <v>29.82</v>
      </c>
      <c r="S2225" s="5">
        <f t="shared" si="138"/>
        <v>43.673999999999999</v>
      </c>
      <c r="T2225" s="7">
        <f t="shared" si="139"/>
        <v>0.59425259204833047</v>
      </c>
      <c r="U2225" s="4">
        <f>YEAR(SalesDataTable[[#This Row],[Order Date]])</f>
        <v>2026</v>
      </c>
      <c r="V2225" s="7" t="str">
        <f>"Q"&amp;ROUNDUP(MONTH(SalesDataTable[[#This Row],[Order Date]])/3,0)</f>
        <v>Q4</v>
      </c>
      <c r="W2225" s="8">
        <f>MONTH(SalesDataTable[[#This Row],[Order Date]])</f>
        <v>10</v>
      </c>
      <c r="X2225" s="7" t="str">
        <f>TEXT(SalesDataTable[[#This Row],[Order Date]],"mmm")</f>
        <v>Oct</v>
      </c>
    </row>
    <row r="2226" spans="1:24" ht="15.75">
      <c r="A2226" s="1">
        <v>5194</v>
      </c>
      <c r="B2226" s="2">
        <v>46324</v>
      </c>
      <c r="C2226" s="3">
        <f>YEAR(SalesDataTable[[#This Row],[Order Date]])</f>
        <v>2026</v>
      </c>
      <c r="D2226" s="10" t="str">
        <f>"Q"&amp;ROUNDUP(MONTH(SalesDataTable[[#This Row],[Order Date]])/3,0)</f>
        <v>Q4</v>
      </c>
      <c r="E2226" s="3">
        <f>MONTH(SalesDataTable[[#This Row],[Order Date]])</f>
        <v>10</v>
      </c>
      <c r="F2226" s="3" t="str">
        <f>TEXT(SalesDataTable[[#This Row],[Order Date]],"MMM")</f>
        <v>Oct</v>
      </c>
      <c r="G2226" s="3" t="s">
        <v>0</v>
      </c>
      <c r="H2226" s="3" t="s">
        <v>36</v>
      </c>
      <c r="I2226" s="3" t="s">
        <v>8</v>
      </c>
      <c r="J2226" s="3" t="s">
        <v>16</v>
      </c>
      <c r="K2226" s="3" t="s">
        <v>23</v>
      </c>
      <c r="L2226" s="3" t="s">
        <v>40</v>
      </c>
      <c r="M2226" s="8">
        <v>12</v>
      </c>
      <c r="N2226" s="5">
        <v>80.84</v>
      </c>
      <c r="O2226" s="6">
        <v>0.1</v>
      </c>
      <c r="P2226" s="5">
        <v>38.39</v>
      </c>
      <c r="Q2226" s="5">
        <f t="shared" si="136"/>
        <v>873.072</v>
      </c>
      <c r="R2226" s="5">
        <f t="shared" si="137"/>
        <v>460.68</v>
      </c>
      <c r="S2226" s="5">
        <f t="shared" si="138"/>
        <v>412.392</v>
      </c>
      <c r="T2226" s="7">
        <f t="shared" si="139"/>
        <v>0.4723459233602727</v>
      </c>
      <c r="U2226" s="4">
        <f>YEAR(SalesDataTable[[#This Row],[Order Date]])</f>
        <v>2026</v>
      </c>
      <c r="V2226" s="7" t="str">
        <f>"Q"&amp;ROUNDUP(MONTH(SalesDataTable[[#This Row],[Order Date]])/3,0)</f>
        <v>Q4</v>
      </c>
      <c r="W2226" s="8">
        <f>MONTH(SalesDataTable[[#This Row],[Order Date]])</f>
        <v>10</v>
      </c>
      <c r="X2226" s="7" t="str">
        <f>TEXT(SalesDataTable[[#This Row],[Order Date]],"mmm")</f>
        <v>Oct</v>
      </c>
    </row>
    <row r="2227" spans="1:24" ht="15.75">
      <c r="A2227" s="1">
        <v>339</v>
      </c>
      <c r="B2227" s="2">
        <v>46325</v>
      </c>
      <c r="C2227" s="3">
        <f>YEAR(SalesDataTable[[#This Row],[Order Date]])</f>
        <v>2026</v>
      </c>
      <c r="D2227" s="10" t="str">
        <f>"Q"&amp;ROUNDUP(MONTH(SalesDataTable[[#This Row],[Order Date]])/3,0)</f>
        <v>Q4</v>
      </c>
      <c r="E2227" s="3">
        <f>MONTH(SalesDataTable[[#This Row],[Order Date]])</f>
        <v>10</v>
      </c>
      <c r="F2227" s="3" t="str">
        <f>TEXT(SalesDataTable[[#This Row],[Order Date]],"MMM")</f>
        <v>Oct</v>
      </c>
      <c r="G2227" s="3" t="s">
        <v>20</v>
      </c>
      <c r="H2227" s="3" t="s">
        <v>47</v>
      </c>
      <c r="I2227" s="3" t="s">
        <v>2</v>
      </c>
      <c r="J2227" s="3" t="s">
        <v>3</v>
      </c>
      <c r="K2227" s="3" t="s">
        <v>4</v>
      </c>
      <c r="L2227" s="3" t="s">
        <v>26</v>
      </c>
      <c r="M2227" s="8">
        <v>1</v>
      </c>
      <c r="N2227" s="5">
        <v>39.65</v>
      </c>
      <c r="O2227" s="6">
        <v>0</v>
      </c>
      <c r="P2227" s="5">
        <v>16.38</v>
      </c>
      <c r="Q2227" s="5">
        <f t="shared" si="136"/>
        <v>39.65</v>
      </c>
      <c r="R2227" s="5">
        <f t="shared" si="137"/>
        <v>16.38</v>
      </c>
      <c r="S2227" s="5">
        <f t="shared" si="138"/>
        <v>23.27</v>
      </c>
      <c r="T2227" s="7">
        <f t="shared" si="139"/>
        <v>0.58688524590163937</v>
      </c>
      <c r="U2227" s="4">
        <f>YEAR(SalesDataTable[[#This Row],[Order Date]])</f>
        <v>2026</v>
      </c>
      <c r="V2227" s="7" t="str">
        <f>"Q"&amp;ROUNDUP(MONTH(SalesDataTable[[#This Row],[Order Date]])/3,0)</f>
        <v>Q4</v>
      </c>
      <c r="W2227" s="8">
        <f>MONTH(SalesDataTable[[#This Row],[Order Date]])</f>
        <v>10</v>
      </c>
      <c r="X2227" s="7" t="str">
        <f>TEXT(SalesDataTable[[#This Row],[Order Date]],"mmm")</f>
        <v>Oct</v>
      </c>
    </row>
    <row r="2228" spans="1:24" ht="15.75">
      <c r="A2228" s="1">
        <v>1199</v>
      </c>
      <c r="B2228" s="2">
        <v>46325</v>
      </c>
      <c r="C2228" s="3">
        <f>YEAR(SalesDataTable[[#This Row],[Order Date]])</f>
        <v>2026</v>
      </c>
      <c r="D2228" s="10" t="str">
        <f>"Q"&amp;ROUNDUP(MONTH(SalesDataTable[[#This Row],[Order Date]])/3,0)</f>
        <v>Q4</v>
      </c>
      <c r="E2228" s="3">
        <f>MONTH(SalesDataTable[[#This Row],[Order Date]])</f>
        <v>10</v>
      </c>
      <c r="F2228" s="3" t="str">
        <f>TEXT(SalesDataTable[[#This Row],[Order Date]],"MMM")</f>
        <v>Oct</v>
      </c>
      <c r="G2228" s="3" t="s">
        <v>6</v>
      </c>
      <c r="H2228" s="3" t="s">
        <v>43</v>
      </c>
      <c r="I2228" s="3" t="s">
        <v>2</v>
      </c>
      <c r="J2228" s="3" t="s">
        <v>13</v>
      </c>
      <c r="K2228" s="3" t="s">
        <v>4</v>
      </c>
      <c r="L2228" s="3" t="s">
        <v>30</v>
      </c>
      <c r="M2228" s="8">
        <v>1</v>
      </c>
      <c r="N2228" s="5">
        <v>102.47</v>
      </c>
      <c r="O2228" s="6">
        <v>0.1</v>
      </c>
      <c r="P2228" s="5">
        <v>49.75</v>
      </c>
      <c r="Q2228" s="5">
        <f t="shared" si="136"/>
        <v>92.222999999999999</v>
      </c>
      <c r="R2228" s="5">
        <f t="shared" si="137"/>
        <v>49.75</v>
      </c>
      <c r="S2228" s="5">
        <f t="shared" si="138"/>
        <v>42.472999999999999</v>
      </c>
      <c r="T2228" s="7">
        <f t="shared" si="139"/>
        <v>0.46054671828068922</v>
      </c>
      <c r="U2228" s="4">
        <f>YEAR(SalesDataTable[[#This Row],[Order Date]])</f>
        <v>2026</v>
      </c>
      <c r="V2228" s="7" t="str">
        <f>"Q"&amp;ROUNDUP(MONTH(SalesDataTable[[#This Row],[Order Date]])/3,0)</f>
        <v>Q4</v>
      </c>
      <c r="W2228" s="8">
        <f>MONTH(SalesDataTable[[#This Row],[Order Date]])</f>
        <v>10</v>
      </c>
      <c r="X2228" s="7" t="str">
        <f>TEXT(SalesDataTable[[#This Row],[Order Date]],"mmm")</f>
        <v>Oct</v>
      </c>
    </row>
    <row r="2229" spans="1:24" ht="15.75">
      <c r="A2229" s="1">
        <v>1253</v>
      </c>
      <c r="B2229" s="2">
        <v>46325</v>
      </c>
      <c r="C2229" s="3">
        <f>YEAR(SalesDataTable[[#This Row],[Order Date]])</f>
        <v>2026</v>
      </c>
      <c r="D2229" s="10" t="str">
        <f>"Q"&amp;ROUNDUP(MONTH(SalesDataTable[[#This Row],[Order Date]])/3,0)</f>
        <v>Q4</v>
      </c>
      <c r="E2229" s="3">
        <f>MONTH(SalesDataTable[[#This Row],[Order Date]])</f>
        <v>10</v>
      </c>
      <c r="F2229" s="3" t="str">
        <f>TEXT(SalesDataTable[[#This Row],[Order Date]],"MMM")</f>
        <v>Oct</v>
      </c>
      <c r="G2229" s="3" t="s">
        <v>20</v>
      </c>
      <c r="H2229" s="3" t="s">
        <v>47</v>
      </c>
      <c r="I2229" s="3" t="s">
        <v>19</v>
      </c>
      <c r="J2229" s="3" t="s">
        <v>16</v>
      </c>
      <c r="K2229" s="3" t="s">
        <v>34</v>
      </c>
      <c r="L2229" s="3" t="s">
        <v>35</v>
      </c>
      <c r="M2229" s="8">
        <v>2</v>
      </c>
      <c r="N2229" s="5">
        <v>40.43</v>
      </c>
      <c r="O2229" s="6">
        <v>0</v>
      </c>
      <c r="P2229" s="5">
        <v>14.88</v>
      </c>
      <c r="Q2229" s="5">
        <f t="shared" si="136"/>
        <v>80.86</v>
      </c>
      <c r="R2229" s="5">
        <f t="shared" si="137"/>
        <v>29.76</v>
      </c>
      <c r="S2229" s="5">
        <f t="shared" si="138"/>
        <v>51.099999999999994</v>
      </c>
      <c r="T2229" s="7">
        <f t="shared" si="139"/>
        <v>0.63195646796932969</v>
      </c>
      <c r="U2229" s="4">
        <f>YEAR(SalesDataTable[[#This Row],[Order Date]])</f>
        <v>2026</v>
      </c>
      <c r="V2229" s="7" t="str">
        <f>"Q"&amp;ROUNDUP(MONTH(SalesDataTable[[#This Row],[Order Date]])/3,0)</f>
        <v>Q4</v>
      </c>
      <c r="W2229" s="8">
        <f>MONTH(SalesDataTable[[#This Row],[Order Date]])</f>
        <v>10</v>
      </c>
      <c r="X2229" s="7" t="str">
        <f>TEXT(SalesDataTable[[#This Row],[Order Date]],"mmm")</f>
        <v>Oct</v>
      </c>
    </row>
    <row r="2230" spans="1:24" ht="15.75">
      <c r="A2230" s="1">
        <v>1407</v>
      </c>
      <c r="B2230" s="2">
        <v>46325</v>
      </c>
      <c r="C2230" s="3">
        <f>YEAR(SalesDataTable[[#This Row],[Order Date]])</f>
        <v>2026</v>
      </c>
      <c r="D2230" s="10" t="str">
        <f>"Q"&amp;ROUNDUP(MONTH(SalesDataTable[[#This Row],[Order Date]])/3,0)</f>
        <v>Q4</v>
      </c>
      <c r="E2230" s="3">
        <f>MONTH(SalesDataTable[[#This Row],[Order Date]])</f>
        <v>10</v>
      </c>
      <c r="F2230" s="3" t="str">
        <f>TEXT(SalesDataTable[[#This Row],[Order Date]],"MMM")</f>
        <v>Oct</v>
      </c>
      <c r="G2230" s="3" t="s">
        <v>20</v>
      </c>
      <c r="H2230" s="3" t="s">
        <v>33</v>
      </c>
      <c r="I2230" s="3" t="s">
        <v>19</v>
      </c>
      <c r="J2230" s="3" t="s">
        <v>16</v>
      </c>
      <c r="K2230" s="3" t="s">
        <v>14</v>
      </c>
      <c r="L2230" s="3" t="s">
        <v>15</v>
      </c>
      <c r="M2230" s="8">
        <v>2</v>
      </c>
      <c r="N2230" s="5">
        <v>35.880000000000003</v>
      </c>
      <c r="O2230" s="6">
        <v>0.05</v>
      </c>
      <c r="P2230" s="5">
        <v>13.52</v>
      </c>
      <c r="Q2230" s="5">
        <f t="shared" si="136"/>
        <v>68.171999999999997</v>
      </c>
      <c r="R2230" s="5">
        <f t="shared" si="137"/>
        <v>27.04</v>
      </c>
      <c r="S2230" s="5">
        <f t="shared" si="138"/>
        <v>41.131999999999998</v>
      </c>
      <c r="T2230" s="7">
        <f t="shared" si="139"/>
        <v>0.60335621662852779</v>
      </c>
      <c r="U2230" s="4">
        <f>YEAR(SalesDataTable[[#This Row],[Order Date]])</f>
        <v>2026</v>
      </c>
      <c r="V2230" s="7" t="str">
        <f>"Q"&amp;ROUNDUP(MONTH(SalesDataTable[[#This Row],[Order Date]])/3,0)</f>
        <v>Q4</v>
      </c>
      <c r="W2230" s="8">
        <f>MONTH(SalesDataTable[[#This Row],[Order Date]])</f>
        <v>10</v>
      </c>
      <c r="X2230" s="7" t="str">
        <f>TEXT(SalesDataTable[[#This Row],[Order Date]],"mmm")</f>
        <v>Oct</v>
      </c>
    </row>
    <row r="2231" spans="1:24" ht="15.75">
      <c r="A2231" s="1">
        <v>2532</v>
      </c>
      <c r="B2231" s="2">
        <v>46325</v>
      </c>
      <c r="C2231" s="3">
        <f>YEAR(SalesDataTable[[#This Row],[Order Date]])</f>
        <v>2026</v>
      </c>
      <c r="D2231" s="10" t="str">
        <f>"Q"&amp;ROUNDUP(MONTH(SalesDataTable[[#This Row],[Order Date]])/3,0)</f>
        <v>Q4</v>
      </c>
      <c r="E2231" s="3">
        <f>MONTH(SalesDataTable[[#This Row],[Order Date]])</f>
        <v>10</v>
      </c>
      <c r="F2231" s="3" t="str">
        <f>TEXT(SalesDataTable[[#This Row],[Order Date]],"MMM")</f>
        <v>Oct</v>
      </c>
      <c r="G2231" s="3" t="s">
        <v>0</v>
      </c>
      <c r="H2231" s="3" t="s">
        <v>50</v>
      </c>
      <c r="I2231" s="3" t="s">
        <v>28</v>
      </c>
      <c r="J2231" s="3" t="s">
        <v>13</v>
      </c>
      <c r="K2231" s="3" t="s">
        <v>4</v>
      </c>
      <c r="L2231" s="3" t="s">
        <v>5</v>
      </c>
      <c r="M2231" s="8">
        <v>1</v>
      </c>
      <c r="N2231" s="5">
        <v>80.400000000000006</v>
      </c>
      <c r="O2231" s="6">
        <v>0</v>
      </c>
      <c r="P2231" s="5">
        <v>43.34</v>
      </c>
      <c r="Q2231" s="5">
        <f t="shared" si="136"/>
        <v>80.400000000000006</v>
      </c>
      <c r="R2231" s="5">
        <f t="shared" si="137"/>
        <v>43.34</v>
      </c>
      <c r="S2231" s="5">
        <f t="shared" si="138"/>
        <v>37.06</v>
      </c>
      <c r="T2231" s="7">
        <f t="shared" si="139"/>
        <v>0.46094527363184079</v>
      </c>
      <c r="U2231" s="4">
        <f>YEAR(SalesDataTable[[#This Row],[Order Date]])</f>
        <v>2026</v>
      </c>
      <c r="V2231" s="7" t="str">
        <f>"Q"&amp;ROUNDUP(MONTH(SalesDataTable[[#This Row],[Order Date]])/3,0)</f>
        <v>Q4</v>
      </c>
      <c r="W2231" s="8">
        <f>MONTH(SalesDataTable[[#This Row],[Order Date]])</f>
        <v>10</v>
      </c>
      <c r="X2231" s="7" t="str">
        <f>TEXT(SalesDataTable[[#This Row],[Order Date]],"mmm")</f>
        <v>Oct</v>
      </c>
    </row>
    <row r="2232" spans="1:24" ht="15.75">
      <c r="A2232" s="1">
        <v>307</v>
      </c>
      <c r="B2232" s="2">
        <v>46326</v>
      </c>
      <c r="C2232" s="3">
        <f>YEAR(SalesDataTable[[#This Row],[Order Date]])</f>
        <v>2026</v>
      </c>
      <c r="D2232" s="10" t="str">
        <f>"Q"&amp;ROUNDUP(MONTH(SalesDataTable[[#This Row],[Order Date]])/3,0)</f>
        <v>Q4</v>
      </c>
      <c r="E2232" s="3">
        <f>MONTH(SalesDataTable[[#This Row],[Order Date]])</f>
        <v>10</v>
      </c>
      <c r="F2232" s="3" t="str">
        <f>TEXT(SalesDataTable[[#This Row],[Order Date]],"MMM")</f>
        <v>Oct</v>
      </c>
      <c r="G2232" s="3" t="s">
        <v>20</v>
      </c>
      <c r="H2232" s="3" t="s">
        <v>33</v>
      </c>
      <c r="I2232" s="3" t="s">
        <v>2</v>
      </c>
      <c r="J2232" s="3" t="s">
        <v>3</v>
      </c>
      <c r="K2232" s="3" t="s">
        <v>34</v>
      </c>
      <c r="L2232" s="3" t="s">
        <v>42</v>
      </c>
      <c r="M2232" s="8">
        <v>1</v>
      </c>
      <c r="N2232" s="5">
        <v>37.08</v>
      </c>
      <c r="O2232" s="6">
        <v>0</v>
      </c>
      <c r="P2232" s="5">
        <v>13.62</v>
      </c>
      <c r="Q2232" s="5">
        <f t="shared" si="136"/>
        <v>37.08</v>
      </c>
      <c r="R2232" s="5">
        <f t="shared" si="137"/>
        <v>13.62</v>
      </c>
      <c r="S2232" s="5">
        <f t="shared" si="138"/>
        <v>23.46</v>
      </c>
      <c r="T2232" s="7">
        <f t="shared" si="139"/>
        <v>0.63268608414239491</v>
      </c>
      <c r="U2232" s="4">
        <f>YEAR(SalesDataTable[[#This Row],[Order Date]])</f>
        <v>2026</v>
      </c>
      <c r="V2232" s="7" t="str">
        <f>"Q"&amp;ROUNDUP(MONTH(SalesDataTable[[#This Row],[Order Date]])/3,0)</f>
        <v>Q4</v>
      </c>
      <c r="W2232" s="8">
        <f>MONTH(SalesDataTable[[#This Row],[Order Date]])</f>
        <v>10</v>
      </c>
      <c r="X2232" s="7" t="str">
        <f>TEXT(SalesDataTable[[#This Row],[Order Date]],"mmm")</f>
        <v>Oct</v>
      </c>
    </row>
    <row r="2233" spans="1:24" ht="15.75">
      <c r="A2233" s="1">
        <v>3257</v>
      </c>
      <c r="B2233" s="2">
        <v>46326</v>
      </c>
      <c r="C2233" s="3">
        <f>YEAR(SalesDataTable[[#This Row],[Order Date]])</f>
        <v>2026</v>
      </c>
      <c r="D2233" s="10" t="str">
        <f>"Q"&amp;ROUNDUP(MONTH(SalesDataTable[[#This Row],[Order Date]])/3,0)</f>
        <v>Q4</v>
      </c>
      <c r="E2233" s="3">
        <f>MONTH(SalesDataTable[[#This Row],[Order Date]])</f>
        <v>10</v>
      </c>
      <c r="F2233" s="3" t="str">
        <f>TEXT(SalesDataTable[[#This Row],[Order Date]],"MMM")</f>
        <v>Oct</v>
      </c>
      <c r="G2233" s="3" t="s">
        <v>20</v>
      </c>
      <c r="H2233" s="3" t="s">
        <v>21</v>
      </c>
      <c r="I2233" s="3" t="s">
        <v>19</v>
      </c>
      <c r="J2233" s="3" t="s">
        <v>13</v>
      </c>
      <c r="K2233" s="3" t="s">
        <v>14</v>
      </c>
      <c r="L2233" s="3" t="s">
        <v>48</v>
      </c>
      <c r="M2233" s="8">
        <v>6</v>
      </c>
      <c r="N2233" s="5">
        <v>165.92</v>
      </c>
      <c r="O2233" s="6">
        <v>0</v>
      </c>
      <c r="P2233" s="5">
        <v>87.55</v>
      </c>
      <c r="Q2233" s="5">
        <f t="shared" si="136"/>
        <v>995.52</v>
      </c>
      <c r="R2233" s="5">
        <f t="shared" si="137"/>
        <v>525.29999999999995</v>
      </c>
      <c r="S2233" s="5">
        <f t="shared" si="138"/>
        <v>470.22</v>
      </c>
      <c r="T2233" s="7">
        <f t="shared" si="139"/>
        <v>0.4723360655737705</v>
      </c>
      <c r="U2233" s="4">
        <f>YEAR(SalesDataTable[[#This Row],[Order Date]])</f>
        <v>2026</v>
      </c>
      <c r="V2233" s="7" t="str">
        <f>"Q"&amp;ROUNDUP(MONTH(SalesDataTable[[#This Row],[Order Date]])/3,0)</f>
        <v>Q4</v>
      </c>
      <c r="W2233" s="8">
        <f>MONTH(SalesDataTable[[#This Row],[Order Date]])</f>
        <v>10</v>
      </c>
      <c r="X2233" s="7" t="str">
        <f>TEXT(SalesDataTable[[#This Row],[Order Date]],"mmm")</f>
        <v>Oct</v>
      </c>
    </row>
    <row r="2234" spans="1:24" ht="15.75">
      <c r="A2234" s="1">
        <v>3739</v>
      </c>
      <c r="B2234" s="2">
        <v>46326</v>
      </c>
      <c r="C2234" s="3">
        <f>YEAR(SalesDataTable[[#This Row],[Order Date]])</f>
        <v>2026</v>
      </c>
      <c r="D2234" s="10" t="str">
        <f>"Q"&amp;ROUNDUP(MONTH(SalesDataTable[[#This Row],[Order Date]])/3,0)</f>
        <v>Q4</v>
      </c>
      <c r="E2234" s="3">
        <f>MONTH(SalesDataTable[[#This Row],[Order Date]])</f>
        <v>10</v>
      </c>
      <c r="F2234" s="3" t="str">
        <f>TEXT(SalesDataTable[[#This Row],[Order Date]],"MMM")</f>
        <v>Oct</v>
      </c>
      <c r="G2234" s="3" t="s">
        <v>6</v>
      </c>
      <c r="H2234" s="3" t="s">
        <v>43</v>
      </c>
      <c r="I2234" s="3" t="s">
        <v>28</v>
      </c>
      <c r="J2234" s="3" t="s">
        <v>13</v>
      </c>
      <c r="K2234" s="3" t="s">
        <v>14</v>
      </c>
      <c r="L2234" s="3" t="s">
        <v>44</v>
      </c>
      <c r="M2234" s="8">
        <v>1</v>
      </c>
      <c r="N2234" s="5">
        <v>135.19</v>
      </c>
      <c r="O2234" s="6">
        <v>0</v>
      </c>
      <c r="P2234" s="5">
        <v>68.319999999999993</v>
      </c>
      <c r="Q2234" s="5">
        <f t="shared" si="136"/>
        <v>135.19</v>
      </c>
      <c r="R2234" s="5">
        <f t="shared" si="137"/>
        <v>68.319999999999993</v>
      </c>
      <c r="S2234" s="5">
        <f t="shared" si="138"/>
        <v>66.87</v>
      </c>
      <c r="T2234" s="7">
        <f t="shared" si="139"/>
        <v>0.49463717730601381</v>
      </c>
      <c r="U2234" s="4">
        <f>YEAR(SalesDataTable[[#This Row],[Order Date]])</f>
        <v>2026</v>
      </c>
      <c r="V2234" s="7" t="str">
        <f>"Q"&amp;ROUNDUP(MONTH(SalesDataTable[[#This Row],[Order Date]])/3,0)</f>
        <v>Q4</v>
      </c>
      <c r="W2234" s="8">
        <f>MONTH(SalesDataTable[[#This Row],[Order Date]])</f>
        <v>10</v>
      </c>
      <c r="X2234" s="7" t="str">
        <f>TEXT(SalesDataTable[[#This Row],[Order Date]],"mmm")</f>
        <v>Oct</v>
      </c>
    </row>
    <row r="2235" spans="1:24" ht="15.75">
      <c r="A2235" s="1">
        <v>77</v>
      </c>
      <c r="B2235" s="2">
        <v>46327</v>
      </c>
      <c r="C2235" s="3">
        <f>YEAR(SalesDataTable[[#This Row],[Order Date]])</f>
        <v>2026</v>
      </c>
      <c r="D2235" s="10" t="str">
        <f>"Q"&amp;ROUNDUP(MONTH(SalesDataTable[[#This Row],[Order Date]])/3,0)</f>
        <v>Q4</v>
      </c>
      <c r="E2235" s="3">
        <f>MONTH(SalesDataTable[[#This Row],[Order Date]])</f>
        <v>11</v>
      </c>
      <c r="F2235" s="3" t="str">
        <f>TEXT(SalesDataTable[[#This Row],[Order Date]],"MMM")</f>
        <v>Nov</v>
      </c>
      <c r="G2235" s="3" t="s">
        <v>6</v>
      </c>
      <c r="H2235" s="3" t="s">
        <v>41</v>
      </c>
      <c r="I2235" s="3" t="s">
        <v>2</v>
      </c>
      <c r="J2235" s="3" t="s">
        <v>13</v>
      </c>
      <c r="K2235" s="3" t="s">
        <v>14</v>
      </c>
      <c r="L2235" s="3" t="s">
        <v>44</v>
      </c>
      <c r="M2235" s="8">
        <v>2</v>
      </c>
      <c r="N2235" s="5">
        <v>133.96</v>
      </c>
      <c r="O2235" s="6">
        <v>0.1</v>
      </c>
      <c r="P2235" s="5">
        <v>65.44</v>
      </c>
      <c r="Q2235" s="5">
        <f t="shared" si="136"/>
        <v>241.12800000000001</v>
      </c>
      <c r="R2235" s="5">
        <f t="shared" si="137"/>
        <v>130.88</v>
      </c>
      <c r="S2235" s="5">
        <f t="shared" si="138"/>
        <v>110.24800000000002</v>
      </c>
      <c r="T2235" s="7">
        <f t="shared" si="139"/>
        <v>0.4572177432732823</v>
      </c>
      <c r="U2235" s="4">
        <f>YEAR(SalesDataTable[[#This Row],[Order Date]])</f>
        <v>2026</v>
      </c>
      <c r="V2235" s="7" t="str">
        <f>"Q"&amp;ROUNDUP(MONTH(SalesDataTable[[#This Row],[Order Date]])/3,0)</f>
        <v>Q4</v>
      </c>
      <c r="W2235" s="8">
        <f>MONTH(SalesDataTable[[#This Row],[Order Date]])</f>
        <v>11</v>
      </c>
      <c r="X2235" s="7" t="str">
        <f>TEXT(SalesDataTable[[#This Row],[Order Date]],"mmm")</f>
        <v>Nov</v>
      </c>
    </row>
    <row r="2236" spans="1:24" ht="15.75">
      <c r="A2236" s="1">
        <v>461</v>
      </c>
      <c r="B2236" s="2">
        <v>46327</v>
      </c>
      <c r="C2236" s="3">
        <f>YEAR(SalesDataTable[[#This Row],[Order Date]])</f>
        <v>2026</v>
      </c>
      <c r="D2236" s="10" t="str">
        <f>"Q"&amp;ROUNDUP(MONTH(SalesDataTable[[#This Row],[Order Date]])/3,0)</f>
        <v>Q4</v>
      </c>
      <c r="E2236" s="3">
        <f>MONTH(SalesDataTable[[#This Row],[Order Date]])</f>
        <v>11</v>
      </c>
      <c r="F2236" s="3" t="str">
        <f>TEXT(SalesDataTable[[#This Row],[Order Date]],"MMM")</f>
        <v>Nov</v>
      </c>
      <c r="G2236" s="3" t="s">
        <v>6</v>
      </c>
      <c r="H2236" s="3" t="s">
        <v>41</v>
      </c>
      <c r="I2236" s="3" t="s">
        <v>28</v>
      </c>
      <c r="J2236" s="3" t="s">
        <v>16</v>
      </c>
      <c r="K2236" s="3" t="s">
        <v>4</v>
      </c>
      <c r="L2236" s="3" t="s">
        <v>22</v>
      </c>
      <c r="M2236" s="8">
        <v>3</v>
      </c>
      <c r="N2236" s="5">
        <v>51.67</v>
      </c>
      <c r="O2236" s="6">
        <v>0.05</v>
      </c>
      <c r="P2236" s="5">
        <v>22.8</v>
      </c>
      <c r="Q2236" s="5">
        <f t="shared" si="136"/>
        <v>147.25949999999997</v>
      </c>
      <c r="R2236" s="5">
        <f t="shared" si="137"/>
        <v>68.400000000000006</v>
      </c>
      <c r="S2236" s="5">
        <f t="shared" si="138"/>
        <v>78.859499999999969</v>
      </c>
      <c r="T2236" s="7">
        <f t="shared" si="139"/>
        <v>0.53551383781691497</v>
      </c>
      <c r="U2236" s="4">
        <f>YEAR(SalesDataTable[[#This Row],[Order Date]])</f>
        <v>2026</v>
      </c>
      <c r="V2236" s="7" t="str">
        <f>"Q"&amp;ROUNDUP(MONTH(SalesDataTable[[#This Row],[Order Date]])/3,0)</f>
        <v>Q4</v>
      </c>
      <c r="W2236" s="8">
        <f>MONTH(SalesDataTable[[#This Row],[Order Date]])</f>
        <v>11</v>
      </c>
      <c r="X2236" s="7" t="str">
        <f>TEXT(SalesDataTable[[#This Row],[Order Date]],"mmm")</f>
        <v>Nov</v>
      </c>
    </row>
    <row r="2237" spans="1:24" ht="15.75">
      <c r="A2237" s="1">
        <v>732</v>
      </c>
      <c r="B2237" s="2">
        <v>46327</v>
      </c>
      <c r="C2237" s="3">
        <f>YEAR(SalesDataTable[[#This Row],[Order Date]])</f>
        <v>2026</v>
      </c>
      <c r="D2237" s="10" t="str">
        <f>"Q"&amp;ROUNDUP(MONTH(SalesDataTable[[#This Row],[Order Date]])/3,0)</f>
        <v>Q4</v>
      </c>
      <c r="E2237" s="3">
        <f>MONTH(SalesDataTable[[#This Row],[Order Date]])</f>
        <v>11</v>
      </c>
      <c r="F2237" s="3" t="str">
        <f>TEXT(SalesDataTable[[#This Row],[Order Date]],"MMM")</f>
        <v>Nov</v>
      </c>
      <c r="G2237" s="3" t="s">
        <v>6</v>
      </c>
      <c r="H2237" s="3" t="s">
        <v>7</v>
      </c>
      <c r="I2237" s="3" t="s">
        <v>28</v>
      </c>
      <c r="J2237" s="3" t="s">
        <v>3</v>
      </c>
      <c r="K2237" s="3" t="s">
        <v>9</v>
      </c>
      <c r="L2237" s="3" t="s">
        <v>37</v>
      </c>
      <c r="M2237" s="8">
        <v>1</v>
      </c>
      <c r="N2237" s="5">
        <v>150.46</v>
      </c>
      <c r="O2237" s="6">
        <v>0.15</v>
      </c>
      <c r="P2237" s="5">
        <v>78.39</v>
      </c>
      <c r="Q2237" s="5">
        <f t="shared" si="136"/>
        <v>127.89100000000001</v>
      </c>
      <c r="R2237" s="5">
        <f t="shared" si="137"/>
        <v>78.39</v>
      </c>
      <c r="S2237" s="5">
        <f t="shared" si="138"/>
        <v>49.501000000000005</v>
      </c>
      <c r="T2237" s="7">
        <f t="shared" si="139"/>
        <v>0.38705616501552104</v>
      </c>
      <c r="U2237" s="4">
        <f>YEAR(SalesDataTable[[#This Row],[Order Date]])</f>
        <v>2026</v>
      </c>
      <c r="V2237" s="7" t="str">
        <f>"Q"&amp;ROUNDUP(MONTH(SalesDataTable[[#This Row],[Order Date]])/3,0)</f>
        <v>Q4</v>
      </c>
      <c r="W2237" s="8">
        <f>MONTH(SalesDataTable[[#This Row],[Order Date]])</f>
        <v>11</v>
      </c>
      <c r="X2237" s="7" t="str">
        <f>TEXT(SalesDataTable[[#This Row],[Order Date]],"mmm")</f>
        <v>Nov</v>
      </c>
    </row>
    <row r="2238" spans="1:24" ht="15.75">
      <c r="A2238" s="1">
        <v>919</v>
      </c>
      <c r="B2238" s="2">
        <v>46327</v>
      </c>
      <c r="C2238" s="3">
        <f>YEAR(SalesDataTable[[#This Row],[Order Date]])</f>
        <v>2026</v>
      </c>
      <c r="D2238" s="10" t="str">
        <f>"Q"&amp;ROUNDUP(MONTH(SalesDataTable[[#This Row],[Order Date]])/3,0)</f>
        <v>Q4</v>
      </c>
      <c r="E2238" s="3">
        <f>MONTH(SalesDataTable[[#This Row],[Order Date]])</f>
        <v>11</v>
      </c>
      <c r="F2238" s="3" t="str">
        <f>TEXT(SalesDataTable[[#This Row],[Order Date]],"MMM")</f>
        <v>Nov</v>
      </c>
      <c r="G2238" s="3" t="s">
        <v>20</v>
      </c>
      <c r="H2238" s="3" t="s">
        <v>47</v>
      </c>
      <c r="I2238" s="3" t="s">
        <v>2</v>
      </c>
      <c r="J2238" s="3" t="s">
        <v>13</v>
      </c>
      <c r="K2238" s="3" t="s">
        <v>4</v>
      </c>
      <c r="L2238" s="3" t="s">
        <v>30</v>
      </c>
      <c r="M2238" s="8">
        <v>1</v>
      </c>
      <c r="N2238" s="5">
        <v>103.53</v>
      </c>
      <c r="O2238" s="6">
        <v>0.1</v>
      </c>
      <c r="P2238" s="5">
        <v>51.75</v>
      </c>
      <c r="Q2238" s="5">
        <f t="shared" si="136"/>
        <v>93.177000000000007</v>
      </c>
      <c r="R2238" s="5">
        <f t="shared" si="137"/>
        <v>51.75</v>
      </c>
      <c r="S2238" s="5">
        <f t="shared" si="138"/>
        <v>41.427000000000007</v>
      </c>
      <c r="T2238" s="7">
        <f t="shared" si="139"/>
        <v>0.4446054283782479</v>
      </c>
      <c r="U2238" s="4">
        <f>YEAR(SalesDataTable[[#This Row],[Order Date]])</f>
        <v>2026</v>
      </c>
      <c r="V2238" s="7" t="str">
        <f>"Q"&amp;ROUNDUP(MONTH(SalesDataTable[[#This Row],[Order Date]])/3,0)</f>
        <v>Q4</v>
      </c>
      <c r="W2238" s="8">
        <f>MONTH(SalesDataTable[[#This Row],[Order Date]])</f>
        <v>11</v>
      </c>
      <c r="X2238" s="7" t="str">
        <f>TEXT(SalesDataTable[[#This Row],[Order Date]],"mmm")</f>
        <v>Nov</v>
      </c>
    </row>
    <row r="2239" spans="1:24" ht="15.75">
      <c r="A2239" s="1">
        <v>949</v>
      </c>
      <c r="B2239" s="2">
        <v>46327</v>
      </c>
      <c r="C2239" s="3">
        <f>YEAR(SalesDataTable[[#This Row],[Order Date]])</f>
        <v>2026</v>
      </c>
      <c r="D2239" s="10" t="str">
        <f>"Q"&amp;ROUNDUP(MONTH(SalesDataTable[[#This Row],[Order Date]])/3,0)</f>
        <v>Q4</v>
      </c>
      <c r="E2239" s="3">
        <f>MONTH(SalesDataTable[[#This Row],[Order Date]])</f>
        <v>11</v>
      </c>
      <c r="F2239" s="3" t="str">
        <f>TEXT(SalesDataTable[[#This Row],[Order Date]],"MMM")</f>
        <v>Nov</v>
      </c>
      <c r="G2239" s="3" t="s">
        <v>11</v>
      </c>
      <c r="H2239" s="3" t="s">
        <v>12</v>
      </c>
      <c r="I2239" s="3" t="s">
        <v>2</v>
      </c>
      <c r="J2239" s="3" t="s">
        <v>3</v>
      </c>
      <c r="K2239" s="3" t="s">
        <v>4</v>
      </c>
      <c r="L2239" s="3" t="s">
        <v>30</v>
      </c>
      <c r="M2239" s="8">
        <v>4</v>
      </c>
      <c r="N2239" s="5">
        <v>103.33</v>
      </c>
      <c r="O2239" s="6">
        <v>0</v>
      </c>
      <c r="P2239" s="5">
        <v>49.15</v>
      </c>
      <c r="Q2239" s="5">
        <f t="shared" si="136"/>
        <v>413.32</v>
      </c>
      <c r="R2239" s="5">
        <f t="shared" si="137"/>
        <v>196.6</v>
      </c>
      <c r="S2239" s="5">
        <f t="shared" si="138"/>
        <v>216.72</v>
      </c>
      <c r="T2239" s="7">
        <f t="shared" si="139"/>
        <v>0.5243394948224136</v>
      </c>
      <c r="U2239" s="4">
        <f>YEAR(SalesDataTable[[#This Row],[Order Date]])</f>
        <v>2026</v>
      </c>
      <c r="V2239" s="7" t="str">
        <f>"Q"&amp;ROUNDUP(MONTH(SalesDataTable[[#This Row],[Order Date]])/3,0)</f>
        <v>Q4</v>
      </c>
      <c r="W2239" s="8">
        <f>MONTH(SalesDataTable[[#This Row],[Order Date]])</f>
        <v>11</v>
      </c>
      <c r="X2239" s="7" t="str">
        <f>TEXT(SalesDataTable[[#This Row],[Order Date]],"mmm")</f>
        <v>Nov</v>
      </c>
    </row>
    <row r="2240" spans="1:24" ht="15.75">
      <c r="A2240" s="1">
        <v>1185</v>
      </c>
      <c r="B2240" s="2">
        <v>46327</v>
      </c>
      <c r="C2240" s="3">
        <f>YEAR(SalesDataTable[[#This Row],[Order Date]])</f>
        <v>2026</v>
      </c>
      <c r="D2240" s="10" t="str">
        <f>"Q"&amp;ROUNDUP(MONTH(SalesDataTable[[#This Row],[Order Date]])/3,0)</f>
        <v>Q4</v>
      </c>
      <c r="E2240" s="3">
        <f>MONTH(SalesDataTable[[#This Row],[Order Date]])</f>
        <v>11</v>
      </c>
      <c r="F2240" s="3" t="str">
        <f>TEXT(SalesDataTable[[#This Row],[Order Date]],"MMM")</f>
        <v>Nov</v>
      </c>
      <c r="G2240" s="3" t="s">
        <v>20</v>
      </c>
      <c r="H2240" s="3" t="s">
        <v>33</v>
      </c>
      <c r="I2240" s="3" t="s">
        <v>8</v>
      </c>
      <c r="J2240" s="3" t="s">
        <v>16</v>
      </c>
      <c r="K2240" s="3" t="s">
        <v>14</v>
      </c>
      <c r="L2240" s="3" t="s">
        <v>15</v>
      </c>
      <c r="M2240" s="8">
        <v>5</v>
      </c>
      <c r="N2240" s="5">
        <v>37.08</v>
      </c>
      <c r="O2240" s="6">
        <v>0.15</v>
      </c>
      <c r="P2240" s="5">
        <v>13.27</v>
      </c>
      <c r="Q2240" s="5">
        <f t="shared" si="136"/>
        <v>157.58999999999997</v>
      </c>
      <c r="R2240" s="5">
        <f t="shared" si="137"/>
        <v>66.349999999999994</v>
      </c>
      <c r="S2240" s="5">
        <f t="shared" si="138"/>
        <v>91.239999999999981</v>
      </c>
      <c r="T2240" s="7">
        <f t="shared" si="139"/>
        <v>0.57897074687480166</v>
      </c>
      <c r="U2240" s="4">
        <f>YEAR(SalesDataTable[[#This Row],[Order Date]])</f>
        <v>2026</v>
      </c>
      <c r="V2240" s="7" t="str">
        <f>"Q"&amp;ROUNDUP(MONTH(SalesDataTable[[#This Row],[Order Date]])/3,0)</f>
        <v>Q4</v>
      </c>
      <c r="W2240" s="8">
        <f>MONTH(SalesDataTable[[#This Row],[Order Date]])</f>
        <v>11</v>
      </c>
      <c r="X2240" s="7" t="str">
        <f>TEXT(SalesDataTable[[#This Row],[Order Date]],"mmm")</f>
        <v>Nov</v>
      </c>
    </row>
    <row r="2241" spans="1:24" ht="15.75">
      <c r="A2241" s="1">
        <v>1248</v>
      </c>
      <c r="B2241" s="2">
        <v>46327</v>
      </c>
      <c r="C2241" s="3">
        <f>YEAR(SalesDataTable[[#This Row],[Order Date]])</f>
        <v>2026</v>
      </c>
      <c r="D2241" s="10" t="str">
        <f>"Q"&amp;ROUNDUP(MONTH(SalesDataTable[[#This Row],[Order Date]])/3,0)</f>
        <v>Q4</v>
      </c>
      <c r="E2241" s="3">
        <f>MONTH(SalesDataTable[[#This Row],[Order Date]])</f>
        <v>11</v>
      </c>
      <c r="F2241" s="3" t="str">
        <f>TEXT(SalesDataTable[[#This Row],[Order Date]],"MMM")</f>
        <v>Nov</v>
      </c>
      <c r="G2241" s="3" t="s">
        <v>0</v>
      </c>
      <c r="H2241" s="3" t="s">
        <v>1</v>
      </c>
      <c r="I2241" s="3" t="s">
        <v>8</v>
      </c>
      <c r="J2241" s="3" t="s">
        <v>16</v>
      </c>
      <c r="K2241" s="3" t="s">
        <v>14</v>
      </c>
      <c r="L2241" s="3" t="s">
        <v>44</v>
      </c>
      <c r="M2241" s="8">
        <v>5</v>
      </c>
      <c r="N2241" s="5">
        <v>132.33000000000001</v>
      </c>
      <c r="O2241" s="6">
        <v>0.2</v>
      </c>
      <c r="P2241" s="5">
        <v>65.2</v>
      </c>
      <c r="Q2241" s="5">
        <f t="shared" si="136"/>
        <v>529.32000000000005</v>
      </c>
      <c r="R2241" s="5">
        <f t="shared" si="137"/>
        <v>326</v>
      </c>
      <c r="S2241" s="5">
        <f t="shared" si="138"/>
        <v>203.32000000000005</v>
      </c>
      <c r="T2241" s="7">
        <f t="shared" si="139"/>
        <v>0.3841154689034989</v>
      </c>
      <c r="U2241" s="4">
        <f>YEAR(SalesDataTable[[#This Row],[Order Date]])</f>
        <v>2026</v>
      </c>
      <c r="V2241" s="7" t="str">
        <f>"Q"&amp;ROUNDUP(MONTH(SalesDataTable[[#This Row],[Order Date]])/3,0)</f>
        <v>Q4</v>
      </c>
      <c r="W2241" s="8">
        <f>MONTH(SalesDataTable[[#This Row],[Order Date]])</f>
        <v>11</v>
      </c>
      <c r="X2241" s="7" t="str">
        <f>TEXT(SalesDataTable[[#This Row],[Order Date]],"mmm")</f>
        <v>Nov</v>
      </c>
    </row>
    <row r="2242" spans="1:24" ht="15.75">
      <c r="A2242" s="1">
        <v>2129</v>
      </c>
      <c r="B2242" s="2">
        <v>46327</v>
      </c>
      <c r="C2242" s="3">
        <f>YEAR(SalesDataTable[[#This Row],[Order Date]])</f>
        <v>2026</v>
      </c>
      <c r="D2242" s="10" t="str">
        <f>"Q"&amp;ROUNDUP(MONTH(SalesDataTable[[#This Row],[Order Date]])/3,0)</f>
        <v>Q4</v>
      </c>
      <c r="E2242" s="3">
        <f>MONTH(SalesDataTable[[#This Row],[Order Date]])</f>
        <v>11</v>
      </c>
      <c r="F2242" s="3" t="str">
        <f>TEXT(SalesDataTable[[#This Row],[Order Date]],"MMM")</f>
        <v>Nov</v>
      </c>
      <c r="G2242" s="3" t="s">
        <v>20</v>
      </c>
      <c r="H2242" s="3" t="s">
        <v>47</v>
      </c>
      <c r="I2242" s="3" t="s">
        <v>19</v>
      </c>
      <c r="J2242" s="3" t="s">
        <v>13</v>
      </c>
      <c r="K2242" s="3" t="s">
        <v>4</v>
      </c>
      <c r="L2242" s="3" t="s">
        <v>22</v>
      </c>
      <c r="M2242" s="8">
        <v>2</v>
      </c>
      <c r="N2242" s="5">
        <v>50.43</v>
      </c>
      <c r="O2242" s="6">
        <v>0</v>
      </c>
      <c r="P2242" s="5">
        <v>22.54</v>
      </c>
      <c r="Q2242" s="5">
        <f t="shared" ref="Q2242:Q2305" si="140">M2242*N2242*(1-O2242)</f>
        <v>100.86</v>
      </c>
      <c r="R2242" s="5">
        <f t="shared" ref="R2242:R2305" si="141">M2242*P2242</f>
        <v>45.08</v>
      </c>
      <c r="S2242" s="5">
        <f t="shared" ref="S2242:S2305" si="142">Q2242-R2242</f>
        <v>55.78</v>
      </c>
      <c r="T2242" s="7">
        <f t="shared" ref="T2242:T2305" si="143">IFERROR(S2242/Q2242,0)</f>
        <v>0.55304382312115807</v>
      </c>
      <c r="U2242" s="4">
        <f>YEAR(SalesDataTable[[#This Row],[Order Date]])</f>
        <v>2026</v>
      </c>
      <c r="V2242" s="7" t="str">
        <f>"Q"&amp;ROUNDUP(MONTH(SalesDataTable[[#This Row],[Order Date]])/3,0)</f>
        <v>Q4</v>
      </c>
      <c r="W2242" s="8">
        <f>MONTH(SalesDataTable[[#This Row],[Order Date]])</f>
        <v>11</v>
      </c>
      <c r="X2242" s="7" t="str">
        <f>TEXT(SalesDataTable[[#This Row],[Order Date]],"mmm")</f>
        <v>Nov</v>
      </c>
    </row>
    <row r="2243" spans="1:24" ht="15.75">
      <c r="A2243" s="1">
        <v>2850</v>
      </c>
      <c r="B2243" s="2">
        <v>46327</v>
      </c>
      <c r="C2243" s="3">
        <f>YEAR(SalesDataTable[[#This Row],[Order Date]])</f>
        <v>2026</v>
      </c>
      <c r="D2243" s="10" t="str">
        <f>"Q"&amp;ROUNDUP(MONTH(SalesDataTable[[#This Row],[Order Date]])/3,0)</f>
        <v>Q4</v>
      </c>
      <c r="E2243" s="3">
        <f>MONTH(SalesDataTable[[#This Row],[Order Date]])</f>
        <v>11</v>
      </c>
      <c r="F2243" s="3" t="str">
        <f>TEXT(SalesDataTable[[#This Row],[Order Date]],"MMM")</f>
        <v>Nov</v>
      </c>
      <c r="G2243" s="3" t="s">
        <v>11</v>
      </c>
      <c r="H2243" s="3" t="s">
        <v>12</v>
      </c>
      <c r="I2243" s="3" t="s">
        <v>8</v>
      </c>
      <c r="J2243" s="3" t="s">
        <v>3</v>
      </c>
      <c r="K2243" s="3" t="s">
        <v>34</v>
      </c>
      <c r="L2243" s="3" t="s">
        <v>45</v>
      </c>
      <c r="M2243" s="8">
        <v>3</v>
      </c>
      <c r="N2243" s="5">
        <v>50.05</v>
      </c>
      <c r="O2243" s="6">
        <v>0.15</v>
      </c>
      <c r="P2243" s="5">
        <v>22.36</v>
      </c>
      <c r="Q2243" s="5">
        <f t="shared" si="140"/>
        <v>127.62749999999998</v>
      </c>
      <c r="R2243" s="5">
        <f t="shared" si="141"/>
        <v>67.08</v>
      </c>
      <c r="S2243" s="5">
        <f t="shared" si="142"/>
        <v>60.547499999999985</v>
      </c>
      <c r="T2243" s="7">
        <f t="shared" si="143"/>
        <v>0.47440794499618022</v>
      </c>
      <c r="U2243" s="4">
        <f>YEAR(SalesDataTable[[#This Row],[Order Date]])</f>
        <v>2026</v>
      </c>
      <c r="V2243" s="7" t="str">
        <f>"Q"&amp;ROUNDUP(MONTH(SalesDataTable[[#This Row],[Order Date]])/3,0)</f>
        <v>Q4</v>
      </c>
      <c r="W2243" s="8">
        <f>MONTH(SalesDataTable[[#This Row],[Order Date]])</f>
        <v>11</v>
      </c>
      <c r="X2243" s="7" t="str">
        <f>TEXT(SalesDataTable[[#This Row],[Order Date]],"mmm")</f>
        <v>Nov</v>
      </c>
    </row>
    <row r="2244" spans="1:24" ht="15.75">
      <c r="A2244" s="1">
        <v>3477</v>
      </c>
      <c r="B2244" s="2">
        <v>46327</v>
      </c>
      <c r="C2244" s="3">
        <f>YEAR(SalesDataTable[[#This Row],[Order Date]])</f>
        <v>2026</v>
      </c>
      <c r="D2244" s="10" t="str">
        <f>"Q"&amp;ROUNDUP(MONTH(SalesDataTable[[#This Row],[Order Date]])/3,0)</f>
        <v>Q4</v>
      </c>
      <c r="E2244" s="3">
        <f>MONTH(SalesDataTable[[#This Row],[Order Date]])</f>
        <v>11</v>
      </c>
      <c r="F2244" s="3" t="str">
        <f>TEXT(SalesDataTable[[#This Row],[Order Date]],"MMM")</f>
        <v>Nov</v>
      </c>
      <c r="G2244" s="3" t="s">
        <v>20</v>
      </c>
      <c r="H2244" s="3" t="s">
        <v>47</v>
      </c>
      <c r="I2244" s="3" t="s">
        <v>2</v>
      </c>
      <c r="J2244" s="3" t="s">
        <v>3</v>
      </c>
      <c r="K2244" s="3" t="s">
        <v>23</v>
      </c>
      <c r="L2244" s="3" t="s">
        <v>29</v>
      </c>
      <c r="M2244" s="8">
        <v>1</v>
      </c>
      <c r="N2244" s="5">
        <v>197.14</v>
      </c>
      <c r="O2244" s="6">
        <v>0.05</v>
      </c>
      <c r="P2244" s="5">
        <v>102.87</v>
      </c>
      <c r="Q2244" s="5">
        <f t="shared" si="140"/>
        <v>187.28299999999999</v>
      </c>
      <c r="R2244" s="5">
        <f t="shared" si="141"/>
        <v>102.87</v>
      </c>
      <c r="S2244" s="5">
        <f t="shared" si="142"/>
        <v>84.412999999999982</v>
      </c>
      <c r="T2244" s="7">
        <f t="shared" si="143"/>
        <v>0.45072430492890431</v>
      </c>
      <c r="U2244" s="4">
        <f>YEAR(SalesDataTable[[#This Row],[Order Date]])</f>
        <v>2026</v>
      </c>
      <c r="V2244" s="7" t="str">
        <f>"Q"&amp;ROUNDUP(MONTH(SalesDataTable[[#This Row],[Order Date]])/3,0)</f>
        <v>Q4</v>
      </c>
      <c r="W2244" s="8">
        <f>MONTH(SalesDataTable[[#This Row],[Order Date]])</f>
        <v>11</v>
      </c>
      <c r="X2244" s="7" t="str">
        <f>TEXT(SalesDataTable[[#This Row],[Order Date]],"mmm")</f>
        <v>Nov</v>
      </c>
    </row>
    <row r="2245" spans="1:24" ht="15.75">
      <c r="A2245" s="1">
        <v>4673</v>
      </c>
      <c r="B2245" s="2">
        <v>46327</v>
      </c>
      <c r="C2245" s="3">
        <f>YEAR(SalesDataTable[[#This Row],[Order Date]])</f>
        <v>2026</v>
      </c>
      <c r="D2245" s="10" t="str">
        <f>"Q"&amp;ROUNDUP(MONTH(SalesDataTable[[#This Row],[Order Date]])/3,0)</f>
        <v>Q4</v>
      </c>
      <c r="E2245" s="3">
        <f>MONTH(SalesDataTable[[#This Row],[Order Date]])</f>
        <v>11</v>
      </c>
      <c r="F2245" s="3" t="str">
        <f>TEXT(SalesDataTable[[#This Row],[Order Date]],"MMM")</f>
        <v>Nov</v>
      </c>
      <c r="G2245" s="3" t="s">
        <v>0</v>
      </c>
      <c r="H2245" s="3" t="s">
        <v>1</v>
      </c>
      <c r="I2245" s="3" t="s">
        <v>8</v>
      </c>
      <c r="J2245" s="3" t="s">
        <v>16</v>
      </c>
      <c r="K2245" s="3" t="s">
        <v>9</v>
      </c>
      <c r="L2245" s="3" t="s">
        <v>46</v>
      </c>
      <c r="M2245" s="8">
        <v>5</v>
      </c>
      <c r="N2245" s="5">
        <v>72.13</v>
      </c>
      <c r="O2245" s="6">
        <v>0.1</v>
      </c>
      <c r="P2245" s="5">
        <v>31.41</v>
      </c>
      <c r="Q2245" s="5">
        <f t="shared" si="140"/>
        <v>324.58499999999998</v>
      </c>
      <c r="R2245" s="5">
        <f t="shared" si="141"/>
        <v>157.05000000000001</v>
      </c>
      <c r="S2245" s="5">
        <f t="shared" si="142"/>
        <v>167.53499999999997</v>
      </c>
      <c r="T2245" s="7">
        <f t="shared" si="143"/>
        <v>0.51615139331762094</v>
      </c>
      <c r="U2245" s="4">
        <f>YEAR(SalesDataTable[[#This Row],[Order Date]])</f>
        <v>2026</v>
      </c>
      <c r="V2245" s="7" t="str">
        <f>"Q"&amp;ROUNDUP(MONTH(SalesDataTable[[#This Row],[Order Date]])/3,0)</f>
        <v>Q4</v>
      </c>
      <c r="W2245" s="8">
        <f>MONTH(SalesDataTable[[#This Row],[Order Date]])</f>
        <v>11</v>
      </c>
      <c r="X2245" s="7" t="str">
        <f>TEXT(SalesDataTable[[#This Row],[Order Date]],"mmm")</f>
        <v>Nov</v>
      </c>
    </row>
    <row r="2246" spans="1:24" ht="15.75">
      <c r="A2246" s="1">
        <v>4679</v>
      </c>
      <c r="B2246" s="2">
        <v>46327</v>
      </c>
      <c r="C2246" s="3">
        <f>YEAR(SalesDataTable[[#This Row],[Order Date]])</f>
        <v>2026</v>
      </c>
      <c r="D2246" s="10" t="str">
        <f>"Q"&amp;ROUNDUP(MONTH(SalesDataTable[[#This Row],[Order Date]])/3,0)</f>
        <v>Q4</v>
      </c>
      <c r="E2246" s="3">
        <f>MONTH(SalesDataTable[[#This Row],[Order Date]])</f>
        <v>11</v>
      </c>
      <c r="F2246" s="3" t="str">
        <f>TEXT(SalesDataTable[[#This Row],[Order Date]],"MMM")</f>
        <v>Nov</v>
      </c>
      <c r="G2246" s="3" t="s">
        <v>6</v>
      </c>
      <c r="H2246" s="3" t="s">
        <v>43</v>
      </c>
      <c r="I2246" s="3" t="s">
        <v>8</v>
      </c>
      <c r="J2246" s="3" t="s">
        <v>3</v>
      </c>
      <c r="K2246" s="3" t="s">
        <v>23</v>
      </c>
      <c r="L2246" s="3" t="s">
        <v>24</v>
      </c>
      <c r="M2246" s="8">
        <v>8</v>
      </c>
      <c r="N2246" s="5">
        <v>341.51</v>
      </c>
      <c r="O2246" s="6">
        <v>0.1</v>
      </c>
      <c r="P2246" s="5">
        <v>200.1</v>
      </c>
      <c r="Q2246" s="5">
        <f t="shared" si="140"/>
        <v>2458.8719999999998</v>
      </c>
      <c r="R2246" s="5">
        <f t="shared" si="141"/>
        <v>1600.8</v>
      </c>
      <c r="S2246" s="5">
        <f t="shared" si="142"/>
        <v>858.07199999999989</v>
      </c>
      <c r="T2246" s="7">
        <f t="shared" si="143"/>
        <v>0.34896977150498276</v>
      </c>
      <c r="U2246" s="4">
        <f>YEAR(SalesDataTable[[#This Row],[Order Date]])</f>
        <v>2026</v>
      </c>
      <c r="V2246" s="7" t="str">
        <f>"Q"&amp;ROUNDUP(MONTH(SalesDataTable[[#This Row],[Order Date]])/3,0)</f>
        <v>Q4</v>
      </c>
      <c r="W2246" s="8">
        <f>MONTH(SalesDataTable[[#This Row],[Order Date]])</f>
        <v>11</v>
      </c>
      <c r="X2246" s="7" t="str">
        <f>TEXT(SalesDataTable[[#This Row],[Order Date]],"mmm")</f>
        <v>Nov</v>
      </c>
    </row>
    <row r="2247" spans="1:24" ht="15.75">
      <c r="A2247" s="1">
        <v>4809</v>
      </c>
      <c r="B2247" s="2">
        <v>46327</v>
      </c>
      <c r="C2247" s="3">
        <f>YEAR(SalesDataTable[[#This Row],[Order Date]])</f>
        <v>2026</v>
      </c>
      <c r="D2247" s="10" t="str">
        <f>"Q"&amp;ROUNDUP(MONTH(SalesDataTable[[#This Row],[Order Date]])/3,0)</f>
        <v>Q4</v>
      </c>
      <c r="E2247" s="3">
        <f>MONTH(SalesDataTable[[#This Row],[Order Date]])</f>
        <v>11</v>
      </c>
      <c r="F2247" s="3" t="str">
        <f>TEXT(SalesDataTable[[#This Row],[Order Date]],"MMM")</f>
        <v>Nov</v>
      </c>
      <c r="G2247" s="3" t="s">
        <v>6</v>
      </c>
      <c r="H2247" s="3" t="s">
        <v>41</v>
      </c>
      <c r="I2247" s="3" t="s">
        <v>2</v>
      </c>
      <c r="J2247" s="3" t="s">
        <v>13</v>
      </c>
      <c r="K2247" s="3" t="s">
        <v>14</v>
      </c>
      <c r="L2247" s="3" t="s">
        <v>15</v>
      </c>
      <c r="M2247" s="8">
        <v>1</v>
      </c>
      <c r="N2247" s="5">
        <v>36.47</v>
      </c>
      <c r="O2247" s="6">
        <v>0.05</v>
      </c>
      <c r="P2247" s="5">
        <v>13.88</v>
      </c>
      <c r="Q2247" s="5">
        <f t="shared" si="140"/>
        <v>34.646499999999996</v>
      </c>
      <c r="R2247" s="5">
        <f t="shared" si="141"/>
        <v>13.88</v>
      </c>
      <c r="S2247" s="5">
        <f t="shared" si="142"/>
        <v>20.766499999999994</v>
      </c>
      <c r="T2247" s="7">
        <f t="shared" si="143"/>
        <v>0.59938233299178834</v>
      </c>
      <c r="U2247" s="4">
        <f>YEAR(SalesDataTable[[#This Row],[Order Date]])</f>
        <v>2026</v>
      </c>
      <c r="V2247" s="7" t="str">
        <f>"Q"&amp;ROUNDUP(MONTH(SalesDataTable[[#This Row],[Order Date]])/3,0)</f>
        <v>Q4</v>
      </c>
      <c r="W2247" s="8">
        <f>MONTH(SalesDataTable[[#This Row],[Order Date]])</f>
        <v>11</v>
      </c>
      <c r="X2247" s="7" t="str">
        <f>TEXT(SalesDataTable[[#This Row],[Order Date]],"mmm")</f>
        <v>Nov</v>
      </c>
    </row>
    <row r="2248" spans="1:24" ht="15.75">
      <c r="A2248" s="1">
        <v>4849</v>
      </c>
      <c r="B2248" s="2">
        <v>46327</v>
      </c>
      <c r="C2248" s="3">
        <f>YEAR(SalesDataTable[[#This Row],[Order Date]])</f>
        <v>2026</v>
      </c>
      <c r="D2248" s="10" t="str">
        <f>"Q"&amp;ROUNDUP(MONTH(SalesDataTable[[#This Row],[Order Date]])/3,0)</f>
        <v>Q4</v>
      </c>
      <c r="E2248" s="3">
        <f>MONTH(SalesDataTable[[#This Row],[Order Date]])</f>
        <v>11</v>
      </c>
      <c r="F2248" s="3" t="str">
        <f>TEXT(SalesDataTable[[#This Row],[Order Date]],"MMM")</f>
        <v>Nov</v>
      </c>
      <c r="G2248" s="3" t="s">
        <v>0</v>
      </c>
      <c r="H2248" s="3" t="s">
        <v>1</v>
      </c>
      <c r="I2248" s="3" t="s">
        <v>2</v>
      </c>
      <c r="J2248" s="3" t="s">
        <v>13</v>
      </c>
      <c r="K2248" s="3" t="s">
        <v>14</v>
      </c>
      <c r="L2248" s="3" t="s">
        <v>15</v>
      </c>
      <c r="M2248" s="8">
        <v>4</v>
      </c>
      <c r="N2248" s="5">
        <v>35.69</v>
      </c>
      <c r="O2248" s="6">
        <v>0.15</v>
      </c>
      <c r="P2248" s="5">
        <v>13.52</v>
      </c>
      <c r="Q2248" s="5">
        <f t="shared" si="140"/>
        <v>121.34599999999999</v>
      </c>
      <c r="R2248" s="5">
        <f t="shared" si="141"/>
        <v>54.08</v>
      </c>
      <c r="S2248" s="5">
        <f t="shared" si="142"/>
        <v>67.265999999999991</v>
      </c>
      <c r="T2248" s="7">
        <f t="shared" si="143"/>
        <v>0.55433224004087478</v>
      </c>
      <c r="U2248" s="4">
        <f>YEAR(SalesDataTable[[#This Row],[Order Date]])</f>
        <v>2026</v>
      </c>
      <c r="V2248" s="7" t="str">
        <f>"Q"&amp;ROUNDUP(MONTH(SalesDataTable[[#This Row],[Order Date]])/3,0)</f>
        <v>Q4</v>
      </c>
      <c r="W2248" s="8">
        <f>MONTH(SalesDataTable[[#This Row],[Order Date]])</f>
        <v>11</v>
      </c>
      <c r="X2248" s="7" t="str">
        <f>TEXT(SalesDataTable[[#This Row],[Order Date]],"mmm")</f>
        <v>Nov</v>
      </c>
    </row>
    <row r="2249" spans="1:24" ht="15.75">
      <c r="A2249" s="1">
        <v>436</v>
      </c>
      <c r="B2249" s="2">
        <v>46328</v>
      </c>
      <c r="C2249" s="3">
        <f>YEAR(SalesDataTable[[#This Row],[Order Date]])</f>
        <v>2026</v>
      </c>
      <c r="D2249" s="10" t="str">
        <f>"Q"&amp;ROUNDUP(MONTH(SalesDataTable[[#This Row],[Order Date]])/3,0)</f>
        <v>Q4</v>
      </c>
      <c r="E2249" s="3">
        <f>MONTH(SalesDataTable[[#This Row],[Order Date]])</f>
        <v>11</v>
      </c>
      <c r="F2249" s="3" t="str">
        <f>TEXT(SalesDataTable[[#This Row],[Order Date]],"MMM")</f>
        <v>Nov</v>
      </c>
      <c r="G2249" s="3" t="s">
        <v>11</v>
      </c>
      <c r="H2249" s="3" t="s">
        <v>39</v>
      </c>
      <c r="I2249" s="3" t="s">
        <v>2</v>
      </c>
      <c r="J2249" s="3" t="s">
        <v>13</v>
      </c>
      <c r="K2249" s="3" t="s">
        <v>14</v>
      </c>
      <c r="L2249" s="3" t="s">
        <v>15</v>
      </c>
      <c r="M2249" s="8">
        <v>2</v>
      </c>
      <c r="N2249" s="5">
        <v>35.340000000000003</v>
      </c>
      <c r="O2249" s="6">
        <v>0.1</v>
      </c>
      <c r="P2249" s="5">
        <v>13.82</v>
      </c>
      <c r="Q2249" s="5">
        <f t="shared" si="140"/>
        <v>63.612000000000009</v>
      </c>
      <c r="R2249" s="5">
        <f t="shared" si="141"/>
        <v>27.64</v>
      </c>
      <c r="S2249" s="5">
        <f t="shared" si="142"/>
        <v>35.972000000000008</v>
      </c>
      <c r="T2249" s="7">
        <f t="shared" si="143"/>
        <v>0.56549078790165386</v>
      </c>
      <c r="U2249" s="4">
        <f>YEAR(SalesDataTable[[#This Row],[Order Date]])</f>
        <v>2026</v>
      </c>
      <c r="V2249" s="7" t="str">
        <f>"Q"&amp;ROUNDUP(MONTH(SalesDataTable[[#This Row],[Order Date]])/3,0)</f>
        <v>Q4</v>
      </c>
      <c r="W2249" s="8">
        <f>MONTH(SalesDataTable[[#This Row],[Order Date]])</f>
        <v>11</v>
      </c>
      <c r="X2249" s="7" t="str">
        <f>TEXT(SalesDataTable[[#This Row],[Order Date]],"mmm")</f>
        <v>Nov</v>
      </c>
    </row>
    <row r="2250" spans="1:24" ht="15.75">
      <c r="A2250" s="1">
        <v>879</v>
      </c>
      <c r="B2250" s="2">
        <v>46328</v>
      </c>
      <c r="C2250" s="3">
        <f>YEAR(SalesDataTable[[#This Row],[Order Date]])</f>
        <v>2026</v>
      </c>
      <c r="D2250" s="10" t="str">
        <f>"Q"&amp;ROUNDUP(MONTH(SalesDataTable[[#This Row],[Order Date]])/3,0)</f>
        <v>Q4</v>
      </c>
      <c r="E2250" s="3">
        <f>MONTH(SalesDataTable[[#This Row],[Order Date]])</f>
        <v>11</v>
      </c>
      <c r="F2250" s="3" t="str">
        <f>TEXT(SalesDataTable[[#This Row],[Order Date]],"MMM")</f>
        <v>Nov</v>
      </c>
      <c r="G2250" s="3" t="s">
        <v>11</v>
      </c>
      <c r="H2250" s="3" t="s">
        <v>39</v>
      </c>
      <c r="I2250" s="3" t="s">
        <v>2</v>
      </c>
      <c r="J2250" s="3" t="s">
        <v>13</v>
      </c>
      <c r="K2250" s="3" t="s">
        <v>14</v>
      </c>
      <c r="L2250" s="3" t="s">
        <v>32</v>
      </c>
      <c r="M2250" s="8">
        <v>4</v>
      </c>
      <c r="N2250" s="5">
        <v>46.8</v>
      </c>
      <c r="O2250" s="6">
        <v>0.05</v>
      </c>
      <c r="P2250" s="5">
        <v>18.52</v>
      </c>
      <c r="Q2250" s="5">
        <f t="shared" si="140"/>
        <v>177.83999999999997</v>
      </c>
      <c r="R2250" s="5">
        <f t="shared" si="141"/>
        <v>74.08</v>
      </c>
      <c r="S2250" s="5">
        <f t="shared" si="142"/>
        <v>103.75999999999998</v>
      </c>
      <c r="T2250" s="7">
        <f t="shared" si="143"/>
        <v>0.58344579397210972</v>
      </c>
      <c r="U2250" s="4">
        <f>YEAR(SalesDataTable[[#This Row],[Order Date]])</f>
        <v>2026</v>
      </c>
      <c r="V2250" s="7" t="str">
        <f>"Q"&amp;ROUNDUP(MONTH(SalesDataTable[[#This Row],[Order Date]])/3,0)</f>
        <v>Q4</v>
      </c>
      <c r="W2250" s="8">
        <f>MONTH(SalesDataTable[[#This Row],[Order Date]])</f>
        <v>11</v>
      </c>
      <c r="X2250" s="7" t="str">
        <f>TEXT(SalesDataTable[[#This Row],[Order Date]],"mmm")</f>
        <v>Nov</v>
      </c>
    </row>
    <row r="2251" spans="1:24" ht="15.75">
      <c r="A2251" s="1">
        <v>955</v>
      </c>
      <c r="B2251" s="2">
        <v>46328</v>
      </c>
      <c r="C2251" s="3">
        <f>YEAR(SalesDataTable[[#This Row],[Order Date]])</f>
        <v>2026</v>
      </c>
      <c r="D2251" s="10" t="str">
        <f>"Q"&amp;ROUNDUP(MONTH(SalesDataTable[[#This Row],[Order Date]])/3,0)</f>
        <v>Q4</v>
      </c>
      <c r="E2251" s="3">
        <f>MONTH(SalesDataTable[[#This Row],[Order Date]])</f>
        <v>11</v>
      </c>
      <c r="F2251" s="3" t="str">
        <f>TEXT(SalesDataTable[[#This Row],[Order Date]],"MMM")</f>
        <v>Nov</v>
      </c>
      <c r="G2251" s="3" t="s">
        <v>20</v>
      </c>
      <c r="H2251" s="3" t="s">
        <v>47</v>
      </c>
      <c r="I2251" s="3" t="s">
        <v>19</v>
      </c>
      <c r="J2251" s="3" t="s">
        <v>13</v>
      </c>
      <c r="K2251" s="3" t="s">
        <v>23</v>
      </c>
      <c r="L2251" s="3" t="s">
        <v>29</v>
      </c>
      <c r="M2251" s="8">
        <v>1</v>
      </c>
      <c r="N2251" s="5">
        <v>198.34</v>
      </c>
      <c r="O2251" s="6">
        <v>0.05</v>
      </c>
      <c r="P2251" s="5">
        <v>103.2</v>
      </c>
      <c r="Q2251" s="5">
        <f t="shared" si="140"/>
        <v>188.423</v>
      </c>
      <c r="R2251" s="5">
        <f t="shared" si="141"/>
        <v>103.2</v>
      </c>
      <c r="S2251" s="5">
        <f t="shared" si="142"/>
        <v>85.222999999999999</v>
      </c>
      <c r="T2251" s="7">
        <f t="shared" si="143"/>
        <v>0.45229616341954004</v>
      </c>
      <c r="U2251" s="4">
        <f>YEAR(SalesDataTable[[#This Row],[Order Date]])</f>
        <v>2026</v>
      </c>
      <c r="V2251" s="7" t="str">
        <f>"Q"&amp;ROUNDUP(MONTH(SalesDataTable[[#This Row],[Order Date]])/3,0)</f>
        <v>Q4</v>
      </c>
      <c r="W2251" s="8">
        <f>MONTH(SalesDataTable[[#This Row],[Order Date]])</f>
        <v>11</v>
      </c>
      <c r="X2251" s="7" t="str">
        <f>TEXT(SalesDataTable[[#This Row],[Order Date]],"mmm")</f>
        <v>Nov</v>
      </c>
    </row>
    <row r="2252" spans="1:24" ht="15.75">
      <c r="A2252" s="1">
        <v>1068</v>
      </c>
      <c r="B2252" s="2">
        <v>46328</v>
      </c>
      <c r="C2252" s="3">
        <f>YEAR(SalesDataTable[[#This Row],[Order Date]])</f>
        <v>2026</v>
      </c>
      <c r="D2252" s="10" t="str">
        <f>"Q"&amp;ROUNDUP(MONTH(SalesDataTable[[#This Row],[Order Date]])/3,0)</f>
        <v>Q4</v>
      </c>
      <c r="E2252" s="3">
        <f>MONTH(SalesDataTable[[#This Row],[Order Date]])</f>
        <v>11</v>
      </c>
      <c r="F2252" s="3" t="str">
        <f>TEXT(SalesDataTable[[#This Row],[Order Date]],"MMM")</f>
        <v>Nov</v>
      </c>
      <c r="G2252" s="3" t="s">
        <v>6</v>
      </c>
      <c r="H2252" s="3" t="s">
        <v>27</v>
      </c>
      <c r="I2252" s="3" t="s">
        <v>2</v>
      </c>
      <c r="J2252" s="3" t="s">
        <v>3</v>
      </c>
      <c r="K2252" s="3" t="s">
        <v>34</v>
      </c>
      <c r="L2252" s="3" t="s">
        <v>38</v>
      </c>
      <c r="M2252" s="8">
        <v>5</v>
      </c>
      <c r="N2252" s="5">
        <v>122.26</v>
      </c>
      <c r="O2252" s="6">
        <v>0.1</v>
      </c>
      <c r="P2252" s="5">
        <v>68.3</v>
      </c>
      <c r="Q2252" s="5">
        <f t="shared" si="140"/>
        <v>550.17000000000007</v>
      </c>
      <c r="R2252" s="5">
        <f t="shared" si="141"/>
        <v>341.5</v>
      </c>
      <c r="S2252" s="5">
        <f t="shared" si="142"/>
        <v>208.67000000000007</v>
      </c>
      <c r="T2252" s="7">
        <f t="shared" si="143"/>
        <v>0.37928276714470083</v>
      </c>
      <c r="U2252" s="4">
        <f>YEAR(SalesDataTable[[#This Row],[Order Date]])</f>
        <v>2026</v>
      </c>
      <c r="V2252" s="7" t="str">
        <f>"Q"&amp;ROUNDUP(MONTH(SalesDataTable[[#This Row],[Order Date]])/3,0)</f>
        <v>Q4</v>
      </c>
      <c r="W2252" s="8">
        <f>MONTH(SalesDataTable[[#This Row],[Order Date]])</f>
        <v>11</v>
      </c>
      <c r="X2252" s="7" t="str">
        <f>TEXT(SalesDataTable[[#This Row],[Order Date]],"mmm")</f>
        <v>Nov</v>
      </c>
    </row>
    <row r="2253" spans="1:24" ht="15.75">
      <c r="A2253" s="1">
        <v>1733</v>
      </c>
      <c r="B2253" s="2">
        <v>46328</v>
      </c>
      <c r="C2253" s="3">
        <f>YEAR(SalesDataTable[[#This Row],[Order Date]])</f>
        <v>2026</v>
      </c>
      <c r="D2253" s="10" t="str">
        <f>"Q"&amp;ROUNDUP(MONTH(SalesDataTable[[#This Row],[Order Date]])/3,0)</f>
        <v>Q4</v>
      </c>
      <c r="E2253" s="3">
        <f>MONTH(SalesDataTable[[#This Row],[Order Date]])</f>
        <v>11</v>
      </c>
      <c r="F2253" s="3" t="str">
        <f>TEXT(SalesDataTable[[#This Row],[Order Date]],"MMM")</f>
        <v>Nov</v>
      </c>
      <c r="G2253" s="3" t="s">
        <v>0</v>
      </c>
      <c r="H2253" s="3" t="s">
        <v>36</v>
      </c>
      <c r="I2253" s="3" t="s">
        <v>8</v>
      </c>
      <c r="J2253" s="3" t="s">
        <v>3</v>
      </c>
      <c r="K2253" s="3" t="s">
        <v>9</v>
      </c>
      <c r="L2253" s="3" t="s">
        <v>46</v>
      </c>
      <c r="M2253" s="8">
        <v>3</v>
      </c>
      <c r="N2253" s="5">
        <v>71.12</v>
      </c>
      <c r="O2253" s="6">
        <v>0.15</v>
      </c>
      <c r="P2253" s="5">
        <v>33.090000000000003</v>
      </c>
      <c r="Q2253" s="5">
        <f t="shared" si="140"/>
        <v>181.35599999999999</v>
      </c>
      <c r="R2253" s="5">
        <f t="shared" si="141"/>
        <v>99.27000000000001</v>
      </c>
      <c r="S2253" s="5">
        <f t="shared" si="142"/>
        <v>82.085999999999984</v>
      </c>
      <c r="T2253" s="7">
        <f t="shared" si="143"/>
        <v>0.45262356911268437</v>
      </c>
      <c r="U2253" s="4">
        <f>YEAR(SalesDataTable[[#This Row],[Order Date]])</f>
        <v>2026</v>
      </c>
      <c r="V2253" s="7" t="str">
        <f>"Q"&amp;ROUNDUP(MONTH(SalesDataTable[[#This Row],[Order Date]])/3,0)</f>
        <v>Q4</v>
      </c>
      <c r="W2253" s="8">
        <f>MONTH(SalesDataTable[[#This Row],[Order Date]])</f>
        <v>11</v>
      </c>
      <c r="X2253" s="7" t="str">
        <f>TEXT(SalesDataTable[[#This Row],[Order Date]],"mmm")</f>
        <v>Nov</v>
      </c>
    </row>
    <row r="2254" spans="1:24" ht="15.75">
      <c r="A2254" s="1">
        <v>3270</v>
      </c>
      <c r="B2254" s="2">
        <v>46328</v>
      </c>
      <c r="C2254" s="3">
        <f>YEAR(SalesDataTable[[#This Row],[Order Date]])</f>
        <v>2026</v>
      </c>
      <c r="D2254" s="10" t="str">
        <f>"Q"&amp;ROUNDUP(MONTH(SalesDataTable[[#This Row],[Order Date]])/3,0)</f>
        <v>Q4</v>
      </c>
      <c r="E2254" s="3">
        <f>MONTH(SalesDataTable[[#This Row],[Order Date]])</f>
        <v>11</v>
      </c>
      <c r="F2254" s="3" t="str">
        <f>TEXT(SalesDataTable[[#This Row],[Order Date]],"MMM")</f>
        <v>Nov</v>
      </c>
      <c r="G2254" s="3" t="s">
        <v>6</v>
      </c>
      <c r="H2254" s="3" t="s">
        <v>43</v>
      </c>
      <c r="I2254" s="3" t="s">
        <v>19</v>
      </c>
      <c r="J2254" s="3" t="s">
        <v>3</v>
      </c>
      <c r="K2254" s="3" t="s">
        <v>4</v>
      </c>
      <c r="L2254" s="3" t="s">
        <v>5</v>
      </c>
      <c r="M2254" s="8">
        <v>2</v>
      </c>
      <c r="N2254" s="5">
        <v>81.900000000000006</v>
      </c>
      <c r="O2254" s="6">
        <v>0.15</v>
      </c>
      <c r="P2254" s="5">
        <v>41.91</v>
      </c>
      <c r="Q2254" s="5">
        <f t="shared" si="140"/>
        <v>139.23000000000002</v>
      </c>
      <c r="R2254" s="5">
        <f t="shared" si="141"/>
        <v>83.82</v>
      </c>
      <c r="S2254" s="5">
        <f t="shared" si="142"/>
        <v>55.410000000000025</v>
      </c>
      <c r="T2254" s="7">
        <f t="shared" si="143"/>
        <v>0.39797457444516282</v>
      </c>
      <c r="U2254" s="4">
        <f>YEAR(SalesDataTable[[#This Row],[Order Date]])</f>
        <v>2026</v>
      </c>
      <c r="V2254" s="7" t="str">
        <f>"Q"&amp;ROUNDUP(MONTH(SalesDataTable[[#This Row],[Order Date]])/3,0)</f>
        <v>Q4</v>
      </c>
      <c r="W2254" s="8">
        <f>MONTH(SalesDataTable[[#This Row],[Order Date]])</f>
        <v>11</v>
      </c>
      <c r="X2254" s="7" t="str">
        <f>TEXT(SalesDataTable[[#This Row],[Order Date]],"mmm")</f>
        <v>Nov</v>
      </c>
    </row>
    <row r="2255" spans="1:24" ht="15.75">
      <c r="A2255" s="1">
        <v>3484</v>
      </c>
      <c r="B2255" s="2">
        <v>46328</v>
      </c>
      <c r="C2255" s="3">
        <f>YEAR(SalesDataTable[[#This Row],[Order Date]])</f>
        <v>2026</v>
      </c>
      <c r="D2255" s="10" t="str">
        <f>"Q"&amp;ROUNDUP(MONTH(SalesDataTable[[#This Row],[Order Date]])/3,0)</f>
        <v>Q4</v>
      </c>
      <c r="E2255" s="3">
        <f>MONTH(SalesDataTable[[#This Row],[Order Date]])</f>
        <v>11</v>
      </c>
      <c r="F2255" s="3" t="str">
        <f>TEXT(SalesDataTable[[#This Row],[Order Date]],"MMM")</f>
        <v>Nov</v>
      </c>
      <c r="G2255" s="3" t="s">
        <v>11</v>
      </c>
      <c r="H2255" s="3" t="s">
        <v>12</v>
      </c>
      <c r="I2255" s="3" t="s">
        <v>28</v>
      </c>
      <c r="J2255" s="3" t="s">
        <v>3</v>
      </c>
      <c r="K2255" s="3" t="s">
        <v>14</v>
      </c>
      <c r="L2255" s="3" t="s">
        <v>48</v>
      </c>
      <c r="M2255" s="8">
        <v>4</v>
      </c>
      <c r="N2255" s="5">
        <v>165.12</v>
      </c>
      <c r="O2255" s="6">
        <v>0.05</v>
      </c>
      <c r="P2255" s="5">
        <v>89.65</v>
      </c>
      <c r="Q2255" s="5">
        <f t="shared" si="140"/>
        <v>627.45600000000002</v>
      </c>
      <c r="R2255" s="5">
        <f t="shared" si="141"/>
        <v>358.6</v>
      </c>
      <c r="S2255" s="5">
        <f t="shared" si="142"/>
        <v>268.85599999999999</v>
      </c>
      <c r="T2255" s="7">
        <f t="shared" si="143"/>
        <v>0.42848582211342306</v>
      </c>
      <c r="U2255" s="4">
        <f>YEAR(SalesDataTable[[#This Row],[Order Date]])</f>
        <v>2026</v>
      </c>
      <c r="V2255" s="7" t="str">
        <f>"Q"&amp;ROUNDUP(MONTH(SalesDataTable[[#This Row],[Order Date]])/3,0)</f>
        <v>Q4</v>
      </c>
      <c r="W2255" s="8">
        <f>MONTH(SalesDataTable[[#This Row],[Order Date]])</f>
        <v>11</v>
      </c>
      <c r="X2255" s="7" t="str">
        <f>TEXT(SalesDataTable[[#This Row],[Order Date]],"mmm")</f>
        <v>Nov</v>
      </c>
    </row>
    <row r="2256" spans="1:24" ht="15.75">
      <c r="A2256" s="1">
        <v>3608</v>
      </c>
      <c r="B2256" s="2">
        <v>46328</v>
      </c>
      <c r="C2256" s="3">
        <f>YEAR(SalesDataTable[[#This Row],[Order Date]])</f>
        <v>2026</v>
      </c>
      <c r="D2256" s="10" t="str">
        <f>"Q"&amp;ROUNDUP(MONTH(SalesDataTable[[#This Row],[Order Date]])/3,0)</f>
        <v>Q4</v>
      </c>
      <c r="E2256" s="3">
        <f>MONTH(SalesDataTable[[#This Row],[Order Date]])</f>
        <v>11</v>
      </c>
      <c r="F2256" s="3" t="str">
        <f>TEXT(SalesDataTable[[#This Row],[Order Date]],"MMM")</f>
        <v>Nov</v>
      </c>
      <c r="G2256" s="3" t="s">
        <v>20</v>
      </c>
      <c r="H2256" s="3" t="s">
        <v>33</v>
      </c>
      <c r="I2256" s="3" t="s">
        <v>19</v>
      </c>
      <c r="J2256" s="3" t="s">
        <v>13</v>
      </c>
      <c r="K2256" s="3" t="s">
        <v>9</v>
      </c>
      <c r="L2256" s="3" t="s">
        <v>10</v>
      </c>
      <c r="M2256" s="8">
        <v>1</v>
      </c>
      <c r="N2256" s="5">
        <v>91.35</v>
      </c>
      <c r="O2256" s="6">
        <v>0</v>
      </c>
      <c r="P2256" s="5">
        <v>45.5</v>
      </c>
      <c r="Q2256" s="5">
        <f t="shared" si="140"/>
        <v>91.35</v>
      </c>
      <c r="R2256" s="5">
        <f t="shared" si="141"/>
        <v>45.5</v>
      </c>
      <c r="S2256" s="5">
        <f t="shared" si="142"/>
        <v>45.849999999999994</v>
      </c>
      <c r="T2256" s="7">
        <f t="shared" si="143"/>
        <v>0.50191570881226055</v>
      </c>
      <c r="U2256" s="4">
        <f>YEAR(SalesDataTable[[#This Row],[Order Date]])</f>
        <v>2026</v>
      </c>
      <c r="V2256" s="7" t="str">
        <f>"Q"&amp;ROUNDUP(MONTH(SalesDataTable[[#This Row],[Order Date]])/3,0)</f>
        <v>Q4</v>
      </c>
      <c r="W2256" s="8">
        <f>MONTH(SalesDataTable[[#This Row],[Order Date]])</f>
        <v>11</v>
      </c>
      <c r="X2256" s="7" t="str">
        <f>TEXT(SalesDataTable[[#This Row],[Order Date]],"mmm")</f>
        <v>Nov</v>
      </c>
    </row>
    <row r="2257" spans="1:24" ht="15.75">
      <c r="A2257" s="1">
        <v>4036</v>
      </c>
      <c r="B2257" s="2">
        <v>46328</v>
      </c>
      <c r="C2257" s="3">
        <f>YEAR(SalesDataTable[[#This Row],[Order Date]])</f>
        <v>2026</v>
      </c>
      <c r="D2257" s="10" t="str">
        <f>"Q"&amp;ROUNDUP(MONTH(SalesDataTable[[#This Row],[Order Date]])/3,0)</f>
        <v>Q4</v>
      </c>
      <c r="E2257" s="3">
        <f>MONTH(SalesDataTable[[#This Row],[Order Date]])</f>
        <v>11</v>
      </c>
      <c r="F2257" s="3" t="str">
        <f>TEXT(SalesDataTable[[#This Row],[Order Date]],"MMM")</f>
        <v>Nov</v>
      </c>
      <c r="G2257" s="3" t="s">
        <v>11</v>
      </c>
      <c r="H2257" s="3" t="s">
        <v>18</v>
      </c>
      <c r="I2257" s="3" t="s">
        <v>2</v>
      </c>
      <c r="J2257" s="3" t="s">
        <v>16</v>
      </c>
      <c r="K2257" s="3" t="s">
        <v>34</v>
      </c>
      <c r="L2257" s="3" t="s">
        <v>42</v>
      </c>
      <c r="M2257" s="8">
        <v>1</v>
      </c>
      <c r="N2257" s="5">
        <v>36.96</v>
      </c>
      <c r="O2257" s="6">
        <v>0.1</v>
      </c>
      <c r="P2257" s="5">
        <v>14.18</v>
      </c>
      <c r="Q2257" s="5">
        <f t="shared" si="140"/>
        <v>33.264000000000003</v>
      </c>
      <c r="R2257" s="5">
        <f t="shared" si="141"/>
        <v>14.18</v>
      </c>
      <c r="S2257" s="5">
        <f t="shared" si="142"/>
        <v>19.084000000000003</v>
      </c>
      <c r="T2257" s="7">
        <f t="shared" si="143"/>
        <v>0.57371332371332373</v>
      </c>
      <c r="U2257" s="4">
        <f>YEAR(SalesDataTable[[#This Row],[Order Date]])</f>
        <v>2026</v>
      </c>
      <c r="V2257" s="7" t="str">
        <f>"Q"&amp;ROUNDUP(MONTH(SalesDataTable[[#This Row],[Order Date]])/3,0)</f>
        <v>Q4</v>
      </c>
      <c r="W2257" s="8">
        <f>MONTH(SalesDataTable[[#This Row],[Order Date]])</f>
        <v>11</v>
      </c>
      <c r="X2257" s="7" t="str">
        <f>TEXT(SalesDataTable[[#This Row],[Order Date]],"mmm")</f>
        <v>Nov</v>
      </c>
    </row>
    <row r="2258" spans="1:24" ht="15.75">
      <c r="A2258" s="1">
        <v>408</v>
      </c>
      <c r="B2258" s="2">
        <v>46329</v>
      </c>
      <c r="C2258" s="3">
        <f>YEAR(SalesDataTable[[#This Row],[Order Date]])</f>
        <v>2026</v>
      </c>
      <c r="D2258" s="10" t="str">
        <f>"Q"&amp;ROUNDUP(MONTH(SalesDataTable[[#This Row],[Order Date]])/3,0)</f>
        <v>Q4</v>
      </c>
      <c r="E2258" s="3">
        <f>MONTH(SalesDataTable[[#This Row],[Order Date]])</f>
        <v>11</v>
      </c>
      <c r="F2258" s="3" t="str">
        <f>TEXT(SalesDataTable[[#This Row],[Order Date]],"MMM")</f>
        <v>Nov</v>
      </c>
      <c r="G2258" s="3" t="s">
        <v>20</v>
      </c>
      <c r="H2258" s="3" t="s">
        <v>47</v>
      </c>
      <c r="I2258" s="3" t="s">
        <v>2</v>
      </c>
      <c r="J2258" s="3" t="s">
        <v>3</v>
      </c>
      <c r="K2258" s="3" t="s">
        <v>4</v>
      </c>
      <c r="L2258" s="3" t="s">
        <v>22</v>
      </c>
      <c r="M2258" s="8">
        <v>1</v>
      </c>
      <c r="N2258" s="5">
        <v>49.61</v>
      </c>
      <c r="O2258" s="6">
        <v>0</v>
      </c>
      <c r="P2258" s="5">
        <v>22.8</v>
      </c>
      <c r="Q2258" s="5">
        <f t="shared" si="140"/>
        <v>49.61</v>
      </c>
      <c r="R2258" s="5">
        <f t="shared" si="141"/>
        <v>22.8</v>
      </c>
      <c r="S2258" s="5">
        <f t="shared" si="142"/>
        <v>26.81</v>
      </c>
      <c r="T2258" s="7">
        <f t="shared" si="143"/>
        <v>0.54041523886313236</v>
      </c>
      <c r="U2258" s="4">
        <f>YEAR(SalesDataTable[[#This Row],[Order Date]])</f>
        <v>2026</v>
      </c>
      <c r="V2258" s="7" t="str">
        <f>"Q"&amp;ROUNDUP(MONTH(SalesDataTable[[#This Row],[Order Date]])/3,0)</f>
        <v>Q4</v>
      </c>
      <c r="W2258" s="8">
        <f>MONTH(SalesDataTable[[#This Row],[Order Date]])</f>
        <v>11</v>
      </c>
      <c r="X2258" s="7" t="str">
        <f>TEXT(SalesDataTable[[#This Row],[Order Date]],"mmm")</f>
        <v>Nov</v>
      </c>
    </row>
    <row r="2259" spans="1:24" ht="15.75">
      <c r="A2259" s="1">
        <v>939</v>
      </c>
      <c r="B2259" s="2">
        <v>46329</v>
      </c>
      <c r="C2259" s="3">
        <f>YEAR(SalesDataTable[[#This Row],[Order Date]])</f>
        <v>2026</v>
      </c>
      <c r="D2259" s="10" t="str">
        <f>"Q"&amp;ROUNDUP(MONTH(SalesDataTable[[#This Row],[Order Date]])/3,0)</f>
        <v>Q4</v>
      </c>
      <c r="E2259" s="3">
        <f>MONTH(SalesDataTable[[#This Row],[Order Date]])</f>
        <v>11</v>
      </c>
      <c r="F2259" s="3" t="str">
        <f>TEXT(SalesDataTable[[#This Row],[Order Date]],"MMM")</f>
        <v>Nov</v>
      </c>
      <c r="G2259" s="3" t="s">
        <v>6</v>
      </c>
      <c r="H2259" s="3" t="s">
        <v>41</v>
      </c>
      <c r="I2259" s="3" t="s">
        <v>19</v>
      </c>
      <c r="J2259" s="3" t="s">
        <v>3</v>
      </c>
      <c r="K2259" s="3" t="s">
        <v>4</v>
      </c>
      <c r="L2259" s="3" t="s">
        <v>22</v>
      </c>
      <c r="M2259" s="8">
        <v>1</v>
      </c>
      <c r="N2259" s="5">
        <v>49.76</v>
      </c>
      <c r="O2259" s="6">
        <v>0.1</v>
      </c>
      <c r="P2259" s="5">
        <v>21.94</v>
      </c>
      <c r="Q2259" s="5">
        <f t="shared" si="140"/>
        <v>44.783999999999999</v>
      </c>
      <c r="R2259" s="5">
        <f t="shared" si="141"/>
        <v>21.94</v>
      </c>
      <c r="S2259" s="5">
        <f t="shared" si="142"/>
        <v>22.843999999999998</v>
      </c>
      <c r="T2259" s="7">
        <f t="shared" si="143"/>
        <v>0.51009289031797067</v>
      </c>
      <c r="U2259" s="4">
        <f>YEAR(SalesDataTable[[#This Row],[Order Date]])</f>
        <v>2026</v>
      </c>
      <c r="V2259" s="7" t="str">
        <f>"Q"&amp;ROUNDUP(MONTH(SalesDataTable[[#This Row],[Order Date]])/3,0)</f>
        <v>Q4</v>
      </c>
      <c r="W2259" s="8">
        <f>MONTH(SalesDataTable[[#This Row],[Order Date]])</f>
        <v>11</v>
      </c>
      <c r="X2259" s="7" t="str">
        <f>TEXT(SalesDataTable[[#This Row],[Order Date]],"mmm")</f>
        <v>Nov</v>
      </c>
    </row>
    <row r="2260" spans="1:24" ht="15.75">
      <c r="A2260" s="1">
        <v>1022</v>
      </c>
      <c r="B2260" s="2">
        <v>46329</v>
      </c>
      <c r="C2260" s="3">
        <f>YEAR(SalesDataTable[[#This Row],[Order Date]])</f>
        <v>2026</v>
      </c>
      <c r="D2260" s="10" t="str">
        <f>"Q"&amp;ROUNDUP(MONTH(SalesDataTable[[#This Row],[Order Date]])/3,0)</f>
        <v>Q4</v>
      </c>
      <c r="E2260" s="3">
        <f>MONTH(SalesDataTable[[#This Row],[Order Date]])</f>
        <v>11</v>
      </c>
      <c r="F2260" s="3" t="str">
        <f>TEXT(SalesDataTable[[#This Row],[Order Date]],"MMM")</f>
        <v>Nov</v>
      </c>
      <c r="G2260" s="3" t="s">
        <v>20</v>
      </c>
      <c r="H2260" s="3" t="s">
        <v>31</v>
      </c>
      <c r="I2260" s="3" t="s">
        <v>2</v>
      </c>
      <c r="J2260" s="3" t="s">
        <v>3</v>
      </c>
      <c r="K2260" s="3" t="s">
        <v>4</v>
      </c>
      <c r="L2260" s="3" t="s">
        <v>26</v>
      </c>
      <c r="M2260" s="8">
        <v>1</v>
      </c>
      <c r="N2260" s="5">
        <v>39.97</v>
      </c>
      <c r="O2260" s="6">
        <v>0.1</v>
      </c>
      <c r="P2260" s="5">
        <v>16.93</v>
      </c>
      <c r="Q2260" s="5">
        <f t="shared" si="140"/>
        <v>35.972999999999999</v>
      </c>
      <c r="R2260" s="5">
        <f t="shared" si="141"/>
        <v>16.93</v>
      </c>
      <c r="S2260" s="5">
        <f t="shared" si="142"/>
        <v>19.042999999999999</v>
      </c>
      <c r="T2260" s="7">
        <f t="shared" si="143"/>
        <v>0.52936924915909156</v>
      </c>
      <c r="U2260" s="4">
        <f>YEAR(SalesDataTable[[#This Row],[Order Date]])</f>
        <v>2026</v>
      </c>
      <c r="V2260" s="7" t="str">
        <f>"Q"&amp;ROUNDUP(MONTH(SalesDataTable[[#This Row],[Order Date]])/3,0)</f>
        <v>Q4</v>
      </c>
      <c r="W2260" s="8">
        <f>MONTH(SalesDataTable[[#This Row],[Order Date]])</f>
        <v>11</v>
      </c>
      <c r="X2260" s="7" t="str">
        <f>TEXT(SalesDataTable[[#This Row],[Order Date]],"mmm")</f>
        <v>Nov</v>
      </c>
    </row>
    <row r="2261" spans="1:24" ht="15.75">
      <c r="A2261" s="1">
        <v>1997</v>
      </c>
      <c r="B2261" s="2">
        <v>46329</v>
      </c>
      <c r="C2261" s="3">
        <f>YEAR(SalesDataTable[[#This Row],[Order Date]])</f>
        <v>2026</v>
      </c>
      <c r="D2261" s="10" t="str">
        <f>"Q"&amp;ROUNDUP(MONTH(SalesDataTable[[#This Row],[Order Date]])/3,0)</f>
        <v>Q4</v>
      </c>
      <c r="E2261" s="3">
        <f>MONTH(SalesDataTable[[#This Row],[Order Date]])</f>
        <v>11</v>
      </c>
      <c r="F2261" s="3" t="str">
        <f>TEXT(SalesDataTable[[#This Row],[Order Date]],"MMM")</f>
        <v>Nov</v>
      </c>
      <c r="G2261" s="3" t="s">
        <v>6</v>
      </c>
      <c r="H2261" s="3" t="s">
        <v>43</v>
      </c>
      <c r="I2261" s="3" t="s">
        <v>28</v>
      </c>
      <c r="J2261" s="3" t="s">
        <v>3</v>
      </c>
      <c r="K2261" s="3" t="s">
        <v>23</v>
      </c>
      <c r="L2261" s="3" t="s">
        <v>24</v>
      </c>
      <c r="M2261" s="8">
        <v>2</v>
      </c>
      <c r="N2261" s="5">
        <v>335.46</v>
      </c>
      <c r="O2261" s="6">
        <v>0.1</v>
      </c>
      <c r="P2261" s="5">
        <v>199.87</v>
      </c>
      <c r="Q2261" s="5">
        <f t="shared" si="140"/>
        <v>603.82799999999997</v>
      </c>
      <c r="R2261" s="5">
        <f t="shared" si="141"/>
        <v>399.74</v>
      </c>
      <c r="S2261" s="5">
        <f t="shared" si="142"/>
        <v>204.08799999999997</v>
      </c>
      <c r="T2261" s="7">
        <f t="shared" si="143"/>
        <v>0.33799028862523761</v>
      </c>
      <c r="U2261" s="4">
        <f>YEAR(SalesDataTable[[#This Row],[Order Date]])</f>
        <v>2026</v>
      </c>
      <c r="V2261" s="7" t="str">
        <f>"Q"&amp;ROUNDUP(MONTH(SalesDataTable[[#This Row],[Order Date]])/3,0)</f>
        <v>Q4</v>
      </c>
      <c r="W2261" s="8">
        <f>MONTH(SalesDataTable[[#This Row],[Order Date]])</f>
        <v>11</v>
      </c>
      <c r="X2261" s="7" t="str">
        <f>TEXT(SalesDataTable[[#This Row],[Order Date]],"mmm")</f>
        <v>Nov</v>
      </c>
    </row>
    <row r="2262" spans="1:24" ht="15.75">
      <c r="A2262" s="1">
        <v>3978</v>
      </c>
      <c r="B2262" s="2">
        <v>46329</v>
      </c>
      <c r="C2262" s="3">
        <f>YEAR(SalesDataTable[[#This Row],[Order Date]])</f>
        <v>2026</v>
      </c>
      <c r="D2262" s="10" t="str">
        <f>"Q"&amp;ROUNDUP(MONTH(SalesDataTable[[#This Row],[Order Date]])/3,0)</f>
        <v>Q4</v>
      </c>
      <c r="E2262" s="3">
        <f>MONTH(SalesDataTable[[#This Row],[Order Date]])</f>
        <v>11</v>
      </c>
      <c r="F2262" s="3" t="str">
        <f>TEXT(SalesDataTable[[#This Row],[Order Date]],"MMM")</f>
        <v>Nov</v>
      </c>
      <c r="G2262" s="3" t="s">
        <v>6</v>
      </c>
      <c r="H2262" s="3" t="s">
        <v>43</v>
      </c>
      <c r="I2262" s="3" t="s">
        <v>2</v>
      </c>
      <c r="J2262" s="3" t="s">
        <v>13</v>
      </c>
      <c r="K2262" s="3" t="s">
        <v>9</v>
      </c>
      <c r="L2262" s="3" t="s">
        <v>37</v>
      </c>
      <c r="M2262" s="8">
        <v>4</v>
      </c>
      <c r="N2262" s="5">
        <v>154.46</v>
      </c>
      <c r="O2262" s="6">
        <v>0.05</v>
      </c>
      <c r="P2262" s="5">
        <v>80.48</v>
      </c>
      <c r="Q2262" s="5">
        <f t="shared" si="140"/>
        <v>586.94799999999998</v>
      </c>
      <c r="R2262" s="5">
        <f t="shared" si="141"/>
        <v>321.92</v>
      </c>
      <c r="S2262" s="5">
        <f t="shared" si="142"/>
        <v>265.02799999999996</v>
      </c>
      <c r="T2262" s="7">
        <f t="shared" si="143"/>
        <v>0.45153574081519993</v>
      </c>
      <c r="U2262" s="4">
        <f>YEAR(SalesDataTable[[#This Row],[Order Date]])</f>
        <v>2026</v>
      </c>
      <c r="V2262" s="7" t="str">
        <f>"Q"&amp;ROUNDUP(MONTH(SalesDataTable[[#This Row],[Order Date]])/3,0)</f>
        <v>Q4</v>
      </c>
      <c r="W2262" s="8">
        <f>MONTH(SalesDataTable[[#This Row],[Order Date]])</f>
        <v>11</v>
      </c>
      <c r="X2262" s="7" t="str">
        <f>TEXT(SalesDataTable[[#This Row],[Order Date]],"mmm")</f>
        <v>Nov</v>
      </c>
    </row>
    <row r="2263" spans="1:24" ht="15.75">
      <c r="A2263" s="1">
        <v>4715</v>
      </c>
      <c r="B2263" s="2">
        <v>46329</v>
      </c>
      <c r="C2263" s="3">
        <f>YEAR(SalesDataTable[[#This Row],[Order Date]])</f>
        <v>2026</v>
      </c>
      <c r="D2263" s="10" t="str">
        <f>"Q"&amp;ROUNDUP(MONTH(SalesDataTable[[#This Row],[Order Date]])/3,0)</f>
        <v>Q4</v>
      </c>
      <c r="E2263" s="3">
        <f>MONTH(SalesDataTable[[#This Row],[Order Date]])</f>
        <v>11</v>
      </c>
      <c r="F2263" s="3" t="str">
        <f>TEXT(SalesDataTable[[#This Row],[Order Date]],"MMM")</f>
        <v>Nov</v>
      </c>
      <c r="G2263" s="3" t="s">
        <v>0</v>
      </c>
      <c r="H2263" s="3" t="s">
        <v>1</v>
      </c>
      <c r="I2263" s="3" t="s">
        <v>8</v>
      </c>
      <c r="J2263" s="3" t="s">
        <v>16</v>
      </c>
      <c r="K2263" s="3" t="s">
        <v>34</v>
      </c>
      <c r="L2263" s="3" t="s">
        <v>35</v>
      </c>
      <c r="M2263" s="8">
        <v>10</v>
      </c>
      <c r="N2263" s="5">
        <v>39.869999999999997</v>
      </c>
      <c r="O2263" s="6">
        <v>0.15</v>
      </c>
      <c r="P2263" s="5">
        <v>14.31</v>
      </c>
      <c r="Q2263" s="5">
        <f t="shared" si="140"/>
        <v>338.89499999999998</v>
      </c>
      <c r="R2263" s="5">
        <f t="shared" si="141"/>
        <v>143.1</v>
      </c>
      <c r="S2263" s="5">
        <f t="shared" si="142"/>
        <v>195.79499999999999</v>
      </c>
      <c r="T2263" s="7">
        <f t="shared" si="143"/>
        <v>0.57774531934670026</v>
      </c>
      <c r="U2263" s="4">
        <f>YEAR(SalesDataTable[[#This Row],[Order Date]])</f>
        <v>2026</v>
      </c>
      <c r="V2263" s="7" t="str">
        <f>"Q"&amp;ROUNDUP(MONTH(SalesDataTable[[#This Row],[Order Date]])/3,0)</f>
        <v>Q4</v>
      </c>
      <c r="W2263" s="8">
        <f>MONTH(SalesDataTable[[#This Row],[Order Date]])</f>
        <v>11</v>
      </c>
      <c r="X2263" s="7" t="str">
        <f>TEXT(SalesDataTable[[#This Row],[Order Date]],"mmm")</f>
        <v>Nov</v>
      </c>
    </row>
    <row r="2264" spans="1:24" ht="15.75">
      <c r="A2264" s="1">
        <v>145</v>
      </c>
      <c r="B2264" s="2">
        <v>46330</v>
      </c>
      <c r="C2264" s="3">
        <f>YEAR(SalesDataTable[[#This Row],[Order Date]])</f>
        <v>2026</v>
      </c>
      <c r="D2264" s="10" t="str">
        <f>"Q"&amp;ROUNDUP(MONTH(SalesDataTable[[#This Row],[Order Date]])/3,0)</f>
        <v>Q4</v>
      </c>
      <c r="E2264" s="3">
        <f>MONTH(SalesDataTable[[#This Row],[Order Date]])</f>
        <v>11</v>
      </c>
      <c r="F2264" s="3" t="str">
        <f>TEXT(SalesDataTable[[#This Row],[Order Date]],"MMM")</f>
        <v>Nov</v>
      </c>
      <c r="G2264" s="3" t="s">
        <v>0</v>
      </c>
      <c r="H2264" s="3" t="s">
        <v>50</v>
      </c>
      <c r="I2264" s="3" t="s">
        <v>2</v>
      </c>
      <c r="J2264" s="3" t="s">
        <v>16</v>
      </c>
      <c r="K2264" s="3" t="s">
        <v>9</v>
      </c>
      <c r="L2264" s="3" t="s">
        <v>10</v>
      </c>
      <c r="M2264" s="8">
        <v>2</v>
      </c>
      <c r="N2264" s="5">
        <v>93.19</v>
      </c>
      <c r="O2264" s="6">
        <v>0.2</v>
      </c>
      <c r="P2264" s="5">
        <v>45.7</v>
      </c>
      <c r="Q2264" s="5">
        <f t="shared" si="140"/>
        <v>149.10400000000001</v>
      </c>
      <c r="R2264" s="5">
        <f t="shared" si="141"/>
        <v>91.4</v>
      </c>
      <c r="S2264" s="5">
        <f t="shared" si="142"/>
        <v>57.704000000000008</v>
      </c>
      <c r="T2264" s="7">
        <f t="shared" si="143"/>
        <v>0.38700504345959869</v>
      </c>
      <c r="U2264" s="4">
        <f>YEAR(SalesDataTable[[#This Row],[Order Date]])</f>
        <v>2026</v>
      </c>
      <c r="V2264" s="7" t="str">
        <f>"Q"&amp;ROUNDUP(MONTH(SalesDataTable[[#This Row],[Order Date]])/3,0)</f>
        <v>Q4</v>
      </c>
      <c r="W2264" s="8">
        <f>MONTH(SalesDataTable[[#This Row],[Order Date]])</f>
        <v>11</v>
      </c>
      <c r="X2264" s="7" t="str">
        <f>TEXT(SalesDataTable[[#This Row],[Order Date]],"mmm")</f>
        <v>Nov</v>
      </c>
    </row>
    <row r="2265" spans="1:24" ht="15.75">
      <c r="A2265" s="1">
        <v>465</v>
      </c>
      <c r="B2265" s="2">
        <v>46330</v>
      </c>
      <c r="C2265" s="3">
        <f>YEAR(SalesDataTable[[#This Row],[Order Date]])</f>
        <v>2026</v>
      </c>
      <c r="D2265" s="10" t="str">
        <f>"Q"&amp;ROUNDUP(MONTH(SalesDataTable[[#This Row],[Order Date]])/3,0)</f>
        <v>Q4</v>
      </c>
      <c r="E2265" s="3">
        <f>MONTH(SalesDataTable[[#This Row],[Order Date]])</f>
        <v>11</v>
      </c>
      <c r="F2265" s="3" t="str">
        <f>TEXT(SalesDataTable[[#This Row],[Order Date]],"MMM")</f>
        <v>Nov</v>
      </c>
      <c r="G2265" s="3" t="s">
        <v>6</v>
      </c>
      <c r="H2265" s="3" t="s">
        <v>43</v>
      </c>
      <c r="I2265" s="3" t="s">
        <v>2</v>
      </c>
      <c r="J2265" s="3" t="s">
        <v>3</v>
      </c>
      <c r="K2265" s="3" t="s">
        <v>34</v>
      </c>
      <c r="L2265" s="3" t="s">
        <v>35</v>
      </c>
      <c r="M2265" s="8">
        <v>3</v>
      </c>
      <c r="N2265" s="5">
        <v>41.29</v>
      </c>
      <c r="O2265" s="6">
        <v>0.05</v>
      </c>
      <c r="P2265" s="5">
        <v>14.43</v>
      </c>
      <c r="Q2265" s="5">
        <f t="shared" si="140"/>
        <v>117.6765</v>
      </c>
      <c r="R2265" s="5">
        <f t="shared" si="141"/>
        <v>43.29</v>
      </c>
      <c r="S2265" s="5">
        <f t="shared" si="142"/>
        <v>74.386500000000012</v>
      </c>
      <c r="T2265" s="7">
        <f t="shared" si="143"/>
        <v>0.63212706020318421</v>
      </c>
      <c r="U2265" s="4">
        <f>YEAR(SalesDataTable[[#This Row],[Order Date]])</f>
        <v>2026</v>
      </c>
      <c r="V2265" s="7" t="str">
        <f>"Q"&amp;ROUNDUP(MONTH(SalesDataTable[[#This Row],[Order Date]])/3,0)</f>
        <v>Q4</v>
      </c>
      <c r="W2265" s="8">
        <f>MONTH(SalesDataTable[[#This Row],[Order Date]])</f>
        <v>11</v>
      </c>
      <c r="X2265" s="7" t="str">
        <f>TEXT(SalesDataTable[[#This Row],[Order Date]],"mmm")</f>
        <v>Nov</v>
      </c>
    </row>
    <row r="2266" spans="1:24" ht="15.75">
      <c r="A2266" s="1">
        <v>1449</v>
      </c>
      <c r="B2266" s="2">
        <v>46330</v>
      </c>
      <c r="C2266" s="3">
        <f>YEAR(SalesDataTable[[#This Row],[Order Date]])</f>
        <v>2026</v>
      </c>
      <c r="D2266" s="10" t="str">
        <f>"Q"&amp;ROUNDUP(MONTH(SalesDataTable[[#This Row],[Order Date]])/3,0)</f>
        <v>Q4</v>
      </c>
      <c r="E2266" s="3">
        <f>MONTH(SalesDataTable[[#This Row],[Order Date]])</f>
        <v>11</v>
      </c>
      <c r="F2266" s="3" t="str">
        <f>TEXT(SalesDataTable[[#This Row],[Order Date]],"MMM")</f>
        <v>Nov</v>
      </c>
      <c r="G2266" s="3" t="s">
        <v>20</v>
      </c>
      <c r="H2266" s="3" t="s">
        <v>33</v>
      </c>
      <c r="I2266" s="3" t="s">
        <v>2</v>
      </c>
      <c r="J2266" s="3" t="s">
        <v>3</v>
      </c>
      <c r="K2266" s="3" t="s">
        <v>4</v>
      </c>
      <c r="L2266" s="3" t="s">
        <v>22</v>
      </c>
      <c r="M2266" s="8">
        <v>1</v>
      </c>
      <c r="N2266" s="5">
        <v>50.76</v>
      </c>
      <c r="O2266" s="6">
        <v>0.1</v>
      </c>
      <c r="P2266" s="5">
        <v>22.72</v>
      </c>
      <c r="Q2266" s="5">
        <f t="shared" si="140"/>
        <v>45.683999999999997</v>
      </c>
      <c r="R2266" s="5">
        <f t="shared" si="141"/>
        <v>22.72</v>
      </c>
      <c r="S2266" s="5">
        <f t="shared" si="142"/>
        <v>22.963999999999999</v>
      </c>
      <c r="T2266" s="7">
        <f t="shared" si="143"/>
        <v>0.50267051921898254</v>
      </c>
      <c r="U2266" s="4">
        <f>YEAR(SalesDataTable[[#This Row],[Order Date]])</f>
        <v>2026</v>
      </c>
      <c r="V2266" s="7" t="str">
        <f>"Q"&amp;ROUNDUP(MONTH(SalesDataTable[[#This Row],[Order Date]])/3,0)</f>
        <v>Q4</v>
      </c>
      <c r="W2266" s="8">
        <f>MONTH(SalesDataTable[[#This Row],[Order Date]])</f>
        <v>11</v>
      </c>
      <c r="X2266" s="7" t="str">
        <f>TEXT(SalesDataTable[[#This Row],[Order Date]],"mmm")</f>
        <v>Nov</v>
      </c>
    </row>
    <row r="2267" spans="1:24" ht="15.75">
      <c r="A2267" s="1">
        <v>1802</v>
      </c>
      <c r="B2267" s="2">
        <v>46330</v>
      </c>
      <c r="C2267" s="3">
        <f>YEAR(SalesDataTable[[#This Row],[Order Date]])</f>
        <v>2026</v>
      </c>
      <c r="D2267" s="10" t="str">
        <f>"Q"&amp;ROUNDUP(MONTH(SalesDataTable[[#This Row],[Order Date]])/3,0)</f>
        <v>Q4</v>
      </c>
      <c r="E2267" s="3">
        <f>MONTH(SalesDataTable[[#This Row],[Order Date]])</f>
        <v>11</v>
      </c>
      <c r="F2267" s="3" t="str">
        <f>TEXT(SalesDataTable[[#This Row],[Order Date]],"MMM")</f>
        <v>Nov</v>
      </c>
      <c r="G2267" s="3" t="s">
        <v>11</v>
      </c>
      <c r="H2267" s="3" t="s">
        <v>52</v>
      </c>
      <c r="I2267" s="3" t="s">
        <v>19</v>
      </c>
      <c r="J2267" s="3" t="s">
        <v>16</v>
      </c>
      <c r="K2267" s="3" t="s">
        <v>14</v>
      </c>
      <c r="L2267" s="3" t="s">
        <v>15</v>
      </c>
      <c r="M2267" s="8">
        <v>1</v>
      </c>
      <c r="N2267" s="5">
        <v>35.94</v>
      </c>
      <c r="O2267" s="6">
        <v>0.05</v>
      </c>
      <c r="P2267" s="5">
        <v>13.39</v>
      </c>
      <c r="Q2267" s="5">
        <f t="shared" si="140"/>
        <v>34.142999999999994</v>
      </c>
      <c r="R2267" s="5">
        <f t="shared" si="141"/>
        <v>13.39</v>
      </c>
      <c r="S2267" s="5">
        <f t="shared" si="142"/>
        <v>20.752999999999993</v>
      </c>
      <c r="T2267" s="7">
        <f t="shared" si="143"/>
        <v>0.60782590867820629</v>
      </c>
      <c r="U2267" s="4">
        <f>YEAR(SalesDataTable[[#This Row],[Order Date]])</f>
        <v>2026</v>
      </c>
      <c r="V2267" s="7" t="str">
        <f>"Q"&amp;ROUNDUP(MONTH(SalesDataTable[[#This Row],[Order Date]])/3,0)</f>
        <v>Q4</v>
      </c>
      <c r="W2267" s="8">
        <f>MONTH(SalesDataTable[[#This Row],[Order Date]])</f>
        <v>11</v>
      </c>
      <c r="X2267" s="7" t="str">
        <f>TEXT(SalesDataTable[[#This Row],[Order Date]],"mmm")</f>
        <v>Nov</v>
      </c>
    </row>
    <row r="2268" spans="1:24" ht="15.75">
      <c r="A2268" s="1">
        <v>2645</v>
      </c>
      <c r="B2268" s="2">
        <v>46330</v>
      </c>
      <c r="C2268" s="3">
        <f>YEAR(SalesDataTable[[#This Row],[Order Date]])</f>
        <v>2026</v>
      </c>
      <c r="D2268" s="10" t="str">
        <f>"Q"&amp;ROUNDUP(MONTH(SalesDataTable[[#This Row],[Order Date]])/3,0)</f>
        <v>Q4</v>
      </c>
      <c r="E2268" s="3">
        <f>MONTH(SalesDataTable[[#This Row],[Order Date]])</f>
        <v>11</v>
      </c>
      <c r="F2268" s="3" t="str">
        <f>TEXT(SalesDataTable[[#This Row],[Order Date]],"MMM")</f>
        <v>Nov</v>
      </c>
      <c r="G2268" s="3" t="s">
        <v>0</v>
      </c>
      <c r="H2268" s="3" t="s">
        <v>50</v>
      </c>
      <c r="I2268" s="3" t="s">
        <v>19</v>
      </c>
      <c r="J2268" s="3" t="s">
        <v>13</v>
      </c>
      <c r="K2268" s="3" t="s">
        <v>9</v>
      </c>
      <c r="L2268" s="3" t="s">
        <v>46</v>
      </c>
      <c r="M2268" s="8">
        <v>4</v>
      </c>
      <c r="N2268" s="5">
        <v>70.010000000000005</v>
      </c>
      <c r="O2268" s="6">
        <v>0.05</v>
      </c>
      <c r="P2268" s="5">
        <v>31.43</v>
      </c>
      <c r="Q2268" s="5">
        <f t="shared" si="140"/>
        <v>266.03800000000001</v>
      </c>
      <c r="R2268" s="5">
        <f t="shared" si="141"/>
        <v>125.72</v>
      </c>
      <c r="S2268" s="5">
        <f t="shared" si="142"/>
        <v>140.31800000000001</v>
      </c>
      <c r="T2268" s="7">
        <f t="shared" si="143"/>
        <v>0.52743593020545942</v>
      </c>
      <c r="U2268" s="4">
        <f>YEAR(SalesDataTable[[#This Row],[Order Date]])</f>
        <v>2026</v>
      </c>
      <c r="V2268" s="7" t="str">
        <f>"Q"&amp;ROUNDUP(MONTH(SalesDataTable[[#This Row],[Order Date]])/3,0)</f>
        <v>Q4</v>
      </c>
      <c r="W2268" s="8">
        <f>MONTH(SalesDataTable[[#This Row],[Order Date]])</f>
        <v>11</v>
      </c>
      <c r="X2268" s="7" t="str">
        <f>TEXT(SalesDataTable[[#This Row],[Order Date]],"mmm")</f>
        <v>Nov</v>
      </c>
    </row>
    <row r="2269" spans="1:24" ht="15.75">
      <c r="A2269" s="1">
        <v>3539</v>
      </c>
      <c r="B2269" s="2">
        <v>46330</v>
      </c>
      <c r="C2269" s="3">
        <f>YEAR(SalesDataTable[[#This Row],[Order Date]])</f>
        <v>2026</v>
      </c>
      <c r="D2269" s="10" t="str">
        <f>"Q"&amp;ROUNDUP(MONTH(SalesDataTable[[#This Row],[Order Date]])/3,0)</f>
        <v>Q4</v>
      </c>
      <c r="E2269" s="3">
        <f>MONTH(SalesDataTable[[#This Row],[Order Date]])</f>
        <v>11</v>
      </c>
      <c r="F2269" s="3" t="str">
        <f>TEXT(SalesDataTable[[#This Row],[Order Date]],"MMM")</f>
        <v>Nov</v>
      </c>
      <c r="G2269" s="3" t="s">
        <v>0</v>
      </c>
      <c r="H2269" s="3" t="s">
        <v>50</v>
      </c>
      <c r="I2269" s="3" t="s">
        <v>28</v>
      </c>
      <c r="J2269" s="3" t="s">
        <v>3</v>
      </c>
      <c r="K2269" s="3" t="s">
        <v>9</v>
      </c>
      <c r="L2269" s="3" t="s">
        <v>37</v>
      </c>
      <c r="M2269" s="8">
        <v>3</v>
      </c>
      <c r="N2269" s="5">
        <v>152.32</v>
      </c>
      <c r="O2269" s="6">
        <v>0.1</v>
      </c>
      <c r="P2269" s="5">
        <v>79.36</v>
      </c>
      <c r="Q2269" s="5">
        <f t="shared" si="140"/>
        <v>411.26400000000001</v>
      </c>
      <c r="R2269" s="5">
        <f t="shared" si="141"/>
        <v>238.07999999999998</v>
      </c>
      <c r="S2269" s="5">
        <f t="shared" si="142"/>
        <v>173.18400000000003</v>
      </c>
      <c r="T2269" s="7">
        <f t="shared" si="143"/>
        <v>0.42110177404295057</v>
      </c>
      <c r="U2269" s="4">
        <f>YEAR(SalesDataTable[[#This Row],[Order Date]])</f>
        <v>2026</v>
      </c>
      <c r="V2269" s="7" t="str">
        <f>"Q"&amp;ROUNDUP(MONTH(SalesDataTable[[#This Row],[Order Date]])/3,0)</f>
        <v>Q4</v>
      </c>
      <c r="W2269" s="8">
        <f>MONTH(SalesDataTable[[#This Row],[Order Date]])</f>
        <v>11</v>
      </c>
      <c r="X2269" s="7" t="str">
        <f>TEXT(SalesDataTable[[#This Row],[Order Date]],"mmm")</f>
        <v>Nov</v>
      </c>
    </row>
    <row r="2270" spans="1:24" ht="15.75">
      <c r="A2270" s="1">
        <v>4309</v>
      </c>
      <c r="B2270" s="2">
        <v>46330</v>
      </c>
      <c r="C2270" s="3">
        <f>YEAR(SalesDataTable[[#This Row],[Order Date]])</f>
        <v>2026</v>
      </c>
      <c r="D2270" s="10" t="str">
        <f>"Q"&amp;ROUNDUP(MONTH(SalesDataTable[[#This Row],[Order Date]])/3,0)</f>
        <v>Q4</v>
      </c>
      <c r="E2270" s="3">
        <f>MONTH(SalesDataTable[[#This Row],[Order Date]])</f>
        <v>11</v>
      </c>
      <c r="F2270" s="3" t="str">
        <f>TEXT(SalesDataTable[[#This Row],[Order Date]],"MMM")</f>
        <v>Nov</v>
      </c>
      <c r="G2270" s="3" t="s">
        <v>20</v>
      </c>
      <c r="H2270" s="3" t="s">
        <v>33</v>
      </c>
      <c r="I2270" s="3" t="s">
        <v>2</v>
      </c>
      <c r="J2270" s="3" t="s">
        <v>16</v>
      </c>
      <c r="K2270" s="3" t="s">
        <v>4</v>
      </c>
      <c r="L2270" s="3" t="s">
        <v>22</v>
      </c>
      <c r="M2270" s="8">
        <v>1</v>
      </c>
      <c r="N2270" s="5">
        <v>50.32</v>
      </c>
      <c r="O2270" s="6">
        <v>0.05</v>
      </c>
      <c r="P2270" s="5">
        <v>22.46</v>
      </c>
      <c r="Q2270" s="5">
        <f t="shared" si="140"/>
        <v>47.803999999999995</v>
      </c>
      <c r="R2270" s="5">
        <f t="shared" si="141"/>
        <v>22.46</v>
      </c>
      <c r="S2270" s="5">
        <f t="shared" si="142"/>
        <v>25.343999999999994</v>
      </c>
      <c r="T2270" s="7">
        <f t="shared" si="143"/>
        <v>0.53016483976236295</v>
      </c>
      <c r="U2270" s="4">
        <f>YEAR(SalesDataTable[[#This Row],[Order Date]])</f>
        <v>2026</v>
      </c>
      <c r="V2270" s="7" t="str">
        <f>"Q"&amp;ROUNDUP(MONTH(SalesDataTable[[#This Row],[Order Date]])/3,0)</f>
        <v>Q4</v>
      </c>
      <c r="W2270" s="8">
        <f>MONTH(SalesDataTable[[#This Row],[Order Date]])</f>
        <v>11</v>
      </c>
      <c r="X2270" s="7" t="str">
        <f>TEXT(SalesDataTable[[#This Row],[Order Date]],"mmm")</f>
        <v>Nov</v>
      </c>
    </row>
    <row r="2271" spans="1:24" ht="15.75">
      <c r="A2271" s="1">
        <v>4355</v>
      </c>
      <c r="B2271" s="2">
        <v>46330</v>
      </c>
      <c r="C2271" s="3">
        <f>YEAR(SalesDataTable[[#This Row],[Order Date]])</f>
        <v>2026</v>
      </c>
      <c r="D2271" s="10" t="str">
        <f>"Q"&amp;ROUNDUP(MONTH(SalesDataTable[[#This Row],[Order Date]])/3,0)</f>
        <v>Q4</v>
      </c>
      <c r="E2271" s="3">
        <f>MONTH(SalesDataTable[[#This Row],[Order Date]])</f>
        <v>11</v>
      </c>
      <c r="F2271" s="3" t="str">
        <f>TEXT(SalesDataTable[[#This Row],[Order Date]],"MMM")</f>
        <v>Nov</v>
      </c>
      <c r="G2271" s="3" t="s">
        <v>11</v>
      </c>
      <c r="H2271" s="3" t="s">
        <v>12</v>
      </c>
      <c r="I2271" s="3" t="s">
        <v>19</v>
      </c>
      <c r="J2271" s="3" t="s">
        <v>3</v>
      </c>
      <c r="K2271" s="3" t="s">
        <v>9</v>
      </c>
      <c r="L2271" s="3" t="s">
        <v>37</v>
      </c>
      <c r="M2271" s="8">
        <v>2</v>
      </c>
      <c r="N2271" s="5">
        <v>151.04</v>
      </c>
      <c r="O2271" s="6">
        <v>0.15</v>
      </c>
      <c r="P2271" s="5">
        <v>76.97</v>
      </c>
      <c r="Q2271" s="5">
        <f t="shared" si="140"/>
        <v>256.76799999999997</v>
      </c>
      <c r="R2271" s="5">
        <f t="shared" si="141"/>
        <v>153.94</v>
      </c>
      <c r="S2271" s="5">
        <f t="shared" si="142"/>
        <v>102.82799999999997</v>
      </c>
      <c r="T2271" s="7">
        <f t="shared" si="143"/>
        <v>0.40047046360917243</v>
      </c>
      <c r="U2271" s="4">
        <f>YEAR(SalesDataTable[[#This Row],[Order Date]])</f>
        <v>2026</v>
      </c>
      <c r="V2271" s="7" t="str">
        <f>"Q"&amp;ROUNDUP(MONTH(SalesDataTable[[#This Row],[Order Date]])/3,0)</f>
        <v>Q4</v>
      </c>
      <c r="W2271" s="8">
        <f>MONTH(SalesDataTable[[#This Row],[Order Date]])</f>
        <v>11</v>
      </c>
      <c r="X2271" s="7" t="str">
        <f>TEXT(SalesDataTable[[#This Row],[Order Date]],"mmm")</f>
        <v>Nov</v>
      </c>
    </row>
    <row r="2272" spans="1:24" ht="15.75">
      <c r="A2272" s="1">
        <v>5052</v>
      </c>
      <c r="B2272" s="2">
        <v>46330</v>
      </c>
      <c r="C2272" s="3">
        <f>YEAR(SalesDataTable[[#This Row],[Order Date]])</f>
        <v>2026</v>
      </c>
      <c r="D2272" s="10" t="str">
        <f>"Q"&amp;ROUNDUP(MONTH(SalesDataTable[[#This Row],[Order Date]])/3,0)</f>
        <v>Q4</v>
      </c>
      <c r="E2272" s="3">
        <f>MONTH(SalesDataTable[[#This Row],[Order Date]])</f>
        <v>11</v>
      </c>
      <c r="F2272" s="3" t="str">
        <f>TEXT(SalesDataTable[[#This Row],[Order Date]],"MMM")</f>
        <v>Nov</v>
      </c>
      <c r="G2272" s="3" t="s">
        <v>0</v>
      </c>
      <c r="H2272" s="3" t="s">
        <v>50</v>
      </c>
      <c r="I2272" s="3" t="s">
        <v>28</v>
      </c>
      <c r="J2272" s="3" t="s">
        <v>3</v>
      </c>
      <c r="K2272" s="3" t="s">
        <v>4</v>
      </c>
      <c r="L2272" s="3" t="s">
        <v>26</v>
      </c>
      <c r="M2272" s="8">
        <v>3</v>
      </c>
      <c r="N2272" s="5">
        <v>41.12</v>
      </c>
      <c r="O2272" s="6">
        <v>0.1</v>
      </c>
      <c r="P2272" s="5">
        <v>16.670000000000002</v>
      </c>
      <c r="Q2272" s="5">
        <f t="shared" si="140"/>
        <v>111.02399999999999</v>
      </c>
      <c r="R2272" s="5">
        <f t="shared" si="141"/>
        <v>50.010000000000005</v>
      </c>
      <c r="S2272" s="5">
        <f t="shared" si="142"/>
        <v>61.013999999999982</v>
      </c>
      <c r="T2272" s="7">
        <f t="shared" si="143"/>
        <v>0.54955685257241671</v>
      </c>
      <c r="U2272" s="4">
        <f>YEAR(SalesDataTable[[#This Row],[Order Date]])</f>
        <v>2026</v>
      </c>
      <c r="V2272" s="7" t="str">
        <f>"Q"&amp;ROUNDUP(MONTH(SalesDataTable[[#This Row],[Order Date]])/3,0)</f>
        <v>Q4</v>
      </c>
      <c r="W2272" s="8">
        <f>MONTH(SalesDataTable[[#This Row],[Order Date]])</f>
        <v>11</v>
      </c>
      <c r="X2272" s="7" t="str">
        <f>TEXT(SalesDataTable[[#This Row],[Order Date]],"mmm")</f>
        <v>Nov</v>
      </c>
    </row>
    <row r="2273" spans="1:24" ht="15.75">
      <c r="A2273" s="1">
        <v>9</v>
      </c>
      <c r="B2273" s="2">
        <v>46331</v>
      </c>
      <c r="C2273" s="3">
        <f>YEAR(SalesDataTable[[#This Row],[Order Date]])</f>
        <v>2026</v>
      </c>
      <c r="D2273" s="10" t="str">
        <f>"Q"&amp;ROUNDUP(MONTH(SalesDataTable[[#This Row],[Order Date]])/3,0)</f>
        <v>Q4</v>
      </c>
      <c r="E2273" s="3">
        <f>MONTH(SalesDataTable[[#This Row],[Order Date]])</f>
        <v>11</v>
      </c>
      <c r="F2273" s="3" t="str">
        <f>TEXT(SalesDataTable[[#This Row],[Order Date]],"MMM")</f>
        <v>Nov</v>
      </c>
      <c r="G2273" s="3" t="s">
        <v>0</v>
      </c>
      <c r="H2273" s="3" t="s">
        <v>50</v>
      </c>
      <c r="I2273" s="3" t="s">
        <v>2</v>
      </c>
      <c r="J2273" s="3" t="s">
        <v>13</v>
      </c>
      <c r="K2273" s="3" t="s">
        <v>9</v>
      </c>
      <c r="L2273" s="3" t="s">
        <v>17</v>
      </c>
      <c r="M2273" s="8">
        <v>1</v>
      </c>
      <c r="N2273" s="5">
        <v>140.59</v>
      </c>
      <c r="O2273" s="6">
        <v>0.1</v>
      </c>
      <c r="P2273" s="5">
        <v>79.510000000000005</v>
      </c>
      <c r="Q2273" s="5">
        <f t="shared" si="140"/>
        <v>126.53100000000001</v>
      </c>
      <c r="R2273" s="5">
        <f t="shared" si="141"/>
        <v>79.510000000000005</v>
      </c>
      <c r="S2273" s="5">
        <f t="shared" si="142"/>
        <v>47.021000000000001</v>
      </c>
      <c r="T2273" s="7">
        <f t="shared" si="143"/>
        <v>0.37161644182058151</v>
      </c>
      <c r="U2273" s="4">
        <f>YEAR(SalesDataTable[[#This Row],[Order Date]])</f>
        <v>2026</v>
      </c>
      <c r="V2273" s="7" t="str">
        <f>"Q"&amp;ROUNDUP(MONTH(SalesDataTable[[#This Row],[Order Date]])/3,0)</f>
        <v>Q4</v>
      </c>
      <c r="W2273" s="8">
        <f>MONTH(SalesDataTable[[#This Row],[Order Date]])</f>
        <v>11</v>
      </c>
      <c r="X2273" s="7" t="str">
        <f>TEXT(SalesDataTable[[#This Row],[Order Date]],"mmm")</f>
        <v>Nov</v>
      </c>
    </row>
    <row r="2274" spans="1:24" ht="15.75">
      <c r="A2274" s="1">
        <v>703</v>
      </c>
      <c r="B2274" s="2">
        <v>46331</v>
      </c>
      <c r="C2274" s="3">
        <f>YEAR(SalesDataTable[[#This Row],[Order Date]])</f>
        <v>2026</v>
      </c>
      <c r="D2274" s="10" t="str">
        <f>"Q"&amp;ROUNDUP(MONTH(SalesDataTable[[#This Row],[Order Date]])/3,0)</f>
        <v>Q4</v>
      </c>
      <c r="E2274" s="3">
        <f>MONTH(SalesDataTable[[#This Row],[Order Date]])</f>
        <v>11</v>
      </c>
      <c r="F2274" s="3" t="str">
        <f>TEXT(SalesDataTable[[#This Row],[Order Date]],"MMM")</f>
        <v>Nov</v>
      </c>
      <c r="G2274" s="3" t="s">
        <v>6</v>
      </c>
      <c r="H2274" s="3" t="s">
        <v>49</v>
      </c>
      <c r="I2274" s="3" t="s">
        <v>2</v>
      </c>
      <c r="J2274" s="3" t="s">
        <v>3</v>
      </c>
      <c r="K2274" s="3" t="s">
        <v>14</v>
      </c>
      <c r="L2274" s="3" t="s">
        <v>48</v>
      </c>
      <c r="M2274" s="8">
        <v>2</v>
      </c>
      <c r="N2274" s="5">
        <v>160.68</v>
      </c>
      <c r="O2274" s="6">
        <v>0</v>
      </c>
      <c r="P2274" s="5">
        <v>89.49</v>
      </c>
      <c r="Q2274" s="5">
        <f t="shared" si="140"/>
        <v>321.36</v>
      </c>
      <c r="R2274" s="5">
        <f t="shared" si="141"/>
        <v>178.98</v>
      </c>
      <c r="S2274" s="5">
        <f t="shared" si="142"/>
        <v>142.38000000000002</v>
      </c>
      <c r="T2274" s="7">
        <f t="shared" si="143"/>
        <v>0.4430545182972368</v>
      </c>
      <c r="U2274" s="4">
        <f>YEAR(SalesDataTable[[#This Row],[Order Date]])</f>
        <v>2026</v>
      </c>
      <c r="V2274" s="7" t="str">
        <f>"Q"&amp;ROUNDUP(MONTH(SalesDataTable[[#This Row],[Order Date]])/3,0)</f>
        <v>Q4</v>
      </c>
      <c r="W2274" s="8">
        <f>MONTH(SalesDataTable[[#This Row],[Order Date]])</f>
        <v>11</v>
      </c>
      <c r="X2274" s="7" t="str">
        <f>TEXT(SalesDataTable[[#This Row],[Order Date]],"mmm")</f>
        <v>Nov</v>
      </c>
    </row>
    <row r="2275" spans="1:24" ht="15.75">
      <c r="A2275" s="1">
        <v>1627</v>
      </c>
      <c r="B2275" s="2">
        <v>46331</v>
      </c>
      <c r="C2275" s="3">
        <f>YEAR(SalesDataTable[[#This Row],[Order Date]])</f>
        <v>2026</v>
      </c>
      <c r="D2275" s="10" t="str">
        <f>"Q"&amp;ROUNDUP(MONTH(SalesDataTable[[#This Row],[Order Date]])/3,0)</f>
        <v>Q4</v>
      </c>
      <c r="E2275" s="3">
        <f>MONTH(SalesDataTable[[#This Row],[Order Date]])</f>
        <v>11</v>
      </c>
      <c r="F2275" s="3" t="str">
        <f>TEXT(SalesDataTable[[#This Row],[Order Date]],"MMM")</f>
        <v>Nov</v>
      </c>
      <c r="G2275" s="3" t="s">
        <v>20</v>
      </c>
      <c r="H2275" s="3" t="s">
        <v>21</v>
      </c>
      <c r="I2275" s="3" t="s">
        <v>2</v>
      </c>
      <c r="J2275" s="3" t="s">
        <v>3</v>
      </c>
      <c r="K2275" s="3" t="s">
        <v>34</v>
      </c>
      <c r="L2275" s="3" t="s">
        <v>45</v>
      </c>
      <c r="M2275" s="8">
        <v>6</v>
      </c>
      <c r="N2275" s="5">
        <v>49.7</v>
      </c>
      <c r="O2275" s="6">
        <v>0</v>
      </c>
      <c r="P2275" s="5">
        <v>22.34</v>
      </c>
      <c r="Q2275" s="5">
        <f t="shared" si="140"/>
        <v>298.20000000000005</v>
      </c>
      <c r="R2275" s="5">
        <f t="shared" si="141"/>
        <v>134.04</v>
      </c>
      <c r="S2275" s="5">
        <f t="shared" si="142"/>
        <v>164.16000000000005</v>
      </c>
      <c r="T2275" s="7">
        <f t="shared" si="143"/>
        <v>0.55050301810865199</v>
      </c>
      <c r="U2275" s="4">
        <f>YEAR(SalesDataTable[[#This Row],[Order Date]])</f>
        <v>2026</v>
      </c>
      <c r="V2275" s="7" t="str">
        <f>"Q"&amp;ROUNDUP(MONTH(SalesDataTable[[#This Row],[Order Date]])/3,0)</f>
        <v>Q4</v>
      </c>
      <c r="W2275" s="8">
        <f>MONTH(SalesDataTable[[#This Row],[Order Date]])</f>
        <v>11</v>
      </c>
      <c r="X2275" s="7" t="str">
        <f>TEXT(SalesDataTable[[#This Row],[Order Date]],"mmm")</f>
        <v>Nov</v>
      </c>
    </row>
    <row r="2276" spans="1:24" ht="15.75">
      <c r="A2276" s="1">
        <v>1760</v>
      </c>
      <c r="B2276" s="2">
        <v>46331</v>
      </c>
      <c r="C2276" s="3">
        <f>YEAR(SalesDataTable[[#This Row],[Order Date]])</f>
        <v>2026</v>
      </c>
      <c r="D2276" s="10" t="str">
        <f>"Q"&amp;ROUNDUP(MONTH(SalesDataTable[[#This Row],[Order Date]])/3,0)</f>
        <v>Q4</v>
      </c>
      <c r="E2276" s="3">
        <f>MONTH(SalesDataTable[[#This Row],[Order Date]])</f>
        <v>11</v>
      </c>
      <c r="F2276" s="3" t="str">
        <f>TEXT(SalesDataTable[[#This Row],[Order Date]],"MMM")</f>
        <v>Nov</v>
      </c>
      <c r="G2276" s="3" t="s">
        <v>6</v>
      </c>
      <c r="H2276" s="3" t="s">
        <v>41</v>
      </c>
      <c r="I2276" s="3" t="s">
        <v>19</v>
      </c>
      <c r="J2276" s="3" t="s">
        <v>3</v>
      </c>
      <c r="K2276" s="3" t="s">
        <v>4</v>
      </c>
      <c r="L2276" s="3" t="s">
        <v>5</v>
      </c>
      <c r="M2276" s="8">
        <v>3</v>
      </c>
      <c r="N2276" s="5">
        <v>80.400000000000006</v>
      </c>
      <c r="O2276" s="6">
        <v>0.05</v>
      </c>
      <c r="P2276" s="5">
        <v>42.82</v>
      </c>
      <c r="Q2276" s="5">
        <f t="shared" si="140"/>
        <v>229.14000000000001</v>
      </c>
      <c r="R2276" s="5">
        <f t="shared" si="141"/>
        <v>128.46</v>
      </c>
      <c r="S2276" s="5">
        <f t="shared" si="142"/>
        <v>100.68</v>
      </c>
      <c r="T2276" s="7">
        <f t="shared" si="143"/>
        <v>0.43938203718250851</v>
      </c>
      <c r="U2276" s="4">
        <f>YEAR(SalesDataTable[[#This Row],[Order Date]])</f>
        <v>2026</v>
      </c>
      <c r="V2276" s="7" t="str">
        <f>"Q"&amp;ROUNDUP(MONTH(SalesDataTable[[#This Row],[Order Date]])/3,0)</f>
        <v>Q4</v>
      </c>
      <c r="W2276" s="8">
        <f>MONTH(SalesDataTable[[#This Row],[Order Date]])</f>
        <v>11</v>
      </c>
      <c r="X2276" s="7" t="str">
        <f>TEXT(SalesDataTable[[#This Row],[Order Date]],"mmm")</f>
        <v>Nov</v>
      </c>
    </row>
    <row r="2277" spans="1:24" ht="15.75">
      <c r="A2277" s="1">
        <v>2268</v>
      </c>
      <c r="B2277" s="2">
        <v>46331</v>
      </c>
      <c r="C2277" s="3">
        <f>YEAR(SalesDataTable[[#This Row],[Order Date]])</f>
        <v>2026</v>
      </c>
      <c r="D2277" s="10" t="str">
        <f>"Q"&amp;ROUNDUP(MONTH(SalesDataTable[[#This Row],[Order Date]])/3,0)</f>
        <v>Q4</v>
      </c>
      <c r="E2277" s="3">
        <f>MONTH(SalesDataTable[[#This Row],[Order Date]])</f>
        <v>11</v>
      </c>
      <c r="F2277" s="3" t="str">
        <f>TEXT(SalesDataTable[[#This Row],[Order Date]],"MMM")</f>
        <v>Nov</v>
      </c>
      <c r="G2277" s="3" t="s">
        <v>6</v>
      </c>
      <c r="H2277" s="3" t="s">
        <v>7</v>
      </c>
      <c r="I2277" s="3" t="s">
        <v>19</v>
      </c>
      <c r="J2277" s="3" t="s">
        <v>13</v>
      </c>
      <c r="K2277" s="3" t="s">
        <v>9</v>
      </c>
      <c r="L2277" s="3" t="s">
        <v>37</v>
      </c>
      <c r="M2277" s="8">
        <v>4</v>
      </c>
      <c r="N2277" s="5">
        <v>151.38999999999999</v>
      </c>
      <c r="O2277" s="6">
        <v>0.05</v>
      </c>
      <c r="P2277" s="5">
        <v>80.66</v>
      </c>
      <c r="Q2277" s="5">
        <f t="shared" si="140"/>
        <v>575.28199999999993</v>
      </c>
      <c r="R2277" s="5">
        <f t="shared" si="141"/>
        <v>322.64</v>
      </c>
      <c r="S2277" s="5">
        <f t="shared" si="142"/>
        <v>252.64199999999994</v>
      </c>
      <c r="T2277" s="7">
        <f t="shared" si="143"/>
        <v>0.43916201097896329</v>
      </c>
      <c r="U2277" s="4">
        <f>YEAR(SalesDataTable[[#This Row],[Order Date]])</f>
        <v>2026</v>
      </c>
      <c r="V2277" s="7" t="str">
        <f>"Q"&amp;ROUNDUP(MONTH(SalesDataTable[[#This Row],[Order Date]])/3,0)</f>
        <v>Q4</v>
      </c>
      <c r="W2277" s="8">
        <f>MONTH(SalesDataTable[[#This Row],[Order Date]])</f>
        <v>11</v>
      </c>
      <c r="X2277" s="7" t="str">
        <f>TEXT(SalesDataTable[[#This Row],[Order Date]],"mmm")</f>
        <v>Nov</v>
      </c>
    </row>
    <row r="2278" spans="1:24" ht="15.75">
      <c r="A2278" s="1">
        <v>2636</v>
      </c>
      <c r="B2278" s="2">
        <v>46331</v>
      </c>
      <c r="C2278" s="3">
        <f>YEAR(SalesDataTable[[#This Row],[Order Date]])</f>
        <v>2026</v>
      </c>
      <c r="D2278" s="10" t="str">
        <f>"Q"&amp;ROUNDUP(MONTH(SalesDataTable[[#This Row],[Order Date]])/3,0)</f>
        <v>Q4</v>
      </c>
      <c r="E2278" s="3">
        <f>MONTH(SalesDataTable[[#This Row],[Order Date]])</f>
        <v>11</v>
      </c>
      <c r="F2278" s="3" t="str">
        <f>TEXT(SalesDataTable[[#This Row],[Order Date]],"MMM")</f>
        <v>Nov</v>
      </c>
      <c r="G2278" s="3" t="s">
        <v>6</v>
      </c>
      <c r="H2278" s="3" t="s">
        <v>49</v>
      </c>
      <c r="I2278" s="3" t="s">
        <v>19</v>
      </c>
      <c r="J2278" s="3" t="s">
        <v>16</v>
      </c>
      <c r="K2278" s="3" t="s">
        <v>14</v>
      </c>
      <c r="L2278" s="3" t="s">
        <v>32</v>
      </c>
      <c r="M2278" s="8">
        <v>2</v>
      </c>
      <c r="N2278" s="5">
        <v>45.44</v>
      </c>
      <c r="O2278" s="6">
        <v>0.05</v>
      </c>
      <c r="P2278" s="5">
        <v>18.2</v>
      </c>
      <c r="Q2278" s="5">
        <f t="shared" si="140"/>
        <v>86.335999999999999</v>
      </c>
      <c r="R2278" s="5">
        <f t="shared" si="141"/>
        <v>36.4</v>
      </c>
      <c r="S2278" s="5">
        <f t="shared" si="142"/>
        <v>49.936</v>
      </c>
      <c r="T2278" s="7">
        <f t="shared" si="143"/>
        <v>0.57839140103780584</v>
      </c>
      <c r="U2278" s="4">
        <f>YEAR(SalesDataTable[[#This Row],[Order Date]])</f>
        <v>2026</v>
      </c>
      <c r="V2278" s="7" t="str">
        <f>"Q"&amp;ROUNDUP(MONTH(SalesDataTable[[#This Row],[Order Date]])/3,0)</f>
        <v>Q4</v>
      </c>
      <c r="W2278" s="8">
        <f>MONTH(SalesDataTable[[#This Row],[Order Date]])</f>
        <v>11</v>
      </c>
      <c r="X2278" s="7" t="str">
        <f>TEXT(SalesDataTable[[#This Row],[Order Date]],"mmm")</f>
        <v>Nov</v>
      </c>
    </row>
    <row r="2279" spans="1:24" ht="15.75">
      <c r="A2279" s="1">
        <v>3255</v>
      </c>
      <c r="B2279" s="2">
        <v>46331</v>
      </c>
      <c r="C2279" s="3">
        <f>YEAR(SalesDataTable[[#This Row],[Order Date]])</f>
        <v>2026</v>
      </c>
      <c r="D2279" s="10" t="str">
        <f>"Q"&amp;ROUNDUP(MONTH(SalesDataTable[[#This Row],[Order Date]])/3,0)</f>
        <v>Q4</v>
      </c>
      <c r="E2279" s="3">
        <f>MONTH(SalesDataTable[[#This Row],[Order Date]])</f>
        <v>11</v>
      </c>
      <c r="F2279" s="3" t="str">
        <f>TEXT(SalesDataTable[[#This Row],[Order Date]],"MMM")</f>
        <v>Nov</v>
      </c>
      <c r="G2279" s="3" t="s">
        <v>20</v>
      </c>
      <c r="H2279" s="3" t="s">
        <v>47</v>
      </c>
      <c r="I2279" s="3" t="s">
        <v>2</v>
      </c>
      <c r="J2279" s="3" t="s">
        <v>13</v>
      </c>
      <c r="K2279" s="3" t="s">
        <v>9</v>
      </c>
      <c r="L2279" s="3" t="s">
        <v>46</v>
      </c>
      <c r="M2279" s="8">
        <v>2</v>
      </c>
      <c r="N2279" s="5">
        <v>70.790000000000006</v>
      </c>
      <c r="O2279" s="6">
        <v>0.15</v>
      </c>
      <c r="P2279" s="5">
        <v>33.32</v>
      </c>
      <c r="Q2279" s="5">
        <f t="shared" si="140"/>
        <v>120.343</v>
      </c>
      <c r="R2279" s="5">
        <f t="shared" si="141"/>
        <v>66.64</v>
      </c>
      <c r="S2279" s="5">
        <f t="shared" si="142"/>
        <v>53.703000000000003</v>
      </c>
      <c r="T2279" s="7">
        <f t="shared" si="143"/>
        <v>0.44624947026416162</v>
      </c>
      <c r="U2279" s="4">
        <f>YEAR(SalesDataTable[[#This Row],[Order Date]])</f>
        <v>2026</v>
      </c>
      <c r="V2279" s="7" t="str">
        <f>"Q"&amp;ROUNDUP(MONTH(SalesDataTable[[#This Row],[Order Date]])/3,0)</f>
        <v>Q4</v>
      </c>
      <c r="W2279" s="8">
        <f>MONTH(SalesDataTable[[#This Row],[Order Date]])</f>
        <v>11</v>
      </c>
      <c r="X2279" s="7" t="str">
        <f>TEXT(SalesDataTable[[#This Row],[Order Date]],"mmm")</f>
        <v>Nov</v>
      </c>
    </row>
    <row r="2280" spans="1:24" ht="15.75">
      <c r="A2280" s="1">
        <v>4326</v>
      </c>
      <c r="B2280" s="2">
        <v>46331</v>
      </c>
      <c r="C2280" s="3">
        <f>YEAR(SalesDataTable[[#This Row],[Order Date]])</f>
        <v>2026</v>
      </c>
      <c r="D2280" s="10" t="str">
        <f>"Q"&amp;ROUNDUP(MONTH(SalesDataTable[[#This Row],[Order Date]])/3,0)</f>
        <v>Q4</v>
      </c>
      <c r="E2280" s="3">
        <f>MONTH(SalesDataTable[[#This Row],[Order Date]])</f>
        <v>11</v>
      </c>
      <c r="F2280" s="3" t="str">
        <f>TEXT(SalesDataTable[[#This Row],[Order Date]],"MMM")</f>
        <v>Nov</v>
      </c>
      <c r="G2280" s="3" t="s">
        <v>11</v>
      </c>
      <c r="H2280" s="3" t="s">
        <v>25</v>
      </c>
      <c r="I2280" s="3" t="s">
        <v>19</v>
      </c>
      <c r="J2280" s="3" t="s">
        <v>3</v>
      </c>
      <c r="K2280" s="3" t="s">
        <v>14</v>
      </c>
      <c r="L2280" s="3" t="s">
        <v>15</v>
      </c>
      <c r="M2280" s="8">
        <v>1</v>
      </c>
      <c r="N2280" s="5">
        <v>35.630000000000003</v>
      </c>
      <c r="O2280" s="6">
        <v>0</v>
      </c>
      <c r="P2280" s="5">
        <v>13.47</v>
      </c>
      <c r="Q2280" s="5">
        <f t="shared" si="140"/>
        <v>35.630000000000003</v>
      </c>
      <c r="R2280" s="5">
        <f t="shared" si="141"/>
        <v>13.47</v>
      </c>
      <c r="S2280" s="5">
        <f t="shared" si="142"/>
        <v>22.160000000000004</v>
      </c>
      <c r="T2280" s="7">
        <f t="shared" si="143"/>
        <v>0.62194779680044909</v>
      </c>
      <c r="U2280" s="4">
        <f>YEAR(SalesDataTable[[#This Row],[Order Date]])</f>
        <v>2026</v>
      </c>
      <c r="V2280" s="7" t="str">
        <f>"Q"&amp;ROUNDUP(MONTH(SalesDataTable[[#This Row],[Order Date]])/3,0)</f>
        <v>Q4</v>
      </c>
      <c r="W2280" s="8">
        <f>MONTH(SalesDataTable[[#This Row],[Order Date]])</f>
        <v>11</v>
      </c>
      <c r="X2280" s="7" t="str">
        <f>TEXT(SalesDataTable[[#This Row],[Order Date]],"mmm")</f>
        <v>Nov</v>
      </c>
    </row>
    <row r="2281" spans="1:24" ht="15.75">
      <c r="A2281" s="1">
        <v>4346</v>
      </c>
      <c r="B2281" s="2">
        <v>46331</v>
      </c>
      <c r="C2281" s="3">
        <f>YEAR(SalesDataTable[[#This Row],[Order Date]])</f>
        <v>2026</v>
      </c>
      <c r="D2281" s="10" t="str">
        <f>"Q"&amp;ROUNDUP(MONTH(SalesDataTable[[#This Row],[Order Date]])/3,0)</f>
        <v>Q4</v>
      </c>
      <c r="E2281" s="3">
        <f>MONTH(SalesDataTable[[#This Row],[Order Date]])</f>
        <v>11</v>
      </c>
      <c r="F2281" s="3" t="str">
        <f>TEXT(SalesDataTable[[#This Row],[Order Date]],"MMM")</f>
        <v>Nov</v>
      </c>
      <c r="G2281" s="3" t="s">
        <v>0</v>
      </c>
      <c r="H2281" s="3" t="s">
        <v>50</v>
      </c>
      <c r="I2281" s="3" t="s">
        <v>2</v>
      </c>
      <c r="J2281" s="3" t="s">
        <v>16</v>
      </c>
      <c r="K2281" s="3" t="s">
        <v>9</v>
      </c>
      <c r="L2281" s="3" t="s">
        <v>46</v>
      </c>
      <c r="M2281" s="8">
        <v>3</v>
      </c>
      <c r="N2281" s="5">
        <v>73.010000000000005</v>
      </c>
      <c r="O2281" s="6">
        <v>0.15</v>
      </c>
      <c r="P2281" s="5">
        <v>32.49</v>
      </c>
      <c r="Q2281" s="5">
        <f t="shared" si="140"/>
        <v>186.17550000000003</v>
      </c>
      <c r="R2281" s="5">
        <f t="shared" si="141"/>
        <v>97.47</v>
      </c>
      <c r="S2281" s="5">
        <f t="shared" si="142"/>
        <v>88.705500000000029</v>
      </c>
      <c r="T2281" s="7">
        <f t="shared" si="143"/>
        <v>0.47646172562984934</v>
      </c>
      <c r="U2281" s="4">
        <f>YEAR(SalesDataTable[[#This Row],[Order Date]])</f>
        <v>2026</v>
      </c>
      <c r="V2281" s="7" t="str">
        <f>"Q"&amp;ROUNDUP(MONTH(SalesDataTable[[#This Row],[Order Date]])/3,0)</f>
        <v>Q4</v>
      </c>
      <c r="W2281" s="8">
        <f>MONTH(SalesDataTable[[#This Row],[Order Date]])</f>
        <v>11</v>
      </c>
      <c r="X2281" s="7" t="str">
        <f>TEXT(SalesDataTable[[#This Row],[Order Date]],"mmm")</f>
        <v>Nov</v>
      </c>
    </row>
    <row r="2282" spans="1:24" ht="15.75">
      <c r="A2282" s="1">
        <v>266</v>
      </c>
      <c r="B2282" s="2">
        <v>46332</v>
      </c>
      <c r="C2282" s="3">
        <f>YEAR(SalesDataTable[[#This Row],[Order Date]])</f>
        <v>2026</v>
      </c>
      <c r="D2282" s="10" t="str">
        <f>"Q"&amp;ROUNDUP(MONTH(SalesDataTable[[#This Row],[Order Date]])/3,0)</f>
        <v>Q4</v>
      </c>
      <c r="E2282" s="3">
        <f>MONTH(SalesDataTable[[#This Row],[Order Date]])</f>
        <v>11</v>
      </c>
      <c r="F2282" s="3" t="str">
        <f>TEXT(SalesDataTable[[#This Row],[Order Date]],"MMM")</f>
        <v>Nov</v>
      </c>
      <c r="G2282" s="3" t="s">
        <v>6</v>
      </c>
      <c r="H2282" s="3" t="s">
        <v>7</v>
      </c>
      <c r="I2282" s="3" t="s">
        <v>28</v>
      </c>
      <c r="J2282" s="3" t="s">
        <v>16</v>
      </c>
      <c r="K2282" s="3" t="s">
        <v>9</v>
      </c>
      <c r="L2282" s="3" t="s">
        <v>10</v>
      </c>
      <c r="M2282" s="8">
        <v>1</v>
      </c>
      <c r="N2282" s="5">
        <v>93.48</v>
      </c>
      <c r="O2282" s="6">
        <v>0.05</v>
      </c>
      <c r="P2282" s="5">
        <v>46.34</v>
      </c>
      <c r="Q2282" s="5">
        <f t="shared" si="140"/>
        <v>88.805999999999997</v>
      </c>
      <c r="R2282" s="5">
        <f t="shared" si="141"/>
        <v>46.34</v>
      </c>
      <c r="S2282" s="5">
        <f t="shared" si="142"/>
        <v>42.465999999999994</v>
      </c>
      <c r="T2282" s="7">
        <f t="shared" si="143"/>
        <v>0.47818841069297113</v>
      </c>
      <c r="U2282" s="4">
        <f>YEAR(SalesDataTable[[#This Row],[Order Date]])</f>
        <v>2026</v>
      </c>
      <c r="V2282" s="7" t="str">
        <f>"Q"&amp;ROUNDUP(MONTH(SalesDataTable[[#This Row],[Order Date]])/3,0)</f>
        <v>Q4</v>
      </c>
      <c r="W2282" s="8">
        <f>MONTH(SalesDataTable[[#This Row],[Order Date]])</f>
        <v>11</v>
      </c>
      <c r="X2282" s="7" t="str">
        <f>TEXT(SalesDataTable[[#This Row],[Order Date]],"mmm")</f>
        <v>Nov</v>
      </c>
    </row>
    <row r="2283" spans="1:24" ht="15.75">
      <c r="A2283" s="1">
        <v>274</v>
      </c>
      <c r="B2283" s="2">
        <v>46332</v>
      </c>
      <c r="C2283" s="3">
        <f>YEAR(SalesDataTable[[#This Row],[Order Date]])</f>
        <v>2026</v>
      </c>
      <c r="D2283" s="10" t="str">
        <f>"Q"&amp;ROUNDUP(MONTH(SalesDataTable[[#This Row],[Order Date]])/3,0)</f>
        <v>Q4</v>
      </c>
      <c r="E2283" s="3">
        <f>MONTH(SalesDataTable[[#This Row],[Order Date]])</f>
        <v>11</v>
      </c>
      <c r="F2283" s="3" t="str">
        <f>TEXT(SalesDataTable[[#This Row],[Order Date]],"MMM")</f>
        <v>Nov</v>
      </c>
      <c r="G2283" s="3" t="s">
        <v>6</v>
      </c>
      <c r="H2283" s="3" t="s">
        <v>7</v>
      </c>
      <c r="I2283" s="3" t="s">
        <v>2</v>
      </c>
      <c r="J2283" s="3" t="s">
        <v>16</v>
      </c>
      <c r="K2283" s="3" t="s">
        <v>4</v>
      </c>
      <c r="L2283" s="3" t="s">
        <v>5</v>
      </c>
      <c r="M2283" s="8">
        <v>1</v>
      </c>
      <c r="N2283" s="5">
        <v>82.89</v>
      </c>
      <c r="O2283" s="6">
        <v>0</v>
      </c>
      <c r="P2283" s="5">
        <v>41.44</v>
      </c>
      <c r="Q2283" s="5">
        <f t="shared" si="140"/>
        <v>82.89</v>
      </c>
      <c r="R2283" s="5">
        <f t="shared" si="141"/>
        <v>41.44</v>
      </c>
      <c r="S2283" s="5">
        <f t="shared" si="142"/>
        <v>41.45</v>
      </c>
      <c r="T2283" s="7">
        <f t="shared" si="143"/>
        <v>0.50006032090722652</v>
      </c>
      <c r="U2283" s="4">
        <f>YEAR(SalesDataTable[[#This Row],[Order Date]])</f>
        <v>2026</v>
      </c>
      <c r="V2283" s="7" t="str">
        <f>"Q"&amp;ROUNDUP(MONTH(SalesDataTable[[#This Row],[Order Date]])/3,0)</f>
        <v>Q4</v>
      </c>
      <c r="W2283" s="8">
        <f>MONTH(SalesDataTable[[#This Row],[Order Date]])</f>
        <v>11</v>
      </c>
      <c r="X2283" s="7" t="str">
        <f>TEXT(SalesDataTable[[#This Row],[Order Date]],"mmm")</f>
        <v>Nov</v>
      </c>
    </row>
    <row r="2284" spans="1:24" ht="15.75">
      <c r="A2284" s="1">
        <v>1135</v>
      </c>
      <c r="B2284" s="2">
        <v>46332</v>
      </c>
      <c r="C2284" s="3">
        <f>YEAR(SalesDataTable[[#This Row],[Order Date]])</f>
        <v>2026</v>
      </c>
      <c r="D2284" s="10" t="str">
        <f>"Q"&amp;ROUNDUP(MONTH(SalesDataTable[[#This Row],[Order Date]])/3,0)</f>
        <v>Q4</v>
      </c>
      <c r="E2284" s="3">
        <f>MONTH(SalesDataTable[[#This Row],[Order Date]])</f>
        <v>11</v>
      </c>
      <c r="F2284" s="3" t="str">
        <f>TEXT(SalesDataTable[[#This Row],[Order Date]],"MMM")</f>
        <v>Nov</v>
      </c>
      <c r="G2284" s="3" t="s">
        <v>20</v>
      </c>
      <c r="H2284" s="3" t="s">
        <v>31</v>
      </c>
      <c r="I2284" s="3" t="s">
        <v>2</v>
      </c>
      <c r="J2284" s="3" t="s">
        <v>13</v>
      </c>
      <c r="K2284" s="3" t="s">
        <v>14</v>
      </c>
      <c r="L2284" s="3" t="s">
        <v>15</v>
      </c>
      <c r="M2284" s="8">
        <v>2</v>
      </c>
      <c r="N2284" s="5">
        <v>35.71</v>
      </c>
      <c r="O2284" s="6">
        <v>0.2</v>
      </c>
      <c r="P2284" s="5">
        <v>13.48</v>
      </c>
      <c r="Q2284" s="5">
        <f t="shared" si="140"/>
        <v>57.136000000000003</v>
      </c>
      <c r="R2284" s="5">
        <f t="shared" si="141"/>
        <v>26.96</v>
      </c>
      <c r="S2284" s="5">
        <f t="shared" si="142"/>
        <v>30.176000000000002</v>
      </c>
      <c r="T2284" s="7">
        <f t="shared" si="143"/>
        <v>0.52814337720526461</v>
      </c>
      <c r="U2284" s="4">
        <f>YEAR(SalesDataTable[[#This Row],[Order Date]])</f>
        <v>2026</v>
      </c>
      <c r="V2284" s="7" t="str">
        <f>"Q"&amp;ROUNDUP(MONTH(SalesDataTable[[#This Row],[Order Date]])/3,0)</f>
        <v>Q4</v>
      </c>
      <c r="W2284" s="8">
        <f>MONTH(SalesDataTable[[#This Row],[Order Date]])</f>
        <v>11</v>
      </c>
      <c r="X2284" s="7" t="str">
        <f>TEXT(SalesDataTable[[#This Row],[Order Date]],"mmm")</f>
        <v>Nov</v>
      </c>
    </row>
    <row r="2285" spans="1:24" ht="15.75">
      <c r="A2285" s="1">
        <v>2166</v>
      </c>
      <c r="B2285" s="2">
        <v>46332</v>
      </c>
      <c r="C2285" s="3">
        <f>YEAR(SalesDataTable[[#This Row],[Order Date]])</f>
        <v>2026</v>
      </c>
      <c r="D2285" s="10" t="str">
        <f>"Q"&amp;ROUNDUP(MONTH(SalesDataTable[[#This Row],[Order Date]])/3,0)</f>
        <v>Q4</v>
      </c>
      <c r="E2285" s="3">
        <f>MONTH(SalesDataTable[[#This Row],[Order Date]])</f>
        <v>11</v>
      </c>
      <c r="F2285" s="3" t="str">
        <f>TEXT(SalesDataTable[[#This Row],[Order Date]],"MMM")</f>
        <v>Nov</v>
      </c>
      <c r="G2285" s="3" t="s">
        <v>20</v>
      </c>
      <c r="H2285" s="3" t="s">
        <v>47</v>
      </c>
      <c r="I2285" s="3" t="s">
        <v>19</v>
      </c>
      <c r="J2285" s="3" t="s">
        <v>13</v>
      </c>
      <c r="K2285" s="3" t="s">
        <v>34</v>
      </c>
      <c r="L2285" s="3" t="s">
        <v>35</v>
      </c>
      <c r="M2285" s="8">
        <v>1</v>
      </c>
      <c r="N2285" s="5">
        <v>40.380000000000003</v>
      </c>
      <c r="O2285" s="6">
        <v>0.15</v>
      </c>
      <c r="P2285" s="5">
        <v>14.53</v>
      </c>
      <c r="Q2285" s="5">
        <f t="shared" si="140"/>
        <v>34.323</v>
      </c>
      <c r="R2285" s="5">
        <f t="shared" si="141"/>
        <v>14.53</v>
      </c>
      <c r="S2285" s="5">
        <f t="shared" si="142"/>
        <v>19.792999999999999</v>
      </c>
      <c r="T2285" s="7">
        <f t="shared" si="143"/>
        <v>0.57666870611543275</v>
      </c>
      <c r="U2285" s="4">
        <f>YEAR(SalesDataTable[[#This Row],[Order Date]])</f>
        <v>2026</v>
      </c>
      <c r="V2285" s="7" t="str">
        <f>"Q"&amp;ROUNDUP(MONTH(SalesDataTable[[#This Row],[Order Date]])/3,0)</f>
        <v>Q4</v>
      </c>
      <c r="W2285" s="8">
        <f>MONTH(SalesDataTable[[#This Row],[Order Date]])</f>
        <v>11</v>
      </c>
      <c r="X2285" s="7" t="str">
        <f>TEXT(SalesDataTable[[#This Row],[Order Date]],"mmm")</f>
        <v>Nov</v>
      </c>
    </row>
    <row r="2286" spans="1:24" ht="15.75">
      <c r="A2286" s="1">
        <v>3620</v>
      </c>
      <c r="B2286" s="2">
        <v>46332</v>
      </c>
      <c r="C2286" s="3">
        <f>YEAR(SalesDataTable[[#This Row],[Order Date]])</f>
        <v>2026</v>
      </c>
      <c r="D2286" s="10" t="str">
        <f>"Q"&amp;ROUNDUP(MONTH(SalesDataTable[[#This Row],[Order Date]])/3,0)</f>
        <v>Q4</v>
      </c>
      <c r="E2286" s="3">
        <f>MONTH(SalesDataTable[[#This Row],[Order Date]])</f>
        <v>11</v>
      </c>
      <c r="F2286" s="3" t="str">
        <f>TEXT(SalesDataTable[[#This Row],[Order Date]],"MMM")</f>
        <v>Nov</v>
      </c>
      <c r="G2286" s="3" t="s">
        <v>6</v>
      </c>
      <c r="H2286" s="3" t="s">
        <v>43</v>
      </c>
      <c r="I2286" s="3" t="s">
        <v>28</v>
      </c>
      <c r="J2286" s="3" t="s">
        <v>13</v>
      </c>
      <c r="K2286" s="3" t="s">
        <v>9</v>
      </c>
      <c r="L2286" s="3" t="s">
        <v>17</v>
      </c>
      <c r="M2286" s="8">
        <v>1</v>
      </c>
      <c r="N2286" s="5">
        <v>142</v>
      </c>
      <c r="O2286" s="6">
        <v>0.05</v>
      </c>
      <c r="P2286" s="5">
        <v>81.099999999999994</v>
      </c>
      <c r="Q2286" s="5">
        <f t="shared" si="140"/>
        <v>134.9</v>
      </c>
      <c r="R2286" s="5">
        <f t="shared" si="141"/>
        <v>81.099999999999994</v>
      </c>
      <c r="S2286" s="5">
        <f t="shared" si="142"/>
        <v>53.800000000000011</v>
      </c>
      <c r="T2286" s="7">
        <f t="shared" si="143"/>
        <v>0.39881393624907346</v>
      </c>
      <c r="U2286" s="4">
        <f>YEAR(SalesDataTable[[#This Row],[Order Date]])</f>
        <v>2026</v>
      </c>
      <c r="V2286" s="7" t="str">
        <f>"Q"&amp;ROUNDUP(MONTH(SalesDataTable[[#This Row],[Order Date]])/3,0)</f>
        <v>Q4</v>
      </c>
      <c r="W2286" s="8">
        <f>MONTH(SalesDataTable[[#This Row],[Order Date]])</f>
        <v>11</v>
      </c>
      <c r="X2286" s="7" t="str">
        <f>TEXT(SalesDataTable[[#This Row],[Order Date]],"mmm")</f>
        <v>Nov</v>
      </c>
    </row>
    <row r="2287" spans="1:24" ht="15.75">
      <c r="A2287" s="1">
        <v>3986</v>
      </c>
      <c r="B2287" s="2">
        <v>46332</v>
      </c>
      <c r="C2287" s="3">
        <f>YEAR(SalesDataTable[[#This Row],[Order Date]])</f>
        <v>2026</v>
      </c>
      <c r="D2287" s="10" t="str">
        <f>"Q"&amp;ROUNDUP(MONTH(SalesDataTable[[#This Row],[Order Date]])/3,0)</f>
        <v>Q4</v>
      </c>
      <c r="E2287" s="3">
        <f>MONTH(SalesDataTable[[#This Row],[Order Date]])</f>
        <v>11</v>
      </c>
      <c r="F2287" s="3" t="str">
        <f>TEXT(SalesDataTable[[#This Row],[Order Date]],"MMM")</f>
        <v>Nov</v>
      </c>
      <c r="G2287" s="3" t="s">
        <v>0</v>
      </c>
      <c r="H2287" s="3" t="s">
        <v>50</v>
      </c>
      <c r="I2287" s="3" t="s">
        <v>28</v>
      </c>
      <c r="J2287" s="3" t="s">
        <v>13</v>
      </c>
      <c r="K2287" s="3" t="s">
        <v>14</v>
      </c>
      <c r="L2287" s="3" t="s">
        <v>15</v>
      </c>
      <c r="M2287" s="8">
        <v>2</v>
      </c>
      <c r="N2287" s="5">
        <v>36.29</v>
      </c>
      <c r="O2287" s="6">
        <v>0.15</v>
      </c>
      <c r="P2287" s="5">
        <v>13.93</v>
      </c>
      <c r="Q2287" s="5">
        <f t="shared" si="140"/>
        <v>61.692999999999998</v>
      </c>
      <c r="R2287" s="5">
        <f t="shared" si="141"/>
        <v>27.86</v>
      </c>
      <c r="S2287" s="5">
        <f t="shared" si="142"/>
        <v>33.832999999999998</v>
      </c>
      <c r="T2287" s="7">
        <f t="shared" si="143"/>
        <v>0.54840905775371596</v>
      </c>
      <c r="U2287" s="4">
        <f>YEAR(SalesDataTable[[#This Row],[Order Date]])</f>
        <v>2026</v>
      </c>
      <c r="V2287" s="7" t="str">
        <f>"Q"&amp;ROUNDUP(MONTH(SalesDataTable[[#This Row],[Order Date]])/3,0)</f>
        <v>Q4</v>
      </c>
      <c r="W2287" s="8">
        <f>MONTH(SalesDataTable[[#This Row],[Order Date]])</f>
        <v>11</v>
      </c>
      <c r="X2287" s="7" t="str">
        <f>TEXT(SalesDataTable[[#This Row],[Order Date]],"mmm")</f>
        <v>Nov</v>
      </c>
    </row>
    <row r="2288" spans="1:24" ht="15.75">
      <c r="A2288" s="1">
        <v>4384</v>
      </c>
      <c r="B2288" s="2">
        <v>46332</v>
      </c>
      <c r="C2288" s="3">
        <f>YEAR(SalesDataTable[[#This Row],[Order Date]])</f>
        <v>2026</v>
      </c>
      <c r="D2288" s="10" t="str">
        <f>"Q"&amp;ROUNDUP(MONTH(SalesDataTable[[#This Row],[Order Date]])/3,0)</f>
        <v>Q4</v>
      </c>
      <c r="E2288" s="3">
        <f>MONTH(SalesDataTable[[#This Row],[Order Date]])</f>
        <v>11</v>
      </c>
      <c r="F2288" s="3" t="str">
        <f>TEXT(SalesDataTable[[#This Row],[Order Date]],"MMM")</f>
        <v>Nov</v>
      </c>
      <c r="G2288" s="3" t="s">
        <v>20</v>
      </c>
      <c r="H2288" s="3" t="s">
        <v>33</v>
      </c>
      <c r="I2288" s="3" t="s">
        <v>2</v>
      </c>
      <c r="J2288" s="3" t="s">
        <v>13</v>
      </c>
      <c r="K2288" s="3" t="s">
        <v>23</v>
      </c>
      <c r="L2288" s="3" t="s">
        <v>51</v>
      </c>
      <c r="M2288" s="8">
        <v>1</v>
      </c>
      <c r="N2288" s="5">
        <v>121.66</v>
      </c>
      <c r="O2288" s="6">
        <v>0</v>
      </c>
      <c r="P2288" s="5">
        <v>61.66</v>
      </c>
      <c r="Q2288" s="5">
        <f t="shared" si="140"/>
        <v>121.66</v>
      </c>
      <c r="R2288" s="5">
        <f t="shared" si="141"/>
        <v>61.66</v>
      </c>
      <c r="S2288" s="5">
        <f t="shared" si="142"/>
        <v>60</v>
      </c>
      <c r="T2288" s="7">
        <f t="shared" si="143"/>
        <v>0.49317770836758179</v>
      </c>
      <c r="U2288" s="4">
        <f>YEAR(SalesDataTable[[#This Row],[Order Date]])</f>
        <v>2026</v>
      </c>
      <c r="V2288" s="7" t="str">
        <f>"Q"&amp;ROUNDUP(MONTH(SalesDataTable[[#This Row],[Order Date]])/3,0)</f>
        <v>Q4</v>
      </c>
      <c r="W2288" s="8">
        <f>MONTH(SalesDataTable[[#This Row],[Order Date]])</f>
        <v>11</v>
      </c>
      <c r="X2288" s="7" t="str">
        <f>TEXT(SalesDataTable[[#This Row],[Order Date]],"mmm")</f>
        <v>Nov</v>
      </c>
    </row>
    <row r="2289" spans="1:24" ht="15.75">
      <c r="A2289" s="1">
        <v>4565</v>
      </c>
      <c r="B2289" s="2">
        <v>46332</v>
      </c>
      <c r="C2289" s="3">
        <f>YEAR(SalesDataTable[[#This Row],[Order Date]])</f>
        <v>2026</v>
      </c>
      <c r="D2289" s="10" t="str">
        <f>"Q"&amp;ROUNDUP(MONTH(SalesDataTable[[#This Row],[Order Date]])/3,0)</f>
        <v>Q4</v>
      </c>
      <c r="E2289" s="3">
        <f>MONTH(SalesDataTable[[#This Row],[Order Date]])</f>
        <v>11</v>
      </c>
      <c r="F2289" s="3" t="str">
        <f>TEXT(SalesDataTable[[#This Row],[Order Date]],"MMM")</f>
        <v>Nov</v>
      </c>
      <c r="G2289" s="3" t="s">
        <v>6</v>
      </c>
      <c r="H2289" s="3" t="s">
        <v>49</v>
      </c>
      <c r="I2289" s="3" t="s">
        <v>2</v>
      </c>
      <c r="J2289" s="3" t="s">
        <v>3</v>
      </c>
      <c r="K2289" s="3" t="s">
        <v>23</v>
      </c>
      <c r="L2289" s="3" t="s">
        <v>51</v>
      </c>
      <c r="M2289" s="8">
        <v>3</v>
      </c>
      <c r="N2289" s="5">
        <v>124.65</v>
      </c>
      <c r="O2289" s="6">
        <v>0.05</v>
      </c>
      <c r="P2289" s="5">
        <v>62.27</v>
      </c>
      <c r="Q2289" s="5">
        <f t="shared" si="140"/>
        <v>355.25250000000005</v>
      </c>
      <c r="R2289" s="5">
        <f t="shared" si="141"/>
        <v>186.81</v>
      </c>
      <c r="S2289" s="5">
        <f t="shared" si="142"/>
        <v>168.44250000000005</v>
      </c>
      <c r="T2289" s="7">
        <f t="shared" si="143"/>
        <v>0.47414866890451163</v>
      </c>
      <c r="U2289" s="4">
        <f>YEAR(SalesDataTable[[#This Row],[Order Date]])</f>
        <v>2026</v>
      </c>
      <c r="V2289" s="7" t="str">
        <f>"Q"&amp;ROUNDUP(MONTH(SalesDataTable[[#This Row],[Order Date]])/3,0)</f>
        <v>Q4</v>
      </c>
      <c r="W2289" s="8">
        <f>MONTH(SalesDataTable[[#This Row],[Order Date]])</f>
        <v>11</v>
      </c>
      <c r="X2289" s="7" t="str">
        <f>TEXT(SalesDataTable[[#This Row],[Order Date]],"mmm")</f>
        <v>Nov</v>
      </c>
    </row>
    <row r="2290" spans="1:24" ht="15.75">
      <c r="A2290" s="1">
        <v>4634</v>
      </c>
      <c r="B2290" s="2">
        <v>46332</v>
      </c>
      <c r="C2290" s="3">
        <f>YEAR(SalesDataTable[[#This Row],[Order Date]])</f>
        <v>2026</v>
      </c>
      <c r="D2290" s="10" t="str">
        <f>"Q"&amp;ROUNDUP(MONTH(SalesDataTable[[#This Row],[Order Date]])/3,0)</f>
        <v>Q4</v>
      </c>
      <c r="E2290" s="3">
        <f>MONTH(SalesDataTable[[#This Row],[Order Date]])</f>
        <v>11</v>
      </c>
      <c r="F2290" s="3" t="str">
        <f>TEXT(SalesDataTable[[#This Row],[Order Date]],"MMM")</f>
        <v>Nov</v>
      </c>
      <c r="G2290" s="3" t="s">
        <v>0</v>
      </c>
      <c r="H2290" s="3" t="s">
        <v>50</v>
      </c>
      <c r="I2290" s="3" t="s">
        <v>2</v>
      </c>
      <c r="J2290" s="3" t="s">
        <v>13</v>
      </c>
      <c r="K2290" s="3" t="s">
        <v>4</v>
      </c>
      <c r="L2290" s="3" t="s">
        <v>5</v>
      </c>
      <c r="M2290" s="8">
        <v>2</v>
      </c>
      <c r="N2290" s="5">
        <v>80.61</v>
      </c>
      <c r="O2290" s="6">
        <v>0</v>
      </c>
      <c r="P2290" s="5">
        <v>43.72</v>
      </c>
      <c r="Q2290" s="5">
        <f t="shared" si="140"/>
        <v>161.22</v>
      </c>
      <c r="R2290" s="5">
        <f t="shared" si="141"/>
        <v>87.44</v>
      </c>
      <c r="S2290" s="5">
        <f t="shared" si="142"/>
        <v>73.78</v>
      </c>
      <c r="T2290" s="7">
        <f t="shared" si="143"/>
        <v>0.45763552909068356</v>
      </c>
      <c r="U2290" s="4">
        <f>YEAR(SalesDataTable[[#This Row],[Order Date]])</f>
        <v>2026</v>
      </c>
      <c r="V2290" s="7" t="str">
        <f>"Q"&amp;ROUNDUP(MONTH(SalesDataTable[[#This Row],[Order Date]])/3,0)</f>
        <v>Q4</v>
      </c>
      <c r="W2290" s="8">
        <f>MONTH(SalesDataTable[[#This Row],[Order Date]])</f>
        <v>11</v>
      </c>
      <c r="X2290" s="7" t="str">
        <f>TEXT(SalesDataTable[[#This Row],[Order Date]],"mmm")</f>
        <v>Nov</v>
      </c>
    </row>
    <row r="2291" spans="1:24" ht="15.75">
      <c r="A2291" s="1">
        <v>104</v>
      </c>
      <c r="B2291" s="2">
        <v>46333</v>
      </c>
      <c r="C2291" s="3">
        <f>YEAR(SalesDataTable[[#This Row],[Order Date]])</f>
        <v>2026</v>
      </c>
      <c r="D2291" s="10" t="str">
        <f>"Q"&amp;ROUNDUP(MONTH(SalesDataTable[[#This Row],[Order Date]])/3,0)</f>
        <v>Q4</v>
      </c>
      <c r="E2291" s="3">
        <f>MONTH(SalesDataTable[[#This Row],[Order Date]])</f>
        <v>11</v>
      </c>
      <c r="F2291" s="3" t="str">
        <f>TEXT(SalesDataTable[[#This Row],[Order Date]],"MMM")</f>
        <v>Nov</v>
      </c>
      <c r="G2291" s="3" t="s">
        <v>6</v>
      </c>
      <c r="H2291" s="3" t="s">
        <v>41</v>
      </c>
      <c r="I2291" s="3" t="s">
        <v>2</v>
      </c>
      <c r="J2291" s="3" t="s">
        <v>13</v>
      </c>
      <c r="K2291" s="3" t="s">
        <v>9</v>
      </c>
      <c r="L2291" s="3" t="s">
        <v>37</v>
      </c>
      <c r="M2291" s="8">
        <v>1</v>
      </c>
      <c r="N2291" s="5">
        <v>153.96</v>
      </c>
      <c r="O2291" s="6">
        <v>0</v>
      </c>
      <c r="P2291" s="5">
        <v>80.62</v>
      </c>
      <c r="Q2291" s="5">
        <f t="shared" si="140"/>
        <v>153.96</v>
      </c>
      <c r="R2291" s="5">
        <f t="shared" si="141"/>
        <v>80.62</v>
      </c>
      <c r="S2291" s="5">
        <f t="shared" si="142"/>
        <v>73.34</v>
      </c>
      <c r="T2291" s="7">
        <f t="shared" si="143"/>
        <v>0.47635749545336453</v>
      </c>
      <c r="U2291" s="4">
        <f>YEAR(SalesDataTable[[#This Row],[Order Date]])</f>
        <v>2026</v>
      </c>
      <c r="V2291" s="7" t="str">
        <f>"Q"&amp;ROUNDUP(MONTH(SalesDataTable[[#This Row],[Order Date]])/3,0)</f>
        <v>Q4</v>
      </c>
      <c r="W2291" s="8">
        <f>MONTH(SalesDataTable[[#This Row],[Order Date]])</f>
        <v>11</v>
      </c>
      <c r="X2291" s="7" t="str">
        <f>TEXT(SalesDataTable[[#This Row],[Order Date]],"mmm")</f>
        <v>Nov</v>
      </c>
    </row>
    <row r="2292" spans="1:24" ht="15.75">
      <c r="A2292" s="1">
        <v>181</v>
      </c>
      <c r="B2292" s="2">
        <v>46333</v>
      </c>
      <c r="C2292" s="3">
        <f>YEAR(SalesDataTable[[#This Row],[Order Date]])</f>
        <v>2026</v>
      </c>
      <c r="D2292" s="10" t="str">
        <f>"Q"&amp;ROUNDUP(MONTH(SalesDataTable[[#This Row],[Order Date]])/3,0)</f>
        <v>Q4</v>
      </c>
      <c r="E2292" s="3">
        <f>MONTH(SalesDataTable[[#This Row],[Order Date]])</f>
        <v>11</v>
      </c>
      <c r="F2292" s="3" t="str">
        <f>TEXT(SalesDataTable[[#This Row],[Order Date]],"MMM")</f>
        <v>Nov</v>
      </c>
      <c r="G2292" s="3" t="s">
        <v>6</v>
      </c>
      <c r="H2292" s="3" t="s">
        <v>7</v>
      </c>
      <c r="I2292" s="3" t="s">
        <v>19</v>
      </c>
      <c r="J2292" s="3" t="s">
        <v>3</v>
      </c>
      <c r="K2292" s="3" t="s">
        <v>14</v>
      </c>
      <c r="L2292" s="3" t="s">
        <v>15</v>
      </c>
      <c r="M2292" s="8">
        <v>1</v>
      </c>
      <c r="N2292" s="5">
        <v>35.58</v>
      </c>
      <c r="O2292" s="6">
        <v>0</v>
      </c>
      <c r="P2292" s="5">
        <v>13.4</v>
      </c>
      <c r="Q2292" s="5">
        <f t="shared" si="140"/>
        <v>35.58</v>
      </c>
      <c r="R2292" s="5">
        <f t="shared" si="141"/>
        <v>13.4</v>
      </c>
      <c r="S2292" s="5">
        <f t="shared" si="142"/>
        <v>22.18</v>
      </c>
      <c r="T2292" s="7">
        <f t="shared" si="143"/>
        <v>0.62338392355255767</v>
      </c>
      <c r="U2292" s="4">
        <f>YEAR(SalesDataTable[[#This Row],[Order Date]])</f>
        <v>2026</v>
      </c>
      <c r="V2292" s="7" t="str">
        <f>"Q"&amp;ROUNDUP(MONTH(SalesDataTable[[#This Row],[Order Date]])/3,0)</f>
        <v>Q4</v>
      </c>
      <c r="W2292" s="8">
        <f>MONTH(SalesDataTable[[#This Row],[Order Date]])</f>
        <v>11</v>
      </c>
      <c r="X2292" s="7" t="str">
        <f>TEXT(SalesDataTable[[#This Row],[Order Date]],"mmm")</f>
        <v>Nov</v>
      </c>
    </row>
    <row r="2293" spans="1:24" ht="15.75">
      <c r="A2293" s="1">
        <v>823</v>
      </c>
      <c r="B2293" s="2">
        <v>46333</v>
      </c>
      <c r="C2293" s="3">
        <f>YEAR(SalesDataTable[[#This Row],[Order Date]])</f>
        <v>2026</v>
      </c>
      <c r="D2293" s="10" t="str">
        <f>"Q"&amp;ROUNDUP(MONTH(SalesDataTable[[#This Row],[Order Date]])/3,0)</f>
        <v>Q4</v>
      </c>
      <c r="E2293" s="3">
        <f>MONTH(SalesDataTable[[#This Row],[Order Date]])</f>
        <v>11</v>
      </c>
      <c r="F2293" s="3" t="str">
        <f>TEXT(SalesDataTable[[#This Row],[Order Date]],"MMM")</f>
        <v>Nov</v>
      </c>
      <c r="G2293" s="3" t="s">
        <v>0</v>
      </c>
      <c r="H2293" s="3" t="s">
        <v>1</v>
      </c>
      <c r="I2293" s="3" t="s">
        <v>28</v>
      </c>
      <c r="J2293" s="3" t="s">
        <v>13</v>
      </c>
      <c r="K2293" s="3" t="s">
        <v>34</v>
      </c>
      <c r="L2293" s="3" t="s">
        <v>42</v>
      </c>
      <c r="M2293" s="8">
        <v>5</v>
      </c>
      <c r="N2293" s="5">
        <v>36.369999999999997</v>
      </c>
      <c r="O2293" s="6">
        <v>0.15</v>
      </c>
      <c r="P2293" s="5">
        <v>13.65</v>
      </c>
      <c r="Q2293" s="5">
        <f t="shared" si="140"/>
        <v>154.57249999999999</v>
      </c>
      <c r="R2293" s="5">
        <f t="shared" si="141"/>
        <v>68.25</v>
      </c>
      <c r="S2293" s="5">
        <f t="shared" si="142"/>
        <v>86.322499999999991</v>
      </c>
      <c r="T2293" s="7">
        <f t="shared" si="143"/>
        <v>0.55845962250723769</v>
      </c>
      <c r="U2293" s="4">
        <f>YEAR(SalesDataTable[[#This Row],[Order Date]])</f>
        <v>2026</v>
      </c>
      <c r="V2293" s="7" t="str">
        <f>"Q"&amp;ROUNDUP(MONTH(SalesDataTable[[#This Row],[Order Date]])/3,0)</f>
        <v>Q4</v>
      </c>
      <c r="W2293" s="8">
        <f>MONTH(SalesDataTable[[#This Row],[Order Date]])</f>
        <v>11</v>
      </c>
      <c r="X2293" s="7" t="str">
        <f>TEXT(SalesDataTable[[#This Row],[Order Date]],"mmm")</f>
        <v>Nov</v>
      </c>
    </row>
    <row r="2294" spans="1:24" ht="15.75">
      <c r="A2294" s="1">
        <v>1730</v>
      </c>
      <c r="B2294" s="2">
        <v>46333</v>
      </c>
      <c r="C2294" s="3">
        <f>YEAR(SalesDataTable[[#This Row],[Order Date]])</f>
        <v>2026</v>
      </c>
      <c r="D2294" s="10" t="str">
        <f>"Q"&amp;ROUNDUP(MONTH(SalesDataTable[[#This Row],[Order Date]])/3,0)</f>
        <v>Q4</v>
      </c>
      <c r="E2294" s="3">
        <f>MONTH(SalesDataTable[[#This Row],[Order Date]])</f>
        <v>11</v>
      </c>
      <c r="F2294" s="3" t="str">
        <f>TEXT(SalesDataTable[[#This Row],[Order Date]],"MMM")</f>
        <v>Nov</v>
      </c>
      <c r="G2294" s="3" t="s">
        <v>20</v>
      </c>
      <c r="H2294" s="3" t="s">
        <v>21</v>
      </c>
      <c r="I2294" s="3" t="s">
        <v>28</v>
      </c>
      <c r="J2294" s="3" t="s">
        <v>3</v>
      </c>
      <c r="K2294" s="3" t="s">
        <v>9</v>
      </c>
      <c r="L2294" s="3" t="s">
        <v>37</v>
      </c>
      <c r="M2294" s="8">
        <v>2</v>
      </c>
      <c r="N2294" s="5">
        <v>151.55000000000001</v>
      </c>
      <c r="O2294" s="6">
        <v>0.1</v>
      </c>
      <c r="P2294" s="5">
        <v>80.48</v>
      </c>
      <c r="Q2294" s="5">
        <f t="shared" si="140"/>
        <v>272.79000000000002</v>
      </c>
      <c r="R2294" s="5">
        <f t="shared" si="141"/>
        <v>160.96</v>
      </c>
      <c r="S2294" s="5">
        <f t="shared" si="142"/>
        <v>111.83000000000001</v>
      </c>
      <c r="T2294" s="7">
        <f t="shared" si="143"/>
        <v>0.40994904505297114</v>
      </c>
      <c r="U2294" s="4">
        <f>YEAR(SalesDataTable[[#This Row],[Order Date]])</f>
        <v>2026</v>
      </c>
      <c r="V2294" s="7" t="str">
        <f>"Q"&amp;ROUNDUP(MONTH(SalesDataTable[[#This Row],[Order Date]])/3,0)</f>
        <v>Q4</v>
      </c>
      <c r="W2294" s="8">
        <f>MONTH(SalesDataTable[[#This Row],[Order Date]])</f>
        <v>11</v>
      </c>
      <c r="X2294" s="7" t="str">
        <f>TEXT(SalesDataTable[[#This Row],[Order Date]],"mmm")</f>
        <v>Nov</v>
      </c>
    </row>
    <row r="2295" spans="1:24" ht="15.75">
      <c r="A2295" s="1">
        <v>2710</v>
      </c>
      <c r="B2295" s="2">
        <v>46333</v>
      </c>
      <c r="C2295" s="3">
        <f>YEAR(SalesDataTable[[#This Row],[Order Date]])</f>
        <v>2026</v>
      </c>
      <c r="D2295" s="10" t="str">
        <f>"Q"&amp;ROUNDUP(MONTH(SalesDataTable[[#This Row],[Order Date]])/3,0)</f>
        <v>Q4</v>
      </c>
      <c r="E2295" s="3">
        <f>MONTH(SalesDataTable[[#This Row],[Order Date]])</f>
        <v>11</v>
      </c>
      <c r="F2295" s="3" t="str">
        <f>TEXT(SalesDataTable[[#This Row],[Order Date]],"MMM")</f>
        <v>Nov</v>
      </c>
      <c r="G2295" s="3" t="s">
        <v>0</v>
      </c>
      <c r="H2295" s="3" t="s">
        <v>36</v>
      </c>
      <c r="I2295" s="3" t="s">
        <v>19</v>
      </c>
      <c r="J2295" s="3" t="s">
        <v>13</v>
      </c>
      <c r="K2295" s="3" t="s">
        <v>23</v>
      </c>
      <c r="L2295" s="3" t="s">
        <v>40</v>
      </c>
      <c r="M2295" s="8">
        <v>2</v>
      </c>
      <c r="N2295" s="5">
        <v>80.67</v>
      </c>
      <c r="O2295" s="6">
        <v>0</v>
      </c>
      <c r="P2295" s="5">
        <v>40.5</v>
      </c>
      <c r="Q2295" s="5">
        <f t="shared" si="140"/>
        <v>161.34</v>
      </c>
      <c r="R2295" s="5">
        <f t="shared" si="141"/>
        <v>81</v>
      </c>
      <c r="S2295" s="5">
        <f t="shared" si="142"/>
        <v>80.34</v>
      </c>
      <c r="T2295" s="7">
        <f t="shared" si="143"/>
        <v>0.49795462997396805</v>
      </c>
      <c r="U2295" s="4">
        <f>YEAR(SalesDataTable[[#This Row],[Order Date]])</f>
        <v>2026</v>
      </c>
      <c r="V2295" s="7" t="str">
        <f>"Q"&amp;ROUNDUP(MONTH(SalesDataTable[[#This Row],[Order Date]])/3,0)</f>
        <v>Q4</v>
      </c>
      <c r="W2295" s="8">
        <f>MONTH(SalesDataTable[[#This Row],[Order Date]])</f>
        <v>11</v>
      </c>
      <c r="X2295" s="7" t="str">
        <f>TEXT(SalesDataTable[[#This Row],[Order Date]],"mmm")</f>
        <v>Nov</v>
      </c>
    </row>
    <row r="2296" spans="1:24" ht="15.75">
      <c r="A2296" s="1">
        <v>3018</v>
      </c>
      <c r="B2296" s="2">
        <v>46333</v>
      </c>
      <c r="C2296" s="3">
        <f>YEAR(SalesDataTable[[#This Row],[Order Date]])</f>
        <v>2026</v>
      </c>
      <c r="D2296" s="10" t="str">
        <f>"Q"&amp;ROUNDUP(MONTH(SalesDataTable[[#This Row],[Order Date]])/3,0)</f>
        <v>Q4</v>
      </c>
      <c r="E2296" s="3">
        <f>MONTH(SalesDataTable[[#This Row],[Order Date]])</f>
        <v>11</v>
      </c>
      <c r="F2296" s="3" t="str">
        <f>TEXT(SalesDataTable[[#This Row],[Order Date]],"MMM")</f>
        <v>Nov</v>
      </c>
      <c r="G2296" s="3" t="s">
        <v>20</v>
      </c>
      <c r="H2296" s="3" t="s">
        <v>31</v>
      </c>
      <c r="I2296" s="3" t="s">
        <v>8</v>
      </c>
      <c r="J2296" s="3" t="s">
        <v>16</v>
      </c>
      <c r="K2296" s="3" t="s">
        <v>4</v>
      </c>
      <c r="L2296" s="3" t="s">
        <v>5</v>
      </c>
      <c r="M2296" s="8">
        <v>10</v>
      </c>
      <c r="N2296" s="5">
        <v>81.48</v>
      </c>
      <c r="O2296" s="6">
        <v>0.05</v>
      </c>
      <c r="P2296" s="5">
        <v>43.7</v>
      </c>
      <c r="Q2296" s="5">
        <f t="shared" si="140"/>
        <v>774.06000000000006</v>
      </c>
      <c r="R2296" s="5">
        <f t="shared" si="141"/>
        <v>437</v>
      </c>
      <c r="S2296" s="5">
        <f t="shared" si="142"/>
        <v>337.06000000000006</v>
      </c>
      <c r="T2296" s="7">
        <f t="shared" si="143"/>
        <v>0.43544428080510561</v>
      </c>
      <c r="U2296" s="4">
        <f>YEAR(SalesDataTable[[#This Row],[Order Date]])</f>
        <v>2026</v>
      </c>
      <c r="V2296" s="7" t="str">
        <f>"Q"&amp;ROUNDUP(MONTH(SalesDataTable[[#This Row],[Order Date]])/3,0)</f>
        <v>Q4</v>
      </c>
      <c r="W2296" s="8">
        <f>MONTH(SalesDataTable[[#This Row],[Order Date]])</f>
        <v>11</v>
      </c>
      <c r="X2296" s="7" t="str">
        <f>TEXT(SalesDataTable[[#This Row],[Order Date]],"mmm")</f>
        <v>Nov</v>
      </c>
    </row>
    <row r="2297" spans="1:24" ht="15.75">
      <c r="A2297" s="1">
        <v>3735</v>
      </c>
      <c r="B2297" s="2">
        <v>46333</v>
      </c>
      <c r="C2297" s="3">
        <f>YEAR(SalesDataTable[[#This Row],[Order Date]])</f>
        <v>2026</v>
      </c>
      <c r="D2297" s="10" t="str">
        <f>"Q"&amp;ROUNDUP(MONTH(SalesDataTable[[#This Row],[Order Date]])/3,0)</f>
        <v>Q4</v>
      </c>
      <c r="E2297" s="3">
        <f>MONTH(SalesDataTable[[#This Row],[Order Date]])</f>
        <v>11</v>
      </c>
      <c r="F2297" s="3" t="str">
        <f>TEXT(SalesDataTable[[#This Row],[Order Date]],"MMM")</f>
        <v>Nov</v>
      </c>
      <c r="G2297" s="3" t="s">
        <v>20</v>
      </c>
      <c r="H2297" s="3" t="s">
        <v>33</v>
      </c>
      <c r="I2297" s="3" t="s">
        <v>19</v>
      </c>
      <c r="J2297" s="3" t="s">
        <v>3</v>
      </c>
      <c r="K2297" s="3" t="s">
        <v>14</v>
      </c>
      <c r="L2297" s="3" t="s">
        <v>48</v>
      </c>
      <c r="M2297" s="8">
        <v>2</v>
      </c>
      <c r="N2297" s="5">
        <v>163.58000000000001</v>
      </c>
      <c r="O2297" s="6">
        <v>0.1</v>
      </c>
      <c r="P2297" s="5">
        <v>88.14</v>
      </c>
      <c r="Q2297" s="5">
        <f t="shared" si="140"/>
        <v>294.44400000000002</v>
      </c>
      <c r="R2297" s="5">
        <f t="shared" si="141"/>
        <v>176.28</v>
      </c>
      <c r="S2297" s="5">
        <f t="shared" si="142"/>
        <v>118.16400000000002</v>
      </c>
      <c r="T2297" s="7">
        <f t="shared" si="143"/>
        <v>0.40131230386762851</v>
      </c>
      <c r="U2297" s="4">
        <f>YEAR(SalesDataTable[[#This Row],[Order Date]])</f>
        <v>2026</v>
      </c>
      <c r="V2297" s="7" t="str">
        <f>"Q"&amp;ROUNDUP(MONTH(SalesDataTable[[#This Row],[Order Date]])/3,0)</f>
        <v>Q4</v>
      </c>
      <c r="W2297" s="8">
        <f>MONTH(SalesDataTable[[#This Row],[Order Date]])</f>
        <v>11</v>
      </c>
      <c r="X2297" s="7" t="str">
        <f>TEXT(SalesDataTable[[#This Row],[Order Date]],"mmm")</f>
        <v>Nov</v>
      </c>
    </row>
    <row r="2298" spans="1:24" ht="15.75">
      <c r="A2298" s="1">
        <v>4460</v>
      </c>
      <c r="B2298" s="2">
        <v>46333</v>
      </c>
      <c r="C2298" s="3">
        <f>YEAR(SalesDataTable[[#This Row],[Order Date]])</f>
        <v>2026</v>
      </c>
      <c r="D2298" s="10" t="str">
        <f>"Q"&amp;ROUNDUP(MONTH(SalesDataTable[[#This Row],[Order Date]])/3,0)</f>
        <v>Q4</v>
      </c>
      <c r="E2298" s="3">
        <f>MONTH(SalesDataTable[[#This Row],[Order Date]])</f>
        <v>11</v>
      </c>
      <c r="F2298" s="3" t="str">
        <f>TEXT(SalesDataTable[[#This Row],[Order Date]],"MMM")</f>
        <v>Nov</v>
      </c>
      <c r="G2298" s="3" t="s">
        <v>0</v>
      </c>
      <c r="H2298" s="3" t="s">
        <v>36</v>
      </c>
      <c r="I2298" s="3" t="s">
        <v>19</v>
      </c>
      <c r="J2298" s="3" t="s">
        <v>3</v>
      </c>
      <c r="K2298" s="3" t="s">
        <v>9</v>
      </c>
      <c r="L2298" s="3" t="s">
        <v>46</v>
      </c>
      <c r="M2298" s="8">
        <v>2</v>
      </c>
      <c r="N2298" s="5">
        <v>71.88</v>
      </c>
      <c r="O2298" s="6">
        <v>0.15</v>
      </c>
      <c r="P2298" s="5">
        <v>31.65</v>
      </c>
      <c r="Q2298" s="5">
        <f t="shared" si="140"/>
        <v>122.19599999999998</v>
      </c>
      <c r="R2298" s="5">
        <f t="shared" si="141"/>
        <v>63.3</v>
      </c>
      <c r="S2298" s="5">
        <f t="shared" si="142"/>
        <v>58.895999999999987</v>
      </c>
      <c r="T2298" s="7">
        <f t="shared" si="143"/>
        <v>0.48197977020524396</v>
      </c>
      <c r="U2298" s="4">
        <f>YEAR(SalesDataTable[[#This Row],[Order Date]])</f>
        <v>2026</v>
      </c>
      <c r="V2298" s="7" t="str">
        <f>"Q"&amp;ROUNDUP(MONTH(SalesDataTable[[#This Row],[Order Date]])/3,0)</f>
        <v>Q4</v>
      </c>
      <c r="W2298" s="8">
        <f>MONTH(SalesDataTable[[#This Row],[Order Date]])</f>
        <v>11</v>
      </c>
      <c r="X2298" s="7" t="str">
        <f>TEXT(SalesDataTable[[#This Row],[Order Date]],"mmm")</f>
        <v>Nov</v>
      </c>
    </row>
    <row r="2299" spans="1:24" ht="15.75">
      <c r="A2299" s="1">
        <v>319</v>
      </c>
      <c r="B2299" s="2">
        <v>46334</v>
      </c>
      <c r="C2299" s="3">
        <f>YEAR(SalesDataTable[[#This Row],[Order Date]])</f>
        <v>2026</v>
      </c>
      <c r="D2299" s="10" t="str">
        <f>"Q"&amp;ROUNDUP(MONTH(SalesDataTable[[#This Row],[Order Date]])/3,0)</f>
        <v>Q4</v>
      </c>
      <c r="E2299" s="3">
        <f>MONTH(SalesDataTable[[#This Row],[Order Date]])</f>
        <v>11</v>
      </c>
      <c r="F2299" s="3" t="str">
        <f>TEXT(SalesDataTable[[#This Row],[Order Date]],"MMM")</f>
        <v>Nov</v>
      </c>
      <c r="G2299" s="3" t="s">
        <v>20</v>
      </c>
      <c r="H2299" s="3" t="s">
        <v>33</v>
      </c>
      <c r="I2299" s="3" t="s">
        <v>2</v>
      </c>
      <c r="J2299" s="3" t="s">
        <v>3</v>
      </c>
      <c r="K2299" s="3" t="s">
        <v>14</v>
      </c>
      <c r="L2299" s="3" t="s">
        <v>15</v>
      </c>
      <c r="M2299" s="8">
        <v>2</v>
      </c>
      <c r="N2299" s="5">
        <v>36.299999999999997</v>
      </c>
      <c r="O2299" s="6">
        <v>0.15</v>
      </c>
      <c r="P2299" s="5">
        <v>13.38</v>
      </c>
      <c r="Q2299" s="5">
        <f t="shared" si="140"/>
        <v>61.709999999999994</v>
      </c>
      <c r="R2299" s="5">
        <f t="shared" si="141"/>
        <v>26.76</v>
      </c>
      <c r="S2299" s="5">
        <f t="shared" si="142"/>
        <v>34.949999999999989</v>
      </c>
      <c r="T2299" s="7">
        <f t="shared" si="143"/>
        <v>0.56635877491492448</v>
      </c>
      <c r="U2299" s="4">
        <f>YEAR(SalesDataTable[[#This Row],[Order Date]])</f>
        <v>2026</v>
      </c>
      <c r="V2299" s="7" t="str">
        <f>"Q"&amp;ROUNDUP(MONTH(SalesDataTable[[#This Row],[Order Date]])/3,0)</f>
        <v>Q4</v>
      </c>
      <c r="W2299" s="8">
        <f>MONTH(SalesDataTable[[#This Row],[Order Date]])</f>
        <v>11</v>
      </c>
      <c r="X2299" s="7" t="str">
        <f>TEXT(SalesDataTable[[#This Row],[Order Date]],"mmm")</f>
        <v>Nov</v>
      </c>
    </row>
    <row r="2300" spans="1:24" ht="15.75">
      <c r="A2300" s="1">
        <v>595</v>
      </c>
      <c r="B2300" s="2">
        <v>46334</v>
      </c>
      <c r="C2300" s="3">
        <f>YEAR(SalesDataTable[[#This Row],[Order Date]])</f>
        <v>2026</v>
      </c>
      <c r="D2300" s="10" t="str">
        <f>"Q"&amp;ROUNDUP(MONTH(SalesDataTable[[#This Row],[Order Date]])/3,0)</f>
        <v>Q4</v>
      </c>
      <c r="E2300" s="3">
        <f>MONTH(SalesDataTable[[#This Row],[Order Date]])</f>
        <v>11</v>
      </c>
      <c r="F2300" s="3" t="str">
        <f>TEXT(SalesDataTable[[#This Row],[Order Date]],"MMM")</f>
        <v>Nov</v>
      </c>
      <c r="G2300" s="3" t="s">
        <v>6</v>
      </c>
      <c r="H2300" s="3" t="s">
        <v>43</v>
      </c>
      <c r="I2300" s="3" t="s">
        <v>2</v>
      </c>
      <c r="J2300" s="3" t="s">
        <v>13</v>
      </c>
      <c r="K2300" s="3" t="s">
        <v>34</v>
      </c>
      <c r="L2300" s="3" t="s">
        <v>42</v>
      </c>
      <c r="M2300" s="8">
        <v>2</v>
      </c>
      <c r="N2300" s="5">
        <v>36.159999999999997</v>
      </c>
      <c r="O2300" s="6">
        <v>0.1</v>
      </c>
      <c r="P2300" s="5">
        <v>13.79</v>
      </c>
      <c r="Q2300" s="5">
        <f t="shared" si="140"/>
        <v>65.087999999999994</v>
      </c>
      <c r="R2300" s="5">
        <f t="shared" si="141"/>
        <v>27.58</v>
      </c>
      <c r="S2300" s="5">
        <f t="shared" si="142"/>
        <v>37.507999999999996</v>
      </c>
      <c r="T2300" s="7">
        <f t="shared" si="143"/>
        <v>0.57626597836774829</v>
      </c>
      <c r="U2300" s="4">
        <f>YEAR(SalesDataTable[[#This Row],[Order Date]])</f>
        <v>2026</v>
      </c>
      <c r="V2300" s="7" t="str">
        <f>"Q"&amp;ROUNDUP(MONTH(SalesDataTable[[#This Row],[Order Date]])/3,0)</f>
        <v>Q4</v>
      </c>
      <c r="W2300" s="8">
        <f>MONTH(SalesDataTable[[#This Row],[Order Date]])</f>
        <v>11</v>
      </c>
      <c r="X2300" s="7" t="str">
        <f>TEXT(SalesDataTable[[#This Row],[Order Date]],"mmm")</f>
        <v>Nov</v>
      </c>
    </row>
    <row r="2301" spans="1:24" ht="15.75">
      <c r="A2301" s="1">
        <v>1623</v>
      </c>
      <c r="B2301" s="2">
        <v>46334</v>
      </c>
      <c r="C2301" s="3">
        <f>YEAR(SalesDataTable[[#This Row],[Order Date]])</f>
        <v>2026</v>
      </c>
      <c r="D2301" s="10" t="str">
        <f>"Q"&amp;ROUNDUP(MONTH(SalesDataTable[[#This Row],[Order Date]])/3,0)</f>
        <v>Q4</v>
      </c>
      <c r="E2301" s="3">
        <f>MONTH(SalesDataTable[[#This Row],[Order Date]])</f>
        <v>11</v>
      </c>
      <c r="F2301" s="3" t="str">
        <f>TEXT(SalesDataTable[[#This Row],[Order Date]],"MMM")</f>
        <v>Nov</v>
      </c>
      <c r="G2301" s="3" t="s">
        <v>11</v>
      </c>
      <c r="H2301" s="3" t="s">
        <v>25</v>
      </c>
      <c r="I2301" s="3" t="s">
        <v>2</v>
      </c>
      <c r="J2301" s="3" t="s">
        <v>3</v>
      </c>
      <c r="K2301" s="3" t="s">
        <v>14</v>
      </c>
      <c r="L2301" s="3" t="s">
        <v>15</v>
      </c>
      <c r="M2301" s="8">
        <v>2</v>
      </c>
      <c r="N2301" s="5">
        <v>35.49</v>
      </c>
      <c r="O2301" s="6">
        <v>0.1</v>
      </c>
      <c r="P2301" s="5">
        <v>13.78</v>
      </c>
      <c r="Q2301" s="5">
        <f t="shared" si="140"/>
        <v>63.882000000000005</v>
      </c>
      <c r="R2301" s="5">
        <f t="shared" si="141"/>
        <v>27.56</v>
      </c>
      <c r="S2301" s="5">
        <f t="shared" si="142"/>
        <v>36.322000000000003</v>
      </c>
      <c r="T2301" s="7">
        <f t="shared" si="143"/>
        <v>0.56857956857956859</v>
      </c>
      <c r="U2301" s="4">
        <f>YEAR(SalesDataTable[[#This Row],[Order Date]])</f>
        <v>2026</v>
      </c>
      <c r="V2301" s="7" t="str">
        <f>"Q"&amp;ROUNDUP(MONTH(SalesDataTable[[#This Row],[Order Date]])/3,0)</f>
        <v>Q4</v>
      </c>
      <c r="W2301" s="8">
        <f>MONTH(SalesDataTable[[#This Row],[Order Date]])</f>
        <v>11</v>
      </c>
      <c r="X2301" s="7" t="str">
        <f>TEXT(SalesDataTable[[#This Row],[Order Date]],"mmm")</f>
        <v>Nov</v>
      </c>
    </row>
    <row r="2302" spans="1:24" ht="15.75">
      <c r="A2302" s="1">
        <v>2638</v>
      </c>
      <c r="B2302" s="2">
        <v>46334</v>
      </c>
      <c r="C2302" s="3">
        <f>YEAR(SalesDataTable[[#This Row],[Order Date]])</f>
        <v>2026</v>
      </c>
      <c r="D2302" s="10" t="str">
        <f>"Q"&amp;ROUNDUP(MONTH(SalesDataTable[[#This Row],[Order Date]])/3,0)</f>
        <v>Q4</v>
      </c>
      <c r="E2302" s="3">
        <f>MONTH(SalesDataTable[[#This Row],[Order Date]])</f>
        <v>11</v>
      </c>
      <c r="F2302" s="3" t="str">
        <f>TEXT(SalesDataTable[[#This Row],[Order Date]],"MMM")</f>
        <v>Nov</v>
      </c>
      <c r="G2302" s="3" t="s">
        <v>0</v>
      </c>
      <c r="H2302" s="3" t="s">
        <v>36</v>
      </c>
      <c r="I2302" s="3" t="s">
        <v>2</v>
      </c>
      <c r="J2302" s="3" t="s">
        <v>13</v>
      </c>
      <c r="K2302" s="3" t="s">
        <v>9</v>
      </c>
      <c r="L2302" s="3" t="s">
        <v>46</v>
      </c>
      <c r="M2302" s="8">
        <v>1</v>
      </c>
      <c r="N2302" s="5">
        <v>69.760000000000005</v>
      </c>
      <c r="O2302" s="6">
        <v>0.15</v>
      </c>
      <c r="P2302" s="5">
        <v>32.39</v>
      </c>
      <c r="Q2302" s="5">
        <f t="shared" si="140"/>
        <v>59.295999999999999</v>
      </c>
      <c r="R2302" s="5">
        <f t="shared" si="141"/>
        <v>32.39</v>
      </c>
      <c r="S2302" s="5">
        <f t="shared" si="142"/>
        <v>26.905999999999999</v>
      </c>
      <c r="T2302" s="7">
        <f t="shared" si="143"/>
        <v>0.45375742039935241</v>
      </c>
      <c r="U2302" s="4">
        <f>YEAR(SalesDataTable[[#This Row],[Order Date]])</f>
        <v>2026</v>
      </c>
      <c r="V2302" s="7" t="str">
        <f>"Q"&amp;ROUNDUP(MONTH(SalesDataTable[[#This Row],[Order Date]])/3,0)</f>
        <v>Q4</v>
      </c>
      <c r="W2302" s="8">
        <f>MONTH(SalesDataTable[[#This Row],[Order Date]])</f>
        <v>11</v>
      </c>
      <c r="X2302" s="7" t="str">
        <f>TEXT(SalesDataTable[[#This Row],[Order Date]],"mmm")</f>
        <v>Nov</v>
      </c>
    </row>
    <row r="2303" spans="1:24" ht="15.75">
      <c r="A2303" s="1">
        <v>2666</v>
      </c>
      <c r="B2303" s="2">
        <v>46334</v>
      </c>
      <c r="C2303" s="3">
        <f>YEAR(SalesDataTable[[#This Row],[Order Date]])</f>
        <v>2026</v>
      </c>
      <c r="D2303" s="10" t="str">
        <f>"Q"&amp;ROUNDUP(MONTH(SalesDataTable[[#This Row],[Order Date]])/3,0)</f>
        <v>Q4</v>
      </c>
      <c r="E2303" s="3">
        <f>MONTH(SalesDataTable[[#This Row],[Order Date]])</f>
        <v>11</v>
      </c>
      <c r="F2303" s="3" t="str">
        <f>TEXT(SalesDataTable[[#This Row],[Order Date]],"MMM")</f>
        <v>Nov</v>
      </c>
      <c r="G2303" s="3" t="s">
        <v>6</v>
      </c>
      <c r="H2303" s="3" t="s">
        <v>43</v>
      </c>
      <c r="I2303" s="3" t="s">
        <v>19</v>
      </c>
      <c r="J2303" s="3" t="s">
        <v>16</v>
      </c>
      <c r="K2303" s="3" t="s">
        <v>23</v>
      </c>
      <c r="L2303" s="3" t="s">
        <v>40</v>
      </c>
      <c r="M2303" s="8">
        <v>6</v>
      </c>
      <c r="N2303" s="5">
        <v>81.37</v>
      </c>
      <c r="O2303" s="6">
        <v>0</v>
      </c>
      <c r="P2303" s="5">
        <v>39.5</v>
      </c>
      <c r="Q2303" s="5">
        <f t="shared" si="140"/>
        <v>488.22</v>
      </c>
      <c r="R2303" s="5">
        <f t="shared" si="141"/>
        <v>237</v>
      </c>
      <c r="S2303" s="5">
        <f t="shared" si="142"/>
        <v>251.22000000000003</v>
      </c>
      <c r="T2303" s="7">
        <f t="shared" si="143"/>
        <v>0.5145631067961165</v>
      </c>
      <c r="U2303" s="4">
        <f>YEAR(SalesDataTable[[#This Row],[Order Date]])</f>
        <v>2026</v>
      </c>
      <c r="V2303" s="7" t="str">
        <f>"Q"&amp;ROUNDUP(MONTH(SalesDataTable[[#This Row],[Order Date]])/3,0)</f>
        <v>Q4</v>
      </c>
      <c r="W2303" s="8">
        <f>MONTH(SalesDataTable[[#This Row],[Order Date]])</f>
        <v>11</v>
      </c>
      <c r="X2303" s="7" t="str">
        <f>TEXT(SalesDataTable[[#This Row],[Order Date]],"mmm")</f>
        <v>Nov</v>
      </c>
    </row>
    <row r="2304" spans="1:24" ht="15.75">
      <c r="A2304" s="1">
        <v>3505</v>
      </c>
      <c r="B2304" s="2">
        <v>46334</v>
      </c>
      <c r="C2304" s="3">
        <f>YEAR(SalesDataTable[[#This Row],[Order Date]])</f>
        <v>2026</v>
      </c>
      <c r="D2304" s="10" t="str">
        <f>"Q"&amp;ROUNDUP(MONTH(SalesDataTable[[#This Row],[Order Date]])/3,0)</f>
        <v>Q4</v>
      </c>
      <c r="E2304" s="3">
        <f>MONTH(SalesDataTable[[#This Row],[Order Date]])</f>
        <v>11</v>
      </c>
      <c r="F2304" s="3" t="str">
        <f>TEXT(SalesDataTable[[#This Row],[Order Date]],"MMM")</f>
        <v>Nov</v>
      </c>
      <c r="G2304" s="3" t="s">
        <v>6</v>
      </c>
      <c r="H2304" s="3" t="s">
        <v>43</v>
      </c>
      <c r="I2304" s="3" t="s">
        <v>8</v>
      </c>
      <c r="J2304" s="3" t="s">
        <v>3</v>
      </c>
      <c r="K2304" s="3" t="s">
        <v>4</v>
      </c>
      <c r="L2304" s="3" t="s">
        <v>5</v>
      </c>
      <c r="M2304" s="8">
        <v>5</v>
      </c>
      <c r="N2304" s="5">
        <v>82.82</v>
      </c>
      <c r="O2304" s="6">
        <v>0.15</v>
      </c>
      <c r="P2304" s="5">
        <v>43.8</v>
      </c>
      <c r="Q2304" s="5">
        <f t="shared" si="140"/>
        <v>351.98499999999996</v>
      </c>
      <c r="R2304" s="5">
        <f t="shared" si="141"/>
        <v>219</v>
      </c>
      <c r="S2304" s="5">
        <f t="shared" si="142"/>
        <v>132.98499999999996</v>
      </c>
      <c r="T2304" s="7">
        <f t="shared" si="143"/>
        <v>0.37781439549980816</v>
      </c>
      <c r="U2304" s="4">
        <f>YEAR(SalesDataTable[[#This Row],[Order Date]])</f>
        <v>2026</v>
      </c>
      <c r="V2304" s="7" t="str">
        <f>"Q"&amp;ROUNDUP(MONTH(SalesDataTable[[#This Row],[Order Date]])/3,0)</f>
        <v>Q4</v>
      </c>
      <c r="W2304" s="8">
        <f>MONTH(SalesDataTable[[#This Row],[Order Date]])</f>
        <v>11</v>
      </c>
      <c r="X2304" s="7" t="str">
        <f>TEXT(SalesDataTable[[#This Row],[Order Date]],"mmm")</f>
        <v>Nov</v>
      </c>
    </row>
    <row r="2305" spans="1:24" ht="15.75">
      <c r="A2305" s="1">
        <v>3626</v>
      </c>
      <c r="B2305" s="2">
        <v>46334</v>
      </c>
      <c r="C2305" s="3">
        <f>YEAR(SalesDataTable[[#This Row],[Order Date]])</f>
        <v>2026</v>
      </c>
      <c r="D2305" s="10" t="str">
        <f>"Q"&amp;ROUNDUP(MONTH(SalesDataTable[[#This Row],[Order Date]])/3,0)</f>
        <v>Q4</v>
      </c>
      <c r="E2305" s="3">
        <f>MONTH(SalesDataTable[[#This Row],[Order Date]])</f>
        <v>11</v>
      </c>
      <c r="F2305" s="3" t="str">
        <f>TEXT(SalesDataTable[[#This Row],[Order Date]],"MMM")</f>
        <v>Nov</v>
      </c>
      <c r="G2305" s="3" t="s">
        <v>20</v>
      </c>
      <c r="H2305" s="3" t="s">
        <v>47</v>
      </c>
      <c r="I2305" s="3" t="s">
        <v>8</v>
      </c>
      <c r="J2305" s="3" t="s">
        <v>16</v>
      </c>
      <c r="K2305" s="3" t="s">
        <v>4</v>
      </c>
      <c r="L2305" s="3" t="s">
        <v>22</v>
      </c>
      <c r="M2305" s="8">
        <v>15</v>
      </c>
      <c r="N2305" s="5">
        <v>51.05</v>
      </c>
      <c r="O2305" s="6">
        <v>0.1</v>
      </c>
      <c r="P2305" s="5">
        <v>21.95</v>
      </c>
      <c r="Q2305" s="5">
        <f t="shared" si="140"/>
        <v>689.17500000000007</v>
      </c>
      <c r="R2305" s="5">
        <f t="shared" si="141"/>
        <v>329.25</v>
      </c>
      <c r="S2305" s="5">
        <f t="shared" si="142"/>
        <v>359.92500000000007</v>
      </c>
      <c r="T2305" s="7">
        <f t="shared" si="143"/>
        <v>0.52225486995320491</v>
      </c>
      <c r="U2305" s="4">
        <f>YEAR(SalesDataTable[[#This Row],[Order Date]])</f>
        <v>2026</v>
      </c>
      <c r="V2305" s="7" t="str">
        <f>"Q"&amp;ROUNDUP(MONTH(SalesDataTable[[#This Row],[Order Date]])/3,0)</f>
        <v>Q4</v>
      </c>
      <c r="W2305" s="8">
        <f>MONTH(SalesDataTable[[#This Row],[Order Date]])</f>
        <v>11</v>
      </c>
      <c r="X2305" s="7" t="str">
        <f>TEXT(SalesDataTable[[#This Row],[Order Date]],"mmm")</f>
        <v>Nov</v>
      </c>
    </row>
    <row r="2306" spans="1:24" ht="15.75">
      <c r="A2306" s="1">
        <v>3801</v>
      </c>
      <c r="B2306" s="2">
        <v>46334</v>
      </c>
      <c r="C2306" s="3">
        <f>YEAR(SalesDataTable[[#This Row],[Order Date]])</f>
        <v>2026</v>
      </c>
      <c r="D2306" s="10" t="str">
        <f>"Q"&amp;ROUNDUP(MONTH(SalesDataTable[[#This Row],[Order Date]])/3,0)</f>
        <v>Q4</v>
      </c>
      <c r="E2306" s="3">
        <f>MONTH(SalesDataTable[[#This Row],[Order Date]])</f>
        <v>11</v>
      </c>
      <c r="F2306" s="3" t="str">
        <f>TEXT(SalesDataTable[[#This Row],[Order Date]],"MMM")</f>
        <v>Nov</v>
      </c>
      <c r="G2306" s="3" t="s">
        <v>0</v>
      </c>
      <c r="H2306" s="3" t="s">
        <v>50</v>
      </c>
      <c r="I2306" s="3" t="s">
        <v>2</v>
      </c>
      <c r="J2306" s="3" t="s">
        <v>3</v>
      </c>
      <c r="K2306" s="3" t="s">
        <v>4</v>
      </c>
      <c r="L2306" s="3" t="s">
        <v>30</v>
      </c>
      <c r="M2306" s="8">
        <v>3</v>
      </c>
      <c r="N2306" s="5">
        <v>101.68</v>
      </c>
      <c r="O2306" s="6">
        <v>0.1</v>
      </c>
      <c r="P2306" s="5">
        <v>51.9</v>
      </c>
      <c r="Q2306" s="5">
        <f t="shared" ref="Q2306:Q2369" si="144">M2306*N2306*(1-O2306)</f>
        <v>274.536</v>
      </c>
      <c r="R2306" s="5">
        <f t="shared" ref="R2306:R2369" si="145">M2306*P2306</f>
        <v>155.69999999999999</v>
      </c>
      <c r="S2306" s="5">
        <f t="shared" ref="S2306:S2369" si="146">Q2306-R2306</f>
        <v>118.83600000000001</v>
      </c>
      <c r="T2306" s="7">
        <f t="shared" ref="T2306:T2369" si="147">IFERROR(S2306/Q2306,0)</f>
        <v>0.43286126409651199</v>
      </c>
      <c r="U2306" s="4">
        <f>YEAR(SalesDataTable[[#This Row],[Order Date]])</f>
        <v>2026</v>
      </c>
      <c r="V2306" s="7" t="str">
        <f>"Q"&amp;ROUNDUP(MONTH(SalesDataTable[[#This Row],[Order Date]])/3,0)</f>
        <v>Q4</v>
      </c>
      <c r="W2306" s="8">
        <f>MONTH(SalesDataTable[[#This Row],[Order Date]])</f>
        <v>11</v>
      </c>
      <c r="X2306" s="7" t="str">
        <f>TEXT(SalesDataTable[[#This Row],[Order Date]],"mmm")</f>
        <v>Nov</v>
      </c>
    </row>
    <row r="2307" spans="1:24" ht="15.75">
      <c r="A2307" s="1">
        <v>4685</v>
      </c>
      <c r="B2307" s="2">
        <v>46334</v>
      </c>
      <c r="C2307" s="3">
        <f>YEAR(SalesDataTable[[#This Row],[Order Date]])</f>
        <v>2026</v>
      </c>
      <c r="D2307" s="10" t="str">
        <f>"Q"&amp;ROUNDUP(MONTH(SalesDataTable[[#This Row],[Order Date]])/3,0)</f>
        <v>Q4</v>
      </c>
      <c r="E2307" s="3">
        <f>MONTH(SalesDataTable[[#This Row],[Order Date]])</f>
        <v>11</v>
      </c>
      <c r="F2307" s="3" t="str">
        <f>TEXT(SalesDataTable[[#This Row],[Order Date]],"MMM")</f>
        <v>Nov</v>
      </c>
      <c r="G2307" s="3" t="s">
        <v>20</v>
      </c>
      <c r="H2307" s="3" t="s">
        <v>47</v>
      </c>
      <c r="I2307" s="3" t="s">
        <v>8</v>
      </c>
      <c r="J2307" s="3" t="s">
        <v>16</v>
      </c>
      <c r="K2307" s="3" t="s">
        <v>23</v>
      </c>
      <c r="L2307" s="3" t="s">
        <v>40</v>
      </c>
      <c r="M2307" s="8">
        <v>6</v>
      </c>
      <c r="N2307" s="5">
        <v>80.83</v>
      </c>
      <c r="O2307" s="6">
        <v>0.15</v>
      </c>
      <c r="P2307" s="5">
        <v>39.32</v>
      </c>
      <c r="Q2307" s="5">
        <f t="shared" si="144"/>
        <v>412.233</v>
      </c>
      <c r="R2307" s="5">
        <f t="shared" si="145"/>
        <v>235.92000000000002</v>
      </c>
      <c r="S2307" s="5">
        <f t="shared" si="146"/>
        <v>176.31299999999999</v>
      </c>
      <c r="T2307" s="7">
        <f t="shared" si="147"/>
        <v>0.42770229457612563</v>
      </c>
      <c r="U2307" s="4">
        <f>YEAR(SalesDataTable[[#This Row],[Order Date]])</f>
        <v>2026</v>
      </c>
      <c r="V2307" s="7" t="str">
        <f>"Q"&amp;ROUNDUP(MONTH(SalesDataTable[[#This Row],[Order Date]])/3,0)</f>
        <v>Q4</v>
      </c>
      <c r="W2307" s="8">
        <f>MONTH(SalesDataTable[[#This Row],[Order Date]])</f>
        <v>11</v>
      </c>
      <c r="X2307" s="7" t="str">
        <f>TEXT(SalesDataTable[[#This Row],[Order Date]],"mmm")</f>
        <v>Nov</v>
      </c>
    </row>
    <row r="2308" spans="1:24" ht="15.75">
      <c r="A2308" s="1">
        <v>4843</v>
      </c>
      <c r="B2308" s="2">
        <v>46334</v>
      </c>
      <c r="C2308" s="3">
        <f>YEAR(SalesDataTable[[#This Row],[Order Date]])</f>
        <v>2026</v>
      </c>
      <c r="D2308" s="10" t="str">
        <f>"Q"&amp;ROUNDUP(MONTH(SalesDataTable[[#This Row],[Order Date]])/3,0)</f>
        <v>Q4</v>
      </c>
      <c r="E2308" s="3">
        <f>MONTH(SalesDataTable[[#This Row],[Order Date]])</f>
        <v>11</v>
      </c>
      <c r="F2308" s="3" t="str">
        <f>TEXT(SalesDataTable[[#This Row],[Order Date]],"MMM")</f>
        <v>Nov</v>
      </c>
      <c r="G2308" s="3" t="s">
        <v>6</v>
      </c>
      <c r="H2308" s="3" t="s">
        <v>43</v>
      </c>
      <c r="I2308" s="3" t="s">
        <v>2</v>
      </c>
      <c r="J2308" s="3" t="s">
        <v>13</v>
      </c>
      <c r="K2308" s="3" t="s">
        <v>23</v>
      </c>
      <c r="L2308" s="3" t="s">
        <v>51</v>
      </c>
      <c r="M2308" s="8">
        <v>6</v>
      </c>
      <c r="N2308" s="5">
        <v>123.67</v>
      </c>
      <c r="O2308" s="6">
        <v>0.15</v>
      </c>
      <c r="P2308" s="5">
        <v>60.55</v>
      </c>
      <c r="Q2308" s="5">
        <f t="shared" si="144"/>
        <v>630.71699999999998</v>
      </c>
      <c r="R2308" s="5">
        <f t="shared" si="145"/>
        <v>363.29999999999995</v>
      </c>
      <c r="S2308" s="5">
        <f t="shared" si="146"/>
        <v>267.41700000000003</v>
      </c>
      <c r="T2308" s="7">
        <f t="shared" si="147"/>
        <v>0.42398888883603902</v>
      </c>
      <c r="U2308" s="4">
        <f>YEAR(SalesDataTable[[#This Row],[Order Date]])</f>
        <v>2026</v>
      </c>
      <c r="V2308" s="7" t="str">
        <f>"Q"&amp;ROUNDUP(MONTH(SalesDataTable[[#This Row],[Order Date]])/3,0)</f>
        <v>Q4</v>
      </c>
      <c r="W2308" s="8">
        <f>MONTH(SalesDataTable[[#This Row],[Order Date]])</f>
        <v>11</v>
      </c>
      <c r="X2308" s="7" t="str">
        <f>TEXT(SalesDataTable[[#This Row],[Order Date]],"mmm")</f>
        <v>Nov</v>
      </c>
    </row>
    <row r="2309" spans="1:24" ht="15.75">
      <c r="A2309" s="1">
        <v>4890</v>
      </c>
      <c r="B2309" s="2">
        <v>46334</v>
      </c>
      <c r="C2309" s="3">
        <f>YEAR(SalesDataTable[[#This Row],[Order Date]])</f>
        <v>2026</v>
      </c>
      <c r="D2309" s="10" t="str">
        <f>"Q"&amp;ROUNDUP(MONTH(SalesDataTable[[#This Row],[Order Date]])/3,0)</f>
        <v>Q4</v>
      </c>
      <c r="E2309" s="3">
        <f>MONTH(SalesDataTable[[#This Row],[Order Date]])</f>
        <v>11</v>
      </c>
      <c r="F2309" s="3" t="str">
        <f>TEXT(SalesDataTable[[#This Row],[Order Date]],"MMM")</f>
        <v>Nov</v>
      </c>
      <c r="G2309" s="3" t="s">
        <v>0</v>
      </c>
      <c r="H2309" s="3" t="s">
        <v>50</v>
      </c>
      <c r="I2309" s="3" t="s">
        <v>2</v>
      </c>
      <c r="J2309" s="3" t="s">
        <v>13</v>
      </c>
      <c r="K2309" s="3" t="s">
        <v>9</v>
      </c>
      <c r="L2309" s="3" t="s">
        <v>10</v>
      </c>
      <c r="M2309" s="8">
        <v>2</v>
      </c>
      <c r="N2309" s="5">
        <v>93.16</v>
      </c>
      <c r="O2309" s="6">
        <v>0.1</v>
      </c>
      <c r="P2309" s="5">
        <v>44.19</v>
      </c>
      <c r="Q2309" s="5">
        <f t="shared" si="144"/>
        <v>167.68799999999999</v>
      </c>
      <c r="R2309" s="5">
        <f t="shared" si="145"/>
        <v>88.38</v>
      </c>
      <c r="S2309" s="5">
        <f t="shared" si="146"/>
        <v>79.307999999999993</v>
      </c>
      <c r="T2309" s="7">
        <f t="shared" si="147"/>
        <v>0.47294976384714471</v>
      </c>
      <c r="U2309" s="4">
        <f>YEAR(SalesDataTable[[#This Row],[Order Date]])</f>
        <v>2026</v>
      </c>
      <c r="V2309" s="7" t="str">
        <f>"Q"&amp;ROUNDUP(MONTH(SalesDataTable[[#This Row],[Order Date]])/3,0)</f>
        <v>Q4</v>
      </c>
      <c r="W2309" s="8">
        <f>MONTH(SalesDataTable[[#This Row],[Order Date]])</f>
        <v>11</v>
      </c>
      <c r="X2309" s="7" t="str">
        <f>TEXT(SalesDataTable[[#This Row],[Order Date]],"mmm")</f>
        <v>Nov</v>
      </c>
    </row>
    <row r="2310" spans="1:24" ht="15.75">
      <c r="A2310" s="1">
        <v>4913</v>
      </c>
      <c r="B2310" s="2">
        <v>46334</v>
      </c>
      <c r="C2310" s="3">
        <f>YEAR(SalesDataTable[[#This Row],[Order Date]])</f>
        <v>2026</v>
      </c>
      <c r="D2310" s="10" t="str">
        <f>"Q"&amp;ROUNDUP(MONTH(SalesDataTable[[#This Row],[Order Date]])/3,0)</f>
        <v>Q4</v>
      </c>
      <c r="E2310" s="3">
        <f>MONTH(SalesDataTable[[#This Row],[Order Date]])</f>
        <v>11</v>
      </c>
      <c r="F2310" s="3" t="str">
        <f>TEXT(SalesDataTable[[#This Row],[Order Date]],"MMM")</f>
        <v>Nov</v>
      </c>
      <c r="G2310" s="3" t="s">
        <v>11</v>
      </c>
      <c r="H2310" s="3" t="s">
        <v>12</v>
      </c>
      <c r="I2310" s="3" t="s">
        <v>28</v>
      </c>
      <c r="J2310" s="3" t="s">
        <v>13</v>
      </c>
      <c r="K2310" s="3" t="s">
        <v>4</v>
      </c>
      <c r="L2310" s="3" t="s">
        <v>5</v>
      </c>
      <c r="M2310" s="8">
        <v>1</v>
      </c>
      <c r="N2310" s="5">
        <v>83.79</v>
      </c>
      <c r="O2310" s="6">
        <v>0.1</v>
      </c>
      <c r="P2310" s="5">
        <v>42.8</v>
      </c>
      <c r="Q2310" s="5">
        <f t="shared" si="144"/>
        <v>75.411000000000001</v>
      </c>
      <c r="R2310" s="5">
        <f t="shared" si="145"/>
        <v>42.8</v>
      </c>
      <c r="S2310" s="5">
        <f t="shared" si="146"/>
        <v>32.611000000000004</v>
      </c>
      <c r="T2310" s="7">
        <f t="shared" si="147"/>
        <v>0.43244354271923197</v>
      </c>
      <c r="U2310" s="4">
        <f>YEAR(SalesDataTable[[#This Row],[Order Date]])</f>
        <v>2026</v>
      </c>
      <c r="V2310" s="7" t="str">
        <f>"Q"&amp;ROUNDUP(MONTH(SalesDataTable[[#This Row],[Order Date]])/3,0)</f>
        <v>Q4</v>
      </c>
      <c r="W2310" s="8">
        <f>MONTH(SalesDataTable[[#This Row],[Order Date]])</f>
        <v>11</v>
      </c>
      <c r="X2310" s="7" t="str">
        <f>TEXT(SalesDataTable[[#This Row],[Order Date]],"mmm")</f>
        <v>Nov</v>
      </c>
    </row>
    <row r="2311" spans="1:24" ht="15.75">
      <c r="A2311" s="1">
        <v>5079</v>
      </c>
      <c r="B2311" s="2">
        <v>46334</v>
      </c>
      <c r="C2311" s="3">
        <f>YEAR(SalesDataTable[[#This Row],[Order Date]])</f>
        <v>2026</v>
      </c>
      <c r="D2311" s="10" t="str">
        <f>"Q"&amp;ROUNDUP(MONTH(SalesDataTable[[#This Row],[Order Date]])/3,0)</f>
        <v>Q4</v>
      </c>
      <c r="E2311" s="3">
        <f>MONTH(SalesDataTable[[#This Row],[Order Date]])</f>
        <v>11</v>
      </c>
      <c r="F2311" s="3" t="str">
        <f>TEXT(SalesDataTable[[#This Row],[Order Date]],"MMM")</f>
        <v>Nov</v>
      </c>
      <c r="G2311" s="3" t="s">
        <v>11</v>
      </c>
      <c r="H2311" s="3" t="s">
        <v>52</v>
      </c>
      <c r="I2311" s="3" t="s">
        <v>2</v>
      </c>
      <c r="J2311" s="3" t="s">
        <v>13</v>
      </c>
      <c r="K2311" s="3" t="s">
        <v>34</v>
      </c>
      <c r="L2311" s="3" t="s">
        <v>38</v>
      </c>
      <c r="M2311" s="8">
        <v>1</v>
      </c>
      <c r="N2311" s="5">
        <v>120.98</v>
      </c>
      <c r="O2311" s="6">
        <v>0.1</v>
      </c>
      <c r="P2311" s="5">
        <v>70.59</v>
      </c>
      <c r="Q2311" s="5">
        <f t="shared" si="144"/>
        <v>108.88200000000001</v>
      </c>
      <c r="R2311" s="5">
        <f t="shared" si="145"/>
        <v>70.59</v>
      </c>
      <c r="S2311" s="5">
        <f t="shared" si="146"/>
        <v>38.292000000000002</v>
      </c>
      <c r="T2311" s="7">
        <f t="shared" si="147"/>
        <v>0.35168347385242738</v>
      </c>
      <c r="U2311" s="4">
        <f>YEAR(SalesDataTable[[#This Row],[Order Date]])</f>
        <v>2026</v>
      </c>
      <c r="V2311" s="7" t="str">
        <f>"Q"&amp;ROUNDUP(MONTH(SalesDataTable[[#This Row],[Order Date]])/3,0)</f>
        <v>Q4</v>
      </c>
      <c r="W2311" s="8">
        <f>MONTH(SalesDataTable[[#This Row],[Order Date]])</f>
        <v>11</v>
      </c>
      <c r="X2311" s="7" t="str">
        <f>TEXT(SalesDataTable[[#This Row],[Order Date]],"mmm")</f>
        <v>Nov</v>
      </c>
    </row>
    <row r="2312" spans="1:24" ht="15.75">
      <c r="A2312" s="1">
        <v>366</v>
      </c>
      <c r="B2312" s="2">
        <v>46335</v>
      </c>
      <c r="C2312" s="3">
        <f>YEAR(SalesDataTable[[#This Row],[Order Date]])</f>
        <v>2026</v>
      </c>
      <c r="D2312" s="10" t="str">
        <f>"Q"&amp;ROUNDUP(MONTH(SalesDataTable[[#This Row],[Order Date]])/3,0)</f>
        <v>Q4</v>
      </c>
      <c r="E2312" s="3">
        <f>MONTH(SalesDataTable[[#This Row],[Order Date]])</f>
        <v>11</v>
      </c>
      <c r="F2312" s="3" t="str">
        <f>TEXT(SalesDataTable[[#This Row],[Order Date]],"MMM")</f>
        <v>Nov</v>
      </c>
      <c r="G2312" s="3" t="s">
        <v>20</v>
      </c>
      <c r="H2312" s="3" t="s">
        <v>47</v>
      </c>
      <c r="I2312" s="3" t="s">
        <v>19</v>
      </c>
      <c r="J2312" s="3" t="s">
        <v>3</v>
      </c>
      <c r="K2312" s="3" t="s">
        <v>9</v>
      </c>
      <c r="L2312" s="3" t="s">
        <v>37</v>
      </c>
      <c r="M2312" s="8">
        <v>1</v>
      </c>
      <c r="N2312" s="5">
        <v>152.05000000000001</v>
      </c>
      <c r="O2312" s="6">
        <v>0.15</v>
      </c>
      <c r="P2312" s="5">
        <v>80.56</v>
      </c>
      <c r="Q2312" s="5">
        <f t="shared" si="144"/>
        <v>129.24250000000001</v>
      </c>
      <c r="R2312" s="5">
        <f t="shared" si="145"/>
        <v>80.56</v>
      </c>
      <c r="S2312" s="5">
        <f t="shared" si="146"/>
        <v>48.682500000000005</v>
      </c>
      <c r="T2312" s="7">
        <f t="shared" si="147"/>
        <v>0.37667562914675901</v>
      </c>
      <c r="U2312" s="4">
        <f>YEAR(SalesDataTable[[#This Row],[Order Date]])</f>
        <v>2026</v>
      </c>
      <c r="V2312" s="7" t="str">
        <f>"Q"&amp;ROUNDUP(MONTH(SalesDataTable[[#This Row],[Order Date]])/3,0)</f>
        <v>Q4</v>
      </c>
      <c r="W2312" s="8">
        <f>MONTH(SalesDataTable[[#This Row],[Order Date]])</f>
        <v>11</v>
      </c>
      <c r="X2312" s="7" t="str">
        <f>TEXT(SalesDataTable[[#This Row],[Order Date]],"mmm")</f>
        <v>Nov</v>
      </c>
    </row>
    <row r="2313" spans="1:24" ht="15.75">
      <c r="A2313" s="1">
        <v>567</v>
      </c>
      <c r="B2313" s="2">
        <v>46335</v>
      </c>
      <c r="C2313" s="3">
        <f>YEAR(SalesDataTable[[#This Row],[Order Date]])</f>
        <v>2026</v>
      </c>
      <c r="D2313" s="10" t="str">
        <f>"Q"&amp;ROUNDUP(MONTH(SalesDataTable[[#This Row],[Order Date]])/3,0)</f>
        <v>Q4</v>
      </c>
      <c r="E2313" s="3">
        <f>MONTH(SalesDataTable[[#This Row],[Order Date]])</f>
        <v>11</v>
      </c>
      <c r="F2313" s="3" t="str">
        <f>TEXT(SalesDataTable[[#This Row],[Order Date]],"MMM")</f>
        <v>Nov</v>
      </c>
      <c r="G2313" s="3" t="s">
        <v>0</v>
      </c>
      <c r="H2313" s="3" t="s">
        <v>36</v>
      </c>
      <c r="I2313" s="3" t="s">
        <v>19</v>
      </c>
      <c r="J2313" s="3" t="s">
        <v>13</v>
      </c>
      <c r="K2313" s="3" t="s">
        <v>14</v>
      </c>
      <c r="L2313" s="3" t="s">
        <v>15</v>
      </c>
      <c r="M2313" s="8">
        <v>3</v>
      </c>
      <c r="N2313" s="5">
        <v>36.14</v>
      </c>
      <c r="O2313" s="6">
        <v>0.1</v>
      </c>
      <c r="P2313" s="5">
        <v>13.23</v>
      </c>
      <c r="Q2313" s="5">
        <f t="shared" si="144"/>
        <v>97.578000000000003</v>
      </c>
      <c r="R2313" s="5">
        <f t="shared" si="145"/>
        <v>39.69</v>
      </c>
      <c r="S2313" s="5">
        <f t="shared" si="146"/>
        <v>57.888000000000005</v>
      </c>
      <c r="T2313" s="7">
        <f t="shared" si="147"/>
        <v>0.59324847814056447</v>
      </c>
      <c r="U2313" s="4">
        <f>YEAR(SalesDataTable[[#This Row],[Order Date]])</f>
        <v>2026</v>
      </c>
      <c r="V2313" s="7" t="str">
        <f>"Q"&amp;ROUNDUP(MONTH(SalesDataTable[[#This Row],[Order Date]])/3,0)</f>
        <v>Q4</v>
      </c>
      <c r="W2313" s="8">
        <f>MONTH(SalesDataTable[[#This Row],[Order Date]])</f>
        <v>11</v>
      </c>
      <c r="X2313" s="7" t="str">
        <f>TEXT(SalesDataTable[[#This Row],[Order Date]],"mmm")</f>
        <v>Nov</v>
      </c>
    </row>
    <row r="2314" spans="1:24" ht="15.75">
      <c r="A2314" s="1">
        <v>1051</v>
      </c>
      <c r="B2314" s="2">
        <v>46335</v>
      </c>
      <c r="C2314" s="3">
        <f>YEAR(SalesDataTable[[#This Row],[Order Date]])</f>
        <v>2026</v>
      </c>
      <c r="D2314" s="10" t="str">
        <f>"Q"&amp;ROUNDUP(MONTH(SalesDataTable[[#This Row],[Order Date]])/3,0)</f>
        <v>Q4</v>
      </c>
      <c r="E2314" s="3">
        <f>MONTH(SalesDataTable[[#This Row],[Order Date]])</f>
        <v>11</v>
      </c>
      <c r="F2314" s="3" t="str">
        <f>TEXT(SalesDataTable[[#This Row],[Order Date]],"MMM")</f>
        <v>Nov</v>
      </c>
      <c r="G2314" s="3" t="s">
        <v>20</v>
      </c>
      <c r="H2314" s="3" t="s">
        <v>47</v>
      </c>
      <c r="I2314" s="3" t="s">
        <v>8</v>
      </c>
      <c r="J2314" s="3" t="s">
        <v>16</v>
      </c>
      <c r="K2314" s="3" t="s">
        <v>9</v>
      </c>
      <c r="L2314" s="3" t="s">
        <v>10</v>
      </c>
      <c r="M2314" s="8">
        <v>12</v>
      </c>
      <c r="N2314" s="5">
        <v>90.99</v>
      </c>
      <c r="O2314" s="6">
        <v>0.2</v>
      </c>
      <c r="P2314" s="5">
        <v>45.51</v>
      </c>
      <c r="Q2314" s="5">
        <f t="shared" si="144"/>
        <v>873.50399999999991</v>
      </c>
      <c r="R2314" s="5">
        <f t="shared" si="145"/>
        <v>546.12</v>
      </c>
      <c r="S2314" s="5">
        <f t="shared" si="146"/>
        <v>327.3839999999999</v>
      </c>
      <c r="T2314" s="7">
        <f t="shared" si="147"/>
        <v>0.37479393339927458</v>
      </c>
      <c r="U2314" s="4">
        <f>YEAR(SalesDataTable[[#This Row],[Order Date]])</f>
        <v>2026</v>
      </c>
      <c r="V2314" s="7" t="str">
        <f>"Q"&amp;ROUNDUP(MONTH(SalesDataTable[[#This Row],[Order Date]])/3,0)</f>
        <v>Q4</v>
      </c>
      <c r="W2314" s="8">
        <f>MONTH(SalesDataTable[[#This Row],[Order Date]])</f>
        <v>11</v>
      </c>
      <c r="X2314" s="7" t="str">
        <f>TEXT(SalesDataTable[[#This Row],[Order Date]],"mmm")</f>
        <v>Nov</v>
      </c>
    </row>
    <row r="2315" spans="1:24" ht="15.75">
      <c r="A2315" s="1">
        <v>1934</v>
      </c>
      <c r="B2315" s="2">
        <v>46335</v>
      </c>
      <c r="C2315" s="3">
        <f>YEAR(SalesDataTable[[#This Row],[Order Date]])</f>
        <v>2026</v>
      </c>
      <c r="D2315" s="10" t="str">
        <f>"Q"&amp;ROUNDUP(MONTH(SalesDataTable[[#This Row],[Order Date]])/3,0)</f>
        <v>Q4</v>
      </c>
      <c r="E2315" s="3">
        <f>MONTH(SalesDataTable[[#This Row],[Order Date]])</f>
        <v>11</v>
      </c>
      <c r="F2315" s="3" t="str">
        <f>TEXT(SalesDataTable[[#This Row],[Order Date]],"MMM")</f>
        <v>Nov</v>
      </c>
      <c r="G2315" s="3" t="s">
        <v>20</v>
      </c>
      <c r="H2315" s="3" t="s">
        <v>47</v>
      </c>
      <c r="I2315" s="3" t="s">
        <v>28</v>
      </c>
      <c r="J2315" s="3" t="s">
        <v>16</v>
      </c>
      <c r="K2315" s="3" t="s">
        <v>4</v>
      </c>
      <c r="L2315" s="3" t="s">
        <v>22</v>
      </c>
      <c r="M2315" s="8">
        <v>1</v>
      </c>
      <c r="N2315" s="5">
        <v>50.55</v>
      </c>
      <c r="O2315" s="6">
        <v>0.05</v>
      </c>
      <c r="P2315" s="5">
        <v>22.09</v>
      </c>
      <c r="Q2315" s="5">
        <f t="shared" si="144"/>
        <v>48.022499999999994</v>
      </c>
      <c r="R2315" s="5">
        <f t="shared" si="145"/>
        <v>22.09</v>
      </c>
      <c r="S2315" s="5">
        <f t="shared" si="146"/>
        <v>25.932499999999994</v>
      </c>
      <c r="T2315" s="7">
        <f t="shared" si="147"/>
        <v>0.54000728825029931</v>
      </c>
      <c r="U2315" s="4">
        <f>YEAR(SalesDataTable[[#This Row],[Order Date]])</f>
        <v>2026</v>
      </c>
      <c r="V2315" s="7" t="str">
        <f>"Q"&amp;ROUNDUP(MONTH(SalesDataTable[[#This Row],[Order Date]])/3,0)</f>
        <v>Q4</v>
      </c>
      <c r="W2315" s="8">
        <f>MONTH(SalesDataTable[[#This Row],[Order Date]])</f>
        <v>11</v>
      </c>
      <c r="X2315" s="7" t="str">
        <f>TEXT(SalesDataTable[[#This Row],[Order Date]],"mmm")</f>
        <v>Nov</v>
      </c>
    </row>
    <row r="2316" spans="1:24" ht="15.75">
      <c r="A2316" s="1">
        <v>2056</v>
      </c>
      <c r="B2316" s="2">
        <v>46335</v>
      </c>
      <c r="C2316" s="3">
        <f>YEAR(SalesDataTable[[#This Row],[Order Date]])</f>
        <v>2026</v>
      </c>
      <c r="D2316" s="10" t="str">
        <f>"Q"&amp;ROUNDUP(MONTH(SalesDataTable[[#This Row],[Order Date]])/3,0)</f>
        <v>Q4</v>
      </c>
      <c r="E2316" s="3">
        <f>MONTH(SalesDataTable[[#This Row],[Order Date]])</f>
        <v>11</v>
      </c>
      <c r="F2316" s="3" t="str">
        <f>TEXT(SalesDataTable[[#This Row],[Order Date]],"MMM")</f>
        <v>Nov</v>
      </c>
      <c r="G2316" s="3" t="s">
        <v>0</v>
      </c>
      <c r="H2316" s="3" t="s">
        <v>1</v>
      </c>
      <c r="I2316" s="3" t="s">
        <v>19</v>
      </c>
      <c r="J2316" s="3" t="s">
        <v>13</v>
      </c>
      <c r="K2316" s="3" t="s">
        <v>34</v>
      </c>
      <c r="L2316" s="3" t="s">
        <v>45</v>
      </c>
      <c r="M2316" s="8">
        <v>1</v>
      </c>
      <c r="N2316" s="5">
        <v>51.65</v>
      </c>
      <c r="O2316" s="6">
        <v>0.15</v>
      </c>
      <c r="P2316" s="5">
        <v>21.86</v>
      </c>
      <c r="Q2316" s="5">
        <f t="shared" si="144"/>
        <v>43.902499999999996</v>
      </c>
      <c r="R2316" s="5">
        <f t="shared" si="145"/>
        <v>21.86</v>
      </c>
      <c r="S2316" s="5">
        <f t="shared" si="146"/>
        <v>22.042499999999997</v>
      </c>
      <c r="T2316" s="7">
        <f t="shared" si="147"/>
        <v>0.50207846933545919</v>
      </c>
      <c r="U2316" s="4">
        <f>YEAR(SalesDataTable[[#This Row],[Order Date]])</f>
        <v>2026</v>
      </c>
      <c r="V2316" s="7" t="str">
        <f>"Q"&amp;ROUNDUP(MONTH(SalesDataTable[[#This Row],[Order Date]])/3,0)</f>
        <v>Q4</v>
      </c>
      <c r="W2316" s="8">
        <f>MONTH(SalesDataTable[[#This Row],[Order Date]])</f>
        <v>11</v>
      </c>
      <c r="X2316" s="7" t="str">
        <f>TEXT(SalesDataTable[[#This Row],[Order Date]],"mmm")</f>
        <v>Nov</v>
      </c>
    </row>
    <row r="2317" spans="1:24" ht="15.75">
      <c r="A2317" s="1">
        <v>2115</v>
      </c>
      <c r="B2317" s="2">
        <v>46335</v>
      </c>
      <c r="C2317" s="3">
        <f>YEAR(SalesDataTable[[#This Row],[Order Date]])</f>
        <v>2026</v>
      </c>
      <c r="D2317" s="10" t="str">
        <f>"Q"&amp;ROUNDUP(MONTH(SalesDataTable[[#This Row],[Order Date]])/3,0)</f>
        <v>Q4</v>
      </c>
      <c r="E2317" s="3">
        <f>MONTH(SalesDataTable[[#This Row],[Order Date]])</f>
        <v>11</v>
      </c>
      <c r="F2317" s="3" t="str">
        <f>TEXT(SalesDataTable[[#This Row],[Order Date]],"MMM")</f>
        <v>Nov</v>
      </c>
      <c r="G2317" s="3" t="s">
        <v>6</v>
      </c>
      <c r="H2317" s="3" t="s">
        <v>43</v>
      </c>
      <c r="I2317" s="3" t="s">
        <v>2</v>
      </c>
      <c r="J2317" s="3" t="s">
        <v>13</v>
      </c>
      <c r="K2317" s="3" t="s">
        <v>4</v>
      </c>
      <c r="L2317" s="3" t="s">
        <v>5</v>
      </c>
      <c r="M2317" s="8">
        <v>5</v>
      </c>
      <c r="N2317" s="5">
        <v>82.96</v>
      </c>
      <c r="O2317" s="6">
        <v>0</v>
      </c>
      <c r="P2317" s="5">
        <v>43.55</v>
      </c>
      <c r="Q2317" s="5">
        <f t="shared" si="144"/>
        <v>414.79999999999995</v>
      </c>
      <c r="R2317" s="5">
        <f t="shared" si="145"/>
        <v>217.75</v>
      </c>
      <c r="S2317" s="5">
        <f t="shared" si="146"/>
        <v>197.04999999999995</v>
      </c>
      <c r="T2317" s="7">
        <f t="shared" si="147"/>
        <v>0.47504821600771452</v>
      </c>
      <c r="U2317" s="4">
        <f>YEAR(SalesDataTable[[#This Row],[Order Date]])</f>
        <v>2026</v>
      </c>
      <c r="V2317" s="7" t="str">
        <f>"Q"&amp;ROUNDUP(MONTH(SalesDataTable[[#This Row],[Order Date]])/3,0)</f>
        <v>Q4</v>
      </c>
      <c r="W2317" s="8">
        <f>MONTH(SalesDataTable[[#This Row],[Order Date]])</f>
        <v>11</v>
      </c>
      <c r="X2317" s="7" t="str">
        <f>TEXT(SalesDataTable[[#This Row],[Order Date]],"mmm")</f>
        <v>Nov</v>
      </c>
    </row>
    <row r="2318" spans="1:24" ht="15.75">
      <c r="A2318" s="1">
        <v>2437</v>
      </c>
      <c r="B2318" s="2">
        <v>46335</v>
      </c>
      <c r="C2318" s="3">
        <f>YEAR(SalesDataTable[[#This Row],[Order Date]])</f>
        <v>2026</v>
      </c>
      <c r="D2318" s="10" t="str">
        <f>"Q"&amp;ROUNDUP(MONTH(SalesDataTable[[#This Row],[Order Date]])/3,0)</f>
        <v>Q4</v>
      </c>
      <c r="E2318" s="3">
        <f>MONTH(SalesDataTable[[#This Row],[Order Date]])</f>
        <v>11</v>
      </c>
      <c r="F2318" s="3" t="str">
        <f>TEXT(SalesDataTable[[#This Row],[Order Date]],"MMM")</f>
        <v>Nov</v>
      </c>
      <c r="G2318" s="3" t="s">
        <v>20</v>
      </c>
      <c r="H2318" s="3" t="s">
        <v>21</v>
      </c>
      <c r="I2318" s="3" t="s">
        <v>28</v>
      </c>
      <c r="J2318" s="3" t="s">
        <v>16</v>
      </c>
      <c r="K2318" s="3" t="s">
        <v>9</v>
      </c>
      <c r="L2318" s="3" t="s">
        <v>46</v>
      </c>
      <c r="M2318" s="8">
        <v>1</v>
      </c>
      <c r="N2318" s="5">
        <v>70.3</v>
      </c>
      <c r="O2318" s="6">
        <v>0.05</v>
      </c>
      <c r="P2318" s="5">
        <v>33.31</v>
      </c>
      <c r="Q2318" s="5">
        <f t="shared" si="144"/>
        <v>66.784999999999997</v>
      </c>
      <c r="R2318" s="5">
        <f t="shared" si="145"/>
        <v>33.31</v>
      </c>
      <c r="S2318" s="5">
        <f t="shared" si="146"/>
        <v>33.474999999999994</v>
      </c>
      <c r="T2318" s="7">
        <f t="shared" si="147"/>
        <v>0.50123530732949007</v>
      </c>
      <c r="U2318" s="4">
        <f>YEAR(SalesDataTable[[#This Row],[Order Date]])</f>
        <v>2026</v>
      </c>
      <c r="V2318" s="7" t="str">
        <f>"Q"&amp;ROUNDUP(MONTH(SalesDataTable[[#This Row],[Order Date]])/3,0)</f>
        <v>Q4</v>
      </c>
      <c r="W2318" s="8">
        <f>MONTH(SalesDataTable[[#This Row],[Order Date]])</f>
        <v>11</v>
      </c>
      <c r="X2318" s="7" t="str">
        <f>TEXT(SalesDataTable[[#This Row],[Order Date]],"mmm")</f>
        <v>Nov</v>
      </c>
    </row>
    <row r="2319" spans="1:24" ht="15.75">
      <c r="A2319" s="1">
        <v>3380</v>
      </c>
      <c r="B2319" s="2">
        <v>46335</v>
      </c>
      <c r="C2319" s="3">
        <f>YEAR(SalesDataTable[[#This Row],[Order Date]])</f>
        <v>2026</v>
      </c>
      <c r="D2319" s="10" t="str">
        <f>"Q"&amp;ROUNDUP(MONTH(SalesDataTable[[#This Row],[Order Date]])/3,0)</f>
        <v>Q4</v>
      </c>
      <c r="E2319" s="3">
        <f>MONTH(SalesDataTable[[#This Row],[Order Date]])</f>
        <v>11</v>
      </c>
      <c r="F2319" s="3" t="str">
        <f>TEXT(SalesDataTable[[#This Row],[Order Date]],"MMM")</f>
        <v>Nov</v>
      </c>
      <c r="G2319" s="3" t="s">
        <v>11</v>
      </c>
      <c r="H2319" s="3" t="s">
        <v>12</v>
      </c>
      <c r="I2319" s="3" t="s">
        <v>19</v>
      </c>
      <c r="J2319" s="3" t="s">
        <v>3</v>
      </c>
      <c r="K2319" s="3" t="s">
        <v>14</v>
      </c>
      <c r="L2319" s="3" t="s">
        <v>32</v>
      </c>
      <c r="M2319" s="8">
        <v>2</v>
      </c>
      <c r="N2319" s="5">
        <v>47.12</v>
      </c>
      <c r="O2319" s="6">
        <v>0.15</v>
      </c>
      <c r="P2319" s="5">
        <v>18.64</v>
      </c>
      <c r="Q2319" s="5">
        <f t="shared" si="144"/>
        <v>80.103999999999999</v>
      </c>
      <c r="R2319" s="5">
        <f t="shared" si="145"/>
        <v>37.28</v>
      </c>
      <c r="S2319" s="5">
        <f t="shared" si="146"/>
        <v>42.823999999999998</v>
      </c>
      <c r="T2319" s="7">
        <f t="shared" si="147"/>
        <v>0.5346050134824728</v>
      </c>
      <c r="U2319" s="4">
        <f>YEAR(SalesDataTable[[#This Row],[Order Date]])</f>
        <v>2026</v>
      </c>
      <c r="V2319" s="7" t="str">
        <f>"Q"&amp;ROUNDUP(MONTH(SalesDataTable[[#This Row],[Order Date]])/3,0)</f>
        <v>Q4</v>
      </c>
      <c r="W2319" s="8">
        <f>MONTH(SalesDataTable[[#This Row],[Order Date]])</f>
        <v>11</v>
      </c>
      <c r="X2319" s="7" t="str">
        <f>TEXT(SalesDataTable[[#This Row],[Order Date]],"mmm")</f>
        <v>Nov</v>
      </c>
    </row>
    <row r="2320" spans="1:24" ht="15.75">
      <c r="A2320" s="1">
        <v>3648</v>
      </c>
      <c r="B2320" s="2">
        <v>46335</v>
      </c>
      <c r="C2320" s="3">
        <f>YEAR(SalesDataTable[[#This Row],[Order Date]])</f>
        <v>2026</v>
      </c>
      <c r="D2320" s="10" t="str">
        <f>"Q"&amp;ROUNDUP(MONTH(SalesDataTable[[#This Row],[Order Date]])/3,0)</f>
        <v>Q4</v>
      </c>
      <c r="E2320" s="3">
        <f>MONTH(SalesDataTable[[#This Row],[Order Date]])</f>
        <v>11</v>
      </c>
      <c r="F2320" s="3" t="str">
        <f>TEXT(SalesDataTable[[#This Row],[Order Date]],"MMM")</f>
        <v>Nov</v>
      </c>
      <c r="G2320" s="3" t="s">
        <v>0</v>
      </c>
      <c r="H2320" s="3" t="s">
        <v>50</v>
      </c>
      <c r="I2320" s="3" t="s">
        <v>28</v>
      </c>
      <c r="J2320" s="3" t="s">
        <v>13</v>
      </c>
      <c r="K2320" s="3" t="s">
        <v>34</v>
      </c>
      <c r="L2320" s="3" t="s">
        <v>35</v>
      </c>
      <c r="M2320" s="8">
        <v>4</v>
      </c>
      <c r="N2320" s="5">
        <v>39.82</v>
      </c>
      <c r="O2320" s="6">
        <v>0.2</v>
      </c>
      <c r="P2320" s="5">
        <v>14.98</v>
      </c>
      <c r="Q2320" s="5">
        <f t="shared" si="144"/>
        <v>127.42400000000001</v>
      </c>
      <c r="R2320" s="5">
        <f t="shared" si="145"/>
        <v>59.92</v>
      </c>
      <c r="S2320" s="5">
        <f t="shared" si="146"/>
        <v>67.504000000000005</v>
      </c>
      <c r="T2320" s="7">
        <f t="shared" si="147"/>
        <v>0.52975891511803119</v>
      </c>
      <c r="U2320" s="4">
        <f>YEAR(SalesDataTable[[#This Row],[Order Date]])</f>
        <v>2026</v>
      </c>
      <c r="V2320" s="7" t="str">
        <f>"Q"&amp;ROUNDUP(MONTH(SalesDataTable[[#This Row],[Order Date]])/3,0)</f>
        <v>Q4</v>
      </c>
      <c r="W2320" s="8">
        <f>MONTH(SalesDataTable[[#This Row],[Order Date]])</f>
        <v>11</v>
      </c>
      <c r="X2320" s="7" t="str">
        <f>TEXT(SalesDataTable[[#This Row],[Order Date]],"mmm")</f>
        <v>Nov</v>
      </c>
    </row>
    <row r="2321" spans="1:24" ht="15.75">
      <c r="A2321" s="1">
        <v>3692</v>
      </c>
      <c r="B2321" s="2">
        <v>46335</v>
      </c>
      <c r="C2321" s="3">
        <f>YEAR(SalesDataTable[[#This Row],[Order Date]])</f>
        <v>2026</v>
      </c>
      <c r="D2321" s="10" t="str">
        <f>"Q"&amp;ROUNDUP(MONTH(SalesDataTable[[#This Row],[Order Date]])/3,0)</f>
        <v>Q4</v>
      </c>
      <c r="E2321" s="3">
        <f>MONTH(SalesDataTable[[#This Row],[Order Date]])</f>
        <v>11</v>
      </c>
      <c r="F2321" s="3" t="str">
        <f>TEXT(SalesDataTable[[#This Row],[Order Date]],"MMM")</f>
        <v>Nov</v>
      </c>
      <c r="G2321" s="3" t="s">
        <v>6</v>
      </c>
      <c r="H2321" s="3" t="s">
        <v>49</v>
      </c>
      <c r="I2321" s="3" t="s">
        <v>2</v>
      </c>
      <c r="J2321" s="3" t="s">
        <v>3</v>
      </c>
      <c r="K2321" s="3" t="s">
        <v>9</v>
      </c>
      <c r="L2321" s="3" t="s">
        <v>37</v>
      </c>
      <c r="M2321" s="8">
        <v>4</v>
      </c>
      <c r="N2321" s="5">
        <v>154.27000000000001</v>
      </c>
      <c r="O2321" s="6">
        <v>0.05</v>
      </c>
      <c r="P2321" s="5">
        <v>78.36</v>
      </c>
      <c r="Q2321" s="5">
        <f t="shared" si="144"/>
        <v>586.226</v>
      </c>
      <c r="R2321" s="5">
        <f t="shared" si="145"/>
        <v>313.44</v>
      </c>
      <c r="S2321" s="5">
        <f t="shared" si="146"/>
        <v>272.786</v>
      </c>
      <c r="T2321" s="7">
        <f t="shared" si="147"/>
        <v>0.46532565938733528</v>
      </c>
      <c r="U2321" s="4">
        <f>YEAR(SalesDataTable[[#This Row],[Order Date]])</f>
        <v>2026</v>
      </c>
      <c r="V2321" s="7" t="str">
        <f>"Q"&amp;ROUNDUP(MONTH(SalesDataTable[[#This Row],[Order Date]])/3,0)</f>
        <v>Q4</v>
      </c>
      <c r="W2321" s="8">
        <f>MONTH(SalesDataTable[[#This Row],[Order Date]])</f>
        <v>11</v>
      </c>
      <c r="X2321" s="7" t="str">
        <f>TEXT(SalesDataTable[[#This Row],[Order Date]],"mmm")</f>
        <v>Nov</v>
      </c>
    </row>
    <row r="2322" spans="1:24" ht="15.75">
      <c r="A2322" s="1">
        <v>4406</v>
      </c>
      <c r="B2322" s="2">
        <v>46335</v>
      </c>
      <c r="C2322" s="3">
        <f>YEAR(SalesDataTable[[#This Row],[Order Date]])</f>
        <v>2026</v>
      </c>
      <c r="D2322" s="10" t="str">
        <f>"Q"&amp;ROUNDUP(MONTH(SalesDataTable[[#This Row],[Order Date]])/3,0)</f>
        <v>Q4</v>
      </c>
      <c r="E2322" s="3">
        <f>MONTH(SalesDataTable[[#This Row],[Order Date]])</f>
        <v>11</v>
      </c>
      <c r="F2322" s="3" t="str">
        <f>TEXT(SalesDataTable[[#This Row],[Order Date]],"MMM")</f>
        <v>Nov</v>
      </c>
      <c r="G2322" s="3" t="s">
        <v>0</v>
      </c>
      <c r="H2322" s="3" t="s">
        <v>1</v>
      </c>
      <c r="I2322" s="3" t="s">
        <v>2</v>
      </c>
      <c r="J2322" s="3" t="s">
        <v>13</v>
      </c>
      <c r="K2322" s="3" t="s">
        <v>9</v>
      </c>
      <c r="L2322" s="3" t="s">
        <v>17</v>
      </c>
      <c r="M2322" s="8">
        <v>1</v>
      </c>
      <c r="N2322" s="5">
        <v>143.02000000000001</v>
      </c>
      <c r="O2322" s="6">
        <v>0.1</v>
      </c>
      <c r="P2322" s="5">
        <v>79.25</v>
      </c>
      <c r="Q2322" s="5">
        <f t="shared" si="144"/>
        <v>128.71800000000002</v>
      </c>
      <c r="R2322" s="5">
        <f t="shared" si="145"/>
        <v>79.25</v>
      </c>
      <c r="S2322" s="5">
        <f t="shared" si="146"/>
        <v>49.468000000000018</v>
      </c>
      <c r="T2322" s="7">
        <f t="shared" si="147"/>
        <v>0.3843129942976119</v>
      </c>
      <c r="U2322" s="4">
        <f>YEAR(SalesDataTable[[#This Row],[Order Date]])</f>
        <v>2026</v>
      </c>
      <c r="V2322" s="7" t="str">
        <f>"Q"&amp;ROUNDUP(MONTH(SalesDataTable[[#This Row],[Order Date]])/3,0)</f>
        <v>Q4</v>
      </c>
      <c r="W2322" s="8">
        <f>MONTH(SalesDataTable[[#This Row],[Order Date]])</f>
        <v>11</v>
      </c>
      <c r="X2322" s="7" t="str">
        <f>TEXT(SalesDataTable[[#This Row],[Order Date]],"mmm")</f>
        <v>Nov</v>
      </c>
    </row>
    <row r="2323" spans="1:24" ht="15.75">
      <c r="A2323" s="1">
        <v>4550</v>
      </c>
      <c r="B2323" s="2">
        <v>46335</v>
      </c>
      <c r="C2323" s="3">
        <f>YEAR(SalesDataTable[[#This Row],[Order Date]])</f>
        <v>2026</v>
      </c>
      <c r="D2323" s="10" t="str">
        <f>"Q"&amp;ROUNDUP(MONTH(SalesDataTable[[#This Row],[Order Date]])/3,0)</f>
        <v>Q4</v>
      </c>
      <c r="E2323" s="3">
        <f>MONTH(SalesDataTable[[#This Row],[Order Date]])</f>
        <v>11</v>
      </c>
      <c r="F2323" s="3" t="str">
        <f>TEXT(SalesDataTable[[#This Row],[Order Date]],"MMM")</f>
        <v>Nov</v>
      </c>
      <c r="G2323" s="3" t="s">
        <v>11</v>
      </c>
      <c r="H2323" s="3" t="s">
        <v>39</v>
      </c>
      <c r="I2323" s="3" t="s">
        <v>19</v>
      </c>
      <c r="J2323" s="3" t="s">
        <v>3</v>
      </c>
      <c r="K2323" s="3" t="s">
        <v>34</v>
      </c>
      <c r="L2323" s="3" t="s">
        <v>42</v>
      </c>
      <c r="M2323" s="8">
        <v>1</v>
      </c>
      <c r="N2323" s="5">
        <v>35.36</v>
      </c>
      <c r="O2323" s="6">
        <v>0</v>
      </c>
      <c r="P2323" s="5">
        <v>13.74</v>
      </c>
      <c r="Q2323" s="5">
        <f t="shared" si="144"/>
        <v>35.36</v>
      </c>
      <c r="R2323" s="5">
        <f t="shared" si="145"/>
        <v>13.74</v>
      </c>
      <c r="S2323" s="5">
        <f t="shared" si="146"/>
        <v>21.619999999999997</v>
      </c>
      <c r="T2323" s="7">
        <f t="shared" si="147"/>
        <v>0.61142533936651577</v>
      </c>
      <c r="U2323" s="4">
        <f>YEAR(SalesDataTable[[#This Row],[Order Date]])</f>
        <v>2026</v>
      </c>
      <c r="V2323" s="7" t="str">
        <f>"Q"&amp;ROUNDUP(MONTH(SalesDataTable[[#This Row],[Order Date]])/3,0)</f>
        <v>Q4</v>
      </c>
      <c r="W2323" s="8">
        <f>MONTH(SalesDataTable[[#This Row],[Order Date]])</f>
        <v>11</v>
      </c>
      <c r="X2323" s="7" t="str">
        <f>TEXT(SalesDataTable[[#This Row],[Order Date]],"mmm")</f>
        <v>Nov</v>
      </c>
    </row>
    <row r="2324" spans="1:24" ht="15.75">
      <c r="A2324" s="1">
        <v>4855</v>
      </c>
      <c r="B2324" s="2">
        <v>46335</v>
      </c>
      <c r="C2324" s="3">
        <f>YEAR(SalesDataTable[[#This Row],[Order Date]])</f>
        <v>2026</v>
      </c>
      <c r="D2324" s="10" t="str">
        <f>"Q"&amp;ROUNDUP(MONTH(SalesDataTable[[#This Row],[Order Date]])/3,0)</f>
        <v>Q4</v>
      </c>
      <c r="E2324" s="3">
        <f>MONTH(SalesDataTable[[#This Row],[Order Date]])</f>
        <v>11</v>
      </c>
      <c r="F2324" s="3" t="str">
        <f>TEXT(SalesDataTable[[#This Row],[Order Date]],"MMM")</f>
        <v>Nov</v>
      </c>
      <c r="G2324" s="3" t="s">
        <v>6</v>
      </c>
      <c r="H2324" s="3" t="s">
        <v>27</v>
      </c>
      <c r="I2324" s="3" t="s">
        <v>2</v>
      </c>
      <c r="J2324" s="3" t="s">
        <v>3</v>
      </c>
      <c r="K2324" s="3" t="s">
        <v>9</v>
      </c>
      <c r="L2324" s="3" t="s">
        <v>37</v>
      </c>
      <c r="M2324" s="8">
        <v>1</v>
      </c>
      <c r="N2324" s="5">
        <v>156.82</v>
      </c>
      <c r="O2324" s="6">
        <v>0.1</v>
      </c>
      <c r="P2324" s="5">
        <v>77.12</v>
      </c>
      <c r="Q2324" s="5">
        <f t="shared" si="144"/>
        <v>141.13800000000001</v>
      </c>
      <c r="R2324" s="5">
        <f t="shared" si="145"/>
        <v>77.12</v>
      </c>
      <c r="S2324" s="5">
        <f t="shared" si="146"/>
        <v>64.018000000000001</v>
      </c>
      <c r="T2324" s="7">
        <f t="shared" si="147"/>
        <v>0.45358443509189589</v>
      </c>
      <c r="U2324" s="4">
        <f>YEAR(SalesDataTable[[#This Row],[Order Date]])</f>
        <v>2026</v>
      </c>
      <c r="V2324" s="7" t="str">
        <f>"Q"&amp;ROUNDUP(MONTH(SalesDataTable[[#This Row],[Order Date]])/3,0)</f>
        <v>Q4</v>
      </c>
      <c r="W2324" s="8">
        <f>MONTH(SalesDataTable[[#This Row],[Order Date]])</f>
        <v>11</v>
      </c>
      <c r="X2324" s="7" t="str">
        <f>TEXT(SalesDataTable[[#This Row],[Order Date]],"mmm")</f>
        <v>Nov</v>
      </c>
    </row>
    <row r="2325" spans="1:24" ht="15.75">
      <c r="A2325" s="1">
        <v>5151</v>
      </c>
      <c r="B2325" s="2">
        <v>46335</v>
      </c>
      <c r="C2325" s="3">
        <f>YEAR(SalesDataTable[[#This Row],[Order Date]])</f>
        <v>2026</v>
      </c>
      <c r="D2325" s="10" t="str">
        <f>"Q"&amp;ROUNDUP(MONTH(SalesDataTable[[#This Row],[Order Date]])/3,0)</f>
        <v>Q4</v>
      </c>
      <c r="E2325" s="3">
        <f>MONTH(SalesDataTable[[#This Row],[Order Date]])</f>
        <v>11</v>
      </c>
      <c r="F2325" s="3" t="str">
        <f>TEXT(SalesDataTable[[#This Row],[Order Date]],"MMM")</f>
        <v>Nov</v>
      </c>
      <c r="G2325" s="3" t="s">
        <v>11</v>
      </c>
      <c r="H2325" s="3" t="s">
        <v>52</v>
      </c>
      <c r="I2325" s="3" t="s">
        <v>8</v>
      </c>
      <c r="J2325" s="3" t="s">
        <v>16</v>
      </c>
      <c r="K2325" s="3" t="s">
        <v>34</v>
      </c>
      <c r="L2325" s="3" t="s">
        <v>35</v>
      </c>
      <c r="M2325" s="8">
        <v>10</v>
      </c>
      <c r="N2325" s="5">
        <v>40.98</v>
      </c>
      <c r="O2325" s="6">
        <v>0.1</v>
      </c>
      <c r="P2325" s="5">
        <v>14.6</v>
      </c>
      <c r="Q2325" s="5">
        <f t="shared" si="144"/>
        <v>368.82</v>
      </c>
      <c r="R2325" s="5">
        <f t="shared" si="145"/>
        <v>146</v>
      </c>
      <c r="S2325" s="5">
        <f t="shared" si="146"/>
        <v>222.82</v>
      </c>
      <c r="T2325" s="7">
        <f t="shared" si="147"/>
        <v>0.60414294235670518</v>
      </c>
      <c r="U2325" s="4">
        <f>YEAR(SalesDataTable[[#This Row],[Order Date]])</f>
        <v>2026</v>
      </c>
      <c r="V2325" s="7" t="str">
        <f>"Q"&amp;ROUNDUP(MONTH(SalesDataTable[[#This Row],[Order Date]])/3,0)</f>
        <v>Q4</v>
      </c>
      <c r="W2325" s="8">
        <f>MONTH(SalesDataTable[[#This Row],[Order Date]])</f>
        <v>11</v>
      </c>
      <c r="X2325" s="7" t="str">
        <f>TEXT(SalesDataTable[[#This Row],[Order Date]],"mmm")</f>
        <v>Nov</v>
      </c>
    </row>
    <row r="2326" spans="1:24" ht="15.75">
      <c r="A2326" s="1">
        <v>5189</v>
      </c>
      <c r="B2326" s="2">
        <v>46335</v>
      </c>
      <c r="C2326" s="3">
        <f>YEAR(SalesDataTable[[#This Row],[Order Date]])</f>
        <v>2026</v>
      </c>
      <c r="D2326" s="10" t="str">
        <f>"Q"&amp;ROUNDUP(MONTH(SalesDataTable[[#This Row],[Order Date]])/3,0)</f>
        <v>Q4</v>
      </c>
      <c r="E2326" s="3">
        <f>MONTH(SalesDataTable[[#This Row],[Order Date]])</f>
        <v>11</v>
      </c>
      <c r="F2326" s="3" t="str">
        <f>TEXT(SalesDataTable[[#This Row],[Order Date]],"MMM")</f>
        <v>Nov</v>
      </c>
      <c r="G2326" s="3" t="s">
        <v>20</v>
      </c>
      <c r="H2326" s="3" t="s">
        <v>33</v>
      </c>
      <c r="I2326" s="3" t="s">
        <v>19</v>
      </c>
      <c r="J2326" s="3" t="s">
        <v>13</v>
      </c>
      <c r="K2326" s="3" t="s">
        <v>9</v>
      </c>
      <c r="L2326" s="3" t="s">
        <v>17</v>
      </c>
      <c r="M2326" s="8">
        <v>3</v>
      </c>
      <c r="N2326" s="5">
        <v>144.22999999999999</v>
      </c>
      <c r="O2326" s="6">
        <v>0</v>
      </c>
      <c r="P2326" s="5">
        <v>80.959999999999994</v>
      </c>
      <c r="Q2326" s="5">
        <f t="shared" si="144"/>
        <v>432.68999999999994</v>
      </c>
      <c r="R2326" s="5">
        <f t="shared" si="145"/>
        <v>242.88</v>
      </c>
      <c r="S2326" s="5">
        <f t="shared" si="146"/>
        <v>189.80999999999995</v>
      </c>
      <c r="T2326" s="7">
        <f t="shared" si="147"/>
        <v>0.43867433959647778</v>
      </c>
      <c r="U2326" s="4">
        <f>YEAR(SalesDataTable[[#This Row],[Order Date]])</f>
        <v>2026</v>
      </c>
      <c r="V2326" s="7" t="str">
        <f>"Q"&amp;ROUNDUP(MONTH(SalesDataTable[[#This Row],[Order Date]])/3,0)</f>
        <v>Q4</v>
      </c>
      <c r="W2326" s="8">
        <f>MONTH(SalesDataTable[[#This Row],[Order Date]])</f>
        <v>11</v>
      </c>
      <c r="X2326" s="7" t="str">
        <f>TEXT(SalesDataTable[[#This Row],[Order Date]],"mmm")</f>
        <v>Nov</v>
      </c>
    </row>
    <row r="2327" spans="1:24" ht="15.75">
      <c r="A2327" s="1">
        <v>726</v>
      </c>
      <c r="B2327" s="2">
        <v>46336</v>
      </c>
      <c r="C2327" s="3">
        <f>YEAR(SalesDataTable[[#This Row],[Order Date]])</f>
        <v>2026</v>
      </c>
      <c r="D2327" s="10" t="str">
        <f>"Q"&amp;ROUNDUP(MONTH(SalesDataTable[[#This Row],[Order Date]])/3,0)</f>
        <v>Q4</v>
      </c>
      <c r="E2327" s="3">
        <f>MONTH(SalesDataTable[[#This Row],[Order Date]])</f>
        <v>11</v>
      </c>
      <c r="F2327" s="3" t="str">
        <f>TEXT(SalesDataTable[[#This Row],[Order Date]],"MMM")</f>
        <v>Nov</v>
      </c>
      <c r="G2327" s="3" t="s">
        <v>20</v>
      </c>
      <c r="H2327" s="3" t="s">
        <v>31</v>
      </c>
      <c r="I2327" s="3" t="s">
        <v>2</v>
      </c>
      <c r="J2327" s="3" t="s">
        <v>13</v>
      </c>
      <c r="K2327" s="3" t="s">
        <v>9</v>
      </c>
      <c r="L2327" s="3" t="s">
        <v>10</v>
      </c>
      <c r="M2327" s="8">
        <v>1</v>
      </c>
      <c r="N2327" s="5">
        <v>90.23</v>
      </c>
      <c r="O2327" s="6">
        <v>0</v>
      </c>
      <c r="P2327" s="5">
        <v>44.06</v>
      </c>
      <c r="Q2327" s="5">
        <f t="shared" si="144"/>
        <v>90.23</v>
      </c>
      <c r="R2327" s="5">
        <f t="shared" si="145"/>
        <v>44.06</v>
      </c>
      <c r="S2327" s="5">
        <f t="shared" si="146"/>
        <v>46.17</v>
      </c>
      <c r="T2327" s="7">
        <f t="shared" si="147"/>
        <v>0.51169234179319512</v>
      </c>
      <c r="U2327" s="4">
        <f>YEAR(SalesDataTable[[#This Row],[Order Date]])</f>
        <v>2026</v>
      </c>
      <c r="V2327" s="7" t="str">
        <f>"Q"&amp;ROUNDUP(MONTH(SalesDataTable[[#This Row],[Order Date]])/3,0)</f>
        <v>Q4</v>
      </c>
      <c r="W2327" s="8">
        <f>MONTH(SalesDataTable[[#This Row],[Order Date]])</f>
        <v>11</v>
      </c>
      <c r="X2327" s="7" t="str">
        <f>TEXT(SalesDataTable[[#This Row],[Order Date]],"mmm")</f>
        <v>Nov</v>
      </c>
    </row>
    <row r="2328" spans="1:24" ht="15.75">
      <c r="A2328" s="1">
        <v>2154</v>
      </c>
      <c r="B2328" s="2">
        <v>46336</v>
      </c>
      <c r="C2328" s="3">
        <f>YEAR(SalesDataTable[[#This Row],[Order Date]])</f>
        <v>2026</v>
      </c>
      <c r="D2328" s="10" t="str">
        <f>"Q"&amp;ROUNDUP(MONTH(SalesDataTable[[#This Row],[Order Date]])/3,0)</f>
        <v>Q4</v>
      </c>
      <c r="E2328" s="3">
        <f>MONTH(SalesDataTable[[#This Row],[Order Date]])</f>
        <v>11</v>
      </c>
      <c r="F2328" s="3" t="str">
        <f>TEXT(SalesDataTable[[#This Row],[Order Date]],"MMM")</f>
        <v>Nov</v>
      </c>
      <c r="G2328" s="3" t="s">
        <v>20</v>
      </c>
      <c r="H2328" s="3" t="s">
        <v>31</v>
      </c>
      <c r="I2328" s="3" t="s">
        <v>2</v>
      </c>
      <c r="J2328" s="3" t="s">
        <v>13</v>
      </c>
      <c r="K2328" s="3" t="s">
        <v>9</v>
      </c>
      <c r="L2328" s="3" t="s">
        <v>37</v>
      </c>
      <c r="M2328" s="8">
        <v>5</v>
      </c>
      <c r="N2328" s="5">
        <v>152.82</v>
      </c>
      <c r="O2328" s="6">
        <v>0.1</v>
      </c>
      <c r="P2328" s="5">
        <v>80.09</v>
      </c>
      <c r="Q2328" s="5">
        <f t="shared" si="144"/>
        <v>687.68999999999994</v>
      </c>
      <c r="R2328" s="5">
        <f t="shared" si="145"/>
        <v>400.45000000000005</v>
      </c>
      <c r="S2328" s="5">
        <f t="shared" si="146"/>
        <v>287.2399999999999</v>
      </c>
      <c r="T2328" s="7">
        <f t="shared" si="147"/>
        <v>0.417688202533118</v>
      </c>
      <c r="U2328" s="4">
        <f>YEAR(SalesDataTable[[#This Row],[Order Date]])</f>
        <v>2026</v>
      </c>
      <c r="V2328" s="7" t="str">
        <f>"Q"&amp;ROUNDUP(MONTH(SalesDataTable[[#This Row],[Order Date]])/3,0)</f>
        <v>Q4</v>
      </c>
      <c r="W2328" s="8">
        <f>MONTH(SalesDataTable[[#This Row],[Order Date]])</f>
        <v>11</v>
      </c>
      <c r="X2328" s="7" t="str">
        <f>TEXT(SalesDataTable[[#This Row],[Order Date]],"mmm")</f>
        <v>Nov</v>
      </c>
    </row>
    <row r="2329" spans="1:24" ht="15.75">
      <c r="A2329" s="1">
        <v>4403</v>
      </c>
      <c r="B2329" s="2">
        <v>46336</v>
      </c>
      <c r="C2329" s="3">
        <f>YEAR(SalesDataTable[[#This Row],[Order Date]])</f>
        <v>2026</v>
      </c>
      <c r="D2329" s="10" t="str">
        <f>"Q"&amp;ROUNDUP(MONTH(SalesDataTable[[#This Row],[Order Date]])/3,0)</f>
        <v>Q4</v>
      </c>
      <c r="E2329" s="3">
        <f>MONTH(SalesDataTable[[#This Row],[Order Date]])</f>
        <v>11</v>
      </c>
      <c r="F2329" s="3" t="str">
        <f>TEXT(SalesDataTable[[#This Row],[Order Date]],"MMM")</f>
        <v>Nov</v>
      </c>
      <c r="G2329" s="3" t="s">
        <v>0</v>
      </c>
      <c r="H2329" s="3" t="s">
        <v>1</v>
      </c>
      <c r="I2329" s="3" t="s">
        <v>2</v>
      </c>
      <c r="J2329" s="3" t="s">
        <v>16</v>
      </c>
      <c r="K2329" s="3" t="s">
        <v>14</v>
      </c>
      <c r="L2329" s="3" t="s">
        <v>15</v>
      </c>
      <c r="M2329" s="8">
        <v>2</v>
      </c>
      <c r="N2329" s="5">
        <v>36.61</v>
      </c>
      <c r="O2329" s="6">
        <v>0.05</v>
      </c>
      <c r="P2329" s="5">
        <v>13.31</v>
      </c>
      <c r="Q2329" s="5">
        <f t="shared" si="144"/>
        <v>69.558999999999997</v>
      </c>
      <c r="R2329" s="5">
        <f t="shared" si="145"/>
        <v>26.62</v>
      </c>
      <c r="S2329" s="5">
        <f t="shared" si="146"/>
        <v>42.938999999999993</v>
      </c>
      <c r="T2329" s="7">
        <f t="shared" si="147"/>
        <v>0.61730329648212301</v>
      </c>
      <c r="U2329" s="4">
        <f>YEAR(SalesDataTable[[#This Row],[Order Date]])</f>
        <v>2026</v>
      </c>
      <c r="V2329" s="7" t="str">
        <f>"Q"&amp;ROUNDUP(MONTH(SalesDataTable[[#This Row],[Order Date]])/3,0)</f>
        <v>Q4</v>
      </c>
      <c r="W2329" s="8">
        <f>MONTH(SalesDataTable[[#This Row],[Order Date]])</f>
        <v>11</v>
      </c>
      <c r="X2329" s="7" t="str">
        <f>TEXT(SalesDataTable[[#This Row],[Order Date]],"mmm")</f>
        <v>Nov</v>
      </c>
    </row>
    <row r="2330" spans="1:24" ht="15.75">
      <c r="A2330" s="1">
        <v>4924</v>
      </c>
      <c r="B2330" s="2">
        <v>46336</v>
      </c>
      <c r="C2330" s="3">
        <f>YEAR(SalesDataTable[[#This Row],[Order Date]])</f>
        <v>2026</v>
      </c>
      <c r="D2330" s="10" t="str">
        <f>"Q"&amp;ROUNDUP(MONTH(SalesDataTable[[#This Row],[Order Date]])/3,0)</f>
        <v>Q4</v>
      </c>
      <c r="E2330" s="3">
        <f>MONTH(SalesDataTable[[#This Row],[Order Date]])</f>
        <v>11</v>
      </c>
      <c r="F2330" s="3" t="str">
        <f>TEXT(SalesDataTable[[#This Row],[Order Date]],"MMM")</f>
        <v>Nov</v>
      </c>
      <c r="G2330" s="3" t="s">
        <v>20</v>
      </c>
      <c r="H2330" s="3" t="s">
        <v>33</v>
      </c>
      <c r="I2330" s="3" t="s">
        <v>8</v>
      </c>
      <c r="J2330" s="3" t="s">
        <v>16</v>
      </c>
      <c r="K2330" s="3" t="s">
        <v>9</v>
      </c>
      <c r="L2330" s="3" t="s">
        <v>37</v>
      </c>
      <c r="M2330" s="8">
        <v>12</v>
      </c>
      <c r="N2330" s="5">
        <v>150.75</v>
      </c>
      <c r="O2330" s="6">
        <v>0.1</v>
      </c>
      <c r="P2330" s="5">
        <v>80.569999999999993</v>
      </c>
      <c r="Q2330" s="5">
        <f t="shared" si="144"/>
        <v>1628.1000000000001</v>
      </c>
      <c r="R2330" s="5">
        <f t="shared" si="145"/>
        <v>966.83999999999992</v>
      </c>
      <c r="S2330" s="5">
        <f t="shared" si="146"/>
        <v>661.26000000000022</v>
      </c>
      <c r="T2330" s="7">
        <f t="shared" si="147"/>
        <v>0.40615441311958733</v>
      </c>
      <c r="U2330" s="4">
        <f>YEAR(SalesDataTable[[#This Row],[Order Date]])</f>
        <v>2026</v>
      </c>
      <c r="V2330" s="7" t="str">
        <f>"Q"&amp;ROUNDUP(MONTH(SalesDataTable[[#This Row],[Order Date]])/3,0)</f>
        <v>Q4</v>
      </c>
      <c r="W2330" s="8">
        <f>MONTH(SalesDataTable[[#This Row],[Order Date]])</f>
        <v>11</v>
      </c>
      <c r="X2330" s="7" t="str">
        <f>TEXT(SalesDataTable[[#This Row],[Order Date]],"mmm")</f>
        <v>Nov</v>
      </c>
    </row>
    <row r="2331" spans="1:24" ht="15.75">
      <c r="A2331" s="1">
        <v>25</v>
      </c>
      <c r="B2331" s="2">
        <v>46337</v>
      </c>
      <c r="C2331" s="3">
        <f>YEAR(SalesDataTable[[#This Row],[Order Date]])</f>
        <v>2026</v>
      </c>
      <c r="D2331" s="10" t="str">
        <f>"Q"&amp;ROUNDUP(MONTH(SalesDataTable[[#This Row],[Order Date]])/3,0)</f>
        <v>Q4</v>
      </c>
      <c r="E2331" s="3">
        <f>MONTH(SalesDataTable[[#This Row],[Order Date]])</f>
        <v>11</v>
      </c>
      <c r="F2331" s="3" t="str">
        <f>TEXT(SalesDataTable[[#This Row],[Order Date]],"MMM")</f>
        <v>Nov</v>
      </c>
      <c r="G2331" s="3" t="s">
        <v>0</v>
      </c>
      <c r="H2331" s="3" t="s">
        <v>1</v>
      </c>
      <c r="I2331" s="3" t="s">
        <v>2</v>
      </c>
      <c r="J2331" s="3" t="s">
        <v>3</v>
      </c>
      <c r="K2331" s="3" t="s">
        <v>9</v>
      </c>
      <c r="L2331" s="3" t="s">
        <v>17</v>
      </c>
      <c r="M2331" s="8">
        <v>1</v>
      </c>
      <c r="N2331" s="5">
        <v>145.83000000000001</v>
      </c>
      <c r="O2331" s="6">
        <v>0.1</v>
      </c>
      <c r="P2331" s="5">
        <v>79.14</v>
      </c>
      <c r="Q2331" s="5">
        <f t="shared" si="144"/>
        <v>131.24700000000001</v>
      </c>
      <c r="R2331" s="5">
        <f t="shared" si="145"/>
        <v>79.14</v>
      </c>
      <c r="S2331" s="5">
        <f t="shared" si="146"/>
        <v>52.107000000000014</v>
      </c>
      <c r="T2331" s="7">
        <f t="shared" si="147"/>
        <v>0.39701478890946085</v>
      </c>
      <c r="U2331" s="4">
        <f>YEAR(SalesDataTable[[#This Row],[Order Date]])</f>
        <v>2026</v>
      </c>
      <c r="V2331" s="7" t="str">
        <f>"Q"&amp;ROUNDUP(MONTH(SalesDataTable[[#This Row],[Order Date]])/3,0)</f>
        <v>Q4</v>
      </c>
      <c r="W2331" s="8">
        <f>MONTH(SalesDataTable[[#This Row],[Order Date]])</f>
        <v>11</v>
      </c>
      <c r="X2331" s="7" t="str">
        <f>TEXT(SalesDataTable[[#This Row],[Order Date]],"mmm")</f>
        <v>Nov</v>
      </c>
    </row>
    <row r="2332" spans="1:24" ht="15.75">
      <c r="A2332" s="1">
        <v>252</v>
      </c>
      <c r="B2332" s="2">
        <v>46337</v>
      </c>
      <c r="C2332" s="3">
        <f>YEAR(SalesDataTable[[#This Row],[Order Date]])</f>
        <v>2026</v>
      </c>
      <c r="D2332" s="10" t="str">
        <f>"Q"&amp;ROUNDUP(MONTH(SalesDataTable[[#This Row],[Order Date]])/3,0)</f>
        <v>Q4</v>
      </c>
      <c r="E2332" s="3">
        <f>MONTH(SalesDataTable[[#This Row],[Order Date]])</f>
        <v>11</v>
      </c>
      <c r="F2332" s="3" t="str">
        <f>TEXT(SalesDataTable[[#This Row],[Order Date]],"MMM")</f>
        <v>Nov</v>
      </c>
      <c r="G2332" s="3" t="s">
        <v>0</v>
      </c>
      <c r="H2332" s="3" t="s">
        <v>1</v>
      </c>
      <c r="I2332" s="3" t="s">
        <v>2</v>
      </c>
      <c r="J2332" s="3" t="s">
        <v>3</v>
      </c>
      <c r="K2332" s="3" t="s">
        <v>14</v>
      </c>
      <c r="L2332" s="3" t="s">
        <v>48</v>
      </c>
      <c r="M2332" s="8">
        <v>4</v>
      </c>
      <c r="N2332" s="5">
        <v>162.04</v>
      </c>
      <c r="O2332" s="6">
        <v>0</v>
      </c>
      <c r="P2332" s="5">
        <v>85.77</v>
      </c>
      <c r="Q2332" s="5">
        <f t="shared" si="144"/>
        <v>648.16</v>
      </c>
      <c r="R2332" s="5">
        <f t="shared" si="145"/>
        <v>343.08</v>
      </c>
      <c r="S2332" s="5">
        <f t="shared" si="146"/>
        <v>305.08</v>
      </c>
      <c r="T2332" s="7">
        <f t="shared" si="147"/>
        <v>0.47068625030856581</v>
      </c>
      <c r="U2332" s="4">
        <f>YEAR(SalesDataTable[[#This Row],[Order Date]])</f>
        <v>2026</v>
      </c>
      <c r="V2332" s="7" t="str">
        <f>"Q"&amp;ROUNDUP(MONTH(SalesDataTable[[#This Row],[Order Date]])/3,0)</f>
        <v>Q4</v>
      </c>
      <c r="W2332" s="8">
        <f>MONTH(SalesDataTable[[#This Row],[Order Date]])</f>
        <v>11</v>
      </c>
      <c r="X2332" s="7" t="str">
        <f>TEXT(SalesDataTable[[#This Row],[Order Date]],"mmm")</f>
        <v>Nov</v>
      </c>
    </row>
    <row r="2333" spans="1:24" ht="15.75">
      <c r="A2333" s="1">
        <v>1203</v>
      </c>
      <c r="B2333" s="2">
        <v>46337</v>
      </c>
      <c r="C2333" s="3">
        <f>YEAR(SalesDataTable[[#This Row],[Order Date]])</f>
        <v>2026</v>
      </c>
      <c r="D2333" s="10" t="str">
        <f>"Q"&amp;ROUNDUP(MONTH(SalesDataTable[[#This Row],[Order Date]])/3,0)</f>
        <v>Q4</v>
      </c>
      <c r="E2333" s="3">
        <f>MONTH(SalesDataTable[[#This Row],[Order Date]])</f>
        <v>11</v>
      </c>
      <c r="F2333" s="3" t="str">
        <f>TEXT(SalesDataTable[[#This Row],[Order Date]],"MMM")</f>
        <v>Nov</v>
      </c>
      <c r="G2333" s="3" t="s">
        <v>20</v>
      </c>
      <c r="H2333" s="3" t="s">
        <v>33</v>
      </c>
      <c r="I2333" s="3" t="s">
        <v>19</v>
      </c>
      <c r="J2333" s="3" t="s">
        <v>3</v>
      </c>
      <c r="K2333" s="3" t="s">
        <v>9</v>
      </c>
      <c r="L2333" s="3" t="s">
        <v>17</v>
      </c>
      <c r="M2333" s="8">
        <v>2</v>
      </c>
      <c r="N2333" s="5">
        <v>141.33000000000001</v>
      </c>
      <c r="O2333" s="6">
        <v>0.05</v>
      </c>
      <c r="P2333" s="5">
        <v>79.739999999999995</v>
      </c>
      <c r="Q2333" s="5">
        <f t="shared" si="144"/>
        <v>268.52699999999999</v>
      </c>
      <c r="R2333" s="5">
        <f t="shared" si="145"/>
        <v>159.47999999999999</v>
      </c>
      <c r="S2333" s="5">
        <f t="shared" si="146"/>
        <v>109.047</v>
      </c>
      <c r="T2333" s="7">
        <f t="shared" si="147"/>
        <v>0.40609324202035552</v>
      </c>
      <c r="U2333" s="4">
        <f>YEAR(SalesDataTable[[#This Row],[Order Date]])</f>
        <v>2026</v>
      </c>
      <c r="V2333" s="7" t="str">
        <f>"Q"&amp;ROUNDUP(MONTH(SalesDataTable[[#This Row],[Order Date]])/3,0)</f>
        <v>Q4</v>
      </c>
      <c r="W2333" s="8">
        <f>MONTH(SalesDataTable[[#This Row],[Order Date]])</f>
        <v>11</v>
      </c>
      <c r="X2333" s="7" t="str">
        <f>TEXT(SalesDataTable[[#This Row],[Order Date]],"mmm")</f>
        <v>Nov</v>
      </c>
    </row>
    <row r="2334" spans="1:24" ht="15.75">
      <c r="A2334" s="1">
        <v>1567</v>
      </c>
      <c r="B2334" s="2">
        <v>46337</v>
      </c>
      <c r="C2334" s="3">
        <f>YEAR(SalesDataTable[[#This Row],[Order Date]])</f>
        <v>2026</v>
      </c>
      <c r="D2334" s="10" t="str">
        <f>"Q"&amp;ROUNDUP(MONTH(SalesDataTable[[#This Row],[Order Date]])/3,0)</f>
        <v>Q4</v>
      </c>
      <c r="E2334" s="3">
        <f>MONTH(SalesDataTable[[#This Row],[Order Date]])</f>
        <v>11</v>
      </c>
      <c r="F2334" s="3" t="str">
        <f>TEXT(SalesDataTable[[#This Row],[Order Date]],"MMM")</f>
        <v>Nov</v>
      </c>
      <c r="G2334" s="3" t="s">
        <v>11</v>
      </c>
      <c r="H2334" s="3" t="s">
        <v>52</v>
      </c>
      <c r="I2334" s="3" t="s">
        <v>2</v>
      </c>
      <c r="J2334" s="3" t="s">
        <v>3</v>
      </c>
      <c r="K2334" s="3" t="s">
        <v>23</v>
      </c>
      <c r="L2334" s="3" t="s">
        <v>51</v>
      </c>
      <c r="M2334" s="8">
        <v>1</v>
      </c>
      <c r="N2334" s="5">
        <v>125.11</v>
      </c>
      <c r="O2334" s="6">
        <v>0.1</v>
      </c>
      <c r="P2334" s="5">
        <v>61.65</v>
      </c>
      <c r="Q2334" s="5">
        <f t="shared" si="144"/>
        <v>112.599</v>
      </c>
      <c r="R2334" s="5">
        <f t="shared" si="145"/>
        <v>61.65</v>
      </c>
      <c r="S2334" s="5">
        <f t="shared" si="146"/>
        <v>50.949000000000005</v>
      </c>
      <c r="T2334" s="7">
        <f t="shared" si="147"/>
        <v>0.45248181600191834</v>
      </c>
      <c r="U2334" s="4">
        <f>YEAR(SalesDataTable[[#This Row],[Order Date]])</f>
        <v>2026</v>
      </c>
      <c r="V2334" s="7" t="str">
        <f>"Q"&amp;ROUNDUP(MONTH(SalesDataTable[[#This Row],[Order Date]])/3,0)</f>
        <v>Q4</v>
      </c>
      <c r="W2334" s="8">
        <f>MONTH(SalesDataTable[[#This Row],[Order Date]])</f>
        <v>11</v>
      </c>
      <c r="X2334" s="7" t="str">
        <f>TEXT(SalesDataTable[[#This Row],[Order Date]],"mmm")</f>
        <v>Nov</v>
      </c>
    </row>
    <row r="2335" spans="1:24" ht="15.75">
      <c r="A2335" s="1">
        <v>2060</v>
      </c>
      <c r="B2335" s="2">
        <v>46337</v>
      </c>
      <c r="C2335" s="3">
        <f>YEAR(SalesDataTable[[#This Row],[Order Date]])</f>
        <v>2026</v>
      </c>
      <c r="D2335" s="10" t="str">
        <f>"Q"&amp;ROUNDUP(MONTH(SalesDataTable[[#This Row],[Order Date]])/3,0)</f>
        <v>Q4</v>
      </c>
      <c r="E2335" s="3">
        <f>MONTH(SalesDataTable[[#This Row],[Order Date]])</f>
        <v>11</v>
      </c>
      <c r="F2335" s="3" t="str">
        <f>TEXT(SalesDataTable[[#This Row],[Order Date]],"MMM")</f>
        <v>Nov</v>
      </c>
      <c r="G2335" s="3" t="s">
        <v>11</v>
      </c>
      <c r="H2335" s="3" t="s">
        <v>25</v>
      </c>
      <c r="I2335" s="3" t="s">
        <v>2</v>
      </c>
      <c r="J2335" s="3" t="s">
        <v>16</v>
      </c>
      <c r="K2335" s="3" t="s">
        <v>23</v>
      </c>
      <c r="L2335" s="3" t="s">
        <v>51</v>
      </c>
      <c r="M2335" s="8">
        <v>3</v>
      </c>
      <c r="N2335" s="5">
        <v>124.55</v>
      </c>
      <c r="O2335" s="6">
        <v>0.15</v>
      </c>
      <c r="P2335" s="5">
        <v>60.68</v>
      </c>
      <c r="Q2335" s="5">
        <f t="shared" si="144"/>
        <v>317.60249999999996</v>
      </c>
      <c r="R2335" s="5">
        <f t="shared" si="145"/>
        <v>182.04</v>
      </c>
      <c r="S2335" s="5">
        <f t="shared" si="146"/>
        <v>135.56249999999997</v>
      </c>
      <c r="T2335" s="7">
        <f t="shared" si="147"/>
        <v>0.42683070819656643</v>
      </c>
      <c r="U2335" s="4">
        <f>YEAR(SalesDataTable[[#This Row],[Order Date]])</f>
        <v>2026</v>
      </c>
      <c r="V2335" s="7" t="str">
        <f>"Q"&amp;ROUNDUP(MONTH(SalesDataTable[[#This Row],[Order Date]])/3,0)</f>
        <v>Q4</v>
      </c>
      <c r="W2335" s="8">
        <f>MONTH(SalesDataTable[[#This Row],[Order Date]])</f>
        <v>11</v>
      </c>
      <c r="X2335" s="7" t="str">
        <f>TEXT(SalesDataTable[[#This Row],[Order Date]],"mmm")</f>
        <v>Nov</v>
      </c>
    </row>
    <row r="2336" spans="1:24" ht="15.75">
      <c r="A2336" s="1">
        <v>2485</v>
      </c>
      <c r="B2336" s="2">
        <v>46337</v>
      </c>
      <c r="C2336" s="3">
        <f>YEAR(SalesDataTable[[#This Row],[Order Date]])</f>
        <v>2026</v>
      </c>
      <c r="D2336" s="10" t="str">
        <f>"Q"&amp;ROUNDUP(MONTH(SalesDataTable[[#This Row],[Order Date]])/3,0)</f>
        <v>Q4</v>
      </c>
      <c r="E2336" s="3">
        <f>MONTH(SalesDataTable[[#This Row],[Order Date]])</f>
        <v>11</v>
      </c>
      <c r="F2336" s="3" t="str">
        <f>TEXT(SalesDataTable[[#This Row],[Order Date]],"MMM")</f>
        <v>Nov</v>
      </c>
      <c r="G2336" s="3" t="s">
        <v>11</v>
      </c>
      <c r="H2336" s="3" t="s">
        <v>39</v>
      </c>
      <c r="I2336" s="3" t="s">
        <v>19</v>
      </c>
      <c r="J2336" s="3" t="s">
        <v>3</v>
      </c>
      <c r="K2336" s="3" t="s">
        <v>9</v>
      </c>
      <c r="L2336" s="3" t="s">
        <v>17</v>
      </c>
      <c r="M2336" s="8">
        <v>1</v>
      </c>
      <c r="N2336" s="5">
        <v>143.77000000000001</v>
      </c>
      <c r="O2336" s="6">
        <v>0.1</v>
      </c>
      <c r="P2336" s="5">
        <v>81.02</v>
      </c>
      <c r="Q2336" s="5">
        <f t="shared" si="144"/>
        <v>129.393</v>
      </c>
      <c r="R2336" s="5">
        <f t="shared" si="145"/>
        <v>81.02</v>
      </c>
      <c r="S2336" s="5">
        <f t="shared" si="146"/>
        <v>48.373000000000005</v>
      </c>
      <c r="T2336" s="7">
        <f t="shared" si="147"/>
        <v>0.3738455712441941</v>
      </c>
      <c r="U2336" s="4">
        <f>YEAR(SalesDataTable[[#This Row],[Order Date]])</f>
        <v>2026</v>
      </c>
      <c r="V2336" s="7" t="str">
        <f>"Q"&amp;ROUNDUP(MONTH(SalesDataTable[[#This Row],[Order Date]])/3,0)</f>
        <v>Q4</v>
      </c>
      <c r="W2336" s="8">
        <f>MONTH(SalesDataTable[[#This Row],[Order Date]])</f>
        <v>11</v>
      </c>
      <c r="X2336" s="7" t="str">
        <f>TEXT(SalesDataTable[[#This Row],[Order Date]],"mmm")</f>
        <v>Nov</v>
      </c>
    </row>
    <row r="2337" spans="1:24" ht="15.75">
      <c r="A2337" s="1">
        <v>3101</v>
      </c>
      <c r="B2337" s="2">
        <v>46337</v>
      </c>
      <c r="C2337" s="3">
        <f>YEAR(SalesDataTable[[#This Row],[Order Date]])</f>
        <v>2026</v>
      </c>
      <c r="D2337" s="10" t="str">
        <f>"Q"&amp;ROUNDUP(MONTH(SalesDataTable[[#This Row],[Order Date]])/3,0)</f>
        <v>Q4</v>
      </c>
      <c r="E2337" s="3">
        <f>MONTH(SalesDataTable[[#This Row],[Order Date]])</f>
        <v>11</v>
      </c>
      <c r="F2337" s="3" t="str">
        <f>TEXT(SalesDataTable[[#This Row],[Order Date]],"MMM")</f>
        <v>Nov</v>
      </c>
      <c r="G2337" s="3" t="s">
        <v>20</v>
      </c>
      <c r="H2337" s="3" t="s">
        <v>33</v>
      </c>
      <c r="I2337" s="3" t="s">
        <v>2</v>
      </c>
      <c r="J2337" s="3" t="s">
        <v>13</v>
      </c>
      <c r="K2337" s="3" t="s">
        <v>23</v>
      </c>
      <c r="L2337" s="3" t="s">
        <v>51</v>
      </c>
      <c r="M2337" s="8">
        <v>3</v>
      </c>
      <c r="N2337" s="5">
        <v>124.72</v>
      </c>
      <c r="O2337" s="6">
        <v>0.15</v>
      </c>
      <c r="P2337" s="5">
        <v>60.35</v>
      </c>
      <c r="Q2337" s="5">
        <f t="shared" si="144"/>
        <v>318.03599999999994</v>
      </c>
      <c r="R2337" s="5">
        <f t="shared" si="145"/>
        <v>181.05</v>
      </c>
      <c r="S2337" s="5">
        <f t="shared" si="146"/>
        <v>136.98599999999993</v>
      </c>
      <c r="T2337" s="7">
        <f t="shared" si="147"/>
        <v>0.4307248236048748</v>
      </c>
      <c r="U2337" s="4">
        <f>YEAR(SalesDataTable[[#This Row],[Order Date]])</f>
        <v>2026</v>
      </c>
      <c r="V2337" s="7" t="str">
        <f>"Q"&amp;ROUNDUP(MONTH(SalesDataTable[[#This Row],[Order Date]])/3,0)</f>
        <v>Q4</v>
      </c>
      <c r="W2337" s="8">
        <f>MONTH(SalesDataTable[[#This Row],[Order Date]])</f>
        <v>11</v>
      </c>
      <c r="X2337" s="7" t="str">
        <f>TEXT(SalesDataTable[[#This Row],[Order Date]],"mmm")</f>
        <v>Nov</v>
      </c>
    </row>
    <row r="2338" spans="1:24" ht="15.75">
      <c r="A2338" s="1">
        <v>3165</v>
      </c>
      <c r="B2338" s="2">
        <v>46337</v>
      </c>
      <c r="C2338" s="3">
        <f>YEAR(SalesDataTable[[#This Row],[Order Date]])</f>
        <v>2026</v>
      </c>
      <c r="D2338" s="10" t="str">
        <f>"Q"&amp;ROUNDUP(MONTH(SalesDataTable[[#This Row],[Order Date]])/3,0)</f>
        <v>Q4</v>
      </c>
      <c r="E2338" s="3">
        <f>MONTH(SalesDataTable[[#This Row],[Order Date]])</f>
        <v>11</v>
      </c>
      <c r="F2338" s="3" t="str">
        <f>TEXT(SalesDataTable[[#This Row],[Order Date]],"MMM")</f>
        <v>Nov</v>
      </c>
      <c r="G2338" s="3" t="s">
        <v>11</v>
      </c>
      <c r="H2338" s="3" t="s">
        <v>12</v>
      </c>
      <c r="I2338" s="3" t="s">
        <v>19</v>
      </c>
      <c r="J2338" s="3" t="s">
        <v>3</v>
      </c>
      <c r="K2338" s="3" t="s">
        <v>34</v>
      </c>
      <c r="L2338" s="3" t="s">
        <v>42</v>
      </c>
      <c r="M2338" s="8">
        <v>1</v>
      </c>
      <c r="N2338" s="5">
        <v>35.729999999999997</v>
      </c>
      <c r="O2338" s="6">
        <v>0.1</v>
      </c>
      <c r="P2338" s="5">
        <v>14.15</v>
      </c>
      <c r="Q2338" s="5">
        <f t="shared" si="144"/>
        <v>32.156999999999996</v>
      </c>
      <c r="R2338" s="5">
        <f t="shared" si="145"/>
        <v>14.15</v>
      </c>
      <c r="S2338" s="5">
        <f t="shared" si="146"/>
        <v>18.006999999999998</v>
      </c>
      <c r="T2338" s="7">
        <f t="shared" si="147"/>
        <v>0.55997139036601673</v>
      </c>
      <c r="U2338" s="4">
        <f>YEAR(SalesDataTable[[#This Row],[Order Date]])</f>
        <v>2026</v>
      </c>
      <c r="V2338" s="7" t="str">
        <f>"Q"&amp;ROUNDUP(MONTH(SalesDataTable[[#This Row],[Order Date]])/3,0)</f>
        <v>Q4</v>
      </c>
      <c r="W2338" s="8">
        <f>MONTH(SalesDataTable[[#This Row],[Order Date]])</f>
        <v>11</v>
      </c>
      <c r="X2338" s="7" t="str">
        <f>TEXT(SalesDataTable[[#This Row],[Order Date]],"mmm")</f>
        <v>Nov</v>
      </c>
    </row>
    <row r="2339" spans="1:24" ht="15.75">
      <c r="A2339" s="1">
        <v>4179</v>
      </c>
      <c r="B2339" s="2">
        <v>46337</v>
      </c>
      <c r="C2339" s="3">
        <f>YEAR(SalesDataTable[[#This Row],[Order Date]])</f>
        <v>2026</v>
      </c>
      <c r="D2339" s="10" t="str">
        <f>"Q"&amp;ROUNDUP(MONTH(SalesDataTable[[#This Row],[Order Date]])/3,0)</f>
        <v>Q4</v>
      </c>
      <c r="E2339" s="3">
        <f>MONTH(SalesDataTable[[#This Row],[Order Date]])</f>
        <v>11</v>
      </c>
      <c r="F2339" s="3" t="str">
        <f>TEXT(SalesDataTable[[#This Row],[Order Date]],"MMM")</f>
        <v>Nov</v>
      </c>
      <c r="G2339" s="3" t="s">
        <v>11</v>
      </c>
      <c r="H2339" s="3" t="s">
        <v>18</v>
      </c>
      <c r="I2339" s="3" t="s">
        <v>19</v>
      </c>
      <c r="J2339" s="3" t="s">
        <v>16</v>
      </c>
      <c r="K2339" s="3" t="s">
        <v>14</v>
      </c>
      <c r="L2339" s="3" t="s">
        <v>48</v>
      </c>
      <c r="M2339" s="8">
        <v>2</v>
      </c>
      <c r="N2339" s="5">
        <v>166.1</v>
      </c>
      <c r="O2339" s="6">
        <v>0.05</v>
      </c>
      <c r="P2339" s="5">
        <v>88.2</v>
      </c>
      <c r="Q2339" s="5">
        <f t="shared" si="144"/>
        <v>315.58999999999997</v>
      </c>
      <c r="R2339" s="5">
        <f t="shared" si="145"/>
        <v>176.4</v>
      </c>
      <c r="S2339" s="5">
        <f t="shared" si="146"/>
        <v>139.18999999999997</v>
      </c>
      <c r="T2339" s="7">
        <f t="shared" si="147"/>
        <v>0.44104692797617157</v>
      </c>
      <c r="U2339" s="4">
        <f>YEAR(SalesDataTable[[#This Row],[Order Date]])</f>
        <v>2026</v>
      </c>
      <c r="V2339" s="7" t="str">
        <f>"Q"&amp;ROUNDUP(MONTH(SalesDataTable[[#This Row],[Order Date]])/3,0)</f>
        <v>Q4</v>
      </c>
      <c r="W2339" s="8">
        <f>MONTH(SalesDataTable[[#This Row],[Order Date]])</f>
        <v>11</v>
      </c>
      <c r="X2339" s="7" t="str">
        <f>TEXT(SalesDataTable[[#This Row],[Order Date]],"mmm")</f>
        <v>Nov</v>
      </c>
    </row>
    <row r="2340" spans="1:24" ht="15.75">
      <c r="A2340" s="1">
        <v>4829</v>
      </c>
      <c r="B2340" s="2">
        <v>46337</v>
      </c>
      <c r="C2340" s="3">
        <f>YEAR(SalesDataTable[[#This Row],[Order Date]])</f>
        <v>2026</v>
      </c>
      <c r="D2340" s="10" t="str">
        <f>"Q"&amp;ROUNDUP(MONTH(SalesDataTable[[#This Row],[Order Date]])/3,0)</f>
        <v>Q4</v>
      </c>
      <c r="E2340" s="3">
        <f>MONTH(SalesDataTable[[#This Row],[Order Date]])</f>
        <v>11</v>
      </c>
      <c r="F2340" s="3" t="str">
        <f>TEXT(SalesDataTable[[#This Row],[Order Date]],"MMM")</f>
        <v>Nov</v>
      </c>
      <c r="G2340" s="3" t="s">
        <v>11</v>
      </c>
      <c r="H2340" s="3" t="s">
        <v>52</v>
      </c>
      <c r="I2340" s="3" t="s">
        <v>28</v>
      </c>
      <c r="J2340" s="3" t="s">
        <v>13</v>
      </c>
      <c r="K2340" s="3" t="s">
        <v>4</v>
      </c>
      <c r="L2340" s="3" t="s">
        <v>5</v>
      </c>
      <c r="M2340" s="8">
        <v>2</v>
      </c>
      <c r="N2340" s="5">
        <v>81.27</v>
      </c>
      <c r="O2340" s="6">
        <v>0.05</v>
      </c>
      <c r="P2340" s="5">
        <v>43.04</v>
      </c>
      <c r="Q2340" s="5">
        <f t="shared" si="144"/>
        <v>154.41299999999998</v>
      </c>
      <c r="R2340" s="5">
        <f t="shared" si="145"/>
        <v>86.08</v>
      </c>
      <c r="S2340" s="5">
        <f t="shared" si="146"/>
        <v>68.332999999999984</v>
      </c>
      <c r="T2340" s="7">
        <f t="shared" si="147"/>
        <v>0.44253398353765544</v>
      </c>
      <c r="U2340" s="4">
        <f>YEAR(SalesDataTable[[#This Row],[Order Date]])</f>
        <v>2026</v>
      </c>
      <c r="V2340" s="7" t="str">
        <f>"Q"&amp;ROUNDUP(MONTH(SalesDataTable[[#This Row],[Order Date]])/3,0)</f>
        <v>Q4</v>
      </c>
      <c r="W2340" s="8">
        <f>MONTH(SalesDataTable[[#This Row],[Order Date]])</f>
        <v>11</v>
      </c>
      <c r="X2340" s="7" t="str">
        <f>TEXT(SalesDataTable[[#This Row],[Order Date]],"mmm")</f>
        <v>Nov</v>
      </c>
    </row>
    <row r="2341" spans="1:24" ht="15.75">
      <c r="A2341" s="1">
        <v>4943</v>
      </c>
      <c r="B2341" s="2">
        <v>46337</v>
      </c>
      <c r="C2341" s="3">
        <f>YEAR(SalesDataTable[[#This Row],[Order Date]])</f>
        <v>2026</v>
      </c>
      <c r="D2341" s="10" t="str">
        <f>"Q"&amp;ROUNDUP(MONTH(SalesDataTable[[#This Row],[Order Date]])/3,0)</f>
        <v>Q4</v>
      </c>
      <c r="E2341" s="3">
        <f>MONTH(SalesDataTable[[#This Row],[Order Date]])</f>
        <v>11</v>
      </c>
      <c r="F2341" s="3" t="str">
        <f>TEXT(SalesDataTable[[#This Row],[Order Date]],"MMM")</f>
        <v>Nov</v>
      </c>
      <c r="G2341" s="3" t="s">
        <v>0</v>
      </c>
      <c r="H2341" s="3" t="s">
        <v>36</v>
      </c>
      <c r="I2341" s="3" t="s">
        <v>8</v>
      </c>
      <c r="J2341" s="3" t="s">
        <v>3</v>
      </c>
      <c r="K2341" s="3" t="s">
        <v>23</v>
      </c>
      <c r="L2341" s="3" t="s">
        <v>29</v>
      </c>
      <c r="M2341" s="8">
        <v>10</v>
      </c>
      <c r="N2341" s="5">
        <v>191.98</v>
      </c>
      <c r="O2341" s="6">
        <v>0.1</v>
      </c>
      <c r="P2341" s="5">
        <v>102.73</v>
      </c>
      <c r="Q2341" s="5">
        <f t="shared" si="144"/>
        <v>1727.82</v>
      </c>
      <c r="R2341" s="5">
        <f t="shared" si="145"/>
        <v>1027.3</v>
      </c>
      <c r="S2341" s="5">
        <f t="shared" si="146"/>
        <v>700.52</v>
      </c>
      <c r="T2341" s="7">
        <f t="shared" si="147"/>
        <v>0.40543575140929033</v>
      </c>
      <c r="U2341" s="4">
        <f>YEAR(SalesDataTable[[#This Row],[Order Date]])</f>
        <v>2026</v>
      </c>
      <c r="V2341" s="7" t="str">
        <f>"Q"&amp;ROUNDUP(MONTH(SalesDataTable[[#This Row],[Order Date]])/3,0)</f>
        <v>Q4</v>
      </c>
      <c r="W2341" s="8">
        <f>MONTH(SalesDataTable[[#This Row],[Order Date]])</f>
        <v>11</v>
      </c>
      <c r="X2341" s="7" t="str">
        <f>TEXT(SalesDataTable[[#This Row],[Order Date]],"mmm")</f>
        <v>Nov</v>
      </c>
    </row>
    <row r="2342" spans="1:24" ht="15.75">
      <c r="A2342" s="1">
        <v>887</v>
      </c>
      <c r="B2342" s="2">
        <v>46338</v>
      </c>
      <c r="C2342" s="3">
        <f>YEAR(SalesDataTable[[#This Row],[Order Date]])</f>
        <v>2026</v>
      </c>
      <c r="D2342" s="10" t="str">
        <f>"Q"&amp;ROUNDUP(MONTH(SalesDataTable[[#This Row],[Order Date]])/3,0)</f>
        <v>Q4</v>
      </c>
      <c r="E2342" s="3">
        <f>MONTH(SalesDataTable[[#This Row],[Order Date]])</f>
        <v>11</v>
      </c>
      <c r="F2342" s="3" t="str">
        <f>TEXT(SalesDataTable[[#This Row],[Order Date]],"MMM")</f>
        <v>Nov</v>
      </c>
      <c r="G2342" s="3" t="s">
        <v>20</v>
      </c>
      <c r="H2342" s="3" t="s">
        <v>33</v>
      </c>
      <c r="I2342" s="3" t="s">
        <v>19</v>
      </c>
      <c r="J2342" s="3" t="s">
        <v>3</v>
      </c>
      <c r="K2342" s="3" t="s">
        <v>9</v>
      </c>
      <c r="L2342" s="3" t="s">
        <v>10</v>
      </c>
      <c r="M2342" s="8">
        <v>6</v>
      </c>
      <c r="N2342" s="5">
        <v>89.87</v>
      </c>
      <c r="O2342" s="6">
        <v>0.2</v>
      </c>
      <c r="P2342" s="5">
        <v>44.47</v>
      </c>
      <c r="Q2342" s="5">
        <f t="shared" si="144"/>
        <v>431.37600000000003</v>
      </c>
      <c r="R2342" s="5">
        <f t="shared" si="145"/>
        <v>266.82</v>
      </c>
      <c r="S2342" s="5">
        <f t="shared" si="146"/>
        <v>164.55600000000004</v>
      </c>
      <c r="T2342" s="7">
        <f t="shared" si="147"/>
        <v>0.3814676755313231</v>
      </c>
      <c r="U2342" s="4">
        <f>YEAR(SalesDataTable[[#This Row],[Order Date]])</f>
        <v>2026</v>
      </c>
      <c r="V2342" s="7" t="str">
        <f>"Q"&amp;ROUNDUP(MONTH(SalesDataTable[[#This Row],[Order Date]])/3,0)</f>
        <v>Q4</v>
      </c>
      <c r="W2342" s="8">
        <f>MONTH(SalesDataTable[[#This Row],[Order Date]])</f>
        <v>11</v>
      </c>
      <c r="X2342" s="7" t="str">
        <f>TEXT(SalesDataTable[[#This Row],[Order Date]],"mmm")</f>
        <v>Nov</v>
      </c>
    </row>
    <row r="2343" spans="1:24" ht="15.75">
      <c r="A2343" s="1">
        <v>1090</v>
      </c>
      <c r="B2343" s="2">
        <v>46338</v>
      </c>
      <c r="C2343" s="3">
        <f>YEAR(SalesDataTable[[#This Row],[Order Date]])</f>
        <v>2026</v>
      </c>
      <c r="D2343" s="10" t="str">
        <f>"Q"&amp;ROUNDUP(MONTH(SalesDataTable[[#This Row],[Order Date]])/3,0)</f>
        <v>Q4</v>
      </c>
      <c r="E2343" s="3">
        <f>MONTH(SalesDataTable[[#This Row],[Order Date]])</f>
        <v>11</v>
      </c>
      <c r="F2343" s="3" t="str">
        <f>TEXT(SalesDataTable[[#This Row],[Order Date]],"MMM")</f>
        <v>Nov</v>
      </c>
      <c r="G2343" s="3" t="s">
        <v>6</v>
      </c>
      <c r="H2343" s="3" t="s">
        <v>49</v>
      </c>
      <c r="I2343" s="3" t="s">
        <v>28</v>
      </c>
      <c r="J2343" s="3" t="s">
        <v>13</v>
      </c>
      <c r="K2343" s="3" t="s">
        <v>4</v>
      </c>
      <c r="L2343" s="3" t="s">
        <v>22</v>
      </c>
      <c r="M2343" s="8">
        <v>3</v>
      </c>
      <c r="N2343" s="5">
        <v>51.44</v>
      </c>
      <c r="O2343" s="6">
        <v>0.1</v>
      </c>
      <c r="P2343" s="5">
        <v>23.11</v>
      </c>
      <c r="Q2343" s="5">
        <f t="shared" si="144"/>
        <v>138.88800000000001</v>
      </c>
      <c r="R2343" s="5">
        <f t="shared" si="145"/>
        <v>69.33</v>
      </c>
      <c r="S2343" s="5">
        <f t="shared" si="146"/>
        <v>69.558000000000007</v>
      </c>
      <c r="T2343" s="7">
        <f t="shared" si="147"/>
        <v>0.50082080525315364</v>
      </c>
      <c r="U2343" s="4">
        <f>YEAR(SalesDataTable[[#This Row],[Order Date]])</f>
        <v>2026</v>
      </c>
      <c r="V2343" s="7" t="str">
        <f>"Q"&amp;ROUNDUP(MONTH(SalesDataTable[[#This Row],[Order Date]])/3,0)</f>
        <v>Q4</v>
      </c>
      <c r="W2343" s="8">
        <f>MONTH(SalesDataTable[[#This Row],[Order Date]])</f>
        <v>11</v>
      </c>
      <c r="X2343" s="7" t="str">
        <f>TEXT(SalesDataTable[[#This Row],[Order Date]],"mmm")</f>
        <v>Nov</v>
      </c>
    </row>
    <row r="2344" spans="1:24" ht="15.75">
      <c r="A2344" s="1">
        <v>2090</v>
      </c>
      <c r="B2344" s="2">
        <v>46338</v>
      </c>
      <c r="C2344" s="3">
        <f>YEAR(SalesDataTable[[#This Row],[Order Date]])</f>
        <v>2026</v>
      </c>
      <c r="D2344" s="10" t="str">
        <f>"Q"&amp;ROUNDUP(MONTH(SalesDataTable[[#This Row],[Order Date]])/3,0)</f>
        <v>Q4</v>
      </c>
      <c r="E2344" s="3">
        <f>MONTH(SalesDataTable[[#This Row],[Order Date]])</f>
        <v>11</v>
      </c>
      <c r="F2344" s="3" t="str">
        <f>TEXT(SalesDataTable[[#This Row],[Order Date]],"MMM")</f>
        <v>Nov</v>
      </c>
      <c r="G2344" s="3" t="s">
        <v>20</v>
      </c>
      <c r="H2344" s="3" t="s">
        <v>21</v>
      </c>
      <c r="I2344" s="3" t="s">
        <v>28</v>
      </c>
      <c r="J2344" s="3" t="s">
        <v>13</v>
      </c>
      <c r="K2344" s="3" t="s">
        <v>14</v>
      </c>
      <c r="L2344" s="3" t="s">
        <v>32</v>
      </c>
      <c r="M2344" s="8">
        <v>4</v>
      </c>
      <c r="N2344" s="5">
        <v>46.68</v>
      </c>
      <c r="O2344" s="6">
        <v>0.05</v>
      </c>
      <c r="P2344" s="5">
        <v>17.96</v>
      </c>
      <c r="Q2344" s="5">
        <f t="shared" si="144"/>
        <v>177.38399999999999</v>
      </c>
      <c r="R2344" s="5">
        <f t="shared" si="145"/>
        <v>71.84</v>
      </c>
      <c r="S2344" s="5">
        <f t="shared" si="146"/>
        <v>105.54399999999998</v>
      </c>
      <c r="T2344" s="7">
        <f t="shared" si="147"/>
        <v>0.59500293149325756</v>
      </c>
      <c r="U2344" s="4">
        <f>YEAR(SalesDataTable[[#This Row],[Order Date]])</f>
        <v>2026</v>
      </c>
      <c r="V2344" s="7" t="str">
        <f>"Q"&amp;ROUNDUP(MONTH(SalesDataTable[[#This Row],[Order Date]])/3,0)</f>
        <v>Q4</v>
      </c>
      <c r="W2344" s="8">
        <f>MONTH(SalesDataTable[[#This Row],[Order Date]])</f>
        <v>11</v>
      </c>
      <c r="X2344" s="7" t="str">
        <f>TEXT(SalesDataTable[[#This Row],[Order Date]],"mmm")</f>
        <v>Nov</v>
      </c>
    </row>
    <row r="2345" spans="1:24" ht="15.75">
      <c r="A2345" s="1">
        <v>2561</v>
      </c>
      <c r="B2345" s="2">
        <v>46338</v>
      </c>
      <c r="C2345" s="3">
        <f>YEAR(SalesDataTable[[#This Row],[Order Date]])</f>
        <v>2026</v>
      </c>
      <c r="D2345" s="10" t="str">
        <f>"Q"&amp;ROUNDUP(MONTH(SalesDataTable[[#This Row],[Order Date]])/3,0)</f>
        <v>Q4</v>
      </c>
      <c r="E2345" s="3">
        <f>MONTH(SalesDataTable[[#This Row],[Order Date]])</f>
        <v>11</v>
      </c>
      <c r="F2345" s="3" t="str">
        <f>TEXT(SalesDataTable[[#This Row],[Order Date]],"MMM")</f>
        <v>Nov</v>
      </c>
      <c r="G2345" s="3" t="s">
        <v>6</v>
      </c>
      <c r="H2345" s="3" t="s">
        <v>43</v>
      </c>
      <c r="I2345" s="3" t="s">
        <v>19</v>
      </c>
      <c r="J2345" s="3" t="s">
        <v>13</v>
      </c>
      <c r="K2345" s="3" t="s">
        <v>9</v>
      </c>
      <c r="L2345" s="3" t="s">
        <v>46</v>
      </c>
      <c r="M2345" s="8">
        <v>4</v>
      </c>
      <c r="N2345" s="5">
        <v>73.05</v>
      </c>
      <c r="O2345" s="6">
        <v>0.2</v>
      </c>
      <c r="P2345" s="5">
        <v>32.82</v>
      </c>
      <c r="Q2345" s="5">
        <f t="shared" si="144"/>
        <v>233.76</v>
      </c>
      <c r="R2345" s="5">
        <f t="shared" si="145"/>
        <v>131.28</v>
      </c>
      <c r="S2345" s="5">
        <f t="shared" si="146"/>
        <v>102.47999999999999</v>
      </c>
      <c r="T2345" s="7">
        <f t="shared" si="147"/>
        <v>0.4383983572895277</v>
      </c>
      <c r="U2345" s="4">
        <f>YEAR(SalesDataTable[[#This Row],[Order Date]])</f>
        <v>2026</v>
      </c>
      <c r="V2345" s="7" t="str">
        <f>"Q"&amp;ROUNDUP(MONTH(SalesDataTable[[#This Row],[Order Date]])/3,0)</f>
        <v>Q4</v>
      </c>
      <c r="W2345" s="8">
        <f>MONTH(SalesDataTable[[#This Row],[Order Date]])</f>
        <v>11</v>
      </c>
      <c r="X2345" s="7" t="str">
        <f>TEXT(SalesDataTable[[#This Row],[Order Date]],"mmm")</f>
        <v>Nov</v>
      </c>
    </row>
    <row r="2346" spans="1:24" ht="15.75">
      <c r="A2346" s="1">
        <v>2855</v>
      </c>
      <c r="B2346" s="2">
        <v>46338</v>
      </c>
      <c r="C2346" s="3">
        <f>YEAR(SalesDataTable[[#This Row],[Order Date]])</f>
        <v>2026</v>
      </c>
      <c r="D2346" s="10" t="str">
        <f>"Q"&amp;ROUNDUP(MONTH(SalesDataTable[[#This Row],[Order Date]])/3,0)</f>
        <v>Q4</v>
      </c>
      <c r="E2346" s="3">
        <f>MONTH(SalesDataTable[[#This Row],[Order Date]])</f>
        <v>11</v>
      </c>
      <c r="F2346" s="3" t="str">
        <f>TEXT(SalesDataTable[[#This Row],[Order Date]],"MMM")</f>
        <v>Nov</v>
      </c>
      <c r="G2346" s="3" t="s">
        <v>11</v>
      </c>
      <c r="H2346" s="3" t="s">
        <v>39</v>
      </c>
      <c r="I2346" s="3" t="s">
        <v>28</v>
      </c>
      <c r="J2346" s="3" t="s">
        <v>13</v>
      </c>
      <c r="K2346" s="3" t="s">
        <v>23</v>
      </c>
      <c r="L2346" s="3" t="s">
        <v>51</v>
      </c>
      <c r="M2346" s="8">
        <v>1</v>
      </c>
      <c r="N2346" s="5">
        <v>125.32</v>
      </c>
      <c r="O2346" s="6">
        <v>0.15</v>
      </c>
      <c r="P2346" s="5">
        <v>59.49</v>
      </c>
      <c r="Q2346" s="5">
        <f t="shared" si="144"/>
        <v>106.52199999999999</v>
      </c>
      <c r="R2346" s="5">
        <f t="shared" si="145"/>
        <v>59.49</v>
      </c>
      <c r="S2346" s="5">
        <f t="shared" si="146"/>
        <v>47.031999999999989</v>
      </c>
      <c r="T2346" s="7">
        <f t="shared" si="147"/>
        <v>0.44152381667636725</v>
      </c>
      <c r="U2346" s="4">
        <f>YEAR(SalesDataTable[[#This Row],[Order Date]])</f>
        <v>2026</v>
      </c>
      <c r="V2346" s="7" t="str">
        <f>"Q"&amp;ROUNDUP(MONTH(SalesDataTable[[#This Row],[Order Date]])/3,0)</f>
        <v>Q4</v>
      </c>
      <c r="W2346" s="8">
        <f>MONTH(SalesDataTable[[#This Row],[Order Date]])</f>
        <v>11</v>
      </c>
      <c r="X2346" s="7" t="str">
        <f>TEXT(SalesDataTable[[#This Row],[Order Date]],"mmm")</f>
        <v>Nov</v>
      </c>
    </row>
    <row r="2347" spans="1:24" ht="15.75">
      <c r="A2347" s="1">
        <v>4421</v>
      </c>
      <c r="B2347" s="2">
        <v>46338</v>
      </c>
      <c r="C2347" s="3">
        <f>YEAR(SalesDataTable[[#This Row],[Order Date]])</f>
        <v>2026</v>
      </c>
      <c r="D2347" s="10" t="str">
        <f>"Q"&amp;ROUNDUP(MONTH(SalesDataTable[[#This Row],[Order Date]])/3,0)</f>
        <v>Q4</v>
      </c>
      <c r="E2347" s="3">
        <f>MONTH(SalesDataTable[[#This Row],[Order Date]])</f>
        <v>11</v>
      </c>
      <c r="F2347" s="3" t="str">
        <f>TEXT(SalesDataTable[[#This Row],[Order Date]],"MMM")</f>
        <v>Nov</v>
      </c>
      <c r="G2347" s="3" t="s">
        <v>6</v>
      </c>
      <c r="H2347" s="3" t="s">
        <v>41</v>
      </c>
      <c r="I2347" s="3" t="s">
        <v>28</v>
      </c>
      <c r="J2347" s="3" t="s">
        <v>16</v>
      </c>
      <c r="K2347" s="3" t="s">
        <v>34</v>
      </c>
      <c r="L2347" s="3" t="s">
        <v>38</v>
      </c>
      <c r="M2347" s="8">
        <v>2</v>
      </c>
      <c r="N2347" s="5">
        <v>123.49</v>
      </c>
      <c r="O2347" s="6">
        <v>0.15</v>
      </c>
      <c r="P2347" s="5">
        <v>68.08</v>
      </c>
      <c r="Q2347" s="5">
        <f t="shared" si="144"/>
        <v>209.93299999999999</v>
      </c>
      <c r="R2347" s="5">
        <f t="shared" si="145"/>
        <v>136.16</v>
      </c>
      <c r="S2347" s="5">
        <f t="shared" si="146"/>
        <v>73.772999999999996</v>
      </c>
      <c r="T2347" s="7">
        <f t="shared" si="147"/>
        <v>0.35141211719929694</v>
      </c>
      <c r="U2347" s="4">
        <f>YEAR(SalesDataTable[[#This Row],[Order Date]])</f>
        <v>2026</v>
      </c>
      <c r="V2347" s="7" t="str">
        <f>"Q"&amp;ROUNDUP(MONTH(SalesDataTable[[#This Row],[Order Date]])/3,0)</f>
        <v>Q4</v>
      </c>
      <c r="W2347" s="8">
        <f>MONTH(SalesDataTable[[#This Row],[Order Date]])</f>
        <v>11</v>
      </c>
      <c r="X2347" s="7" t="str">
        <f>TEXT(SalesDataTable[[#This Row],[Order Date]],"mmm")</f>
        <v>Nov</v>
      </c>
    </row>
    <row r="2348" spans="1:24" ht="15.75">
      <c r="A2348" s="1">
        <v>195</v>
      </c>
      <c r="B2348" s="2">
        <v>46339</v>
      </c>
      <c r="C2348" s="3">
        <f>YEAR(SalesDataTable[[#This Row],[Order Date]])</f>
        <v>2026</v>
      </c>
      <c r="D2348" s="10" t="str">
        <f>"Q"&amp;ROUNDUP(MONTH(SalesDataTable[[#This Row],[Order Date]])/3,0)</f>
        <v>Q4</v>
      </c>
      <c r="E2348" s="3">
        <f>MONTH(SalesDataTable[[#This Row],[Order Date]])</f>
        <v>11</v>
      </c>
      <c r="F2348" s="3" t="str">
        <f>TEXT(SalesDataTable[[#This Row],[Order Date]],"MMM")</f>
        <v>Nov</v>
      </c>
      <c r="G2348" s="3" t="s">
        <v>6</v>
      </c>
      <c r="H2348" s="3" t="s">
        <v>43</v>
      </c>
      <c r="I2348" s="3" t="s">
        <v>19</v>
      </c>
      <c r="J2348" s="3" t="s">
        <v>3</v>
      </c>
      <c r="K2348" s="3" t="s">
        <v>14</v>
      </c>
      <c r="L2348" s="3" t="s">
        <v>32</v>
      </c>
      <c r="M2348" s="8">
        <v>1</v>
      </c>
      <c r="N2348" s="5">
        <v>47.37</v>
      </c>
      <c r="O2348" s="6">
        <v>0.2</v>
      </c>
      <c r="P2348" s="5">
        <v>18.739999999999998</v>
      </c>
      <c r="Q2348" s="5">
        <f t="shared" si="144"/>
        <v>37.896000000000001</v>
      </c>
      <c r="R2348" s="5">
        <f t="shared" si="145"/>
        <v>18.739999999999998</v>
      </c>
      <c r="S2348" s="5">
        <f t="shared" si="146"/>
        <v>19.156000000000002</v>
      </c>
      <c r="T2348" s="7">
        <f t="shared" si="147"/>
        <v>0.50548870593202455</v>
      </c>
      <c r="U2348" s="4">
        <f>YEAR(SalesDataTable[[#This Row],[Order Date]])</f>
        <v>2026</v>
      </c>
      <c r="V2348" s="7" t="str">
        <f>"Q"&amp;ROUNDUP(MONTH(SalesDataTable[[#This Row],[Order Date]])/3,0)</f>
        <v>Q4</v>
      </c>
      <c r="W2348" s="8">
        <f>MONTH(SalesDataTable[[#This Row],[Order Date]])</f>
        <v>11</v>
      </c>
      <c r="X2348" s="7" t="str">
        <f>TEXT(SalesDataTable[[#This Row],[Order Date]],"mmm")</f>
        <v>Nov</v>
      </c>
    </row>
    <row r="2349" spans="1:24" ht="15.75">
      <c r="A2349" s="1">
        <v>520</v>
      </c>
      <c r="B2349" s="2">
        <v>46339</v>
      </c>
      <c r="C2349" s="3">
        <f>YEAR(SalesDataTable[[#This Row],[Order Date]])</f>
        <v>2026</v>
      </c>
      <c r="D2349" s="10" t="str">
        <f>"Q"&amp;ROUNDUP(MONTH(SalesDataTable[[#This Row],[Order Date]])/3,0)</f>
        <v>Q4</v>
      </c>
      <c r="E2349" s="3">
        <f>MONTH(SalesDataTable[[#This Row],[Order Date]])</f>
        <v>11</v>
      </c>
      <c r="F2349" s="3" t="str">
        <f>TEXT(SalesDataTable[[#This Row],[Order Date]],"MMM")</f>
        <v>Nov</v>
      </c>
      <c r="G2349" s="3" t="s">
        <v>6</v>
      </c>
      <c r="H2349" s="3" t="s">
        <v>43</v>
      </c>
      <c r="I2349" s="3" t="s">
        <v>8</v>
      </c>
      <c r="J2349" s="3" t="s">
        <v>16</v>
      </c>
      <c r="K2349" s="3" t="s">
        <v>9</v>
      </c>
      <c r="L2349" s="3" t="s">
        <v>10</v>
      </c>
      <c r="M2349" s="8">
        <v>6</v>
      </c>
      <c r="N2349" s="5">
        <v>92.31</v>
      </c>
      <c r="O2349" s="6">
        <v>0.05</v>
      </c>
      <c r="P2349" s="5">
        <v>46.12</v>
      </c>
      <c r="Q2349" s="5">
        <f t="shared" si="144"/>
        <v>526.16700000000003</v>
      </c>
      <c r="R2349" s="5">
        <f t="shared" si="145"/>
        <v>276.71999999999997</v>
      </c>
      <c r="S2349" s="5">
        <f t="shared" si="146"/>
        <v>249.44700000000006</v>
      </c>
      <c r="T2349" s="7">
        <f t="shared" si="147"/>
        <v>0.47408332335551268</v>
      </c>
      <c r="U2349" s="4">
        <f>YEAR(SalesDataTable[[#This Row],[Order Date]])</f>
        <v>2026</v>
      </c>
      <c r="V2349" s="7" t="str">
        <f>"Q"&amp;ROUNDUP(MONTH(SalesDataTable[[#This Row],[Order Date]])/3,0)</f>
        <v>Q4</v>
      </c>
      <c r="W2349" s="8">
        <f>MONTH(SalesDataTable[[#This Row],[Order Date]])</f>
        <v>11</v>
      </c>
      <c r="X2349" s="7" t="str">
        <f>TEXT(SalesDataTable[[#This Row],[Order Date]],"mmm")</f>
        <v>Nov</v>
      </c>
    </row>
    <row r="2350" spans="1:24" ht="15.75">
      <c r="A2350" s="1">
        <v>646</v>
      </c>
      <c r="B2350" s="2">
        <v>46339</v>
      </c>
      <c r="C2350" s="3">
        <f>YEAR(SalesDataTable[[#This Row],[Order Date]])</f>
        <v>2026</v>
      </c>
      <c r="D2350" s="10" t="str">
        <f>"Q"&amp;ROUNDUP(MONTH(SalesDataTable[[#This Row],[Order Date]])/3,0)</f>
        <v>Q4</v>
      </c>
      <c r="E2350" s="3">
        <f>MONTH(SalesDataTable[[#This Row],[Order Date]])</f>
        <v>11</v>
      </c>
      <c r="F2350" s="3" t="str">
        <f>TEXT(SalesDataTable[[#This Row],[Order Date]],"MMM")</f>
        <v>Nov</v>
      </c>
      <c r="G2350" s="3" t="s">
        <v>11</v>
      </c>
      <c r="H2350" s="3" t="s">
        <v>52</v>
      </c>
      <c r="I2350" s="3" t="s">
        <v>19</v>
      </c>
      <c r="J2350" s="3" t="s">
        <v>3</v>
      </c>
      <c r="K2350" s="3" t="s">
        <v>4</v>
      </c>
      <c r="L2350" s="3" t="s">
        <v>22</v>
      </c>
      <c r="M2350" s="8">
        <v>1</v>
      </c>
      <c r="N2350" s="5">
        <v>49.53</v>
      </c>
      <c r="O2350" s="6">
        <v>0.1</v>
      </c>
      <c r="P2350" s="5">
        <v>22.18</v>
      </c>
      <c r="Q2350" s="5">
        <f t="shared" si="144"/>
        <v>44.577000000000005</v>
      </c>
      <c r="R2350" s="5">
        <f t="shared" si="145"/>
        <v>22.18</v>
      </c>
      <c r="S2350" s="5">
        <f t="shared" si="146"/>
        <v>22.397000000000006</v>
      </c>
      <c r="T2350" s="7">
        <f t="shared" si="147"/>
        <v>0.50243399062296712</v>
      </c>
      <c r="U2350" s="4">
        <f>YEAR(SalesDataTable[[#This Row],[Order Date]])</f>
        <v>2026</v>
      </c>
      <c r="V2350" s="7" t="str">
        <f>"Q"&amp;ROUNDUP(MONTH(SalesDataTable[[#This Row],[Order Date]])/3,0)</f>
        <v>Q4</v>
      </c>
      <c r="W2350" s="8">
        <f>MONTH(SalesDataTable[[#This Row],[Order Date]])</f>
        <v>11</v>
      </c>
      <c r="X2350" s="7" t="str">
        <f>TEXT(SalesDataTable[[#This Row],[Order Date]],"mmm")</f>
        <v>Nov</v>
      </c>
    </row>
    <row r="2351" spans="1:24" ht="15.75">
      <c r="A2351" s="1">
        <v>893</v>
      </c>
      <c r="B2351" s="2">
        <v>46339</v>
      </c>
      <c r="C2351" s="3">
        <f>YEAR(SalesDataTable[[#This Row],[Order Date]])</f>
        <v>2026</v>
      </c>
      <c r="D2351" s="10" t="str">
        <f>"Q"&amp;ROUNDUP(MONTH(SalesDataTable[[#This Row],[Order Date]])/3,0)</f>
        <v>Q4</v>
      </c>
      <c r="E2351" s="3">
        <f>MONTH(SalesDataTable[[#This Row],[Order Date]])</f>
        <v>11</v>
      </c>
      <c r="F2351" s="3" t="str">
        <f>TEXT(SalesDataTable[[#This Row],[Order Date]],"MMM")</f>
        <v>Nov</v>
      </c>
      <c r="G2351" s="3" t="s">
        <v>20</v>
      </c>
      <c r="H2351" s="3" t="s">
        <v>33</v>
      </c>
      <c r="I2351" s="3" t="s">
        <v>2</v>
      </c>
      <c r="J2351" s="3" t="s">
        <v>13</v>
      </c>
      <c r="K2351" s="3" t="s">
        <v>14</v>
      </c>
      <c r="L2351" s="3" t="s">
        <v>32</v>
      </c>
      <c r="M2351" s="8">
        <v>4</v>
      </c>
      <c r="N2351" s="5">
        <v>47.62</v>
      </c>
      <c r="O2351" s="6">
        <v>0.2</v>
      </c>
      <c r="P2351" s="5">
        <v>18.100000000000001</v>
      </c>
      <c r="Q2351" s="5">
        <f t="shared" si="144"/>
        <v>152.38399999999999</v>
      </c>
      <c r="R2351" s="5">
        <f t="shared" si="145"/>
        <v>72.400000000000006</v>
      </c>
      <c r="S2351" s="5">
        <f t="shared" si="146"/>
        <v>79.98399999999998</v>
      </c>
      <c r="T2351" s="7">
        <f t="shared" si="147"/>
        <v>0.52488450230995376</v>
      </c>
      <c r="U2351" s="4">
        <f>YEAR(SalesDataTable[[#This Row],[Order Date]])</f>
        <v>2026</v>
      </c>
      <c r="V2351" s="7" t="str">
        <f>"Q"&amp;ROUNDUP(MONTH(SalesDataTable[[#This Row],[Order Date]])/3,0)</f>
        <v>Q4</v>
      </c>
      <c r="W2351" s="8">
        <f>MONTH(SalesDataTable[[#This Row],[Order Date]])</f>
        <v>11</v>
      </c>
      <c r="X2351" s="7" t="str">
        <f>TEXT(SalesDataTable[[#This Row],[Order Date]],"mmm")</f>
        <v>Nov</v>
      </c>
    </row>
    <row r="2352" spans="1:24" ht="15.75">
      <c r="A2352" s="1">
        <v>916</v>
      </c>
      <c r="B2352" s="2">
        <v>46339</v>
      </c>
      <c r="C2352" s="3">
        <f>YEAR(SalesDataTable[[#This Row],[Order Date]])</f>
        <v>2026</v>
      </c>
      <c r="D2352" s="10" t="str">
        <f>"Q"&amp;ROUNDUP(MONTH(SalesDataTable[[#This Row],[Order Date]])/3,0)</f>
        <v>Q4</v>
      </c>
      <c r="E2352" s="3">
        <f>MONTH(SalesDataTable[[#This Row],[Order Date]])</f>
        <v>11</v>
      </c>
      <c r="F2352" s="3" t="str">
        <f>TEXT(SalesDataTable[[#This Row],[Order Date]],"MMM")</f>
        <v>Nov</v>
      </c>
      <c r="G2352" s="3" t="s">
        <v>6</v>
      </c>
      <c r="H2352" s="3" t="s">
        <v>27</v>
      </c>
      <c r="I2352" s="3" t="s">
        <v>2</v>
      </c>
      <c r="J2352" s="3" t="s">
        <v>13</v>
      </c>
      <c r="K2352" s="3" t="s">
        <v>4</v>
      </c>
      <c r="L2352" s="3" t="s">
        <v>22</v>
      </c>
      <c r="M2352" s="8">
        <v>4</v>
      </c>
      <c r="N2352" s="5">
        <v>51.93</v>
      </c>
      <c r="O2352" s="6">
        <v>0.05</v>
      </c>
      <c r="P2352" s="5">
        <v>22.62</v>
      </c>
      <c r="Q2352" s="5">
        <f t="shared" si="144"/>
        <v>197.334</v>
      </c>
      <c r="R2352" s="5">
        <f t="shared" si="145"/>
        <v>90.48</v>
      </c>
      <c r="S2352" s="5">
        <f t="shared" si="146"/>
        <v>106.854</v>
      </c>
      <c r="T2352" s="7">
        <f t="shared" si="147"/>
        <v>0.54148803551339353</v>
      </c>
      <c r="U2352" s="4">
        <f>YEAR(SalesDataTable[[#This Row],[Order Date]])</f>
        <v>2026</v>
      </c>
      <c r="V2352" s="7" t="str">
        <f>"Q"&amp;ROUNDUP(MONTH(SalesDataTable[[#This Row],[Order Date]])/3,0)</f>
        <v>Q4</v>
      </c>
      <c r="W2352" s="8">
        <f>MONTH(SalesDataTable[[#This Row],[Order Date]])</f>
        <v>11</v>
      </c>
      <c r="X2352" s="7" t="str">
        <f>TEXT(SalesDataTable[[#This Row],[Order Date]],"mmm")</f>
        <v>Nov</v>
      </c>
    </row>
    <row r="2353" spans="1:24" ht="15.75">
      <c r="A2353" s="1">
        <v>1295</v>
      </c>
      <c r="B2353" s="2">
        <v>46339</v>
      </c>
      <c r="C2353" s="3">
        <f>YEAR(SalesDataTable[[#This Row],[Order Date]])</f>
        <v>2026</v>
      </c>
      <c r="D2353" s="10" t="str">
        <f>"Q"&amp;ROUNDUP(MONTH(SalesDataTable[[#This Row],[Order Date]])/3,0)</f>
        <v>Q4</v>
      </c>
      <c r="E2353" s="3">
        <f>MONTH(SalesDataTable[[#This Row],[Order Date]])</f>
        <v>11</v>
      </c>
      <c r="F2353" s="3" t="str">
        <f>TEXT(SalesDataTable[[#This Row],[Order Date]],"MMM")</f>
        <v>Nov</v>
      </c>
      <c r="G2353" s="3" t="s">
        <v>6</v>
      </c>
      <c r="H2353" s="3" t="s">
        <v>41</v>
      </c>
      <c r="I2353" s="3" t="s">
        <v>28</v>
      </c>
      <c r="J2353" s="3" t="s">
        <v>13</v>
      </c>
      <c r="K2353" s="3" t="s">
        <v>9</v>
      </c>
      <c r="L2353" s="3" t="s">
        <v>37</v>
      </c>
      <c r="M2353" s="8">
        <v>1</v>
      </c>
      <c r="N2353" s="5">
        <v>155.44999999999999</v>
      </c>
      <c r="O2353" s="6">
        <v>0.05</v>
      </c>
      <c r="P2353" s="5">
        <v>77.25</v>
      </c>
      <c r="Q2353" s="5">
        <f t="shared" si="144"/>
        <v>147.67749999999998</v>
      </c>
      <c r="R2353" s="5">
        <f t="shared" si="145"/>
        <v>77.25</v>
      </c>
      <c r="S2353" s="5">
        <f t="shared" si="146"/>
        <v>70.427499999999981</v>
      </c>
      <c r="T2353" s="7">
        <f t="shared" si="147"/>
        <v>0.47690067884410281</v>
      </c>
      <c r="U2353" s="4">
        <f>YEAR(SalesDataTable[[#This Row],[Order Date]])</f>
        <v>2026</v>
      </c>
      <c r="V2353" s="7" t="str">
        <f>"Q"&amp;ROUNDUP(MONTH(SalesDataTable[[#This Row],[Order Date]])/3,0)</f>
        <v>Q4</v>
      </c>
      <c r="W2353" s="8">
        <f>MONTH(SalesDataTable[[#This Row],[Order Date]])</f>
        <v>11</v>
      </c>
      <c r="X2353" s="7" t="str">
        <f>TEXT(SalesDataTable[[#This Row],[Order Date]],"mmm")</f>
        <v>Nov</v>
      </c>
    </row>
    <row r="2354" spans="1:24" ht="15.75">
      <c r="A2354" s="1">
        <v>3438</v>
      </c>
      <c r="B2354" s="2">
        <v>46339</v>
      </c>
      <c r="C2354" s="3">
        <f>YEAR(SalesDataTable[[#This Row],[Order Date]])</f>
        <v>2026</v>
      </c>
      <c r="D2354" s="10" t="str">
        <f>"Q"&amp;ROUNDUP(MONTH(SalesDataTable[[#This Row],[Order Date]])/3,0)</f>
        <v>Q4</v>
      </c>
      <c r="E2354" s="3">
        <f>MONTH(SalesDataTable[[#This Row],[Order Date]])</f>
        <v>11</v>
      </c>
      <c r="F2354" s="3" t="str">
        <f>TEXT(SalesDataTable[[#This Row],[Order Date]],"MMM")</f>
        <v>Nov</v>
      </c>
      <c r="G2354" s="3" t="s">
        <v>0</v>
      </c>
      <c r="H2354" s="3" t="s">
        <v>1</v>
      </c>
      <c r="I2354" s="3" t="s">
        <v>2</v>
      </c>
      <c r="J2354" s="3" t="s">
        <v>3</v>
      </c>
      <c r="K2354" s="3" t="s">
        <v>4</v>
      </c>
      <c r="L2354" s="3" t="s">
        <v>26</v>
      </c>
      <c r="M2354" s="8">
        <v>4</v>
      </c>
      <c r="N2354" s="5">
        <v>40.03</v>
      </c>
      <c r="O2354" s="6">
        <v>0.05</v>
      </c>
      <c r="P2354" s="5">
        <v>16.78</v>
      </c>
      <c r="Q2354" s="5">
        <f t="shared" si="144"/>
        <v>152.114</v>
      </c>
      <c r="R2354" s="5">
        <f t="shared" si="145"/>
        <v>67.12</v>
      </c>
      <c r="S2354" s="5">
        <f t="shared" si="146"/>
        <v>84.994</v>
      </c>
      <c r="T2354" s="7">
        <f t="shared" si="147"/>
        <v>0.5587519886400989</v>
      </c>
      <c r="U2354" s="4">
        <f>YEAR(SalesDataTable[[#This Row],[Order Date]])</f>
        <v>2026</v>
      </c>
      <c r="V2354" s="7" t="str">
        <f>"Q"&amp;ROUNDUP(MONTH(SalesDataTable[[#This Row],[Order Date]])/3,0)</f>
        <v>Q4</v>
      </c>
      <c r="W2354" s="8">
        <f>MONTH(SalesDataTable[[#This Row],[Order Date]])</f>
        <v>11</v>
      </c>
      <c r="X2354" s="7" t="str">
        <f>TEXT(SalesDataTable[[#This Row],[Order Date]],"mmm")</f>
        <v>Nov</v>
      </c>
    </row>
    <row r="2355" spans="1:24" ht="15.75">
      <c r="A2355" s="1">
        <v>3573</v>
      </c>
      <c r="B2355" s="2">
        <v>46339</v>
      </c>
      <c r="C2355" s="3">
        <f>YEAR(SalesDataTable[[#This Row],[Order Date]])</f>
        <v>2026</v>
      </c>
      <c r="D2355" s="10" t="str">
        <f>"Q"&amp;ROUNDUP(MONTH(SalesDataTable[[#This Row],[Order Date]])/3,0)</f>
        <v>Q4</v>
      </c>
      <c r="E2355" s="3">
        <f>MONTH(SalesDataTable[[#This Row],[Order Date]])</f>
        <v>11</v>
      </c>
      <c r="F2355" s="3" t="str">
        <f>TEXT(SalesDataTable[[#This Row],[Order Date]],"MMM")</f>
        <v>Nov</v>
      </c>
      <c r="G2355" s="3" t="s">
        <v>0</v>
      </c>
      <c r="H2355" s="3" t="s">
        <v>36</v>
      </c>
      <c r="I2355" s="3" t="s">
        <v>2</v>
      </c>
      <c r="J2355" s="3" t="s">
        <v>3</v>
      </c>
      <c r="K2355" s="3" t="s">
        <v>9</v>
      </c>
      <c r="L2355" s="3" t="s">
        <v>37</v>
      </c>
      <c r="M2355" s="8">
        <v>2</v>
      </c>
      <c r="N2355" s="5">
        <v>152.96</v>
      </c>
      <c r="O2355" s="6">
        <v>0.1</v>
      </c>
      <c r="P2355" s="5">
        <v>79.12</v>
      </c>
      <c r="Q2355" s="5">
        <f t="shared" si="144"/>
        <v>275.32800000000003</v>
      </c>
      <c r="R2355" s="5">
        <f t="shared" si="145"/>
        <v>158.24</v>
      </c>
      <c r="S2355" s="5">
        <f t="shared" si="146"/>
        <v>117.08800000000002</v>
      </c>
      <c r="T2355" s="7">
        <f t="shared" si="147"/>
        <v>0.4252673175267318</v>
      </c>
      <c r="U2355" s="4">
        <f>YEAR(SalesDataTable[[#This Row],[Order Date]])</f>
        <v>2026</v>
      </c>
      <c r="V2355" s="7" t="str">
        <f>"Q"&amp;ROUNDUP(MONTH(SalesDataTable[[#This Row],[Order Date]])/3,0)</f>
        <v>Q4</v>
      </c>
      <c r="W2355" s="8">
        <f>MONTH(SalesDataTable[[#This Row],[Order Date]])</f>
        <v>11</v>
      </c>
      <c r="X2355" s="7" t="str">
        <f>TEXT(SalesDataTable[[#This Row],[Order Date]],"mmm")</f>
        <v>Nov</v>
      </c>
    </row>
    <row r="2356" spans="1:24" ht="15.75">
      <c r="A2356" s="1">
        <v>4257</v>
      </c>
      <c r="B2356" s="2">
        <v>46339</v>
      </c>
      <c r="C2356" s="3">
        <f>YEAR(SalesDataTable[[#This Row],[Order Date]])</f>
        <v>2026</v>
      </c>
      <c r="D2356" s="10" t="str">
        <f>"Q"&amp;ROUNDUP(MONTH(SalesDataTable[[#This Row],[Order Date]])/3,0)</f>
        <v>Q4</v>
      </c>
      <c r="E2356" s="3">
        <f>MONTH(SalesDataTable[[#This Row],[Order Date]])</f>
        <v>11</v>
      </c>
      <c r="F2356" s="3" t="str">
        <f>TEXT(SalesDataTable[[#This Row],[Order Date]],"MMM")</f>
        <v>Nov</v>
      </c>
      <c r="G2356" s="3" t="s">
        <v>20</v>
      </c>
      <c r="H2356" s="3" t="s">
        <v>47</v>
      </c>
      <c r="I2356" s="3" t="s">
        <v>19</v>
      </c>
      <c r="J2356" s="3" t="s">
        <v>13</v>
      </c>
      <c r="K2356" s="3" t="s">
        <v>34</v>
      </c>
      <c r="L2356" s="3" t="s">
        <v>38</v>
      </c>
      <c r="M2356" s="8">
        <v>2</v>
      </c>
      <c r="N2356" s="5">
        <v>124.06</v>
      </c>
      <c r="O2356" s="6">
        <v>0.05</v>
      </c>
      <c r="P2356" s="5">
        <v>69.98</v>
      </c>
      <c r="Q2356" s="5">
        <f t="shared" si="144"/>
        <v>235.714</v>
      </c>
      <c r="R2356" s="5">
        <f t="shared" si="145"/>
        <v>139.96</v>
      </c>
      <c r="S2356" s="5">
        <f t="shared" si="146"/>
        <v>95.753999999999991</v>
      </c>
      <c r="T2356" s="7">
        <f t="shared" si="147"/>
        <v>0.40622958330858577</v>
      </c>
      <c r="U2356" s="4">
        <f>YEAR(SalesDataTable[[#This Row],[Order Date]])</f>
        <v>2026</v>
      </c>
      <c r="V2356" s="7" t="str">
        <f>"Q"&amp;ROUNDUP(MONTH(SalesDataTable[[#This Row],[Order Date]])/3,0)</f>
        <v>Q4</v>
      </c>
      <c r="W2356" s="8">
        <f>MONTH(SalesDataTable[[#This Row],[Order Date]])</f>
        <v>11</v>
      </c>
      <c r="X2356" s="7" t="str">
        <f>TEXT(SalesDataTable[[#This Row],[Order Date]],"mmm")</f>
        <v>Nov</v>
      </c>
    </row>
    <row r="2357" spans="1:24" ht="15.75">
      <c r="A2357" s="1">
        <v>4389</v>
      </c>
      <c r="B2357" s="2">
        <v>46339</v>
      </c>
      <c r="C2357" s="3">
        <f>YEAR(SalesDataTable[[#This Row],[Order Date]])</f>
        <v>2026</v>
      </c>
      <c r="D2357" s="10" t="str">
        <f>"Q"&amp;ROUNDUP(MONTH(SalesDataTable[[#This Row],[Order Date]])/3,0)</f>
        <v>Q4</v>
      </c>
      <c r="E2357" s="3">
        <f>MONTH(SalesDataTable[[#This Row],[Order Date]])</f>
        <v>11</v>
      </c>
      <c r="F2357" s="3" t="str">
        <f>TEXT(SalesDataTable[[#This Row],[Order Date]],"MMM")</f>
        <v>Nov</v>
      </c>
      <c r="G2357" s="3" t="s">
        <v>11</v>
      </c>
      <c r="H2357" s="3" t="s">
        <v>39</v>
      </c>
      <c r="I2357" s="3" t="s">
        <v>28</v>
      </c>
      <c r="J2357" s="3" t="s">
        <v>13</v>
      </c>
      <c r="K2357" s="3" t="s">
        <v>9</v>
      </c>
      <c r="L2357" s="3" t="s">
        <v>37</v>
      </c>
      <c r="M2357" s="8">
        <v>1</v>
      </c>
      <c r="N2357" s="5">
        <v>151.66</v>
      </c>
      <c r="O2357" s="6">
        <v>0.1</v>
      </c>
      <c r="P2357" s="5">
        <v>80.209999999999994</v>
      </c>
      <c r="Q2357" s="5">
        <f t="shared" si="144"/>
        <v>136.494</v>
      </c>
      <c r="R2357" s="5">
        <f t="shared" si="145"/>
        <v>80.209999999999994</v>
      </c>
      <c r="S2357" s="5">
        <f t="shared" si="146"/>
        <v>56.284000000000006</v>
      </c>
      <c r="T2357" s="7">
        <f t="shared" si="147"/>
        <v>0.41235512183685735</v>
      </c>
      <c r="U2357" s="4">
        <f>YEAR(SalesDataTable[[#This Row],[Order Date]])</f>
        <v>2026</v>
      </c>
      <c r="V2357" s="7" t="str">
        <f>"Q"&amp;ROUNDUP(MONTH(SalesDataTable[[#This Row],[Order Date]])/3,0)</f>
        <v>Q4</v>
      </c>
      <c r="W2357" s="8">
        <f>MONTH(SalesDataTable[[#This Row],[Order Date]])</f>
        <v>11</v>
      </c>
      <c r="X2357" s="7" t="str">
        <f>TEXT(SalesDataTable[[#This Row],[Order Date]],"mmm")</f>
        <v>Nov</v>
      </c>
    </row>
    <row r="2358" spans="1:24" ht="15.75">
      <c r="A2358" s="1">
        <v>4887</v>
      </c>
      <c r="B2358" s="2">
        <v>46339</v>
      </c>
      <c r="C2358" s="3">
        <f>YEAR(SalesDataTable[[#This Row],[Order Date]])</f>
        <v>2026</v>
      </c>
      <c r="D2358" s="10" t="str">
        <f>"Q"&amp;ROUNDUP(MONTH(SalesDataTable[[#This Row],[Order Date]])/3,0)</f>
        <v>Q4</v>
      </c>
      <c r="E2358" s="3">
        <f>MONTH(SalesDataTable[[#This Row],[Order Date]])</f>
        <v>11</v>
      </c>
      <c r="F2358" s="3" t="str">
        <f>TEXT(SalesDataTable[[#This Row],[Order Date]],"MMM")</f>
        <v>Nov</v>
      </c>
      <c r="G2358" s="3" t="s">
        <v>20</v>
      </c>
      <c r="H2358" s="3" t="s">
        <v>33</v>
      </c>
      <c r="I2358" s="3" t="s">
        <v>2</v>
      </c>
      <c r="J2358" s="3" t="s">
        <v>13</v>
      </c>
      <c r="K2358" s="3" t="s">
        <v>9</v>
      </c>
      <c r="L2358" s="3" t="s">
        <v>17</v>
      </c>
      <c r="M2358" s="8">
        <v>2</v>
      </c>
      <c r="N2358" s="5">
        <v>142.30000000000001</v>
      </c>
      <c r="O2358" s="6">
        <v>0.15</v>
      </c>
      <c r="P2358" s="5">
        <v>77.760000000000005</v>
      </c>
      <c r="Q2358" s="5">
        <f t="shared" si="144"/>
        <v>241.91000000000003</v>
      </c>
      <c r="R2358" s="5">
        <f t="shared" si="145"/>
        <v>155.52000000000001</v>
      </c>
      <c r="S2358" s="5">
        <f t="shared" si="146"/>
        <v>86.390000000000015</v>
      </c>
      <c r="T2358" s="7">
        <f t="shared" si="147"/>
        <v>0.35711628291513375</v>
      </c>
      <c r="U2358" s="4">
        <f>YEAR(SalesDataTable[[#This Row],[Order Date]])</f>
        <v>2026</v>
      </c>
      <c r="V2358" s="7" t="str">
        <f>"Q"&amp;ROUNDUP(MONTH(SalesDataTable[[#This Row],[Order Date]])/3,0)</f>
        <v>Q4</v>
      </c>
      <c r="W2358" s="8">
        <f>MONTH(SalesDataTable[[#This Row],[Order Date]])</f>
        <v>11</v>
      </c>
      <c r="X2358" s="7" t="str">
        <f>TEXT(SalesDataTable[[#This Row],[Order Date]],"mmm")</f>
        <v>Nov</v>
      </c>
    </row>
    <row r="2359" spans="1:24" ht="15.75">
      <c r="A2359" s="1">
        <v>5007</v>
      </c>
      <c r="B2359" s="2">
        <v>46339</v>
      </c>
      <c r="C2359" s="3">
        <f>YEAR(SalesDataTable[[#This Row],[Order Date]])</f>
        <v>2026</v>
      </c>
      <c r="D2359" s="10" t="str">
        <f>"Q"&amp;ROUNDUP(MONTH(SalesDataTable[[#This Row],[Order Date]])/3,0)</f>
        <v>Q4</v>
      </c>
      <c r="E2359" s="3">
        <f>MONTH(SalesDataTable[[#This Row],[Order Date]])</f>
        <v>11</v>
      </c>
      <c r="F2359" s="3" t="str">
        <f>TEXT(SalesDataTable[[#This Row],[Order Date]],"MMM")</f>
        <v>Nov</v>
      </c>
      <c r="G2359" s="3" t="s">
        <v>6</v>
      </c>
      <c r="H2359" s="3" t="s">
        <v>49</v>
      </c>
      <c r="I2359" s="3" t="s">
        <v>2</v>
      </c>
      <c r="J2359" s="3" t="s">
        <v>16</v>
      </c>
      <c r="K2359" s="3" t="s">
        <v>14</v>
      </c>
      <c r="L2359" s="3" t="s">
        <v>48</v>
      </c>
      <c r="M2359" s="8">
        <v>4</v>
      </c>
      <c r="N2359" s="5">
        <v>161.97</v>
      </c>
      <c r="O2359" s="6">
        <v>0.05</v>
      </c>
      <c r="P2359" s="5">
        <v>87.2</v>
      </c>
      <c r="Q2359" s="5">
        <f t="shared" si="144"/>
        <v>615.48599999999999</v>
      </c>
      <c r="R2359" s="5">
        <f t="shared" si="145"/>
        <v>348.8</v>
      </c>
      <c r="S2359" s="5">
        <f t="shared" si="146"/>
        <v>266.68599999999998</v>
      </c>
      <c r="T2359" s="7">
        <f t="shared" si="147"/>
        <v>0.4332933649181297</v>
      </c>
      <c r="U2359" s="4">
        <f>YEAR(SalesDataTable[[#This Row],[Order Date]])</f>
        <v>2026</v>
      </c>
      <c r="V2359" s="7" t="str">
        <f>"Q"&amp;ROUNDUP(MONTH(SalesDataTable[[#This Row],[Order Date]])/3,0)</f>
        <v>Q4</v>
      </c>
      <c r="W2359" s="8">
        <f>MONTH(SalesDataTable[[#This Row],[Order Date]])</f>
        <v>11</v>
      </c>
      <c r="X2359" s="7" t="str">
        <f>TEXT(SalesDataTable[[#This Row],[Order Date]],"mmm")</f>
        <v>Nov</v>
      </c>
    </row>
    <row r="2360" spans="1:24" ht="15.75">
      <c r="A2360" s="1">
        <v>5111</v>
      </c>
      <c r="B2360" s="2">
        <v>46339</v>
      </c>
      <c r="C2360" s="3">
        <f>YEAR(SalesDataTable[[#This Row],[Order Date]])</f>
        <v>2026</v>
      </c>
      <c r="D2360" s="10" t="str">
        <f>"Q"&amp;ROUNDUP(MONTH(SalesDataTable[[#This Row],[Order Date]])/3,0)</f>
        <v>Q4</v>
      </c>
      <c r="E2360" s="3">
        <f>MONTH(SalesDataTable[[#This Row],[Order Date]])</f>
        <v>11</v>
      </c>
      <c r="F2360" s="3" t="str">
        <f>TEXT(SalesDataTable[[#This Row],[Order Date]],"MMM")</f>
        <v>Nov</v>
      </c>
      <c r="G2360" s="3" t="s">
        <v>6</v>
      </c>
      <c r="H2360" s="3" t="s">
        <v>49</v>
      </c>
      <c r="I2360" s="3" t="s">
        <v>8</v>
      </c>
      <c r="J2360" s="3" t="s">
        <v>16</v>
      </c>
      <c r="K2360" s="3" t="s">
        <v>14</v>
      </c>
      <c r="L2360" s="3" t="s">
        <v>44</v>
      </c>
      <c r="M2360" s="8">
        <v>5</v>
      </c>
      <c r="N2360" s="5">
        <v>133.99</v>
      </c>
      <c r="O2360" s="6">
        <v>0.15</v>
      </c>
      <c r="P2360" s="5">
        <v>65.55</v>
      </c>
      <c r="Q2360" s="5">
        <f t="shared" si="144"/>
        <v>569.45749999999998</v>
      </c>
      <c r="R2360" s="5">
        <f t="shared" si="145"/>
        <v>327.75</v>
      </c>
      <c r="S2360" s="5">
        <f t="shared" si="146"/>
        <v>241.70749999999998</v>
      </c>
      <c r="T2360" s="7">
        <f t="shared" si="147"/>
        <v>0.42445221987593451</v>
      </c>
      <c r="U2360" s="4">
        <f>YEAR(SalesDataTable[[#This Row],[Order Date]])</f>
        <v>2026</v>
      </c>
      <c r="V2360" s="7" t="str">
        <f>"Q"&amp;ROUNDUP(MONTH(SalesDataTable[[#This Row],[Order Date]])/3,0)</f>
        <v>Q4</v>
      </c>
      <c r="W2360" s="8">
        <f>MONTH(SalesDataTable[[#This Row],[Order Date]])</f>
        <v>11</v>
      </c>
      <c r="X2360" s="7" t="str">
        <f>TEXT(SalesDataTable[[#This Row],[Order Date]],"mmm")</f>
        <v>Nov</v>
      </c>
    </row>
    <row r="2361" spans="1:24" ht="15.75">
      <c r="A2361" s="1">
        <v>5177</v>
      </c>
      <c r="B2361" s="2">
        <v>46339</v>
      </c>
      <c r="C2361" s="3">
        <f>YEAR(SalesDataTable[[#This Row],[Order Date]])</f>
        <v>2026</v>
      </c>
      <c r="D2361" s="10" t="str">
        <f>"Q"&amp;ROUNDUP(MONTH(SalesDataTable[[#This Row],[Order Date]])/3,0)</f>
        <v>Q4</v>
      </c>
      <c r="E2361" s="3">
        <f>MONTH(SalesDataTable[[#This Row],[Order Date]])</f>
        <v>11</v>
      </c>
      <c r="F2361" s="3" t="str">
        <f>TEXT(SalesDataTable[[#This Row],[Order Date]],"MMM")</f>
        <v>Nov</v>
      </c>
      <c r="G2361" s="3" t="s">
        <v>6</v>
      </c>
      <c r="H2361" s="3" t="s">
        <v>27</v>
      </c>
      <c r="I2361" s="3" t="s">
        <v>19</v>
      </c>
      <c r="J2361" s="3" t="s">
        <v>3</v>
      </c>
      <c r="K2361" s="3" t="s">
        <v>23</v>
      </c>
      <c r="L2361" s="3" t="s">
        <v>40</v>
      </c>
      <c r="M2361" s="8">
        <v>2</v>
      </c>
      <c r="N2361" s="5">
        <v>83.18</v>
      </c>
      <c r="O2361" s="6">
        <v>0.1</v>
      </c>
      <c r="P2361" s="5">
        <v>40.479999999999997</v>
      </c>
      <c r="Q2361" s="5">
        <f t="shared" si="144"/>
        <v>149.72400000000002</v>
      </c>
      <c r="R2361" s="5">
        <f t="shared" si="145"/>
        <v>80.959999999999994</v>
      </c>
      <c r="S2361" s="5">
        <f t="shared" si="146"/>
        <v>68.764000000000024</v>
      </c>
      <c r="T2361" s="7">
        <f t="shared" si="147"/>
        <v>0.45927172664369115</v>
      </c>
      <c r="U2361" s="4">
        <f>YEAR(SalesDataTable[[#This Row],[Order Date]])</f>
        <v>2026</v>
      </c>
      <c r="V2361" s="7" t="str">
        <f>"Q"&amp;ROUNDUP(MONTH(SalesDataTable[[#This Row],[Order Date]])/3,0)</f>
        <v>Q4</v>
      </c>
      <c r="W2361" s="8">
        <f>MONTH(SalesDataTable[[#This Row],[Order Date]])</f>
        <v>11</v>
      </c>
      <c r="X2361" s="7" t="str">
        <f>TEXT(SalesDataTable[[#This Row],[Order Date]],"mmm")</f>
        <v>Nov</v>
      </c>
    </row>
    <row r="2362" spans="1:24" ht="15.75">
      <c r="A2362" s="1">
        <v>584</v>
      </c>
      <c r="B2362" s="2">
        <v>46340</v>
      </c>
      <c r="C2362" s="3">
        <f>YEAR(SalesDataTable[[#This Row],[Order Date]])</f>
        <v>2026</v>
      </c>
      <c r="D2362" s="10" t="str">
        <f>"Q"&amp;ROUNDUP(MONTH(SalesDataTable[[#This Row],[Order Date]])/3,0)</f>
        <v>Q4</v>
      </c>
      <c r="E2362" s="3">
        <f>MONTH(SalesDataTable[[#This Row],[Order Date]])</f>
        <v>11</v>
      </c>
      <c r="F2362" s="3" t="str">
        <f>TEXT(SalesDataTable[[#This Row],[Order Date]],"MMM")</f>
        <v>Nov</v>
      </c>
      <c r="G2362" s="3" t="s">
        <v>6</v>
      </c>
      <c r="H2362" s="3" t="s">
        <v>43</v>
      </c>
      <c r="I2362" s="3" t="s">
        <v>2</v>
      </c>
      <c r="J2362" s="3" t="s">
        <v>13</v>
      </c>
      <c r="K2362" s="3" t="s">
        <v>9</v>
      </c>
      <c r="L2362" s="3" t="s">
        <v>10</v>
      </c>
      <c r="M2362" s="8">
        <v>1</v>
      </c>
      <c r="N2362" s="5">
        <v>91.95</v>
      </c>
      <c r="O2362" s="6">
        <v>0</v>
      </c>
      <c r="P2362" s="5">
        <v>46.64</v>
      </c>
      <c r="Q2362" s="5">
        <f t="shared" si="144"/>
        <v>91.95</v>
      </c>
      <c r="R2362" s="5">
        <f t="shared" si="145"/>
        <v>46.64</v>
      </c>
      <c r="S2362" s="5">
        <f t="shared" si="146"/>
        <v>45.31</v>
      </c>
      <c r="T2362" s="7">
        <f t="shared" si="147"/>
        <v>0.49276780859162589</v>
      </c>
      <c r="U2362" s="4">
        <f>YEAR(SalesDataTable[[#This Row],[Order Date]])</f>
        <v>2026</v>
      </c>
      <c r="V2362" s="7" t="str">
        <f>"Q"&amp;ROUNDUP(MONTH(SalesDataTable[[#This Row],[Order Date]])/3,0)</f>
        <v>Q4</v>
      </c>
      <c r="W2362" s="8">
        <f>MONTH(SalesDataTable[[#This Row],[Order Date]])</f>
        <v>11</v>
      </c>
      <c r="X2362" s="7" t="str">
        <f>TEXT(SalesDataTable[[#This Row],[Order Date]],"mmm")</f>
        <v>Nov</v>
      </c>
    </row>
    <row r="2363" spans="1:24" ht="15.75">
      <c r="A2363" s="1">
        <v>621</v>
      </c>
      <c r="B2363" s="2">
        <v>46340</v>
      </c>
      <c r="C2363" s="3">
        <f>YEAR(SalesDataTable[[#This Row],[Order Date]])</f>
        <v>2026</v>
      </c>
      <c r="D2363" s="10" t="str">
        <f>"Q"&amp;ROUNDUP(MONTH(SalesDataTable[[#This Row],[Order Date]])/3,0)</f>
        <v>Q4</v>
      </c>
      <c r="E2363" s="3">
        <f>MONTH(SalesDataTable[[#This Row],[Order Date]])</f>
        <v>11</v>
      </c>
      <c r="F2363" s="3" t="str">
        <f>TEXT(SalesDataTable[[#This Row],[Order Date]],"MMM")</f>
        <v>Nov</v>
      </c>
      <c r="G2363" s="3" t="s">
        <v>20</v>
      </c>
      <c r="H2363" s="3" t="s">
        <v>47</v>
      </c>
      <c r="I2363" s="3" t="s">
        <v>8</v>
      </c>
      <c r="J2363" s="3" t="s">
        <v>16</v>
      </c>
      <c r="K2363" s="3" t="s">
        <v>14</v>
      </c>
      <c r="L2363" s="3" t="s">
        <v>15</v>
      </c>
      <c r="M2363" s="8">
        <v>5</v>
      </c>
      <c r="N2363" s="5">
        <v>35.68</v>
      </c>
      <c r="O2363" s="6">
        <v>0.15</v>
      </c>
      <c r="P2363" s="5">
        <v>13.48</v>
      </c>
      <c r="Q2363" s="5">
        <f t="shared" si="144"/>
        <v>151.64000000000001</v>
      </c>
      <c r="R2363" s="5">
        <f t="shared" si="145"/>
        <v>67.400000000000006</v>
      </c>
      <c r="S2363" s="5">
        <f t="shared" si="146"/>
        <v>84.240000000000009</v>
      </c>
      <c r="T2363" s="7">
        <f t="shared" si="147"/>
        <v>0.55552624637298864</v>
      </c>
      <c r="U2363" s="4">
        <f>YEAR(SalesDataTable[[#This Row],[Order Date]])</f>
        <v>2026</v>
      </c>
      <c r="V2363" s="7" t="str">
        <f>"Q"&amp;ROUNDUP(MONTH(SalesDataTable[[#This Row],[Order Date]])/3,0)</f>
        <v>Q4</v>
      </c>
      <c r="W2363" s="8">
        <f>MONTH(SalesDataTable[[#This Row],[Order Date]])</f>
        <v>11</v>
      </c>
      <c r="X2363" s="7" t="str">
        <f>TEXT(SalesDataTable[[#This Row],[Order Date]],"mmm")</f>
        <v>Nov</v>
      </c>
    </row>
    <row r="2364" spans="1:24" ht="15.75">
      <c r="A2364" s="1">
        <v>623</v>
      </c>
      <c r="B2364" s="2">
        <v>46340</v>
      </c>
      <c r="C2364" s="3">
        <f>YEAR(SalesDataTable[[#This Row],[Order Date]])</f>
        <v>2026</v>
      </c>
      <c r="D2364" s="10" t="str">
        <f>"Q"&amp;ROUNDUP(MONTH(SalesDataTable[[#This Row],[Order Date]])/3,0)</f>
        <v>Q4</v>
      </c>
      <c r="E2364" s="3">
        <f>MONTH(SalesDataTable[[#This Row],[Order Date]])</f>
        <v>11</v>
      </c>
      <c r="F2364" s="3" t="str">
        <f>TEXT(SalesDataTable[[#This Row],[Order Date]],"MMM")</f>
        <v>Nov</v>
      </c>
      <c r="G2364" s="3" t="s">
        <v>11</v>
      </c>
      <c r="H2364" s="3" t="s">
        <v>52</v>
      </c>
      <c r="I2364" s="3" t="s">
        <v>2</v>
      </c>
      <c r="J2364" s="3" t="s">
        <v>3</v>
      </c>
      <c r="K2364" s="3" t="s">
        <v>23</v>
      </c>
      <c r="L2364" s="3" t="s">
        <v>24</v>
      </c>
      <c r="M2364" s="8">
        <v>3</v>
      </c>
      <c r="N2364" s="5">
        <v>336.58</v>
      </c>
      <c r="O2364" s="6">
        <v>0.15</v>
      </c>
      <c r="P2364" s="5">
        <v>198.99</v>
      </c>
      <c r="Q2364" s="5">
        <f t="shared" si="144"/>
        <v>858.279</v>
      </c>
      <c r="R2364" s="5">
        <f t="shared" si="145"/>
        <v>596.97</v>
      </c>
      <c r="S2364" s="5">
        <f t="shared" si="146"/>
        <v>261.30899999999997</v>
      </c>
      <c r="T2364" s="7">
        <f t="shared" si="147"/>
        <v>0.3044569423229509</v>
      </c>
      <c r="U2364" s="4">
        <f>YEAR(SalesDataTable[[#This Row],[Order Date]])</f>
        <v>2026</v>
      </c>
      <c r="V2364" s="7" t="str">
        <f>"Q"&amp;ROUNDUP(MONTH(SalesDataTable[[#This Row],[Order Date]])/3,0)</f>
        <v>Q4</v>
      </c>
      <c r="W2364" s="8">
        <f>MONTH(SalesDataTable[[#This Row],[Order Date]])</f>
        <v>11</v>
      </c>
      <c r="X2364" s="7" t="str">
        <f>TEXT(SalesDataTable[[#This Row],[Order Date]],"mmm")</f>
        <v>Nov</v>
      </c>
    </row>
    <row r="2365" spans="1:24" ht="15.75">
      <c r="A2365" s="1">
        <v>1431</v>
      </c>
      <c r="B2365" s="2">
        <v>46340</v>
      </c>
      <c r="C2365" s="3">
        <f>YEAR(SalesDataTable[[#This Row],[Order Date]])</f>
        <v>2026</v>
      </c>
      <c r="D2365" s="10" t="str">
        <f>"Q"&amp;ROUNDUP(MONTH(SalesDataTable[[#This Row],[Order Date]])/3,0)</f>
        <v>Q4</v>
      </c>
      <c r="E2365" s="3">
        <f>MONTH(SalesDataTable[[#This Row],[Order Date]])</f>
        <v>11</v>
      </c>
      <c r="F2365" s="3" t="str">
        <f>TEXT(SalesDataTable[[#This Row],[Order Date]],"MMM")</f>
        <v>Nov</v>
      </c>
      <c r="G2365" s="3" t="s">
        <v>11</v>
      </c>
      <c r="H2365" s="3" t="s">
        <v>12</v>
      </c>
      <c r="I2365" s="3" t="s">
        <v>2</v>
      </c>
      <c r="J2365" s="3" t="s">
        <v>13</v>
      </c>
      <c r="K2365" s="3" t="s">
        <v>34</v>
      </c>
      <c r="L2365" s="3" t="s">
        <v>42</v>
      </c>
      <c r="M2365" s="8">
        <v>2</v>
      </c>
      <c r="N2365" s="5">
        <v>36.979999999999997</v>
      </c>
      <c r="O2365" s="6">
        <v>0.15</v>
      </c>
      <c r="P2365" s="5">
        <v>14.13</v>
      </c>
      <c r="Q2365" s="5">
        <f t="shared" si="144"/>
        <v>62.865999999999993</v>
      </c>
      <c r="R2365" s="5">
        <f t="shared" si="145"/>
        <v>28.26</v>
      </c>
      <c r="S2365" s="5">
        <f t="shared" si="146"/>
        <v>34.605999999999995</v>
      </c>
      <c r="T2365" s="7">
        <f t="shared" si="147"/>
        <v>0.55047243342983487</v>
      </c>
      <c r="U2365" s="4">
        <f>YEAR(SalesDataTable[[#This Row],[Order Date]])</f>
        <v>2026</v>
      </c>
      <c r="V2365" s="7" t="str">
        <f>"Q"&amp;ROUNDUP(MONTH(SalesDataTable[[#This Row],[Order Date]])/3,0)</f>
        <v>Q4</v>
      </c>
      <c r="W2365" s="8">
        <f>MONTH(SalesDataTable[[#This Row],[Order Date]])</f>
        <v>11</v>
      </c>
      <c r="X2365" s="7" t="str">
        <f>TEXT(SalesDataTable[[#This Row],[Order Date]],"mmm")</f>
        <v>Nov</v>
      </c>
    </row>
    <row r="2366" spans="1:24" ht="15.75">
      <c r="A2366" s="1">
        <v>1520</v>
      </c>
      <c r="B2366" s="2">
        <v>46340</v>
      </c>
      <c r="C2366" s="3">
        <f>YEAR(SalesDataTable[[#This Row],[Order Date]])</f>
        <v>2026</v>
      </c>
      <c r="D2366" s="10" t="str">
        <f>"Q"&amp;ROUNDUP(MONTH(SalesDataTable[[#This Row],[Order Date]])/3,0)</f>
        <v>Q4</v>
      </c>
      <c r="E2366" s="3">
        <f>MONTH(SalesDataTable[[#This Row],[Order Date]])</f>
        <v>11</v>
      </c>
      <c r="F2366" s="3" t="str">
        <f>TEXT(SalesDataTable[[#This Row],[Order Date]],"MMM")</f>
        <v>Nov</v>
      </c>
      <c r="G2366" s="3" t="s">
        <v>20</v>
      </c>
      <c r="H2366" s="3" t="s">
        <v>47</v>
      </c>
      <c r="I2366" s="3" t="s">
        <v>28</v>
      </c>
      <c r="J2366" s="3" t="s">
        <v>13</v>
      </c>
      <c r="K2366" s="3" t="s">
        <v>34</v>
      </c>
      <c r="L2366" s="3" t="s">
        <v>42</v>
      </c>
      <c r="M2366" s="8">
        <v>2</v>
      </c>
      <c r="N2366" s="5">
        <v>36.15</v>
      </c>
      <c r="O2366" s="6">
        <v>0</v>
      </c>
      <c r="P2366" s="5">
        <v>13.51</v>
      </c>
      <c r="Q2366" s="5">
        <f t="shared" si="144"/>
        <v>72.3</v>
      </c>
      <c r="R2366" s="5">
        <f t="shared" si="145"/>
        <v>27.02</v>
      </c>
      <c r="S2366" s="5">
        <f t="shared" si="146"/>
        <v>45.28</v>
      </c>
      <c r="T2366" s="7">
        <f t="shared" si="147"/>
        <v>0.62627939142461964</v>
      </c>
      <c r="U2366" s="4">
        <f>YEAR(SalesDataTable[[#This Row],[Order Date]])</f>
        <v>2026</v>
      </c>
      <c r="V2366" s="7" t="str">
        <f>"Q"&amp;ROUNDUP(MONTH(SalesDataTable[[#This Row],[Order Date]])/3,0)</f>
        <v>Q4</v>
      </c>
      <c r="W2366" s="8">
        <f>MONTH(SalesDataTable[[#This Row],[Order Date]])</f>
        <v>11</v>
      </c>
      <c r="X2366" s="7" t="str">
        <f>TEXT(SalesDataTable[[#This Row],[Order Date]],"mmm")</f>
        <v>Nov</v>
      </c>
    </row>
    <row r="2367" spans="1:24" ht="15.75">
      <c r="A2367" s="1">
        <v>1791</v>
      </c>
      <c r="B2367" s="2">
        <v>46340</v>
      </c>
      <c r="C2367" s="3">
        <f>YEAR(SalesDataTable[[#This Row],[Order Date]])</f>
        <v>2026</v>
      </c>
      <c r="D2367" s="10" t="str">
        <f>"Q"&amp;ROUNDUP(MONTH(SalesDataTable[[#This Row],[Order Date]])/3,0)</f>
        <v>Q4</v>
      </c>
      <c r="E2367" s="3">
        <f>MONTH(SalesDataTable[[#This Row],[Order Date]])</f>
        <v>11</v>
      </c>
      <c r="F2367" s="3" t="str">
        <f>TEXT(SalesDataTable[[#This Row],[Order Date]],"MMM")</f>
        <v>Nov</v>
      </c>
      <c r="G2367" s="3" t="s">
        <v>11</v>
      </c>
      <c r="H2367" s="3" t="s">
        <v>12</v>
      </c>
      <c r="I2367" s="3" t="s">
        <v>2</v>
      </c>
      <c r="J2367" s="3" t="s">
        <v>16</v>
      </c>
      <c r="K2367" s="3" t="s">
        <v>34</v>
      </c>
      <c r="L2367" s="3" t="s">
        <v>38</v>
      </c>
      <c r="M2367" s="8">
        <v>1</v>
      </c>
      <c r="N2367" s="5">
        <v>121.86</v>
      </c>
      <c r="O2367" s="6">
        <v>0.05</v>
      </c>
      <c r="P2367" s="5">
        <v>69.900000000000006</v>
      </c>
      <c r="Q2367" s="5">
        <f t="shared" si="144"/>
        <v>115.767</v>
      </c>
      <c r="R2367" s="5">
        <f t="shared" si="145"/>
        <v>69.900000000000006</v>
      </c>
      <c r="S2367" s="5">
        <f t="shared" si="146"/>
        <v>45.86699999999999</v>
      </c>
      <c r="T2367" s="7">
        <f t="shared" si="147"/>
        <v>0.396200989919407</v>
      </c>
      <c r="U2367" s="4">
        <f>YEAR(SalesDataTable[[#This Row],[Order Date]])</f>
        <v>2026</v>
      </c>
      <c r="V2367" s="7" t="str">
        <f>"Q"&amp;ROUNDUP(MONTH(SalesDataTable[[#This Row],[Order Date]])/3,0)</f>
        <v>Q4</v>
      </c>
      <c r="W2367" s="8">
        <f>MONTH(SalesDataTable[[#This Row],[Order Date]])</f>
        <v>11</v>
      </c>
      <c r="X2367" s="7" t="str">
        <f>TEXT(SalesDataTable[[#This Row],[Order Date]],"mmm")</f>
        <v>Nov</v>
      </c>
    </row>
    <row r="2368" spans="1:24" ht="15.75">
      <c r="A2368" s="1">
        <v>2191</v>
      </c>
      <c r="B2368" s="2">
        <v>46340</v>
      </c>
      <c r="C2368" s="3">
        <f>YEAR(SalesDataTable[[#This Row],[Order Date]])</f>
        <v>2026</v>
      </c>
      <c r="D2368" s="10" t="str">
        <f>"Q"&amp;ROUNDUP(MONTH(SalesDataTable[[#This Row],[Order Date]])/3,0)</f>
        <v>Q4</v>
      </c>
      <c r="E2368" s="3">
        <f>MONTH(SalesDataTable[[#This Row],[Order Date]])</f>
        <v>11</v>
      </c>
      <c r="F2368" s="3" t="str">
        <f>TEXT(SalesDataTable[[#This Row],[Order Date]],"MMM")</f>
        <v>Nov</v>
      </c>
      <c r="G2368" s="3" t="s">
        <v>11</v>
      </c>
      <c r="H2368" s="3" t="s">
        <v>25</v>
      </c>
      <c r="I2368" s="3" t="s">
        <v>19</v>
      </c>
      <c r="J2368" s="3" t="s">
        <v>3</v>
      </c>
      <c r="K2368" s="3" t="s">
        <v>4</v>
      </c>
      <c r="L2368" s="3" t="s">
        <v>22</v>
      </c>
      <c r="M2368" s="8">
        <v>6</v>
      </c>
      <c r="N2368" s="5">
        <v>49.85</v>
      </c>
      <c r="O2368" s="6">
        <v>0.05</v>
      </c>
      <c r="P2368" s="5">
        <v>22.68</v>
      </c>
      <c r="Q2368" s="5">
        <f t="shared" si="144"/>
        <v>284.14499999999998</v>
      </c>
      <c r="R2368" s="5">
        <f t="shared" si="145"/>
        <v>136.07999999999998</v>
      </c>
      <c r="S2368" s="5">
        <f t="shared" si="146"/>
        <v>148.065</v>
      </c>
      <c r="T2368" s="7">
        <f t="shared" si="147"/>
        <v>0.52108958454310306</v>
      </c>
      <c r="U2368" s="4">
        <f>YEAR(SalesDataTable[[#This Row],[Order Date]])</f>
        <v>2026</v>
      </c>
      <c r="V2368" s="7" t="str">
        <f>"Q"&amp;ROUNDUP(MONTH(SalesDataTable[[#This Row],[Order Date]])/3,0)</f>
        <v>Q4</v>
      </c>
      <c r="W2368" s="8">
        <f>MONTH(SalesDataTable[[#This Row],[Order Date]])</f>
        <v>11</v>
      </c>
      <c r="X2368" s="7" t="str">
        <f>TEXT(SalesDataTable[[#This Row],[Order Date]],"mmm")</f>
        <v>Nov</v>
      </c>
    </row>
    <row r="2369" spans="1:24" ht="15.75">
      <c r="A2369" s="1">
        <v>2365</v>
      </c>
      <c r="B2369" s="2">
        <v>46340</v>
      </c>
      <c r="C2369" s="3">
        <f>YEAR(SalesDataTable[[#This Row],[Order Date]])</f>
        <v>2026</v>
      </c>
      <c r="D2369" s="10" t="str">
        <f>"Q"&amp;ROUNDUP(MONTH(SalesDataTable[[#This Row],[Order Date]])/3,0)</f>
        <v>Q4</v>
      </c>
      <c r="E2369" s="3">
        <f>MONTH(SalesDataTable[[#This Row],[Order Date]])</f>
        <v>11</v>
      </c>
      <c r="F2369" s="3" t="str">
        <f>TEXT(SalesDataTable[[#This Row],[Order Date]],"MMM")</f>
        <v>Nov</v>
      </c>
      <c r="G2369" s="3" t="s">
        <v>11</v>
      </c>
      <c r="H2369" s="3" t="s">
        <v>25</v>
      </c>
      <c r="I2369" s="3" t="s">
        <v>19</v>
      </c>
      <c r="J2369" s="3" t="s">
        <v>16</v>
      </c>
      <c r="K2369" s="3" t="s">
        <v>9</v>
      </c>
      <c r="L2369" s="3" t="s">
        <v>10</v>
      </c>
      <c r="M2369" s="8">
        <v>2</v>
      </c>
      <c r="N2369" s="5">
        <v>91.95</v>
      </c>
      <c r="O2369" s="6">
        <v>0.05</v>
      </c>
      <c r="P2369" s="5">
        <v>46.45</v>
      </c>
      <c r="Q2369" s="5">
        <f t="shared" si="144"/>
        <v>174.70499999999998</v>
      </c>
      <c r="R2369" s="5">
        <f t="shared" si="145"/>
        <v>92.9</v>
      </c>
      <c r="S2369" s="5">
        <f t="shared" si="146"/>
        <v>81.804999999999978</v>
      </c>
      <c r="T2369" s="7">
        <f t="shared" si="147"/>
        <v>0.46824647262528252</v>
      </c>
      <c r="U2369" s="4">
        <f>YEAR(SalesDataTable[[#This Row],[Order Date]])</f>
        <v>2026</v>
      </c>
      <c r="V2369" s="7" t="str">
        <f>"Q"&amp;ROUNDUP(MONTH(SalesDataTable[[#This Row],[Order Date]])/3,0)</f>
        <v>Q4</v>
      </c>
      <c r="W2369" s="8">
        <f>MONTH(SalesDataTable[[#This Row],[Order Date]])</f>
        <v>11</v>
      </c>
      <c r="X2369" s="7" t="str">
        <f>TEXT(SalesDataTable[[#This Row],[Order Date]],"mmm")</f>
        <v>Nov</v>
      </c>
    </row>
    <row r="2370" spans="1:24" ht="15.75">
      <c r="A2370" s="1">
        <v>2603</v>
      </c>
      <c r="B2370" s="2">
        <v>46340</v>
      </c>
      <c r="C2370" s="3">
        <f>YEAR(SalesDataTable[[#This Row],[Order Date]])</f>
        <v>2026</v>
      </c>
      <c r="D2370" s="10" t="str">
        <f>"Q"&amp;ROUNDUP(MONTH(SalesDataTable[[#This Row],[Order Date]])/3,0)</f>
        <v>Q4</v>
      </c>
      <c r="E2370" s="3">
        <f>MONTH(SalesDataTable[[#This Row],[Order Date]])</f>
        <v>11</v>
      </c>
      <c r="F2370" s="3" t="str">
        <f>TEXT(SalesDataTable[[#This Row],[Order Date]],"MMM")</f>
        <v>Nov</v>
      </c>
      <c r="G2370" s="3" t="s">
        <v>20</v>
      </c>
      <c r="H2370" s="3" t="s">
        <v>33</v>
      </c>
      <c r="I2370" s="3" t="s">
        <v>28</v>
      </c>
      <c r="J2370" s="3" t="s">
        <v>3</v>
      </c>
      <c r="K2370" s="3" t="s">
        <v>4</v>
      </c>
      <c r="L2370" s="3" t="s">
        <v>22</v>
      </c>
      <c r="M2370" s="8">
        <v>2</v>
      </c>
      <c r="N2370" s="5">
        <v>51.71</v>
      </c>
      <c r="O2370" s="6">
        <v>0.15</v>
      </c>
      <c r="P2370" s="5">
        <v>22.93</v>
      </c>
      <c r="Q2370" s="5">
        <f t="shared" ref="Q2370:Q2433" si="148">M2370*N2370*(1-O2370)</f>
        <v>87.906999999999996</v>
      </c>
      <c r="R2370" s="5">
        <f t="shared" ref="R2370:R2433" si="149">M2370*P2370</f>
        <v>45.86</v>
      </c>
      <c r="S2370" s="5">
        <f t="shared" ref="S2370:S2433" si="150">Q2370-R2370</f>
        <v>42.046999999999997</v>
      </c>
      <c r="T2370" s="7">
        <f t="shared" ref="T2370:T2433" si="151">IFERROR(S2370/Q2370,0)</f>
        <v>0.47831230732478641</v>
      </c>
      <c r="U2370" s="4">
        <f>YEAR(SalesDataTable[[#This Row],[Order Date]])</f>
        <v>2026</v>
      </c>
      <c r="V2370" s="7" t="str">
        <f>"Q"&amp;ROUNDUP(MONTH(SalesDataTable[[#This Row],[Order Date]])/3,0)</f>
        <v>Q4</v>
      </c>
      <c r="W2370" s="8">
        <f>MONTH(SalesDataTable[[#This Row],[Order Date]])</f>
        <v>11</v>
      </c>
      <c r="X2370" s="7" t="str">
        <f>TEXT(SalesDataTable[[#This Row],[Order Date]],"mmm")</f>
        <v>Nov</v>
      </c>
    </row>
    <row r="2371" spans="1:24" ht="15.75">
      <c r="A2371" s="1">
        <v>4098</v>
      </c>
      <c r="B2371" s="2">
        <v>46340</v>
      </c>
      <c r="C2371" s="3">
        <f>YEAR(SalesDataTable[[#This Row],[Order Date]])</f>
        <v>2026</v>
      </c>
      <c r="D2371" s="10" t="str">
        <f>"Q"&amp;ROUNDUP(MONTH(SalesDataTable[[#This Row],[Order Date]])/3,0)</f>
        <v>Q4</v>
      </c>
      <c r="E2371" s="3">
        <f>MONTH(SalesDataTable[[#This Row],[Order Date]])</f>
        <v>11</v>
      </c>
      <c r="F2371" s="3" t="str">
        <f>TEXT(SalesDataTable[[#This Row],[Order Date]],"MMM")</f>
        <v>Nov</v>
      </c>
      <c r="G2371" s="3" t="s">
        <v>6</v>
      </c>
      <c r="H2371" s="3" t="s">
        <v>7</v>
      </c>
      <c r="I2371" s="3" t="s">
        <v>19</v>
      </c>
      <c r="J2371" s="3" t="s">
        <v>3</v>
      </c>
      <c r="K2371" s="3" t="s">
        <v>34</v>
      </c>
      <c r="L2371" s="3" t="s">
        <v>35</v>
      </c>
      <c r="M2371" s="8">
        <v>1</v>
      </c>
      <c r="N2371" s="5">
        <v>41.05</v>
      </c>
      <c r="O2371" s="6">
        <v>0.05</v>
      </c>
      <c r="P2371" s="5">
        <v>14.6</v>
      </c>
      <c r="Q2371" s="5">
        <f t="shared" si="148"/>
        <v>38.997499999999995</v>
      </c>
      <c r="R2371" s="5">
        <f t="shared" si="149"/>
        <v>14.6</v>
      </c>
      <c r="S2371" s="5">
        <f t="shared" si="150"/>
        <v>24.397499999999994</v>
      </c>
      <c r="T2371" s="7">
        <f t="shared" si="151"/>
        <v>0.62561702673248276</v>
      </c>
      <c r="U2371" s="4">
        <f>YEAR(SalesDataTable[[#This Row],[Order Date]])</f>
        <v>2026</v>
      </c>
      <c r="V2371" s="7" t="str">
        <f>"Q"&amp;ROUNDUP(MONTH(SalesDataTable[[#This Row],[Order Date]])/3,0)</f>
        <v>Q4</v>
      </c>
      <c r="W2371" s="8">
        <f>MONTH(SalesDataTable[[#This Row],[Order Date]])</f>
        <v>11</v>
      </c>
      <c r="X2371" s="7" t="str">
        <f>TEXT(SalesDataTable[[#This Row],[Order Date]],"mmm")</f>
        <v>Nov</v>
      </c>
    </row>
    <row r="2372" spans="1:24" ht="15.75">
      <c r="A2372" s="1">
        <v>1176</v>
      </c>
      <c r="B2372" s="2">
        <v>46341</v>
      </c>
      <c r="C2372" s="3">
        <f>YEAR(SalesDataTable[[#This Row],[Order Date]])</f>
        <v>2026</v>
      </c>
      <c r="D2372" s="10" t="str">
        <f>"Q"&amp;ROUNDUP(MONTH(SalesDataTable[[#This Row],[Order Date]])/3,0)</f>
        <v>Q4</v>
      </c>
      <c r="E2372" s="3">
        <f>MONTH(SalesDataTable[[#This Row],[Order Date]])</f>
        <v>11</v>
      </c>
      <c r="F2372" s="3" t="str">
        <f>TEXT(SalesDataTable[[#This Row],[Order Date]],"MMM")</f>
        <v>Nov</v>
      </c>
      <c r="G2372" s="3" t="s">
        <v>6</v>
      </c>
      <c r="H2372" s="3" t="s">
        <v>27</v>
      </c>
      <c r="I2372" s="3" t="s">
        <v>8</v>
      </c>
      <c r="J2372" s="3" t="s">
        <v>16</v>
      </c>
      <c r="K2372" s="3" t="s">
        <v>23</v>
      </c>
      <c r="L2372" s="3" t="s">
        <v>24</v>
      </c>
      <c r="M2372" s="8">
        <v>10</v>
      </c>
      <c r="N2372" s="5">
        <v>333.09</v>
      </c>
      <c r="O2372" s="6">
        <v>0.15</v>
      </c>
      <c r="P2372" s="5">
        <v>197.95</v>
      </c>
      <c r="Q2372" s="5">
        <f t="shared" si="148"/>
        <v>2831.2649999999994</v>
      </c>
      <c r="R2372" s="5">
        <f t="shared" si="149"/>
        <v>1979.5</v>
      </c>
      <c r="S2372" s="5">
        <f t="shared" si="150"/>
        <v>851.76499999999942</v>
      </c>
      <c r="T2372" s="7">
        <f t="shared" si="151"/>
        <v>0.30084255624252748</v>
      </c>
      <c r="U2372" s="4">
        <f>YEAR(SalesDataTable[[#This Row],[Order Date]])</f>
        <v>2026</v>
      </c>
      <c r="V2372" s="7" t="str">
        <f>"Q"&amp;ROUNDUP(MONTH(SalesDataTable[[#This Row],[Order Date]])/3,0)</f>
        <v>Q4</v>
      </c>
      <c r="W2372" s="8">
        <f>MONTH(SalesDataTable[[#This Row],[Order Date]])</f>
        <v>11</v>
      </c>
      <c r="X2372" s="7" t="str">
        <f>TEXT(SalesDataTable[[#This Row],[Order Date]],"mmm")</f>
        <v>Nov</v>
      </c>
    </row>
    <row r="2373" spans="1:24" ht="15.75">
      <c r="A2373" s="1">
        <v>1895</v>
      </c>
      <c r="B2373" s="2">
        <v>46341</v>
      </c>
      <c r="C2373" s="3">
        <f>YEAR(SalesDataTable[[#This Row],[Order Date]])</f>
        <v>2026</v>
      </c>
      <c r="D2373" s="10" t="str">
        <f>"Q"&amp;ROUNDUP(MONTH(SalesDataTable[[#This Row],[Order Date]])/3,0)</f>
        <v>Q4</v>
      </c>
      <c r="E2373" s="3">
        <f>MONTH(SalesDataTable[[#This Row],[Order Date]])</f>
        <v>11</v>
      </c>
      <c r="F2373" s="3" t="str">
        <f>TEXT(SalesDataTable[[#This Row],[Order Date]],"MMM")</f>
        <v>Nov</v>
      </c>
      <c r="G2373" s="3" t="s">
        <v>20</v>
      </c>
      <c r="H2373" s="3" t="s">
        <v>21</v>
      </c>
      <c r="I2373" s="3" t="s">
        <v>2</v>
      </c>
      <c r="J2373" s="3" t="s">
        <v>16</v>
      </c>
      <c r="K2373" s="3" t="s">
        <v>4</v>
      </c>
      <c r="L2373" s="3" t="s">
        <v>22</v>
      </c>
      <c r="M2373" s="8">
        <v>3</v>
      </c>
      <c r="N2373" s="5">
        <v>51.79</v>
      </c>
      <c r="O2373" s="6">
        <v>0.2</v>
      </c>
      <c r="P2373" s="5">
        <v>22.23</v>
      </c>
      <c r="Q2373" s="5">
        <f t="shared" si="148"/>
        <v>124.29600000000001</v>
      </c>
      <c r="R2373" s="5">
        <f t="shared" si="149"/>
        <v>66.69</v>
      </c>
      <c r="S2373" s="5">
        <f t="shared" si="150"/>
        <v>57.606000000000009</v>
      </c>
      <c r="T2373" s="7">
        <f t="shared" si="151"/>
        <v>0.4634581965630431</v>
      </c>
      <c r="U2373" s="4">
        <f>YEAR(SalesDataTable[[#This Row],[Order Date]])</f>
        <v>2026</v>
      </c>
      <c r="V2373" s="7" t="str">
        <f>"Q"&amp;ROUNDUP(MONTH(SalesDataTable[[#This Row],[Order Date]])/3,0)</f>
        <v>Q4</v>
      </c>
      <c r="W2373" s="8">
        <f>MONTH(SalesDataTable[[#This Row],[Order Date]])</f>
        <v>11</v>
      </c>
      <c r="X2373" s="7" t="str">
        <f>TEXT(SalesDataTable[[#This Row],[Order Date]],"mmm")</f>
        <v>Nov</v>
      </c>
    </row>
    <row r="2374" spans="1:24" ht="15.75">
      <c r="A2374" s="1">
        <v>3385</v>
      </c>
      <c r="B2374" s="2">
        <v>46341</v>
      </c>
      <c r="C2374" s="3">
        <f>YEAR(SalesDataTable[[#This Row],[Order Date]])</f>
        <v>2026</v>
      </c>
      <c r="D2374" s="10" t="str">
        <f>"Q"&amp;ROUNDUP(MONTH(SalesDataTable[[#This Row],[Order Date]])/3,0)</f>
        <v>Q4</v>
      </c>
      <c r="E2374" s="3">
        <f>MONTH(SalesDataTable[[#This Row],[Order Date]])</f>
        <v>11</v>
      </c>
      <c r="F2374" s="3" t="str">
        <f>TEXT(SalesDataTable[[#This Row],[Order Date]],"MMM")</f>
        <v>Nov</v>
      </c>
      <c r="G2374" s="3" t="s">
        <v>6</v>
      </c>
      <c r="H2374" s="3" t="s">
        <v>41</v>
      </c>
      <c r="I2374" s="3" t="s">
        <v>28</v>
      </c>
      <c r="J2374" s="3" t="s">
        <v>13</v>
      </c>
      <c r="K2374" s="3" t="s">
        <v>9</v>
      </c>
      <c r="L2374" s="3" t="s">
        <v>46</v>
      </c>
      <c r="M2374" s="8">
        <v>1</v>
      </c>
      <c r="N2374" s="5">
        <v>71.040000000000006</v>
      </c>
      <c r="O2374" s="6">
        <v>0.1</v>
      </c>
      <c r="P2374" s="5">
        <v>31.59</v>
      </c>
      <c r="Q2374" s="5">
        <f t="shared" si="148"/>
        <v>63.936000000000007</v>
      </c>
      <c r="R2374" s="5">
        <f t="shared" si="149"/>
        <v>31.59</v>
      </c>
      <c r="S2374" s="5">
        <f t="shared" si="150"/>
        <v>32.346000000000004</v>
      </c>
      <c r="T2374" s="7">
        <f t="shared" si="151"/>
        <v>0.50591216216216217</v>
      </c>
      <c r="U2374" s="4">
        <f>YEAR(SalesDataTable[[#This Row],[Order Date]])</f>
        <v>2026</v>
      </c>
      <c r="V2374" s="7" t="str">
        <f>"Q"&amp;ROUNDUP(MONTH(SalesDataTable[[#This Row],[Order Date]])/3,0)</f>
        <v>Q4</v>
      </c>
      <c r="W2374" s="8">
        <f>MONTH(SalesDataTable[[#This Row],[Order Date]])</f>
        <v>11</v>
      </c>
      <c r="X2374" s="7" t="str">
        <f>TEXT(SalesDataTable[[#This Row],[Order Date]],"mmm")</f>
        <v>Nov</v>
      </c>
    </row>
    <row r="2375" spans="1:24" ht="15.75">
      <c r="A2375" s="1">
        <v>3581</v>
      </c>
      <c r="B2375" s="2">
        <v>46341</v>
      </c>
      <c r="C2375" s="3">
        <f>YEAR(SalesDataTable[[#This Row],[Order Date]])</f>
        <v>2026</v>
      </c>
      <c r="D2375" s="10" t="str">
        <f>"Q"&amp;ROUNDUP(MONTH(SalesDataTable[[#This Row],[Order Date]])/3,0)</f>
        <v>Q4</v>
      </c>
      <c r="E2375" s="3">
        <f>MONTH(SalesDataTable[[#This Row],[Order Date]])</f>
        <v>11</v>
      </c>
      <c r="F2375" s="3" t="str">
        <f>TEXT(SalesDataTable[[#This Row],[Order Date]],"MMM")</f>
        <v>Nov</v>
      </c>
      <c r="G2375" s="3" t="s">
        <v>20</v>
      </c>
      <c r="H2375" s="3" t="s">
        <v>21</v>
      </c>
      <c r="I2375" s="3" t="s">
        <v>28</v>
      </c>
      <c r="J2375" s="3" t="s">
        <v>16</v>
      </c>
      <c r="K2375" s="3" t="s">
        <v>9</v>
      </c>
      <c r="L2375" s="3" t="s">
        <v>17</v>
      </c>
      <c r="M2375" s="8">
        <v>2</v>
      </c>
      <c r="N2375" s="5">
        <v>141.21</v>
      </c>
      <c r="O2375" s="6">
        <v>0.1</v>
      </c>
      <c r="P2375" s="5">
        <v>78.31</v>
      </c>
      <c r="Q2375" s="5">
        <f t="shared" si="148"/>
        <v>254.17800000000003</v>
      </c>
      <c r="R2375" s="5">
        <f t="shared" si="149"/>
        <v>156.62</v>
      </c>
      <c r="S2375" s="5">
        <f t="shared" si="150"/>
        <v>97.558000000000021</v>
      </c>
      <c r="T2375" s="7">
        <f t="shared" si="151"/>
        <v>0.38381763960688969</v>
      </c>
      <c r="U2375" s="4">
        <f>YEAR(SalesDataTable[[#This Row],[Order Date]])</f>
        <v>2026</v>
      </c>
      <c r="V2375" s="7" t="str">
        <f>"Q"&amp;ROUNDUP(MONTH(SalesDataTable[[#This Row],[Order Date]])/3,0)</f>
        <v>Q4</v>
      </c>
      <c r="W2375" s="8">
        <f>MONTH(SalesDataTable[[#This Row],[Order Date]])</f>
        <v>11</v>
      </c>
      <c r="X2375" s="7" t="str">
        <f>TEXT(SalesDataTable[[#This Row],[Order Date]],"mmm")</f>
        <v>Nov</v>
      </c>
    </row>
    <row r="2376" spans="1:24" ht="15.75">
      <c r="A2376" s="1">
        <v>4528</v>
      </c>
      <c r="B2376" s="2">
        <v>46341</v>
      </c>
      <c r="C2376" s="3">
        <f>YEAR(SalesDataTable[[#This Row],[Order Date]])</f>
        <v>2026</v>
      </c>
      <c r="D2376" s="10" t="str">
        <f>"Q"&amp;ROUNDUP(MONTH(SalesDataTable[[#This Row],[Order Date]])/3,0)</f>
        <v>Q4</v>
      </c>
      <c r="E2376" s="3">
        <f>MONTH(SalesDataTable[[#This Row],[Order Date]])</f>
        <v>11</v>
      </c>
      <c r="F2376" s="3" t="str">
        <f>TEXT(SalesDataTable[[#This Row],[Order Date]],"MMM")</f>
        <v>Nov</v>
      </c>
      <c r="G2376" s="3" t="s">
        <v>0</v>
      </c>
      <c r="H2376" s="3" t="s">
        <v>50</v>
      </c>
      <c r="I2376" s="3" t="s">
        <v>28</v>
      </c>
      <c r="J2376" s="3" t="s">
        <v>13</v>
      </c>
      <c r="K2376" s="3" t="s">
        <v>9</v>
      </c>
      <c r="L2376" s="3" t="s">
        <v>17</v>
      </c>
      <c r="M2376" s="8">
        <v>2</v>
      </c>
      <c r="N2376" s="5">
        <v>141.63999999999999</v>
      </c>
      <c r="O2376" s="6">
        <v>0.15</v>
      </c>
      <c r="P2376" s="5">
        <v>80.349999999999994</v>
      </c>
      <c r="Q2376" s="5">
        <f t="shared" si="148"/>
        <v>240.78799999999998</v>
      </c>
      <c r="R2376" s="5">
        <f t="shared" si="149"/>
        <v>160.69999999999999</v>
      </c>
      <c r="S2376" s="5">
        <f t="shared" si="150"/>
        <v>80.087999999999994</v>
      </c>
      <c r="T2376" s="7">
        <f t="shared" si="151"/>
        <v>0.33260793727262156</v>
      </c>
      <c r="U2376" s="4">
        <f>YEAR(SalesDataTable[[#This Row],[Order Date]])</f>
        <v>2026</v>
      </c>
      <c r="V2376" s="7" t="str">
        <f>"Q"&amp;ROUNDUP(MONTH(SalesDataTable[[#This Row],[Order Date]])/3,0)</f>
        <v>Q4</v>
      </c>
      <c r="W2376" s="8">
        <f>MONTH(SalesDataTable[[#This Row],[Order Date]])</f>
        <v>11</v>
      </c>
      <c r="X2376" s="7" t="str">
        <f>TEXT(SalesDataTable[[#This Row],[Order Date]],"mmm")</f>
        <v>Nov</v>
      </c>
    </row>
    <row r="2377" spans="1:24" ht="15.75">
      <c r="A2377" s="1">
        <v>4633</v>
      </c>
      <c r="B2377" s="2">
        <v>46341</v>
      </c>
      <c r="C2377" s="3">
        <f>YEAR(SalesDataTable[[#This Row],[Order Date]])</f>
        <v>2026</v>
      </c>
      <c r="D2377" s="10" t="str">
        <f>"Q"&amp;ROUNDUP(MONTH(SalesDataTable[[#This Row],[Order Date]])/3,0)</f>
        <v>Q4</v>
      </c>
      <c r="E2377" s="3">
        <f>MONTH(SalesDataTable[[#This Row],[Order Date]])</f>
        <v>11</v>
      </c>
      <c r="F2377" s="3" t="str">
        <f>TEXT(SalesDataTable[[#This Row],[Order Date]],"MMM")</f>
        <v>Nov</v>
      </c>
      <c r="G2377" s="3" t="s">
        <v>11</v>
      </c>
      <c r="H2377" s="3" t="s">
        <v>39</v>
      </c>
      <c r="I2377" s="3" t="s">
        <v>2</v>
      </c>
      <c r="J2377" s="3" t="s">
        <v>3</v>
      </c>
      <c r="K2377" s="3" t="s">
        <v>9</v>
      </c>
      <c r="L2377" s="3" t="s">
        <v>46</v>
      </c>
      <c r="M2377" s="8">
        <v>1</v>
      </c>
      <c r="N2377" s="5">
        <v>71.78</v>
      </c>
      <c r="O2377" s="6">
        <v>0.15</v>
      </c>
      <c r="P2377" s="5">
        <v>32.869999999999997</v>
      </c>
      <c r="Q2377" s="5">
        <f t="shared" si="148"/>
        <v>61.012999999999998</v>
      </c>
      <c r="R2377" s="5">
        <f t="shared" si="149"/>
        <v>32.869999999999997</v>
      </c>
      <c r="S2377" s="5">
        <f t="shared" si="150"/>
        <v>28.143000000000001</v>
      </c>
      <c r="T2377" s="7">
        <f t="shared" si="151"/>
        <v>0.46126235392457349</v>
      </c>
      <c r="U2377" s="4">
        <f>YEAR(SalesDataTable[[#This Row],[Order Date]])</f>
        <v>2026</v>
      </c>
      <c r="V2377" s="7" t="str">
        <f>"Q"&amp;ROUNDUP(MONTH(SalesDataTable[[#This Row],[Order Date]])/3,0)</f>
        <v>Q4</v>
      </c>
      <c r="W2377" s="8">
        <f>MONTH(SalesDataTable[[#This Row],[Order Date]])</f>
        <v>11</v>
      </c>
      <c r="X2377" s="7" t="str">
        <f>TEXT(SalesDataTable[[#This Row],[Order Date]],"mmm")</f>
        <v>Nov</v>
      </c>
    </row>
    <row r="2378" spans="1:24" ht="15.75">
      <c r="A2378" s="1">
        <v>5195</v>
      </c>
      <c r="B2378" s="2">
        <v>46341</v>
      </c>
      <c r="C2378" s="3">
        <f>YEAR(SalesDataTable[[#This Row],[Order Date]])</f>
        <v>2026</v>
      </c>
      <c r="D2378" s="10" t="str">
        <f>"Q"&amp;ROUNDUP(MONTH(SalesDataTable[[#This Row],[Order Date]])/3,0)</f>
        <v>Q4</v>
      </c>
      <c r="E2378" s="3">
        <f>MONTH(SalesDataTable[[#This Row],[Order Date]])</f>
        <v>11</v>
      </c>
      <c r="F2378" s="3" t="str">
        <f>TEXT(SalesDataTable[[#This Row],[Order Date]],"MMM")</f>
        <v>Nov</v>
      </c>
      <c r="G2378" s="3" t="s">
        <v>11</v>
      </c>
      <c r="H2378" s="3" t="s">
        <v>52</v>
      </c>
      <c r="I2378" s="3" t="s">
        <v>2</v>
      </c>
      <c r="J2378" s="3" t="s">
        <v>16</v>
      </c>
      <c r="K2378" s="3" t="s">
        <v>9</v>
      </c>
      <c r="L2378" s="3" t="s">
        <v>37</v>
      </c>
      <c r="M2378" s="8">
        <v>3</v>
      </c>
      <c r="N2378" s="5">
        <v>153.88999999999999</v>
      </c>
      <c r="O2378" s="6">
        <v>0.1</v>
      </c>
      <c r="P2378" s="5">
        <v>80.36</v>
      </c>
      <c r="Q2378" s="5">
        <f t="shared" si="148"/>
        <v>415.50299999999999</v>
      </c>
      <c r="R2378" s="5">
        <f t="shared" si="149"/>
        <v>241.07999999999998</v>
      </c>
      <c r="S2378" s="5">
        <f t="shared" si="150"/>
        <v>174.423</v>
      </c>
      <c r="T2378" s="7">
        <f t="shared" si="151"/>
        <v>0.41978758276113531</v>
      </c>
      <c r="U2378" s="4">
        <f>YEAR(SalesDataTable[[#This Row],[Order Date]])</f>
        <v>2026</v>
      </c>
      <c r="V2378" s="7" t="str">
        <f>"Q"&amp;ROUNDUP(MONTH(SalesDataTable[[#This Row],[Order Date]])/3,0)</f>
        <v>Q4</v>
      </c>
      <c r="W2378" s="8">
        <f>MONTH(SalesDataTable[[#This Row],[Order Date]])</f>
        <v>11</v>
      </c>
      <c r="X2378" s="7" t="str">
        <f>TEXT(SalesDataTable[[#This Row],[Order Date]],"mmm")</f>
        <v>Nov</v>
      </c>
    </row>
    <row r="2379" spans="1:24" ht="15.75">
      <c r="A2379" s="1">
        <v>2778</v>
      </c>
      <c r="B2379" s="2">
        <v>46342</v>
      </c>
      <c r="C2379" s="3">
        <f>YEAR(SalesDataTable[[#This Row],[Order Date]])</f>
        <v>2026</v>
      </c>
      <c r="D2379" s="10" t="str">
        <f>"Q"&amp;ROUNDUP(MONTH(SalesDataTable[[#This Row],[Order Date]])/3,0)</f>
        <v>Q4</v>
      </c>
      <c r="E2379" s="3">
        <f>MONTH(SalesDataTable[[#This Row],[Order Date]])</f>
        <v>11</v>
      </c>
      <c r="F2379" s="3" t="str">
        <f>TEXT(SalesDataTable[[#This Row],[Order Date]],"MMM")</f>
        <v>Nov</v>
      </c>
      <c r="G2379" s="3" t="s">
        <v>20</v>
      </c>
      <c r="H2379" s="3" t="s">
        <v>21</v>
      </c>
      <c r="I2379" s="3" t="s">
        <v>28</v>
      </c>
      <c r="J2379" s="3" t="s">
        <v>3</v>
      </c>
      <c r="K2379" s="3" t="s">
        <v>9</v>
      </c>
      <c r="L2379" s="3" t="s">
        <v>17</v>
      </c>
      <c r="M2379" s="8">
        <v>1</v>
      </c>
      <c r="N2379" s="5">
        <v>145.4</v>
      </c>
      <c r="O2379" s="6">
        <v>0.1</v>
      </c>
      <c r="P2379" s="5">
        <v>77.66</v>
      </c>
      <c r="Q2379" s="5">
        <f t="shared" si="148"/>
        <v>130.86000000000001</v>
      </c>
      <c r="R2379" s="5">
        <f t="shared" si="149"/>
        <v>77.66</v>
      </c>
      <c r="S2379" s="5">
        <f t="shared" si="150"/>
        <v>53.200000000000017</v>
      </c>
      <c r="T2379" s="7">
        <f t="shared" si="151"/>
        <v>0.40654134189209851</v>
      </c>
      <c r="U2379" s="4">
        <f>YEAR(SalesDataTable[[#This Row],[Order Date]])</f>
        <v>2026</v>
      </c>
      <c r="V2379" s="7" t="str">
        <f>"Q"&amp;ROUNDUP(MONTH(SalesDataTable[[#This Row],[Order Date]])/3,0)</f>
        <v>Q4</v>
      </c>
      <c r="W2379" s="8">
        <f>MONTH(SalesDataTable[[#This Row],[Order Date]])</f>
        <v>11</v>
      </c>
      <c r="X2379" s="7" t="str">
        <f>TEXT(SalesDataTable[[#This Row],[Order Date]],"mmm")</f>
        <v>Nov</v>
      </c>
    </row>
    <row r="2380" spans="1:24" ht="15.75">
      <c r="A2380" s="1">
        <v>341</v>
      </c>
      <c r="B2380" s="2">
        <v>46343</v>
      </c>
      <c r="C2380" s="3">
        <f>YEAR(SalesDataTable[[#This Row],[Order Date]])</f>
        <v>2026</v>
      </c>
      <c r="D2380" s="10" t="str">
        <f>"Q"&amp;ROUNDUP(MONTH(SalesDataTable[[#This Row],[Order Date]])/3,0)</f>
        <v>Q4</v>
      </c>
      <c r="E2380" s="3">
        <f>MONTH(SalesDataTable[[#This Row],[Order Date]])</f>
        <v>11</v>
      </c>
      <c r="F2380" s="3" t="str">
        <f>TEXT(SalesDataTable[[#This Row],[Order Date]],"MMM")</f>
        <v>Nov</v>
      </c>
      <c r="G2380" s="3" t="s">
        <v>20</v>
      </c>
      <c r="H2380" s="3" t="s">
        <v>33</v>
      </c>
      <c r="I2380" s="3" t="s">
        <v>2</v>
      </c>
      <c r="J2380" s="3" t="s">
        <v>3</v>
      </c>
      <c r="K2380" s="3" t="s">
        <v>14</v>
      </c>
      <c r="L2380" s="3" t="s">
        <v>44</v>
      </c>
      <c r="M2380" s="8">
        <v>1</v>
      </c>
      <c r="N2380" s="5">
        <v>132.94999999999999</v>
      </c>
      <c r="O2380" s="6">
        <v>0.05</v>
      </c>
      <c r="P2380" s="5">
        <v>65.36</v>
      </c>
      <c r="Q2380" s="5">
        <f t="shared" si="148"/>
        <v>126.30249999999998</v>
      </c>
      <c r="R2380" s="5">
        <f t="shared" si="149"/>
        <v>65.36</v>
      </c>
      <c r="S2380" s="5">
        <f t="shared" si="150"/>
        <v>60.942499999999981</v>
      </c>
      <c r="T2380" s="7">
        <f t="shared" si="151"/>
        <v>0.48251222264009019</v>
      </c>
      <c r="U2380" s="4">
        <f>YEAR(SalesDataTable[[#This Row],[Order Date]])</f>
        <v>2026</v>
      </c>
      <c r="V2380" s="7" t="str">
        <f>"Q"&amp;ROUNDUP(MONTH(SalesDataTable[[#This Row],[Order Date]])/3,0)</f>
        <v>Q4</v>
      </c>
      <c r="W2380" s="8">
        <f>MONTH(SalesDataTable[[#This Row],[Order Date]])</f>
        <v>11</v>
      </c>
      <c r="X2380" s="7" t="str">
        <f>TEXT(SalesDataTable[[#This Row],[Order Date]],"mmm")</f>
        <v>Nov</v>
      </c>
    </row>
    <row r="2381" spans="1:24" ht="15.75">
      <c r="A2381" s="1">
        <v>374</v>
      </c>
      <c r="B2381" s="2">
        <v>46343</v>
      </c>
      <c r="C2381" s="3">
        <f>YEAR(SalesDataTable[[#This Row],[Order Date]])</f>
        <v>2026</v>
      </c>
      <c r="D2381" s="10" t="str">
        <f>"Q"&amp;ROUNDUP(MONTH(SalesDataTable[[#This Row],[Order Date]])/3,0)</f>
        <v>Q4</v>
      </c>
      <c r="E2381" s="3">
        <f>MONTH(SalesDataTable[[#This Row],[Order Date]])</f>
        <v>11</v>
      </c>
      <c r="F2381" s="3" t="str">
        <f>TEXT(SalesDataTable[[#This Row],[Order Date]],"MMM")</f>
        <v>Nov</v>
      </c>
      <c r="G2381" s="3" t="s">
        <v>20</v>
      </c>
      <c r="H2381" s="3" t="s">
        <v>31</v>
      </c>
      <c r="I2381" s="3" t="s">
        <v>19</v>
      </c>
      <c r="J2381" s="3" t="s">
        <v>3</v>
      </c>
      <c r="K2381" s="3" t="s">
        <v>34</v>
      </c>
      <c r="L2381" s="3" t="s">
        <v>45</v>
      </c>
      <c r="M2381" s="8">
        <v>1</v>
      </c>
      <c r="N2381" s="5">
        <v>51.34</v>
      </c>
      <c r="O2381" s="6">
        <v>0.15</v>
      </c>
      <c r="P2381" s="5">
        <v>21.37</v>
      </c>
      <c r="Q2381" s="5">
        <f t="shared" si="148"/>
        <v>43.639000000000003</v>
      </c>
      <c r="R2381" s="5">
        <f t="shared" si="149"/>
        <v>21.37</v>
      </c>
      <c r="S2381" s="5">
        <f t="shared" si="150"/>
        <v>22.269000000000002</v>
      </c>
      <c r="T2381" s="7">
        <f t="shared" si="151"/>
        <v>0.5103004193496643</v>
      </c>
      <c r="U2381" s="4">
        <f>YEAR(SalesDataTable[[#This Row],[Order Date]])</f>
        <v>2026</v>
      </c>
      <c r="V2381" s="7" t="str">
        <f>"Q"&amp;ROUNDUP(MONTH(SalesDataTable[[#This Row],[Order Date]])/3,0)</f>
        <v>Q4</v>
      </c>
      <c r="W2381" s="8">
        <f>MONTH(SalesDataTable[[#This Row],[Order Date]])</f>
        <v>11</v>
      </c>
      <c r="X2381" s="7" t="str">
        <f>TEXT(SalesDataTable[[#This Row],[Order Date]],"mmm")</f>
        <v>Nov</v>
      </c>
    </row>
    <row r="2382" spans="1:24" ht="15.75">
      <c r="A2382" s="1">
        <v>598</v>
      </c>
      <c r="B2382" s="2">
        <v>46343</v>
      </c>
      <c r="C2382" s="3">
        <f>YEAR(SalesDataTable[[#This Row],[Order Date]])</f>
        <v>2026</v>
      </c>
      <c r="D2382" s="10" t="str">
        <f>"Q"&amp;ROUNDUP(MONTH(SalesDataTable[[#This Row],[Order Date]])/3,0)</f>
        <v>Q4</v>
      </c>
      <c r="E2382" s="3">
        <f>MONTH(SalesDataTable[[#This Row],[Order Date]])</f>
        <v>11</v>
      </c>
      <c r="F2382" s="3" t="str">
        <f>TEXT(SalesDataTable[[#This Row],[Order Date]],"MMM")</f>
        <v>Nov</v>
      </c>
      <c r="G2382" s="3" t="s">
        <v>0</v>
      </c>
      <c r="H2382" s="3" t="s">
        <v>1</v>
      </c>
      <c r="I2382" s="3" t="s">
        <v>2</v>
      </c>
      <c r="J2382" s="3" t="s">
        <v>13</v>
      </c>
      <c r="K2382" s="3" t="s">
        <v>4</v>
      </c>
      <c r="L2382" s="3" t="s">
        <v>22</v>
      </c>
      <c r="M2382" s="8">
        <v>1</v>
      </c>
      <c r="N2382" s="5">
        <v>49.98</v>
      </c>
      <c r="O2382" s="6">
        <v>0.1</v>
      </c>
      <c r="P2382" s="5">
        <v>22.25</v>
      </c>
      <c r="Q2382" s="5">
        <f t="shared" si="148"/>
        <v>44.981999999999999</v>
      </c>
      <c r="R2382" s="5">
        <f t="shared" si="149"/>
        <v>22.25</v>
      </c>
      <c r="S2382" s="5">
        <f t="shared" si="150"/>
        <v>22.731999999999999</v>
      </c>
      <c r="T2382" s="7">
        <f t="shared" si="151"/>
        <v>0.50535769863500957</v>
      </c>
      <c r="U2382" s="4">
        <f>YEAR(SalesDataTable[[#This Row],[Order Date]])</f>
        <v>2026</v>
      </c>
      <c r="V2382" s="7" t="str">
        <f>"Q"&amp;ROUNDUP(MONTH(SalesDataTable[[#This Row],[Order Date]])/3,0)</f>
        <v>Q4</v>
      </c>
      <c r="W2382" s="8">
        <f>MONTH(SalesDataTable[[#This Row],[Order Date]])</f>
        <v>11</v>
      </c>
      <c r="X2382" s="7" t="str">
        <f>TEXT(SalesDataTable[[#This Row],[Order Date]],"mmm")</f>
        <v>Nov</v>
      </c>
    </row>
    <row r="2383" spans="1:24" ht="15.75">
      <c r="A2383" s="1">
        <v>690</v>
      </c>
      <c r="B2383" s="2">
        <v>46343</v>
      </c>
      <c r="C2383" s="3">
        <f>YEAR(SalesDataTable[[#This Row],[Order Date]])</f>
        <v>2026</v>
      </c>
      <c r="D2383" s="10" t="str">
        <f>"Q"&amp;ROUNDUP(MONTH(SalesDataTable[[#This Row],[Order Date]])/3,0)</f>
        <v>Q4</v>
      </c>
      <c r="E2383" s="3">
        <f>MONTH(SalesDataTable[[#This Row],[Order Date]])</f>
        <v>11</v>
      </c>
      <c r="F2383" s="3" t="str">
        <f>TEXT(SalesDataTable[[#This Row],[Order Date]],"MMM")</f>
        <v>Nov</v>
      </c>
      <c r="G2383" s="3" t="s">
        <v>20</v>
      </c>
      <c r="H2383" s="3" t="s">
        <v>33</v>
      </c>
      <c r="I2383" s="3" t="s">
        <v>2</v>
      </c>
      <c r="J2383" s="3" t="s">
        <v>3</v>
      </c>
      <c r="K2383" s="3" t="s">
        <v>14</v>
      </c>
      <c r="L2383" s="3" t="s">
        <v>48</v>
      </c>
      <c r="M2383" s="8">
        <v>2</v>
      </c>
      <c r="N2383" s="5">
        <v>168.08</v>
      </c>
      <c r="O2383" s="6">
        <v>0.1</v>
      </c>
      <c r="P2383" s="5">
        <v>87.63</v>
      </c>
      <c r="Q2383" s="5">
        <f t="shared" si="148"/>
        <v>302.54400000000004</v>
      </c>
      <c r="R2383" s="5">
        <f t="shared" si="149"/>
        <v>175.26</v>
      </c>
      <c r="S2383" s="5">
        <f t="shared" si="150"/>
        <v>127.28400000000005</v>
      </c>
      <c r="T2383" s="7">
        <f t="shared" si="151"/>
        <v>0.42071235919403471</v>
      </c>
      <c r="U2383" s="4">
        <f>YEAR(SalesDataTable[[#This Row],[Order Date]])</f>
        <v>2026</v>
      </c>
      <c r="V2383" s="7" t="str">
        <f>"Q"&amp;ROUNDUP(MONTH(SalesDataTable[[#This Row],[Order Date]])/3,0)</f>
        <v>Q4</v>
      </c>
      <c r="W2383" s="8">
        <f>MONTH(SalesDataTable[[#This Row],[Order Date]])</f>
        <v>11</v>
      </c>
      <c r="X2383" s="7" t="str">
        <f>TEXT(SalesDataTable[[#This Row],[Order Date]],"mmm")</f>
        <v>Nov</v>
      </c>
    </row>
    <row r="2384" spans="1:24" ht="15.75">
      <c r="A2384" s="1">
        <v>1296</v>
      </c>
      <c r="B2384" s="2">
        <v>46343</v>
      </c>
      <c r="C2384" s="3">
        <f>YEAR(SalesDataTable[[#This Row],[Order Date]])</f>
        <v>2026</v>
      </c>
      <c r="D2384" s="10" t="str">
        <f>"Q"&amp;ROUNDUP(MONTH(SalesDataTable[[#This Row],[Order Date]])/3,0)</f>
        <v>Q4</v>
      </c>
      <c r="E2384" s="3">
        <f>MONTH(SalesDataTable[[#This Row],[Order Date]])</f>
        <v>11</v>
      </c>
      <c r="F2384" s="3" t="str">
        <f>TEXT(SalesDataTable[[#This Row],[Order Date]],"MMM")</f>
        <v>Nov</v>
      </c>
      <c r="G2384" s="3" t="s">
        <v>20</v>
      </c>
      <c r="H2384" s="3" t="s">
        <v>47</v>
      </c>
      <c r="I2384" s="3" t="s">
        <v>2</v>
      </c>
      <c r="J2384" s="3" t="s">
        <v>13</v>
      </c>
      <c r="K2384" s="3" t="s">
        <v>23</v>
      </c>
      <c r="L2384" s="3" t="s">
        <v>29</v>
      </c>
      <c r="M2384" s="8">
        <v>1</v>
      </c>
      <c r="N2384" s="5">
        <v>191.85</v>
      </c>
      <c r="O2384" s="6">
        <v>0.15</v>
      </c>
      <c r="P2384" s="5">
        <v>104.41</v>
      </c>
      <c r="Q2384" s="5">
        <f t="shared" si="148"/>
        <v>163.07249999999999</v>
      </c>
      <c r="R2384" s="5">
        <f t="shared" si="149"/>
        <v>104.41</v>
      </c>
      <c r="S2384" s="5">
        <f t="shared" si="150"/>
        <v>58.662499999999994</v>
      </c>
      <c r="T2384" s="7">
        <f t="shared" si="151"/>
        <v>0.35973263425776875</v>
      </c>
      <c r="U2384" s="4">
        <f>YEAR(SalesDataTable[[#This Row],[Order Date]])</f>
        <v>2026</v>
      </c>
      <c r="V2384" s="7" t="str">
        <f>"Q"&amp;ROUNDUP(MONTH(SalesDataTable[[#This Row],[Order Date]])/3,0)</f>
        <v>Q4</v>
      </c>
      <c r="W2384" s="8">
        <f>MONTH(SalesDataTable[[#This Row],[Order Date]])</f>
        <v>11</v>
      </c>
      <c r="X2384" s="7" t="str">
        <f>TEXT(SalesDataTable[[#This Row],[Order Date]],"mmm")</f>
        <v>Nov</v>
      </c>
    </row>
    <row r="2385" spans="1:24" ht="15.75">
      <c r="A2385" s="1">
        <v>1585</v>
      </c>
      <c r="B2385" s="2">
        <v>46343</v>
      </c>
      <c r="C2385" s="3">
        <f>YEAR(SalesDataTable[[#This Row],[Order Date]])</f>
        <v>2026</v>
      </c>
      <c r="D2385" s="10" t="str">
        <f>"Q"&amp;ROUNDUP(MONTH(SalesDataTable[[#This Row],[Order Date]])/3,0)</f>
        <v>Q4</v>
      </c>
      <c r="E2385" s="3">
        <f>MONTH(SalesDataTable[[#This Row],[Order Date]])</f>
        <v>11</v>
      </c>
      <c r="F2385" s="3" t="str">
        <f>TEXT(SalesDataTable[[#This Row],[Order Date]],"MMM")</f>
        <v>Nov</v>
      </c>
      <c r="G2385" s="3" t="s">
        <v>6</v>
      </c>
      <c r="H2385" s="3" t="s">
        <v>49</v>
      </c>
      <c r="I2385" s="3" t="s">
        <v>19</v>
      </c>
      <c r="J2385" s="3" t="s">
        <v>3</v>
      </c>
      <c r="K2385" s="3" t="s">
        <v>9</v>
      </c>
      <c r="L2385" s="3" t="s">
        <v>10</v>
      </c>
      <c r="M2385" s="8">
        <v>4</v>
      </c>
      <c r="N2385" s="5">
        <v>93.99</v>
      </c>
      <c r="O2385" s="6">
        <v>0.1</v>
      </c>
      <c r="P2385" s="5">
        <v>44.07</v>
      </c>
      <c r="Q2385" s="5">
        <f t="shared" si="148"/>
        <v>338.36399999999998</v>
      </c>
      <c r="R2385" s="5">
        <f t="shared" si="149"/>
        <v>176.28</v>
      </c>
      <c r="S2385" s="5">
        <f t="shared" si="150"/>
        <v>162.08399999999997</v>
      </c>
      <c r="T2385" s="7">
        <f t="shared" si="151"/>
        <v>0.47902259105578604</v>
      </c>
      <c r="U2385" s="4">
        <f>YEAR(SalesDataTable[[#This Row],[Order Date]])</f>
        <v>2026</v>
      </c>
      <c r="V2385" s="7" t="str">
        <f>"Q"&amp;ROUNDUP(MONTH(SalesDataTable[[#This Row],[Order Date]])/3,0)</f>
        <v>Q4</v>
      </c>
      <c r="W2385" s="8">
        <f>MONTH(SalesDataTable[[#This Row],[Order Date]])</f>
        <v>11</v>
      </c>
      <c r="X2385" s="7" t="str">
        <f>TEXT(SalesDataTable[[#This Row],[Order Date]],"mmm")</f>
        <v>Nov</v>
      </c>
    </row>
    <row r="2386" spans="1:24" ht="15.75">
      <c r="A2386" s="1">
        <v>2194</v>
      </c>
      <c r="B2386" s="2">
        <v>46343</v>
      </c>
      <c r="C2386" s="3">
        <f>YEAR(SalesDataTable[[#This Row],[Order Date]])</f>
        <v>2026</v>
      </c>
      <c r="D2386" s="10" t="str">
        <f>"Q"&amp;ROUNDUP(MONTH(SalesDataTable[[#This Row],[Order Date]])/3,0)</f>
        <v>Q4</v>
      </c>
      <c r="E2386" s="3">
        <f>MONTH(SalesDataTable[[#This Row],[Order Date]])</f>
        <v>11</v>
      </c>
      <c r="F2386" s="3" t="str">
        <f>TEXT(SalesDataTable[[#This Row],[Order Date]],"MMM")</f>
        <v>Nov</v>
      </c>
      <c r="G2386" s="3" t="s">
        <v>20</v>
      </c>
      <c r="H2386" s="3" t="s">
        <v>47</v>
      </c>
      <c r="I2386" s="3" t="s">
        <v>2</v>
      </c>
      <c r="J2386" s="3" t="s">
        <v>3</v>
      </c>
      <c r="K2386" s="3" t="s">
        <v>14</v>
      </c>
      <c r="L2386" s="3" t="s">
        <v>15</v>
      </c>
      <c r="M2386" s="8">
        <v>4</v>
      </c>
      <c r="N2386" s="5">
        <v>36.57</v>
      </c>
      <c r="O2386" s="6">
        <v>0.05</v>
      </c>
      <c r="P2386" s="5">
        <v>13.35</v>
      </c>
      <c r="Q2386" s="5">
        <f t="shared" si="148"/>
        <v>138.96600000000001</v>
      </c>
      <c r="R2386" s="5">
        <f t="shared" si="149"/>
        <v>53.4</v>
      </c>
      <c r="S2386" s="5">
        <f t="shared" si="150"/>
        <v>85.566000000000003</v>
      </c>
      <c r="T2386" s="7">
        <f t="shared" si="151"/>
        <v>0.61573334484694098</v>
      </c>
      <c r="U2386" s="4">
        <f>YEAR(SalesDataTable[[#This Row],[Order Date]])</f>
        <v>2026</v>
      </c>
      <c r="V2386" s="7" t="str">
        <f>"Q"&amp;ROUNDUP(MONTH(SalesDataTable[[#This Row],[Order Date]])/3,0)</f>
        <v>Q4</v>
      </c>
      <c r="W2386" s="8">
        <f>MONTH(SalesDataTable[[#This Row],[Order Date]])</f>
        <v>11</v>
      </c>
      <c r="X2386" s="7" t="str">
        <f>TEXT(SalesDataTable[[#This Row],[Order Date]],"mmm")</f>
        <v>Nov</v>
      </c>
    </row>
    <row r="2387" spans="1:24" ht="15.75">
      <c r="A2387" s="1">
        <v>2221</v>
      </c>
      <c r="B2387" s="2">
        <v>46343</v>
      </c>
      <c r="C2387" s="3">
        <f>YEAR(SalesDataTable[[#This Row],[Order Date]])</f>
        <v>2026</v>
      </c>
      <c r="D2387" s="10" t="str">
        <f>"Q"&amp;ROUNDUP(MONTH(SalesDataTable[[#This Row],[Order Date]])/3,0)</f>
        <v>Q4</v>
      </c>
      <c r="E2387" s="3">
        <f>MONTH(SalesDataTable[[#This Row],[Order Date]])</f>
        <v>11</v>
      </c>
      <c r="F2387" s="3" t="str">
        <f>TEXT(SalesDataTable[[#This Row],[Order Date]],"MMM")</f>
        <v>Nov</v>
      </c>
      <c r="G2387" s="3" t="s">
        <v>6</v>
      </c>
      <c r="H2387" s="3" t="s">
        <v>43</v>
      </c>
      <c r="I2387" s="3" t="s">
        <v>28</v>
      </c>
      <c r="J2387" s="3" t="s">
        <v>3</v>
      </c>
      <c r="K2387" s="3" t="s">
        <v>4</v>
      </c>
      <c r="L2387" s="3" t="s">
        <v>26</v>
      </c>
      <c r="M2387" s="8">
        <v>1</v>
      </c>
      <c r="N2387" s="5">
        <v>39.81</v>
      </c>
      <c r="O2387" s="6">
        <v>0.05</v>
      </c>
      <c r="P2387" s="5">
        <v>16.25</v>
      </c>
      <c r="Q2387" s="5">
        <f t="shared" si="148"/>
        <v>37.819499999999998</v>
      </c>
      <c r="R2387" s="5">
        <f t="shared" si="149"/>
        <v>16.25</v>
      </c>
      <c r="S2387" s="5">
        <f t="shared" si="150"/>
        <v>21.569499999999998</v>
      </c>
      <c r="T2387" s="7">
        <f t="shared" si="151"/>
        <v>0.57032747656632155</v>
      </c>
      <c r="U2387" s="4">
        <f>YEAR(SalesDataTable[[#This Row],[Order Date]])</f>
        <v>2026</v>
      </c>
      <c r="V2387" s="7" t="str">
        <f>"Q"&amp;ROUNDUP(MONTH(SalesDataTable[[#This Row],[Order Date]])/3,0)</f>
        <v>Q4</v>
      </c>
      <c r="W2387" s="8">
        <f>MONTH(SalesDataTable[[#This Row],[Order Date]])</f>
        <v>11</v>
      </c>
      <c r="X2387" s="7" t="str">
        <f>TEXT(SalesDataTable[[#This Row],[Order Date]],"mmm")</f>
        <v>Nov</v>
      </c>
    </row>
    <row r="2388" spans="1:24" ht="15.75">
      <c r="A2388" s="1">
        <v>3836</v>
      </c>
      <c r="B2388" s="2">
        <v>46343</v>
      </c>
      <c r="C2388" s="3">
        <f>YEAR(SalesDataTable[[#This Row],[Order Date]])</f>
        <v>2026</v>
      </c>
      <c r="D2388" s="10" t="str">
        <f>"Q"&amp;ROUNDUP(MONTH(SalesDataTable[[#This Row],[Order Date]])/3,0)</f>
        <v>Q4</v>
      </c>
      <c r="E2388" s="3">
        <f>MONTH(SalesDataTable[[#This Row],[Order Date]])</f>
        <v>11</v>
      </c>
      <c r="F2388" s="3" t="str">
        <f>TEXT(SalesDataTable[[#This Row],[Order Date]],"MMM")</f>
        <v>Nov</v>
      </c>
      <c r="G2388" s="3" t="s">
        <v>20</v>
      </c>
      <c r="H2388" s="3" t="s">
        <v>21</v>
      </c>
      <c r="I2388" s="3" t="s">
        <v>19</v>
      </c>
      <c r="J2388" s="3" t="s">
        <v>3</v>
      </c>
      <c r="K2388" s="3" t="s">
        <v>9</v>
      </c>
      <c r="L2388" s="3" t="s">
        <v>10</v>
      </c>
      <c r="M2388" s="8">
        <v>1</v>
      </c>
      <c r="N2388" s="5">
        <v>91.43</v>
      </c>
      <c r="O2388" s="6">
        <v>0.1</v>
      </c>
      <c r="P2388" s="5">
        <v>45.06</v>
      </c>
      <c r="Q2388" s="5">
        <f t="shared" si="148"/>
        <v>82.287000000000006</v>
      </c>
      <c r="R2388" s="5">
        <f t="shared" si="149"/>
        <v>45.06</v>
      </c>
      <c r="S2388" s="5">
        <f t="shared" si="150"/>
        <v>37.227000000000004</v>
      </c>
      <c r="T2388" s="7">
        <f t="shared" si="151"/>
        <v>0.45240438951474715</v>
      </c>
      <c r="U2388" s="4">
        <f>YEAR(SalesDataTable[[#This Row],[Order Date]])</f>
        <v>2026</v>
      </c>
      <c r="V2388" s="7" t="str">
        <f>"Q"&amp;ROUNDUP(MONTH(SalesDataTable[[#This Row],[Order Date]])/3,0)</f>
        <v>Q4</v>
      </c>
      <c r="W2388" s="8">
        <f>MONTH(SalesDataTable[[#This Row],[Order Date]])</f>
        <v>11</v>
      </c>
      <c r="X2388" s="7" t="str">
        <f>TEXT(SalesDataTable[[#This Row],[Order Date]],"mmm")</f>
        <v>Nov</v>
      </c>
    </row>
    <row r="2389" spans="1:24" ht="15.75">
      <c r="A2389" s="1">
        <v>4437</v>
      </c>
      <c r="B2389" s="2">
        <v>46343</v>
      </c>
      <c r="C2389" s="3">
        <f>YEAR(SalesDataTable[[#This Row],[Order Date]])</f>
        <v>2026</v>
      </c>
      <c r="D2389" s="10" t="str">
        <f>"Q"&amp;ROUNDUP(MONTH(SalesDataTable[[#This Row],[Order Date]])/3,0)</f>
        <v>Q4</v>
      </c>
      <c r="E2389" s="3">
        <f>MONTH(SalesDataTable[[#This Row],[Order Date]])</f>
        <v>11</v>
      </c>
      <c r="F2389" s="3" t="str">
        <f>TEXT(SalesDataTable[[#This Row],[Order Date]],"MMM")</f>
        <v>Nov</v>
      </c>
      <c r="G2389" s="3" t="s">
        <v>11</v>
      </c>
      <c r="H2389" s="3" t="s">
        <v>12</v>
      </c>
      <c r="I2389" s="3" t="s">
        <v>2</v>
      </c>
      <c r="J2389" s="3" t="s">
        <v>3</v>
      </c>
      <c r="K2389" s="3" t="s">
        <v>34</v>
      </c>
      <c r="L2389" s="3" t="s">
        <v>38</v>
      </c>
      <c r="M2389" s="8">
        <v>1</v>
      </c>
      <c r="N2389" s="5">
        <v>122.64</v>
      </c>
      <c r="O2389" s="6">
        <v>0</v>
      </c>
      <c r="P2389" s="5">
        <v>68.58</v>
      </c>
      <c r="Q2389" s="5">
        <f t="shared" si="148"/>
        <v>122.64</v>
      </c>
      <c r="R2389" s="5">
        <f t="shared" si="149"/>
        <v>68.58</v>
      </c>
      <c r="S2389" s="5">
        <f t="shared" si="150"/>
        <v>54.06</v>
      </c>
      <c r="T2389" s="7">
        <f t="shared" si="151"/>
        <v>0.44080234833659493</v>
      </c>
      <c r="U2389" s="4">
        <f>YEAR(SalesDataTable[[#This Row],[Order Date]])</f>
        <v>2026</v>
      </c>
      <c r="V2389" s="7" t="str">
        <f>"Q"&amp;ROUNDUP(MONTH(SalesDataTable[[#This Row],[Order Date]])/3,0)</f>
        <v>Q4</v>
      </c>
      <c r="W2389" s="8">
        <f>MONTH(SalesDataTable[[#This Row],[Order Date]])</f>
        <v>11</v>
      </c>
      <c r="X2389" s="7" t="str">
        <f>TEXT(SalesDataTable[[#This Row],[Order Date]],"mmm")</f>
        <v>Nov</v>
      </c>
    </row>
    <row r="2390" spans="1:24" ht="15.75">
      <c r="A2390" s="1">
        <v>4735</v>
      </c>
      <c r="B2390" s="2">
        <v>46343</v>
      </c>
      <c r="C2390" s="3">
        <f>YEAR(SalesDataTable[[#This Row],[Order Date]])</f>
        <v>2026</v>
      </c>
      <c r="D2390" s="10" t="str">
        <f>"Q"&amp;ROUNDUP(MONTH(SalesDataTable[[#This Row],[Order Date]])/3,0)</f>
        <v>Q4</v>
      </c>
      <c r="E2390" s="3">
        <f>MONTH(SalesDataTable[[#This Row],[Order Date]])</f>
        <v>11</v>
      </c>
      <c r="F2390" s="3" t="str">
        <f>TEXT(SalesDataTable[[#This Row],[Order Date]],"MMM")</f>
        <v>Nov</v>
      </c>
      <c r="G2390" s="3" t="s">
        <v>6</v>
      </c>
      <c r="H2390" s="3" t="s">
        <v>43</v>
      </c>
      <c r="I2390" s="3" t="s">
        <v>2</v>
      </c>
      <c r="J2390" s="3" t="s">
        <v>16</v>
      </c>
      <c r="K2390" s="3" t="s">
        <v>4</v>
      </c>
      <c r="L2390" s="3" t="s">
        <v>5</v>
      </c>
      <c r="M2390" s="8">
        <v>1</v>
      </c>
      <c r="N2390" s="5">
        <v>80.959999999999994</v>
      </c>
      <c r="O2390" s="6">
        <v>0.1</v>
      </c>
      <c r="P2390" s="5">
        <v>43.86</v>
      </c>
      <c r="Q2390" s="5">
        <f t="shared" si="148"/>
        <v>72.86399999999999</v>
      </c>
      <c r="R2390" s="5">
        <f t="shared" si="149"/>
        <v>43.86</v>
      </c>
      <c r="S2390" s="5">
        <f t="shared" si="150"/>
        <v>29.003999999999991</v>
      </c>
      <c r="T2390" s="7">
        <f t="shared" si="151"/>
        <v>0.39805665349143604</v>
      </c>
      <c r="U2390" s="4">
        <f>YEAR(SalesDataTable[[#This Row],[Order Date]])</f>
        <v>2026</v>
      </c>
      <c r="V2390" s="7" t="str">
        <f>"Q"&amp;ROUNDUP(MONTH(SalesDataTable[[#This Row],[Order Date]])/3,0)</f>
        <v>Q4</v>
      </c>
      <c r="W2390" s="8">
        <f>MONTH(SalesDataTable[[#This Row],[Order Date]])</f>
        <v>11</v>
      </c>
      <c r="X2390" s="7" t="str">
        <f>TEXT(SalesDataTable[[#This Row],[Order Date]],"mmm")</f>
        <v>Nov</v>
      </c>
    </row>
    <row r="2391" spans="1:24" ht="15.75">
      <c r="A2391" s="1">
        <v>554</v>
      </c>
      <c r="B2391" s="2">
        <v>46344</v>
      </c>
      <c r="C2391" s="3">
        <f>YEAR(SalesDataTable[[#This Row],[Order Date]])</f>
        <v>2026</v>
      </c>
      <c r="D2391" s="10" t="str">
        <f>"Q"&amp;ROUNDUP(MONTH(SalesDataTable[[#This Row],[Order Date]])/3,0)</f>
        <v>Q4</v>
      </c>
      <c r="E2391" s="3">
        <f>MONTH(SalesDataTable[[#This Row],[Order Date]])</f>
        <v>11</v>
      </c>
      <c r="F2391" s="3" t="str">
        <f>TEXT(SalesDataTable[[#This Row],[Order Date]],"MMM")</f>
        <v>Nov</v>
      </c>
      <c r="G2391" s="3" t="s">
        <v>11</v>
      </c>
      <c r="H2391" s="3" t="s">
        <v>25</v>
      </c>
      <c r="I2391" s="3" t="s">
        <v>28</v>
      </c>
      <c r="J2391" s="3" t="s">
        <v>16</v>
      </c>
      <c r="K2391" s="3" t="s">
        <v>34</v>
      </c>
      <c r="L2391" s="3" t="s">
        <v>42</v>
      </c>
      <c r="M2391" s="8">
        <v>1</v>
      </c>
      <c r="N2391" s="5">
        <v>36.380000000000003</v>
      </c>
      <c r="O2391" s="6">
        <v>0.05</v>
      </c>
      <c r="P2391" s="5">
        <v>14.06</v>
      </c>
      <c r="Q2391" s="5">
        <f t="shared" si="148"/>
        <v>34.561</v>
      </c>
      <c r="R2391" s="5">
        <f t="shared" si="149"/>
        <v>14.06</v>
      </c>
      <c r="S2391" s="5">
        <f t="shared" si="150"/>
        <v>20.500999999999998</v>
      </c>
      <c r="T2391" s="7">
        <f t="shared" si="151"/>
        <v>0.59318306761957118</v>
      </c>
      <c r="U2391" s="4">
        <f>YEAR(SalesDataTable[[#This Row],[Order Date]])</f>
        <v>2026</v>
      </c>
      <c r="V2391" s="7" t="str">
        <f>"Q"&amp;ROUNDUP(MONTH(SalesDataTable[[#This Row],[Order Date]])/3,0)</f>
        <v>Q4</v>
      </c>
      <c r="W2391" s="8">
        <f>MONTH(SalesDataTable[[#This Row],[Order Date]])</f>
        <v>11</v>
      </c>
      <c r="X2391" s="7" t="str">
        <f>TEXT(SalesDataTable[[#This Row],[Order Date]],"mmm")</f>
        <v>Nov</v>
      </c>
    </row>
    <row r="2392" spans="1:24" ht="15.75">
      <c r="A2392" s="1">
        <v>1205</v>
      </c>
      <c r="B2392" s="2">
        <v>46344</v>
      </c>
      <c r="C2392" s="3">
        <f>YEAR(SalesDataTable[[#This Row],[Order Date]])</f>
        <v>2026</v>
      </c>
      <c r="D2392" s="10" t="str">
        <f>"Q"&amp;ROUNDUP(MONTH(SalesDataTable[[#This Row],[Order Date]])/3,0)</f>
        <v>Q4</v>
      </c>
      <c r="E2392" s="3">
        <f>MONTH(SalesDataTable[[#This Row],[Order Date]])</f>
        <v>11</v>
      </c>
      <c r="F2392" s="3" t="str">
        <f>TEXT(SalesDataTable[[#This Row],[Order Date]],"MMM")</f>
        <v>Nov</v>
      </c>
      <c r="G2392" s="3" t="s">
        <v>20</v>
      </c>
      <c r="H2392" s="3" t="s">
        <v>47</v>
      </c>
      <c r="I2392" s="3" t="s">
        <v>2</v>
      </c>
      <c r="J2392" s="3" t="s">
        <v>3</v>
      </c>
      <c r="K2392" s="3" t="s">
        <v>4</v>
      </c>
      <c r="L2392" s="3" t="s">
        <v>30</v>
      </c>
      <c r="M2392" s="8">
        <v>2</v>
      </c>
      <c r="N2392" s="5">
        <v>100.72</v>
      </c>
      <c r="O2392" s="6">
        <v>0.1</v>
      </c>
      <c r="P2392" s="5">
        <v>51.68</v>
      </c>
      <c r="Q2392" s="5">
        <f t="shared" si="148"/>
        <v>181.29599999999999</v>
      </c>
      <c r="R2392" s="5">
        <f t="shared" si="149"/>
        <v>103.36</v>
      </c>
      <c r="S2392" s="5">
        <f t="shared" si="150"/>
        <v>77.935999999999993</v>
      </c>
      <c r="T2392" s="7">
        <f t="shared" si="151"/>
        <v>0.42988262289294854</v>
      </c>
      <c r="U2392" s="4">
        <f>YEAR(SalesDataTable[[#This Row],[Order Date]])</f>
        <v>2026</v>
      </c>
      <c r="V2392" s="7" t="str">
        <f>"Q"&amp;ROUNDUP(MONTH(SalesDataTable[[#This Row],[Order Date]])/3,0)</f>
        <v>Q4</v>
      </c>
      <c r="W2392" s="8">
        <f>MONTH(SalesDataTable[[#This Row],[Order Date]])</f>
        <v>11</v>
      </c>
      <c r="X2392" s="7" t="str">
        <f>TEXT(SalesDataTable[[#This Row],[Order Date]],"mmm")</f>
        <v>Nov</v>
      </c>
    </row>
    <row r="2393" spans="1:24" ht="15.75">
      <c r="A2393" s="1">
        <v>1979</v>
      </c>
      <c r="B2393" s="2">
        <v>46344</v>
      </c>
      <c r="C2393" s="3">
        <f>YEAR(SalesDataTable[[#This Row],[Order Date]])</f>
        <v>2026</v>
      </c>
      <c r="D2393" s="10" t="str">
        <f>"Q"&amp;ROUNDUP(MONTH(SalesDataTable[[#This Row],[Order Date]])/3,0)</f>
        <v>Q4</v>
      </c>
      <c r="E2393" s="3">
        <f>MONTH(SalesDataTable[[#This Row],[Order Date]])</f>
        <v>11</v>
      </c>
      <c r="F2393" s="3" t="str">
        <f>TEXT(SalesDataTable[[#This Row],[Order Date]],"MMM")</f>
        <v>Nov</v>
      </c>
      <c r="G2393" s="3" t="s">
        <v>6</v>
      </c>
      <c r="H2393" s="3" t="s">
        <v>41</v>
      </c>
      <c r="I2393" s="3" t="s">
        <v>19</v>
      </c>
      <c r="J2393" s="3" t="s">
        <v>3</v>
      </c>
      <c r="K2393" s="3" t="s">
        <v>23</v>
      </c>
      <c r="L2393" s="3" t="s">
        <v>51</v>
      </c>
      <c r="M2393" s="8">
        <v>3</v>
      </c>
      <c r="N2393" s="5">
        <v>120.29</v>
      </c>
      <c r="O2393" s="6">
        <v>0</v>
      </c>
      <c r="P2393" s="5">
        <v>62.04</v>
      </c>
      <c r="Q2393" s="5">
        <f t="shared" si="148"/>
        <v>360.87</v>
      </c>
      <c r="R2393" s="5">
        <f t="shared" si="149"/>
        <v>186.12</v>
      </c>
      <c r="S2393" s="5">
        <f t="shared" si="150"/>
        <v>174.75</v>
      </c>
      <c r="T2393" s="7">
        <f t="shared" si="151"/>
        <v>0.48424640452240419</v>
      </c>
      <c r="U2393" s="4">
        <f>YEAR(SalesDataTable[[#This Row],[Order Date]])</f>
        <v>2026</v>
      </c>
      <c r="V2393" s="7" t="str">
        <f>"Q"&amp;ROUNDUP(MONTH(SalesDataTable[[#This Row],[Order Date]])/3,0)</f>
        <v>Q4</v>
      </c>
      <c r="W2393" s="8">
        <f>MONTH(SalesDataTable[[#This Row],[Order Date]])</f>
        <v>11</v>
      </c>
      <c r="X2393" s="7" t="str">
        <f>TEXT(SalesDataTable[[#This Row],[Order Date]],"mmm")</f>
        <v>Nov</v>
      </c>
    </row>
    <row r="2394" spans="1:24" ht="15.75">
      <c r="A2394" s="1">
        <v>2151</v>
      </c>
      <c r="B2394" s="2">
        <v>46344</v>
      </c>
      <c r="C2394" s="3">
        <f>YEAR(SalesDataTable[[#This Row],[Order Date]])</f>
        <v>2026</v>
      </c>
      <c r="D2394" s="10" t="str">
        <f>"Q"&amp;ROUNDUP(MONTH(SalesDataTable[[#This Row],[Order Date]])/3,0)</f>
        <v>Q4</v>
      </c>
      <c r="E2394" s="3">
        <f>MONTH(SalesDataTable[[#This Row],[Order Date]])</f>
        <v>11</v>
      </c>
      <c r="F2394" s="3" t="str">
        <f>TEXT(SalesDataTable[[#This Row],[Order Date]],"MMM")</f>
        <v>Nov</v>
      </c>
      <c r="G2394" s="3" t="s">
        <v>6</v>
      </c>
      <c r="H2394" s="3" t="s">
        <v>7</v>
      </c>
      <c r="I2394" s="3" t="s">
        <v>2</v>
      </c>
      <c r="J2394" s="3" t="s">
        <v>13</v>
      </c>
      <c r="K2394" s="3" t="s">
        <v>23</v>
      </c>
      <c r="L2394" s="3" t="s">
        <v>51</v>
      </c>
      <c r="M2394" s="8">
        <v>2</v>
      </c>
      <c r="N2394" s="5">
        <v>124.18</v>
      </c>
      <c r="O2394" s="6">
        <v>0.15</v>
      </c>
      <c r="P2394" s="5">
        <v>60.72</v>
      </c>
      <c r="Q2394" s="5">
        <f t="shared" si="148"/>
        <v>211.10599999999999</v>
      </c>
      <c r="R2394" s="5">
        <f t="shared" si="149"/>
        <v>121.44</v>
      </c>
      <c r="S2394" s="5">
        <f t="shared" si="150"/>
        <v>89.665999999999997</v>
      </c>
      <c r="T2394" s="7">
        <f t="shared" si="151"/>
        <v>0.42474396748552862</v>
      </c>
      <c r="U2394" s="4">
        <f>YEAR(SalesDataTable[[#This Row],[Order Date]])</f>
        <v>2026</v>
      </c>
      <c r="V2394" s="7" t="str">
        <f>"Q"&amp;ROUNDUP(MONTH(SalesDataTable[[#This Row],[Order Date]])/3,0)</f>
        <v>Q4</v>
      </c>
      <c r="W2394" s="8">
        <f>MONTH(SalesDataTable[[#This Row],[Order Date]])</f>
        <v>11</v>
      </c>
      <c r="X2394" s="7" t="str">
        <f>TEXT(SalesDataTable[[#This Row],[Order Date]],"mmm")</f>
        <v>Nov</v>
      </c>
    </row>
    <row r="2395" spans="1:24" ht="15.75">
      <c r="A2395" s="1">
        <v>2730</v>
      </c>
      <c r="B2395" s="2">
        <v>46344</v>
      </c>
      <c r="C2395" s="3">
        <f>YEAR(SalesDataTable[[#This Row],[Order Date]])</f>
        <v>2026</v>
      </c>
      <c r="D2395" s="10" t="str">
        <f>"Q"&amp;ROUNDUP(MONTH(SalesDataTable[[#This Row],[Order Date]])/3,0)</f>
        <v>Q4</v>
      </c>
      <c r="E2395" s="3">
        <f>MONTH(SalesDataTable[[#This Row],[Order Date]])</f>
        <v>11</v>
      </c>
      <c r="F2395" s="3" t="str">
        <f>TEXT(SalesDataTable[[#This Row],[Order Date]],"MMM")</f>
        <v>Nov</v>
      </c>
      <c r="G2395" s="3" t="s">
        <v>0</v>
      </c>
      <c r="H2395" s="3" t="s">
        <v>1</v>
      </c>
      <c r="I2395" s="3" t="s">
        <v>2</v>
      </c>
      <c r="J2395" s="3" t="s">
        <v>3</v>
      </c>
      <c r="K2395" s="3" t="s">
        <v>9</v>
      </c>
      <c r="L2395" s="3" t="s">
        <v>37</v>
      </c>
      <c r="M2395" s="8">
        <v>3</v>
      </c>
      <c r="N2395" s="5">
        <v>154.07</v>
      </c>
      <c r="O2395" s="6">
        <v>0.05</v>
      </c>
      <c r="P2395" s="5">
        <v>77.73</v>
      </c>
      <c r="Q2395" s="5">
        <f t="shared" si="148"/>
        <v>439.09949999999998</v>
      </c>
      <c r="R2395" s="5">
        <f t="shared" si="149"/>
        <v>233.19</v>
      </c>
      <c r="S2395" s="5">
        <f t="shared" si="150"/>
        <v>205.90949999999998</v>
      </c>
      <c r="T2395" s="7">
        <f t="shared" si="151"/>
        <v>0.46893585622393102</v>
      </c>
      <c r="U2395" s="4">
        <f>YEAR(SalesDataTable[[#This Row],[Order Date]])</f>
        <v>2026</v>
      </c>
      <c r="V2395" s="7" t="str">
        <f>"Q"&amp;ROUNDUP(MONTH(SalesDataTable[[#This Row],[Order Date]])/3,0)</f>
        <v>Q4</v>
      </c>
      <c r="W2395" s="8">
        <f>MONTH(SalesDataTable[[#This Row],[Order Date]])</f>
        <v>11</v>
      </c>
      <c r="X2395" s="7" t="str">
        <f>TEXT(SalesDataTable[[#This Row],[Order Date]],"mmm")</f>
        <v>Nov</v>
      </c>
    </row>
    <row r="2396" spans="1:24" ht="15.75">
      <c r="A2396" s="1">
        <v>2779</v>
      </c>
      <c r="B2396" s="2">
        <v>46344</v>
      </c>
      <c r="C2396" s="3">
        <f>YEAR(SalesDataTable[[#This Row],[Order Date]])</f>
        <v>2026</v>
      </c>
      <c r="D2396" s="10" t="str">
        <f>"Q"&amp;ROUNDUP(MONTH(SalesDataTable[[#This Row],[Order Date]])/3,0)</f>
        <v>Q4</v>
      </c>
      <c r="E2396" s="3">
        <f>MONTH(SalesDataTable[[#This Row],[Order Date]])</f>
        <v>11</v>
      </c>
      <c r="F2396" s="3" t="str">
        <f>TEXT(SalesDataTable[[#This Row],[Order Date]],"MMM")</f>
        <v>Nov</v>
      </c>
      <c r="G2396" s="3" t="s">
        <v>0</v>
      </c>
      <c r="H2396" s="3" t="s">
        <v>50</v>
      </c>
      <c r="I2396" s="3" t="s">
        <v>8</v>
      </c>
      <c r="J2396" s="3" t="s">
        <v>16</v>
      </c>
      <c r="K2396" s="3" t="s">
        <v>34</v>
      </c>
      <c r="L2396" s="3" t="s">
        <v>38</v>
      </c>
      <c r="M2396" s="8">
        <v>4</v>
      </c>
      <c r="N2396" s="5">
        <v>123.4</v>
      </c>
      <c r="O2396" s="6">
        <v>0.05</v>
      </c>
      <c r="P2396" s="5">
        <v>70.930000000000007</v>
      </c>
      <c r="Q2396" s="5">
        <f t="shared" si="148"/>
        <v>468.92</v>
      </c>
      <c r="R2396" s="5">
        <f t="shared" si="149"/>
        <v>283.72000000000003</v>
      </c>
      <c r="S2396" s="5">
        <f t="shared" si="150"/>
        <v>185.2</v>
      </c>
      <c r="T2396" s="7">
        <f t="shared" si="151"/>
        <v>0.3949500980977565</v>
      </c>
      <c r="U2396" s="4">
        <f>YEAR(SalesDataTable[[#This Row],[Order Date]])</f>
        <v>2026</v>
      </c>
      <c r="V2396" s="7" t="str">
        <f>"Q"&amp;ROUNDUP(MONTH(SalesDataTable[[#This Row],[Order Date]])/3,0)</f>
        <v>Q4</v>
      </c>
      <c r="W2396" s="8">
        <f>MONTH(SalesDataTable[[#This Row],[Order Date]])</f>
        <v>11</v>
      </c>
      <c r="X2396" s="7" t="str">
        <f>TEXT(SalesDataTable[[#This Row],[Order Date]],"mmm")</f>
        <v>Nov</v>
      </c>
    </row>
    <row r="2397" spans="1:24" ht="15.75">
      <c r="A2397" s="1">
        <v>2853</v>
      </c>
      <c r="B2397" s="2">
        <v>46344</v>
      </c>
      <c r="C2397" s="3">
        <f>YEAR(SalesDataTable[[#This Row],[Order Date]])</f>
        <v>2026</v>
      </c>
      <c r="D2397" s="10" t="str">
        <f>"Q"&amp;ROUNDUP(MONTH(SalesDataTable[[#This Row],[Order Date]])/3,0)</f>
        <v>Q4</v>
      </c>
      <c r="E2397" s="3">
        <f>MONTH(SalesDataTable[[#This Row],[Order Date]])</f>
        <v>11</v>
      </c>
      <c r="F2397" s="3" t="str">
        <f>TEXT(SalesDataTable[[#This Row],[Order Date]],"MMM")</f>
        <v>Nov</v>
      </c>
      <c r="G2397" s="3" t="s">
        <v>11</v>
      </c>
      <c r="H2397" s="3" t="s">
        <v>18</v>
      </c>
      <c r="I2397" s="3" t="s">
        <v>2</v>
      </c>
      <c r="J2397" s="3" t="s">
        <v>13</v>
      </c>
      <c r="K2397" s="3" t="s">
        <v>4</v>
      </c>
      <c r="L2397" s="3" t="s">
        <v>30</v>
      </c>
      <c r="M2397" s="8">
        <v>1</v>
      </c>
      <c r="N2397" s="5">
        <v>104.64</v>
      </c>
      <c r="O2397" s="6">
        <v>0</v>
      </c>
      <c r="P2397" s="5">
        <v>50.79</v>
      </c>
      <c r="Q2397" s="5">
        <f t="shared" si="148"/>
        <v>104.64</v>
      </c>
      <c r="R2397" s="5">
        <f t="shared" si="149"/>
        <v>50.79</v>
      </c>
      <c r="S2397" s="5">
        <f t="shared" si="150"/>
        <v>53.85</v>
      </c>
      <c r="T2397" s="7">
        <f t="shared" si="151"/>
        <v>0.51462155963302758</v>
      </c>
      <c r="U2397" s="4">
        <f>YEAR(SalesDataTable[[#This Row],[Order Date]])</f>
        <v>2026</v>
      </c>
      <c r="V2397" s="7" t="str">
        <f>"Q"&amp;ROUNDUP(MONTH(SalesDataTable[[#This Row],[Order Date]])/3,0)</f>
        <v>Q4</v>
      </c>
      <c r="W2397" s="8">
        <f>MONTH(SalesDataTable[[#This Row],[Order Date]])</f>
        <v>11</v>
      </c>
      <c r="X2397" s="7" t="str">
        <f>TEXT(SalesDataTable[[#This Row],[Order Date]],"mmm")</f>
        <v>Nov</v>
      </c>
    </row>
    <row r="2398" spans="1:24" ht="15.75">
      <c r="A2398" s="1">
        <v>3825</v>
      </c>
      <c r="B2398" s="2">
        <v>46344</v>
      </c>
      <c r="C2398" s="3">
        <f>YEAR(SalesDataTable[[#This Row],[Order Date]])</f>
        <v>2026</v>
      </c>
      <c r="D2398" s="10" t="str">
        <f>"Q"&amp;ROUNDUP(MONTH(SalesDataTable[[#This Row],[Order Date]])/3,0)</f>
        <v>Q4</v>
      </c>
      <c r="E2398" s="3">
        <f>MONTH(SalesDataTable[[#This Row],[Order Date]])</f>
        <v>11</v>
      </c>
      <c r="F2398" s="3" t="str">
        <f>TEXT(SalesDataTable[[#This Row],[Order Date]],"MMM")</f>
        <v>Nov</v>
      </c>
      <c r="G2398" s="3" t="s">
        <v>20</v>
      </c>
      <c r="H2398" s="3" t="s">
        <v>33</v>
      </c>
      <c r="I2398" s="3" t="s">
        <v>2</v>
      </c>
      <c r="J2398" s="3" t="s">
        <v>13</v>
      </c>
      <c r="K2398" s="3" t="s">
        <v>14</v>
      </c>
      <c r="L2398" s="3" t="s">
        <v>32</v>
      </c>
      <c r="M2398" s="8">
        <v>2</v>
      </c>
      <c r="N2398" s="5">
        <v>46.44</v>
      </c>
      <c r="O2398" s="6">
        <v>0.1</v>
      </c>
      <c r="P2398" s="5">
        <v>18.190000000000001</v>
      </c>
      <c r="Q2398" s="5">
        <f t="shared" si="148"/>
        <v>83.591999999999999</v>
      </c>
      <c r="R2398" s="5">
        <f t="shared" si="149"/>
        <v>36.380000000000003</v>
      </c>
      <c r="S2398" s="5">
        <f t="shared" si="150"/>
        <v>47.211999999999996</v>
      </c>
      <c r="T2398" s="7">
        <f t="shared" si="151"/>
        <v>0.56479088908029473</v>
      </c>
      <c r="U2398" s="4">
        <f>YEAR(SalesDataTable[[#This Row],[Order Date]])</f>
        <v>2026</v>
      </c>
      <c r="V2398" s="7" t="str">
        <f>"Q"&amp;ROUNDUP(MONTH(SalesDataTable[[#This Row],[Order Date]])/3,0)</f>
        <v>Q4</v>
      </c>
      <c r="W2398" s="8">
        <f>MONTH(SalesDataTable[[#This Row],[Order Date]])</f>
        <v>11</v>
      </c>
      <c r="X2398" s="7" t="str">
        <f>TEXT(SalesDataTable[[#This Row],[Order Date]],"mmm")</f>
        <v>Nov</v>
      </c>
    </row>
    <row r="2399" spans="1:24" ht="15.75">
      <c r="A2399" s="1">
        <v>4808</v>
      </c>
      <c r="B2399" s="2">
        <v>46344</v>
      </c>
      <c r="C2399" s="3">
        <f>YEAR(SalesDataTable[[#This Row],[Order Date]])</f>
        <v>2026</v>
      </c>
      <c r="D2399" s="10" t="str">
        <f>"Q"&amp;ROUNDUP(MONTH(SalesDataTable[[#This Row],[Order Date]])/3,0)</f>
        <v>Q4</v>
      </c>
      <c r="E2399" s="3">
        <f>MONTH(SalesDataTable[[#This Row],[Order Date]])</f>
        <v>11</v>
      </c>
      <c r="F2399" s="3" t="str">
        <f>TEXT(SalesDataTable[[#This Row],[Order Date]],"MMM")</f>
        <v>Nov</v>
      </c>
      <c r="G2399" s="3" t="s">
        <v>11</v>
      </c>
      <c r="H2399" s="3" t="s">
        <v>52</v>
      </c>
      <c r="I2399" s="3" t="s">
        <v>2</v>
      </c>
      <c r="J2399" s="3" t="s">
        <v>13</v>
      </c>
      <c r="K2399" s="3" t="s">
        <v>23</v>
      </c>
      <c r="L2399" s="3" t="s">
        <v>40</v>
      </c>
      <c r="M2399" s="8">
        <v>2</v>
      </c>
      <c r="N2399" s="5">
        <v>81.67</v>
      </c>
      <c r="O2399" s="6">
        <v>0.05</v>
      </c>
      <c r="P2399" s="5">
        <v>40.43</v>
      </c>
      <c r="Q2399" s="5">
        <f t="shared" si="148"/>
        <v>155.173</v>
      </c>
      <c r="R2399" s="5">
        <f t="shared" si="149"/>
        <v>80.86</v>
      </c>
      <c r="S2399" s="5">
        <f t="shared" si="150"/>
        <v>74.313000000000002</v>
      </c>
      <c r="T2399" s="7">
        <f t="shared" si="151"/>
        <v>0.4789041908063903</v>
      </c>
      <c r="U2399" s="4">
        <f>YEAR(SalesDataTable[[#This Row],[Order Date]])</f>
        <v>2026</v>
      </c>
      <c r="V2399" s="7" t="str">
        <f>"Q"&amp;ROUNDUP(MONTH(SalesDataTable[[#This Row],[Order Date]])/3,0)</f>
        <v>Q4</v>
      </c>
      <c r="W2399" s="8">
        <f>MONTH(SalesDataTable[[#This Row],[Order Date]])</f>
        <v>11</v>
      </c>
      <c r="X2399" s="7" t="str">
        <f>TEXT(SalesDataTable[[#This Row],[Order Date]],"mmm")</f>
        <v>Nov</v>
      </c>
    </row>
    <row r="2400" spans="1:24" ht="15.75">
      <c r="A2400" s="1">
        <v>5131</v>
      </c>
      <c r="B2400" s="2">
        <v>46344</v>
      </c>
      <c r="C2400" s="3">
        <f>YEAR(SalesDataTable[[#This Row],[Order Date]])</f>
        <v>2026</v>
      </c>
      <c r="D2400" s="10" t="str">
        <f>"Q"&amp;ROUNDUP(MONTH(SalesDataTable[[#This Row],[Order Date]])/3,0)</f>
        <v>Q4</v>
      </c>
      <c r="E2400" s="3">
        <f>MONTH(SalesDataTable[[#This Row],[Order Date]])</f>
        <v>11</v>
      </c>
      <c r="F2400" s="3" t="str">
        <f>TEXT(SalesDataTable[[#This Row],[Order Date]],"MMM")</f>
        <v>Nov</v>
      </c>
      <c r="G2400" s="3" t="s">
        <v>20</v>
      </c>
      <c r="H2400" s="3" t="s">
        <v>33</v>
      </c>
      <c r="I2400" s="3" t="s">
        <v>19</v>
      </c>
      <c r="J2400" s="3" t="s">
        <v>13</v>
      </c>
      <c r="K2400" s="3" t="s">
        <v>9</v>
      </c>
      <c r="L2400" s="3" t="s">
        <v>46</v>
      </c>
      <c r="M2400" s="8">
        <v>3</v>
      </c>
      <c r="N2400" s="5">
        <v>70.599999999999994</v>
      </c>
      <c r="O2400" s="6">
        <v>0.05</v>
      </c>
      <c r="P2400" s="5">
        <v>32.68</v>
      </c>
      <c r="Q2400" s="5">
        <f t="shared" si="148"/>
        <v>201.20999999999998</v>
      </c>
      <c r="R2400" s="5">
        <f t="shared" si="149"/>
        <v>98.039999999999992</v>
      </c>
      <c r="S2400" s="5">
        <f t="shared" si="150"/>
        <v>103.16999999999999</v>
      </c>
      <c r="T2400" s="7">
        <f t="shared" si="151"/>
        <v>0.5127478753541076</v>
      </c>
      <c r="U2400" s="4">
        <f>YEAR(SalesDataTable[[#This Row],[Order Date]])</f>
        <v>2026</v>
      </c>
      <c r="V2400" s="7" t="str">
        <f>"Q"&amp;ROUNDUP(MONTH(SalesDataTable[[#This Row],[Order Date]])/3,0)</f>
        <v>Q4</v>
      </c>
      <c r="W2400" s="8">
        <f>MONTH(SalesDataTable[[#This Row],[Order Date]])</f>
        <v>11</v>
      </c>
      <c r="X2400" s="7" t="str">
        <f>TEXT(SalesDataTable[[#This Row],[Order Date]],"mmm")</f>
        <v>Nov</v>
      </c>
    </row>
    <row r="2401" spans="1:24" ht="15.75">
      <c r="A2401" s="1">
        <v>1502</v>
      </c>
      <c r="B2401" s="2">
        <v>46345</v>
      </c>
      <c r="C2401" s="3">
        <f>YEAR(SalesDataTable[[#This Row],[Order Date]])</f>
        <v>2026</v>
      </c>
      <c r="D2401" s="10" t="str">
        <f>"Q"&amp;ROUNDUP(MONTH(SalesDataTable[[#This Row],[Order Date]])/3,0)</f>
        <v>Q4</v>
      </c>
      <c r="E2401" s="3">
        <f>MONTH(SalesDataTable[[#This Row],[Order Date]])</f>
        <v>11</v>
      </c>
      <c r="F2401" s="3" t="str">
        <f>TEXT(SalesDataTable[[#This Row],[Order Date]],"MMM")</f>
        <v>Nov</v>
      </c>
      <c r="G2401" s="3" t="s">
        <v>20</v>
      </c>
      <c r="H2401" s="3" t="s">
        <v>31</v>
      </c>
      <c r="I2401" s="3" t="s">
        <v>28</v>
      </c>
      <c r="J2401" s="3" t="s">
        <v>13</v>
      </c>
      <c r="K2401" s="3" t="s">
        <v>34</v>
      </c>
      <c r="L2401" s="3" t="s">
        <v>42</v>
      </c>
      <c r="M2401" s="8">
        <v>1</v>
      </c>
      <c r="N2401" s="5">
        <v>35.770000000000003</v>
      </c>
      <c r="O2401" s="6">
        <v>0.15</v>
      </c>
      <c r="P2401" s="5">
        <v>13.69</v>
      </c>
      <c r="Q2401" s="5">
        <f t="shared" si="148"/>
        <v>30.404500000000002</v>
      </c>
      <c r="R2401" s="5">
        <f t="shared" si="149"/>
        <v>13.69</v>
      </c>
      <c r="S2401" s="5">
        <f t="shared" si="150"/>
        <v>16.714500000000001</v>
      </c>
      <c r="T2401" s="7">
        <f t="shared" si="151"/>
        <v>0.54973770330049831</v>
      </c>
      <c r="U2401" s="4">
        <f>YEAR(SalesDataTable[[#This Row],[Order Date]])</f>
        <v>2026</v>
      </c>
      <c r="V2401" s="7" t="str">
        <f>"Q"&amp;ROUNDUP(MONTH(SalesDataTable[[#This Row],[Order Date]])/3,0)</f>
        <v>Q4</v>
      </c>
      <c r="W2401" s="8">
        <f>MONTH(SalesDataTable[[#This Row],[Order Date]])</f>
        <v>11</v>
      </c>
      <c r="X2401" s="7" t="str">
        <f>TEXT(SalesDataTable[[#This Row],[Order Date]],"mmm")</f>
        <v>Nov</v>
      </c>
    </row>
    <row r="2402" spans="1:24" ht="15.75">
      <c r="A2402" s="1">
        <v>2470</v>
      </c>
      <c r="B2402" s="2">
        <v>46345</v>
      </c>
      <c r="C2402" s="3">
        <f>YEAR(SalesDataTable[[#This Row],[Order Date]])</f>
        <v>2026</v>
      </c>
      <c r="D2402" s="10" t="str">
        <f>"Q"&amp;ROUNDUP(MONTH(SalesDataTable[[#This Row],[Order Date]])/3,0)</f>
        <v>Q4</v>
      </c>
      <c r="E2402" s="3">
        <f>MONTH(SalesDataTable[[#This Row],[Order Date]])</f>
        <v>11</v>
      </c>
      <c r="F2402" s="3" t="str">
        <f>TEXT(SalesDataTable[[#This Row],[Order Date]],"MMM")</f>
        <v>Nov</v>
      </c>
      <c r="G2402" s="3" t="s">
        <v>6</v>
      </c>
      <c r="H2402" s="3" t="s">
        <v>27</v>
      </c>
      <c r="I2402" s="3" t="s">
        <v>19</v>
      </c>
      <c r="J2402" s="3" t="s">
        <v>16</v>
      </c>
      <c r="K2402" s="3" t="s">
        <v>9</v>
      </c>
      <c r="L2402" s="3" t="s">
        <v>10</v>
      </c>
      <c r="M2402" s="8">
        <v>1</v>
      </c>
      <c r="N2402" s="5">
        <v>92.13</v>
      </c>
      <c r="O2402" s="6">
        <v>0.15</v>
      </c>
      <c r="P2402" s="5">
        <v>45.85</v>
      </c>
      <c r="Q2402" s="5">
        <f t="shared" si="148"/>
        <v>78.31049999999999</v>
      </c>
      <c r="R2402" s="5">
        <f t="shared" si="149"/>
        <v>45.85</v>
      </c>
      <c r="S2402" s="5">
        <f t="shared" si="150"/>
        <v>32.460499999999989</v>
      </c>
      <c r="T2402" s="7">
        <f t="shared" si="151"/>
        <v>0.41451018701195874</v>
      </c>
      <c r="U2402" s="4">
        <f>YEAR(SalesDataTable[[#This Row],[Order Date]])</f>
        <v>2026</v>
      </c>
      <c r="V2402" s="7" t="str">
        <f>"Q"&amp;ROUNDUP(MONTH(SalesDataTable[[#This Row],[Order Date]])/3,0)</f>
        <v>Q4</v>
      </c>
      <c r="W2402" s="8">
        <f>MONTH(SalesDataTable[[#This Row],[Order Date]])</f>
        <v>11</v>
      </c>
      <c r="X2402" s="7" t="str">
        <f>TEXT(SalesDataTable[[#This Row],[Order Date]],"mmm")</f>
        <v>Nov</v>
      </c>
    </row>
    <row r="2403" spans="1:24" ht="15.75">
      <c r="A2403" s="1">
        <v>3452</v>
      </c>
      <c r="B2403" s="2">
        <v>46345</v>
      </c>
      <c r="C2403" s="3">
        <f>YEAR(SalesDataTable[[#This Row],[Order Date]])</f>
        <v>2026</v>
      </c>
      <c r="D2403" s="10" t="str">
        <f>"Q"&amp;ROUNDUP(MONTH(SalesDataTable[[#This Row],[Order Date]])/3,0)</f>
        <v>Q4</v>
      </c>
      <c r="E2403" s="3">
        <f>MONTH(SalesDataTable[[#This Row],[Order Date]])</f>
        <v>11</v>
      </c>
      <c r="F2403" s="3" t="str">
        <f>TEXT(SalesDataTable[[#This Row],[Order Date]],"MMM")</f>
        <v>Nov</v>
      </c>
      <c r="G2403" s="3" t="s">
        <v>6</v>
      </c>
      <c r="H2403" s="3" t="s">
        <v>43</v>
      </c>
      <c r="I2403" s="3" t="s">
        <v>2</v>
      </c>
      <c r="J2403" s="3" t="s">
        <v>3</v>
      </c>
      <c r="K2403" s="3" t="s">
        <v>9</v>
      </c>
      <c r="L2403" s="3" t="s">
        <v>37</v>
      </c>
      <c r="M2403" s="8">
        <v>5</v>
      </c>
      <c r="N2403" s="5">
        <v>151.09</v>
      </c>
      <c r="O2403" s="6">
        <v>0.05</v>
      </c>
      <c r="P2403" s="5">
        <v>79.33</v>
      </c>
      <c r="Q2403" s="5">
        <f t="shared" si="148"/>
        <v>717.67750000000001</v>
      </c>
      <c r="R2403" s="5">
        <f t="shared" si="149"/>
        <v>396.65</v>
      </c>
      <c r="S2403" s="5">
        <f t="shared" si="150"/>
        <v>321.02750000000003</v>
      </c>
      <c r="T2403" s="7">
        <f t="shared" si="151"/>
        <v>0.44731442744129507</v>
      </c>
      <c r="U2403" s="4">
        <f>YEAR(SalesDataTable[[#This Row],[Order Date]])</f>
        <v>2026</v>
      </c>
      <c r="V2403" s="7" t="str">
        <f>"Q"&amp;ROUNDUP(MONTH(SalesDataTable[[#This Row],[Order Date]])/3,0)</f>
        <v>Q4</v>
      </c>
      <c r="W2403" s="8">
        <f>MONTH(SalesDataTable[[#This Row],[Order Date]])</f>
        <v>11</v>
      </c>
      <c r="X2403" s="7" t="str">
        <f>TEXT(SalesDataTable[[#This Row],[Order Date]],"mmm")</f>
        <v>Nov</v>
      </c>
    </row>
    <row r="2404" spans="1:24" ht="15.75">
      <c r="A2404" s="1">
        <v>4207</v>
      </c>
      <c r="B2404" s="2">
        <v>46345</v>
      </c>
      <c r="C2404" s="3">
        <f>YEAR(SalesDataTable[[#This Row],[Order Date]])</f>
        <v>2026</v>
      </c>
      <c r="D2404" s="10" t="str">
        <f>"Q"&amp;ROUNDUP(MONTH(SalesDataTable[[#This Row],[Order Date]])/3,0)</f>
        <v>Q4</v>
      </c>
      <c r="E2404" s="3">
        <f>MONTH(SalesDataTable[[#This Row],[Order Date]])</f>
        <v>11</v>
      </c>
      <c r="F2404" s="3" t="str">
        <f>TEXT(SalesDataTable[[#This Row],[Order Date]],"MMM")</f>
        <v>Nov</v>
      </c>
      <c r="G2404" s="3" t="s">
        <v>6</v>
      </c>
      <c r="H2404" s="3" t="s">
        <v>43</v>
      </c>
      <c r="I2404" s="3" t="s">
        <v>2</v>
      </c>
      <c r="J2404" s="3" t="s">
        <v>13</v>
      </c>
      <c r="K2404" s="3" t="s">
        <v>4</v>
      </c>
      <c r="L2404" s="3" t="s">
        <v>30</v>
      </c>
      <c r="M2404" s="8">
        <v>2</v>
      </c>
      <c r="N2404" s="5">
        <v>103.99</v>
      </c>
      <c r="O2404" s="6">
        <v>0</v>
      </c>
      <c r="P2404" s="5">
        <v>50.36</v>
      </c>
      <c r="Q2404" s="5">
        <f t="shared" si="148"/>
        <v>207.98</v>
      </c>
      <c r="R2404" s="5">
        <f t="shared" si="149"/>
        <v>100.72</v>
      </c>
      <c r="S2404" s="5">
        <f t="shared" si="150"/>
        <v>107.25999999999999</v>
      </c>
      <c r="T2404" s="7">
        <f t="shared" si="151"/>
        <v>0.51572266564092695</v>
      </c>
      <c r="U2404" s="4">
        <f>YEAR(SalesDataTable[[#This Row],[Order Date]])</f>
        <v>2026</v>
      </c>
      <c r="V2404" s="7" t="str">
        <f>"Q"&amp;ROUNDUP(MONTH(SalesDataTable[[#This Row],[Order Date]])/3,0)</f>
        <v>Q4</v>
      </c>
      <c r="W2404" s="8">
        <f>MONTH(SalesDataTable[[#This Row],[Order Date]])</f>
        <v>11</v>
      </c>
      <c r="X2404" s="7" t="str">
        <f>TEXT(SalesDataTable[[#This Row],[Order Date]],"mmm")</f>
        <v>Nov</v>
      </c>
    </row>
    <row r="2405" spans="1:24" ht="15.75">
      <c r="A2405" s="1">
        <v>695</v>
      </c>
      <c r="B2405" s="2">
        <v>46346</v>
      </c>
      <c r="C2405" s="3">
        <f>YEAR(SalesDataTable[[#This Row],[Order Date]])</f>
        <v>2026</v>
      </c>
      <c r="D2405" s="10" t="str">
        <f>"Q"&amp;ROUNDUP(MONTH(SalesDataTable[[#This Row],[Order Date]])/3,0)</f>
        <v>Q4</v>
      </c>
      <c r="E2405" s="3">
        <f>MONTH(SalesDataTable[[#This Row],[Order Date]])</f>
        <v>11</v>
      </c>
      <c r="F2405" s="3" t="str">
        <f>TEXT(SalesDataTable[[#This Row],[Order Date]],"MMM")</f>
        <v>Nov</v>
      </c>
      <c r="G2405" s="3" t="s">
        <v>11</v>
      </c>
      <c r="H2405" s="3" t="s">
        <v>18</v>
      </c>
      <c r="I2405" s="3" t="s">
        <v>2</v>
      </c>
      <c r="J2405" s="3" t="s">
        <v>3</v>
      </c>
      <c r="K2405" s="3" t="s">
        <v>14</v>
      </c>
      <c r="L2405" s="3" t="s">
        <v>15</v>
      </c>
      <c r="M2405" s="8">
        <v>1</v>
      </c>
      <c r="N2405" s="5">
        <v>36.909999999999997</v>
      </c>
      <c r="O2405" s="6">
        <v>0.1</v>
      </c>
      <c r="P2405" s="5">
        <v>13.43</v>
      </c>
      <c r="Q2405" s="5">
        <f t="shared" si="148"/>
        <v>33.219000000000001</v>
      </c>
      <c r="R2405" s="5">
        <f t="shared" si="149"/>
        <v>13.43</v>
      </c>
      <c r="S2405" s="5">
        <f t="shared" si="150"/>
        <v>19.789000000000001</v>
      </c>
      <c r="T2405" s="7">
        <f t="shared" si="151"/>
        <v>0.59571329660736327</v>
      </c>
      <c r="U2405" s="4">
        <f>YEAR(SalesDataTable[[#This Row],[Order Date]])</f>
        <v>2026</v>
      </c>
      <c r="V2405" s="7" t="str">
        <f>"Q"&amp;ROUNDUP(MONTH(SalesDataTable[[#This Row],[Order Date]])/3,0)</f>
        <v>Q4</v>
      </c>
      <c r="W2405" s="8">
        <f>MONTH(SalesDataTable[[#This Row],[Order Date]])</f>
        <v>11</v>
      </c>
      <c r="X2405" s="7" t="str">
        <f>TEXT(SalesDataTable[[#This Row],[Order Date]],"mmm")</f>
        <v>Nov</v>
      </c>
    </row>
    <row r="2406" spans="1:24" ht="15.75">
      <c r="A2406" s="1">
        <v>1127</v>
      </c>
      <c r="B2406" s="2">
        <v>46346</v>
      </c>
      <c r="C2406" s="3">
        <f>YEAR(SalesDataTable[[#This Row],[Order Date]])</f>
        <v>2026</v>
      </c>
      <c r="D2406" s="10" t="str">
        <f>"Q"&amp;ROUNDUP(MONTH(SalesDataTable[[#This Row],[Order Date]])/3,0)</f>
        <v>Q4</v>
      </c>
      <c r="E2406" s="3">
        <f>MONTH(SalesDataTable[[#This Row],[Order Date]])</f>
        <v>11</v>
      </c>
      <c r="F2406" s="3" t="str">
        <f>TEXT(SalesDataTable[[#This Row],[Order Date]],"MMM")</f>
        <v>Nov</v>
      </c>
      <c r="G2406" s="3" t="s">
        <v>0</v>
      </c>
      <c r="H2406" s="3" t="s">
        <v>1</v>
      </c>
      <c r="I2406" s="3" t="s">
        <v>28</v>
      </c>
      <c r="J2406" s="3" t="s">
        <v>13</v>
      </c>
      <c r="K2406" s="3" t="s">
        <v>4</v>
      </c>
      <c r="L2406" s="3" t="s">
        <v>5</v>
      </c>
      <c r="M2406" s="8">
        <v>2</v>
      </c>
      <c r="N2406" s="5">
        <v>81.02</v>
      </c>
      <c r="O2406" s="6">
        <v>0</v>
      </c>
      <c r="P2406" s="5">
        <v>43.22</v>
      </c>
      <c r="Q2406" s="5">
        <f t="shared" si="148"/>
        <v>162.04</v>
      </c>
      <c r="R2406" s="5">
        <f t="shared" si="149"/>
        <v>86.44</v>
      </c>
      <c r="S2406" s="5">
        <f t="shared" si="150"/>
        <v>75.599999999999994</v>
      </c>
      <c r="T2406" s="7">
        <f t="shared" si="151"/>
        <v>0.46655146877314241</v>
      </c>
      <c r="U2406" s="4">
        <f>YEAR(SalesDataTable[[#This Row],[Order Date]])</f>
        <v>2026</v>
      </c>
      <c r="V2406" s="7" t="str">
        <f>"Q"&amp;ROUNDUP(MONTH(SalesDataTable[[#This Row],[Order Date]])/3,0)</f>
        <v>Q4</v>
      </c>
      <c r="W2406" s="8">
        <f>MONTH(SalesDataTable[[#This Row],[Order Date]])</f>
        <v>11</v>
      </c>
      <c r="X2406" s="7" t="str">
        <f>TEXT(SalesDataTable[[#This Row],[Order Date]],"mmm")</f>
        <v>Nov</v>
      </c>
    </row>
    <row r="2407" spans="1:24" ht="15.75">
      <c r="A2407" s="1">
        <v>1174</v>
      </c>
      <c r="B2407" s="2">
        <v>46346</v>
      </c>
      <c r="C2407" s="3">
        <f>YEAR(SalesDataTable[[#This Row],[Order Date]])</f>
        <v>2026</v>
      </c>
      <c r="D2407" s="10" t="str">
        <f>"Q"&amp;ROUNDUP(MONTH(SalesDataTable[[#This Row],[Order Date]])/3,0)</f>
        <v>Q4</v>
      </c>
      <c r="E2407" s="3">
        <f>MONTH(SalesDataTable[[#This Row],[Order Date]])</f>
        <v>11</v>
      </c>
      <c r="F2407" s="3" t="str">
        <f>TEXT(SalesDataTable[[#This Row],[Order Date]],"MMM")</f>
        <v>Nov</v>
      </c>
      <c r="G2407" s="3" t="s">
        <v>0</v>
      </c>
      <c r="H2407" s="3" t="s">
        <v>1</v>
      </c>
      <c r="I2407" s="3" t="s">
        <v>28</v>
      </c>
      <c r="J2407" s="3" t="s">
        <v>13</v>
      </c>
      <c r="K2407" s="3" t="s">
        <v>14</v>
      </c>
      <c r="L2407" s="3" t="s">
        <v>48</v>
      </c>
      <c r="M2407" s="8">
        <v>3</v>
      </c>
      <c r="N2407" s="5">
        <v>164.36</v>
      </c>
      <c r="O2407" s="6">
        <v>0.05</v>
      </c>
      <c r="P2407" s="5">
        <v>88.7</v>
      </c>
      <c r="Q2407" s="5">
        <f t="shared" si="148"/>
        <v>468.42600000000004</v>
      </c>
      <c r="R2407" s="5">
        <f t="shared" si="149"/>
        <v>266.10000000000002</v>
      </c>
      <c r="S2407" s="5">
        <f t="shared" si="150"/>
        <v>202.32600000000002</v>
      </c>
      <c r="T2407" s="7">
        <f t="shared" si="151"/>
        <v>0.43192734818306416</v>
      </c>
      <c r="U2407" s="4">
        <f>YEAR(SalesDataTable[[#This Row],[Order Date]])</f>
        <v>2026</v>
      </c>
      <c r="V2407" s="7" t="str">
        <f>"Q"&amp;ROUNDUP(MONTH(SalesDataTable[[#This Row],[Order Date]])/3,0)</f>
        <v>Q4</v>
      </c>
      <c r="W2407" s="8">
        <f>MONTH(SalesDataTable[[#This Row],[Order Date]])</f>
        <v>11</v>
      </c>
      <c r="X2407" s="7" t="str">
        <f>TEXT(SalesDataTable[[#This Row],[Order Date]],"mmm")</f>
        <v>Nov</v>
      </c>
    </row>
    <row r="2408" spans="1:24" ht="15.75">
      <c r="A2408" s="1">
        <v>3968</v>
      </c>
      <c r="B2408" s="2">
        <v>46346</v>
      </c>
      <c r="C2408" s="3">
        <f>YEAR(SalesDataTable[[#This Row],[Order Date]])</f>
        <v>2026</v>
      </c>
      <c r="D2408" s="10" t="str">
        <f>"Q"&amp;ROUNDUP(MONTH(SalesDataTable[[#This Row],[Order Date]])/3,0)</f>
        <v>Q4</v>
      </c>
      <c r="E2408" s="3">
        <f>MONTH(SalesDataTable[[#This Row],[Order Date]])</f>
        <v>11</v>
      </c>
      <c r="F2408" s="3" t="str">
        <f>TEXT(SalesDataTable[[#This Row],[Order Date]],"MMM")</f>
        <v>Nov</v>
      </c>
      <c r="G2408" s="3" t="s">
        <v>6</v>
      </c>
      <c r="H2408" s="3" t="s">
        <v>41</v>
      </c>
      <c r="I2408" s="3" t="s">
        <v>8</v>
      </c>
      <c r="J2408" s="3" t="s">
        <v>16</v>
      </c>
      <c r="K2408" s="3" t="s">
        <v>34</v>
      </c>
      <c r="L2408" s="3" t="s">
        <v>45</v>
      </c>
      <c r="M2408" s="8">
        <v>5</v>
      </c>
      <c r="N2408" s="5">
        <v>51.36</v>
      </c>
      <c r="O2408" s="6">
        <v>0.1</v>
      </c>
      <c r="P2408" s="5">
        <v>22.45</v>
      </c>
      <c r="Q2408" s="5">
        <f t="shared" si="148"/>
        <v>231.12</v>
      </c>
      <c r="R2408" s="5">
        <f t="shared" si="149"/>
        <v>112.25</v>
      </c>
      <c r="S2408" s="5">
        <f t="shared" si="150"/>
        <v>118.87</v>
      </c>
      <c r="T2408" s="7">
        <f t="shared" si="151"/>
        <v>0.51432156455520939</v>
      </c>
      <c r="U2408" s="4">
        <f>YEAR(SalesDataTable[[#This Row],[Order Date]])</f>
        <v>2026</v>
      </c>
      <c r="V2408" s="7" t="str">
        <f>"Q"&amp;ROUNDUP(MONTH(SalesDataTable[[#This Row],[Order Date]])/3,0)</f>
        <v>Q4</v>
      </c>
      <c r="W2408" s="8">
        <f>MONTH(SalesDataTable[[#This Row],[Order Date]])</f>
        <v>11</v>
      </c>
      <c r="X2408" s="7" t="str">
        <f>TEXT(SalesDataTable[[#This Row],[Order Date]],"mmm")</f>
        <v>Nov</v>
      </c>
    </row>
    <row r="2409" spans="1:24" ht="15.75">
      <c r="A2409" s="1">
        <v>4049</v>
      </c>
      <c r="B2409" s="2">
        <v>46346</v>
      </c>
      <c r="C2409" s="3">
        <f>YEAR(SalesDataTable[[#This Row],[Order Date]])</f>
        <v>2026</v>
      </c>
      <c r="D2409" s="10" t="str">
        <f>"Q"&amp;ROUNDUP(MONTH(SalesDataTable[[#This Row],[Order Date]])/3,0)</f>
        <v>Q4</v>
      </c>
      <c r="E2409" s="3">
        <f>MONTH(SalesDataTable[[#This Row],[Order Date]])</f>
        <v>11</v>
      </c>
      <c r="F2409" s="3" t="str">
        <f>TEXT(SalesDataTable[[#This Row],[Order Date]],"MMM")</f>
        <v>Nov</v>
      </c>
      <c r="G2409" s="3" t="s">
        <v>11</v>
      </c>
      <c r="H2409" s="3" t="s">
        <v>52</v>
      </c>
      <c r="I2409" s="3" t="s">
        <v>28</v>
      </c>
      <c r="J2409" s="3" t="s">
        <v>3</v>
      </c>
      <c r="K2409" s="3" t="s">
        <v>14</v>
      </c>
      <c r="L2409" s="3" t="s">
        <v>15</v>
      </c>
      <c r="M2409" s="8">
        <v>1</v>
      </c>
      <c r="N2409" s="5">
        <v>36.590000000000003</v>
      </c>
      <c r="O2409" s="6">
        <v>0</v>
      </c>
      <c r="P2409" s="5">
        <v>13.73</v>
      </c>
      <c r="Q2409" s="5">
        <f t="shared" si="148"/>
        <v>36.590000000000003</v>
      </c>
      <c r="R2409" s="5">
        <f t="shared" si="149"/>
        <v>13.73</v>
      </c>
      <c r="S2409" s="5">
        <f t="shared" si="150"/>
        <v>22.860000000000003</v>
      </c>
      <c r="T2409" s="7">
        <f t="shared" si="151"/>
        <v>0.62476086362394101</v>
      </c>
      <c r="U2409" s="4">
        <f>YEAR(SalesDataTable[[#This Row],[Order Date]])</f>
        <v>2026</v>
      </c>
      <c r="V2409" s="7" t="str">
        <f>"Q"&amp;ROUNDUP(MONTH(SalesDataTable[[#This Row],[Order Date]])/3,0)</f>
        <v>Q4</v>
      </c>
      <c r="W2409" s="8">
        <f>MONTH(SalesDataTable[[#This Row],[Order Date]])</f>
        <v>11</v>
      </c>
      <c r="X2409" s="7" t="str">
        <f>TEXT(SalesDataTable[[#This Row],[Order Date]],"mmm")</f>
        <v>Nov</v>
      </c>
    </row>
    <row r="2410" spans="1:24" ht="15.75">
      <c r="A2410" s="1">
        <v>3</v>
      </c>
      <c r="B2410" s="2">
        <v>46347</v>
      </c>
      <c r="C2410" s="3">
        <f>YEAR(SalesDataTable[[#This Row],[Order Date]])</f>
        <v>2026</v>
      </c>
      <c r="D2410" s="10" t="str">
        <f>"Q"&amp;ROUNDUP(MONTH(SalesDataTable[[#This Row],[Order Date]])/3,0)</f>
        <v>Q4</v>
      </c>
      <c r="E2410" s="3">
        <f>MONTH(SalesDataTable[[#This Row],[Order Date]])</f>
        <v>11</v>
      </c>
      <c r="F2410" s="3" t="str">
        <f>TEXT(SalesDataTable[[#This Row],[Order Date]],"MMM")</f>
        <v>Nov</v>
      </c>
      <c r="G2410" s="3" t="s">
        <v>20</v>
      </c>
      <c r="H2410" s="3" t="s">
        <v>31</v>
      </c>
      <c r="I2410" s="3" t="s">
        <v>19</v>
      </c>
      <c r="J2410" s="3" t="s">
        <v>3</v>
      </c>
      <c r="K2410" s="3" t="s">
        <v>23</v>
      </c>
      <c r="L2410" s="3" t="s">
        <v>51</v>
      </c>
      <c r="M2410" s="8">
        <v>5</v>
      </c>
      <c r="N2410" s="5">
        <v>122.33</v>
      </c>
      <c r="O2410" s="6">
        <v>0.15</v>
      </c>
      <c r="P2410" s="5">
        <v>58.98</v>
      </c>
      <c r="Q2410" s="5">
        <f t="shared" si="148"/>
        <v>519.90249999999992</v>
      </c>
      <c r="R2410" s="5">
        <f t="shared" si="149"/>
        <v>294.89999999999998</v>
      </c>
      <c r="S2410" s="5">
        <f t="shared" si="150"/>
        <v>225.00249999999994</v>
      </c>
      <c r="T2410" s="7">
        <f t="shared" si="151"/>
        <v>0.43277826130861069</v>
      </c>
      <c r="U2410" s="4">
        <f>YEAR(SalesDataTable[[#This Row],[Order Date]])</f>
        <v>2026</v>
      </c>
      <c r="V2410" s="7" t="str">
        <f>"Q"&amp;ROUNDUP(MONTH(SalesDataTable[[#This Row],[Order Date]])/3,0)</f>
        <v>Q4</v>
      </c>
      <c r="W2410" s="8">
        <f>MONTH(SalesDataTable[[#This Row],[Order Date]])</f>
        <v>11</v>
      </c>
      <c r="X2410" s="7" t="str">
        <f>TEXT(SalesDataTable[[#This Row],[Order Date]],"mmm")</f>
        <v>Nov</v>
      </c>
    </row>
    <row r="2411" spans="1:24" ht="15.75">
      <c r="A2411" s="1">
        <v>1603</v>
      </c>
      <c r="B2411" s="2">
        <v>46347</v>
      </c>
      <c r="C2411" s="3">
        <f>YEAR(SalesDataTable[[#This Row],[Order Date]])</f>
        <v>2026</v>
      </c>
      <c r="D2411" s="10" t="str">
        <f>"Q"&amp;ROUNDUP(MONTH(SalesDataTable[[#This Row],[Order Date]])/3,0)</f>
        <v>Q4</v>
      </c>
      <c r="E2411" s="3">
        <f>MONTH(SalesDataTable[[#This Row],[Order Date]])</f>
        <v>11</v>
      </c>
      <c r="F2411" s="3" t="str">
        <f>TEXT(SalesDataTable[[#This Row],[Order Date]],"MMM")</f>
        <v>Nov</v>
      </c>
      <c r="G2411" s="3" t="s">
        <v>20</v>
      </c>
      <c r="H2411" s="3" t="s">
        <v>33</v>
      </c>
      <c r="I2411" s="3" t="s">
        <v>2</v>
      </c>
      <c r="J2411" s="3" t="s">
        <v>3</v>
      </c>
      <c r="K2411" s="3" t="s">
        <v>23</v>
      </c>
      <c r="L2411" s="3" t="s">
        <v>40</v>
      </c>
      <c r="M2411" s="8">
        <v>1</v>
      </c>
      <c r="N2411" s="5">
        <v>83.49</v>
      </c>
      <c r="O2411" s="6">
        <v>0.05</v>
      </c>
      <c r="P2411" s="5">
        <v>39.659999999999997</v>
      </c>
      <c r="Q2411" s="5">
        <f t="shared" si="148"/>
        <v>79.315499999999986</v>
      </c>
      <c r="R2411" s="5">
        <f t="shared" si="149"/>
        <v>39.659999999999997</v>
      </c>
      <c r="S2411" s="5">
        <f t="shared" si="150"/>
        <v>39.655499999999989</v>
      </c>
      <c r="T2411" s="7">
        <f t="shared" si="151"/>
        <v>0.49997163227868446</v>
      </c>
      <c r="U2411" s="4">
        <f>YEAR(SalesDataTable[[#This Row],[Order Date]])</f>
        <v>2026</v>
      </c>
      <c r="V2411" s="7" t="str">
        <f>"Q"&amp;ROUNDUP(MONTH(SalesDataTable[[#This Row],[Order Date]])/3,0)</f>
        <v>Q4</v>
      </c>
      <c r="W2411" s="8">
        <f>MONTH(SalesDataTable[[#This Row],[Order Date]])</f>
        <v>11</v>
      </c>
      <c r="X2411" s="7" t="str">
        <f>TEXT(SalesDataTable[[#This Row],[Order Date]],"mmm")</f>
        <v>Nov</v>
      </c>
    </row>
    <row r="2412" spans="1:24" ht="15.75">
      <c r="A2412" s="1">
        <v>2073</v>
      </c>
      <c r="B2412" s="2">
        <v>46347</v>
      </c>
      <c r="C2412" s="3">
        <f>YEAR(SalesDataTable[[#This Row],[Order Date]])</f>
        <v>2026</v>
      </c>
      <c r="D2412" s="10" t="str">
        <f>"Q"&amp;ROUNDUP(MONTH(SalesDataTable[[#This Row],[Order Date]])/3,0)</f>
        <v>Q4</v>
      </c>
      <c r="E2412" s="3">
        <f>MONTH(SalesDataTable[[#This Row],[Order Date]])</f>
        <v>11</v>
      </c>
      <c r="F2412" s="3" t="str">
        <f>TEXT(SalesDataTable[[#This Row],[Order Date]],"MMM")</f>
        <v>Nov</v>
      </c>
      <c r="G2412" s="3" t="s">
        <v>6</v>
      </c>
      <c r="H2412" s="3" t="s">
        <v>43</v>
      </c>
      <c r="I2412" s="3" t="s">
        <v>2</v>
      </c>
      <c r="J2412" s="3" t="s">
        <v>13</v>
      </c>
      <c r="K2412" s="3" t="s">
        <v>4</v>
      </c>
      <c r="L2412" s="3" t="s">
        <v>22</v>
      </c>
      <c r="M2412" s="8">
        <v>2</v>
      </c>
      <c r="N2412" s="5">
        <v>51.48</v>
      </c>
      <c r="O2412" s="6">
        <v>0.1</v>
      </c>
      <c r="P2412" s="5">
        <v>22.51</v>
      </c>
      <c r="Q2412" s="5">
        <f t="shared" si="148"/>
        <v>92.664000000000001</v>
      </c>
      <c r="R2412" s="5">
        <f t="shared" si="149"/>
        <v>45.02</v>
      </c>
      <c r="S2412" s="5">
        <f t="shared" si="150"/>
        <v>47.643999999999998</v>
      </c>
      <c r="T2412" s="7">
        <f t="shared" si="151"/>
        <v>0.51415868082534744</v>
      </c>
      <c r="U2412" s="4">
        <f>YEAR(SalesDataTable[[#This Row],[Order Date]])</f>
        <v>2026</v>
      </c>
      <c r="V2412" s="7" t="str">
        <f>"Q"&amp;ROUNDUP(MONTH(SalesDataTable[[#This Row],[Order Date]])/3,0)</f>
        <v>Q4</v>
      </c>
      <c r="W2412" s="8">
        <f>MONTH(SalesDataTable[[#This Row],[Order Date]])</f>
        <v>11</v>
      </c>
      <c r="X2412" s="7" t="str">
        <f>TEXT(SalesDataTable[[#This Row],[Order Date]],"mmm")</f>
        <v>Nov</v>
      </c>
    </row>
    <row r="2413" spans="1:24" ht="15.75">
      <c r="A2413" s="1">
        <v>2487</v>
      </c>
      <c r="B2413" s="2">
        <v>46347</v>
      </c>
      <c r="C2413" s="3">
        <f>YEAR(SalesDataTable[[#This Row],[Order Date]])</f>
        <v>2026</v>
      </c>
      <c r="D2413" s="10" t="str">
        <f>"Q"&amp;ROUNDUP(MONTH(SalesDataTable[[#This Row],[Order Date]])/3,0)</f>
        <v>Q4</v>
      </c>
      <c r="E2413" s="3">
        <f>MONTH(SalesDataTable[[#This Row],[Order Date]])</f>
        <v>11</v>
      </c>
      <c r="F2413" s="3" t="str">
        <f>TEXT(SalesDataTable[[#This Row],[Order Date]],"MMM")</f>
        <v>Nov</v>
      </c>
      <c r="G2413" s="3" t="s">
        <v>11</v>
      </c>
      <c r="H2413" s="3" t="s">
        <v>12</v>
      </c>
      <c r="I2413" s="3" t="s">
        <v>28</v>
      </c>
      <c r="J2413" s="3" t="s">
        <v>13</v>
      </c>
      <c r="K2413" s="3" t="s">
        <v>23</v>
      </c>
      <c r="L2413" s="3" t="s">
        <v>51</v>
      </c>
      <c r="M2413" s="8">
        <v>1</v>
      </c>
      <c r="N2413" s="5">
        <v>123.43</v>
      </c>
      <c r="O2413" s="6">
        <v>0.15</v>
      </c>
      <c r="P2413" s="5">
        <v>60.8</v>
      </c>
      <c r="Q2413" s="5">
        <f t="shared" si="148"/>
        <v>104.91550000000001</v>
      </c>
      <c r="R2413" s="5">
        <f t="shared" si="149"/>
        <v>60.8</v>
      </c>
      <c r="S2413" s="5">
        <f t="shared" si="150"/>
        <v>44.115500000000011</v>
      </c>
      <c r="T2413" s="7">
        <f t="shared" si="151"/>
        <v>0.42048601017008935</v>
      </c>
      <c r="U2413" s="4">
        <f>YEAR(SalesDataTable[[#This Row],[Order Date]])</f>
        <v>2026</v>
      </c>
      <c r="V2413" s="7" t="str">
        <f>"Q"&amp;ROUNDUP(MONTH(SalesDataTable[[#This Row],[Order Date]])/3,0)</f>
        <v>Q4</v>
      </c>
      <c r="W2413" s="8">
        <f>MONTH(SalesDataTable[[#This Row],[Order Date]])</f>
        <v>11</v>
      </c>
      <c r="X2413" s="7" t="str">
        <f>TEXT(SalesDataTable[[#This Row],[Order Date]],"mmm")</f>
        <v>Nov</v>
      </c>
    </row>
    <row r="2414" spans="1:24" ht="15.75">
      <c r="A2414" s="1">
        <v>3407</v>
      </c>
      <c r="B2414" s="2">
        <v>46347</v>
      </c>
      <c r="C2414" s="3">
        <f>YEAR(SalesDataTable[[#This Row],[Order Date]])</f>
        <v>2026</v>
      </c>
      <c r="D2414" s="10" t="str">
        <f>"Q"&amp;ROUNDUP(MONTH(SalesDataTable[[#This Row],[Order Date]])/3,0)</f>
        <v>Q4</v>
      </c>
      <c r="E2414" s="3">
        <f>MONTH(SalesDataTable[[#This Row],[Order Date]])</f>
        <v>11</v>
      </c>
      <c r="F2414" s="3" t="str">
        <f>TEXT(SalesDataTable[[#This Row],[Order Date]],"MMM")</f>
        <v>Nov</v>
      </c>
      <c r="G2414" s="3" t="s">
        <v>20</v>
      </c>
      <c r="H2414" s="3" t="s">
        <v>31</v>
      </c>
      <c r="I2414" s="3" t="s">
        <v>2</v>
      </c>
      <c r="J2414" s="3" t="s">
        <v>13</v>
      </c>
      <c r="K2414" s="3" t="s">
        <v>14</v>
      </c>
      <c r="L2414" s="3" t="s">
        <v>48</v>
      </c>
      <c r="M2414" s="8">
        <v>1</v>
      </c>
      <c r="N2414" s="5">
        <v>164.85</v>
      </c>
      <c r="O2414" s="6">
        <v>0.1</v>
      </c>
      <c r="P2414" s="5">
        <v>89.4</v>
      </c>
      <c r="Q2414" s="5">
        <f t="shared" si="148"/>
        <v>148.36500000000001</v>
      </c>
      <c r="R2414" s="5">
        <f t="shared" si="149"/>
        <v>89.4</v>
      </c>
      <c r="S2414" s="5">
        <f t="shared" si="150"/>
        <v>58.965000000000003</v>
      </c>
      <c r="T2414" s="7">
        <f t="shared" si="151"/>
        <v>0.39743200889697705</v>
      </c>
      <c r="U2414" s="4">
        <f>YEAR(SalesDataTable[[#This Row],[Order Date]])</f>
        <v>2026</v>
      </c>
      <c r="V2414" s="7" t="str">
        <f>"Q"&amp;ROUNDUP(MONTH(SalesDataTable[[#This Row],[Order Date]])/3,0)</f>
        <v>Q4</v>
      </c>
      <c r="W2414" s="8">
        <f>MONTH(SalesDataTable[[#This Row],[Order Date]])</f>
        <v>11</v>
      </c>
      <c r="X2414" s="7" t="str">
        <f>TEXT(SalesDataTable[[#This Row],[Order Date]],"mmm")</f>
        <v>Nov</v>
      </c>
    </row>
    <row r="2415" spans="1:24" ht="15.75">
      <c r="A2415" s="1">
        <v>4052</v>
      </c>
      <c r="B2415" s="2">
        <v>46347</v>
      </c>
      <c r="C2415" s="3">
        <f>YEAR(SalesDataTable[[#This Row],[Order Date]])</f>
        <v>2026</v>
      </c>
      <c r="D2415" s="10" t="str">
        <f>"Q"&amp;ROUNDUP(MONTH(SalesDataTable[[#This Row],[Order Date]])/3,0)</f>
        <v>Q4</v>
      </c>
      <c r="E2415" s="3">
        <f>MONTH(SalesDataTable[[#This Row],[Order Date]])</f>
        <v>11</v>
      </c>
      <c r="F2415" s="3" t="str">
        <f>TEXT(SalesDataTable[[#This Row],[Order Date]],"MMM")</f>
        <v>Nov</v>
      </c>
      <c r="G2415" s="3" t="s">
        <v>0</v>
      </c>
      <c r="H2415" s="3" t="s">
        <v>1</v>
      </c>
      <c r="I2415" s="3" t="s">
        <v>2</v>
      </c>
      <c r="J2415" s="3" t="s">
        <v>13</v>
      </c>
      <c r="K2415" s="3" t="s">
        <v>14</v>
      </c>
      <c r="L2415" s="3" t="s">
        <v>32</v>
      </c>
      <c r="M2415" s="8">
        <v>1</v>
      </c>
      <c r="N2415" s="5">
        <v>46.82</v>
      </c>
      <c r="O2415" s="6">
        <v>0.2</v>
      </c>
      <c r="P2415" s="5">
        <v>18.27</v>
      </c>
      <c r="Q2415" s="5">
        <f t="shared" si="148"/>
        <v>37.456000000000003</v>
      </c>
      <c r="R2415" s="5">
        <f t="shared" si="149"/>
        <v>18.27</v>
      </c>
      <c r="S2415" s="5">
        <f t="shared" si="150"/>
        <v>19.186000000000003</v>
      </c>
      <c r="T2415" s="7">
        <f t="shared" si="151"/>
        <v>0.51222768047842804</v>
      </c>
      <c r="U2415" s="4">
        <f>YEAR(SalesDataTable[[#This Row],[Order Date]])</f>
        <v>2026</v>
      </c>
      <c r="V2415" s="7" t="str">
        <f>"Q"&amp;ROUNDUP(MONTH(SalesDataTable[[#This Row],[Order Date]])/3,0)</f>
        <v>Q4</v>
      </c>
      <c r="W2415" s="8">
        <f>MONTH(SalesDataTable[[#This Row],[Order Date]])</f>
        <v>11</v>
      </c>
      <c r="X2415" s="7" t="str">
        <f>TEXT(SalesDataTable[[#This Row],[Order Date]],"mmm")</f>
        <v>Nov</v>
      </c>
    </row>
    <row r="2416" spans="1:24" ht="15.75">
      <c r="A2416" s="1">
        <v>119</v>
      </c>
      <c r="B2416" s="2">
        <v>46348</v>
      </c>
      <c r="C2416" s="3">
        <f>YEAR(SalesDataTable[[#This Row],[Order Date]])</f>
        <v>2026</v>
      </c>
      <c r="D2416" s="10" t="str">
        <f>"Q"&amp;ROUNDUP(MONTH(SalesDataTable[[#This Row],[Order Date]])/3,0)</f>
        <v>Q4</v>
      </c>
      <c r="E2416" s="3">
        <f>MONTH(SalesDataTable[[#This Row],[Order Date]])</f>
        <v>11</v>
      </c>
      <c r="F2416" s="3" t="str">
        <f>TEXT(SalesDataTable[[#This Row],[Order Date]],"MMM")</f>
        <v>Nov</v>
      </c>
      <c r="G2416" s="3" t="s">
        <v>0</v>
      </c>
      <c r="H2416" s="3" t="s">
        <v>36</v>
      </c>
      <c r="I2416" s="3" t="s">
        <v>2</v>
      </c>
      <c r="J2416" s="3" t="s">
        <v>13</v>
      </c>
      <c r="K2416" s="3" t="s">
        <v>34</v>
      </c>
      <c r="L2416" s="3" t="s">
        <v>35</v>
      </c>
      <c r="M2416" s="8">
        <v>1</v>
      </c>
      <c r="N2416" s="5">
        <v>41.16</v>
      </c>
      <c r="O2416" s="6">
        <v>0.1</v>
      </c>
      <c r="P2416" s="5">
        <v>14.82</v>
      </c>
      <c r="Q2416" s="5">
        <f t="shared" si="148"/>
        <v>37.043999999999997</v>
      </c>
      <c r="R2416" s="5">
        <f t="shared" si="149"/>
        <v>14.82</v>
      </c>
      <c r="S2416" s="5">
        <f t="shared" si="150"/>
        <v>22.223999999999997</v>
      </c>
      <c r="T2416" s="7">
        <f t="shared" si="151"/>
        <v>0.59993521218011014</v>
      </c>
      <c r="U2416" s="4">
        <f>YEAR(SalesDataTable[[#This Row],[Order Date]])</f>
        <v>2026</v>
      </c>
      <c r="V2416" s="7" t="str">
        <f>"Q"&amp;ROUNDUP(MONTH(SalesDataTable[[#This Row],[Order Date]])/3,0)</f>
        <v>Q4</v>
      </c>
      <c r="W2416" s="8">
        <f>MONTH(SalesDataTable[[#This Row],[Order Date]])</f>
        <v>11</v>
      </c>
      <c r="X2416" s="7" t="str">
        <f>TEXT(SalesDataTable[[#This Row],[Order Date]],"mmm")</f>
        <v>Nov</v>
      </c>
    </row>
    <row r="2417" spans="1:24" ht="15.75">
      <c r="A2417" s="1">
        <v>298</v>
      </c>
      <c r="B2417" s="2">
        <v>46348</v>
      </c>
      <c r="C2417" s="3">
        <f>YEAR(SalesDataTable[[#This Row],[Order Date]])</f>
        <v>2026</v>
      </c>
      <c r="D2417" s="10" t="str">
        <f>"Q"&amp;ROUNDUP(MONTH(SalesDataTable[[#This Row],[Order Date]])/3,0)</f>
        <v>Q4</v>
      </c>
      <c r="E2417" s="3">
        <f>MONTH(SalesDataTable[[#This Row],[Order Date]])</f>
        <v>11</v>
      </c>
      <c r="F2417" s="3" t="str">
        <f>TEXT(SalesDataTable[[#This Row],[Order Date]],"MMM")</f>
        <v>Nov</v>
      </c>
      <c r="G2417" s="3" t="s">
        <v>6</v>
      </c>
      <c r="H2417" s="3" t="s">
        <v>43</v>
      </c>
      <c r="I2417" s="3" t="s">
        <v>28</v>
      </c>
      <c r="J2417" s="3" t="s">
        <v>13</v>
      </c>
      <c r="K2417" s="3" t="s">
        <v>23</v>
      </c>
      <c r="L2417" s="3" t="s">
        <v>29</v>
      </c>
      <c r="M2417" s="8">
        <v>1</v>
      </c>
      <c r="N2417" s="5">
        <v>196.08</v>
      </c>
      <c r="O2417" s="6">
        <v>0.1</v>
      </c>
      <c r="P2417" s="5">
        <v>104.19</v>
      </c>
      <c r="Q2417" s="5">
        <f t="shared" si="148"/>
        <v>176.47200000000001</v>
      </c>
      <c r="R2417" s="5">
        <f t="shared" si="149"/>
        <v>104.19</v>
      </c>
      <c r="S2417" s="5">
        <f t="shared" si="150"/>
        <v>72.282000000000011</v>
      </c>
      <c r="T2417" s="7">
        <f t="shared" si="151"/>
        <v>0.40959472324221408</v>
      </c>
      <c r="U2417" s="4">
        <f>YEAR(SalesDataTable[[#This Row],[Order Date]])</f>
        <v>2026</v>
      </c>
      <c r="V2417" s="7" t="str">
        <f>"Q"&amp;ROUNDUP(MONTH(SalesDataTable[[#This Row],[Order Date]])/3,0)</f>
        <v>Q4</v>
      </c>
      <c r="W2417" s="8">
        <f>MONTH(SalesDataTable[[#This Row],[Order Date]])</f>
        <v>11</v>
      </c>
      <c r="X2417" s="7" t="str">
        <f>TEXT(SalesDataTable[[#This Row],[Order Date]],"mmm")</f>
        <v>Nov</v>
      </c>
    </row>
    <row r="2418" spans="1:24" ht="15.75">
      <c r="A2418" s="1">
        <v>419</v>
      </c>
      <c r="B2418" s="2">
        <v>46348</v>
      </c>
      <c r="C2418" s="3">
        <f>YEAR(SalesDataTable[[#This Row],[Order Date]])</f>
        <v>2026</v>
      </c>
      <c r="D2418" s="10" t="str">
        <f>"Q"&amp;ROUNDUP(MONTH(SalesDataTable[[#This Row],[Order Date]])/3,0)</f>
        <v>Q4</v>
      </c>
      <c r="E2418" s="3">
        <f>MONTH(SalesDataTable[[#This Row],[Order Date]])</f>
        <v>11</v>
      </c>
      <c r="F2418" s="3" t="str">
        <f>TEXT(SalesDataTable[[#This Row],[Order Date]],"MMM")</f>
        <v>Nov</v>
      </c>
      <c r="G2418" s="3" t="s">
        <v>20</v>
      </c>
      <c r="H2418" s="3" t="s">
        <v>33</v>
      </c>
      <c r="I2418" s="3" t="s">
        <v>19</v>
      </c>
      <c r="J2418" s="3" t="s">
        <v>13</v>
      </c>
      <c r="K2418" s="3" t="s">
        <v>23</v>
      </c>
      <c r="L2418" s="3" t="s">
        <v>29</v>
      </c>
      <c r="M2418" s="8">
        <v>1</v>
      </c>
      <c r="N2418" s="5">
        <v>192.62</v>
      </c>
      <c r="O2418" s="6">
        <v>0.1</v>
      </c>
      <c r="P2418" s="5">
        <v>105.97</v>
      </c>
      <c r="Q2418" s="5">
        <f t="shared" si="148"/>
        <v>173.358</v>
      </c>
      <c r="R2418" s="5">
        <f t="shared" si="149"/>
        <v>105.97</v>
      </c>
      <c r="S2418" s="5">
        <f t="shared" si="150"/>
        <v>67.388000000000005</v>
      </c>
      <c r="T2418" s="7">
        <f t="shared" si="151"/>
        <v>0.38872160500236508</v>
      </c>
      <c r="U2418" s="4">
        <f>YEAR(SalesDataTable[[#This Row],[Order Date]])</f>
        <v>2026</v>
      </c>
      <c r="V2418" s="7" t="str">
        <f>"Q"&amp;ROUNDUP(MONTH(SalesDataTable[[#This Row],[Order Date]])/3,0)</f>
        <v>Q4</v>
      </c>
      <c r="W2418" s="8">
        <f>MONTH(SalesDataTable[[#This Row],[Order Date]])</f>
        <v>11</v>
      </c>
      <c r="X2418" s="7" t="str">
        <f>TEXT(SalesDataTable[[#This Row],[Order Date]],"mmm")</f>
        <v>Nov</v>
      </c>
    </row>
    <row r="2419" spans="1:24" ht="15.75">
      <c r="A2419" s="1">
        <v>1181</v>
      </c>
      <c r="B2419" s="2">
        <v>46348</v>
      </c>
      <c r="C2419" s="3">
        <f>YEAR(SalesDataTable[[#This Row],[Order Date]])</f>
        <v>2026</v>
      </c>
      <c r="D2419" s="10" t="str">
        <f>"Q"&amp;ROUNDUP(MONTH(SalesDataTable[[#This Row],[Order Date]])/3,0)</f>
        <v>Q4</v>
      </c>
      <c r="E2419" s="3">
        <f>MONTH(SalesDataTable[[#This Row],[Order Date]])</f>
        <v>11</v>
      </c>
      <c r="F2419" s="3" t="str">
        <f>TEXT(SalesDataTable[[#This Row],[Order Date]],"MMM")</f>
        <v>Nov</v>
      </c>
      <c r="G2419" s="3" t="s">
        <v>6</v>
      </c>
      <c r="H2419" s="3" t="s">
        <v>43</v>
      </c>
      <c r="I2419" s="3" t="s">
        <v>28</v>
      </c>
      <c r="J2419" s="3" t="s">
        <v>13</v>
      </c>
      <c r="K2419" s="3" t="s">
        <v>4</v>
      </c>
      <c r="L2419" s="3" t="s">
        <v>30</v>
      </c>
      <c r="M2419" s="8">
        <v>2</v>
      </c>
      <c r="N2419" s="5">
        <v>102.87</v>
      </c>
      <c r="O2419" s="6">
        <v>0.05</v>
      </c>
      <c r="P2419" s="5">
        <v>51.69</v>
      </c>
      <c r="Q2419" s="5">
        <f t="shared" si="148"/>
        <v>195.453</v>
      </c>
      <c r="R2419" s="5">
        <f t="shared" si="149"/>
        <v>103.38</v>
      </c>
      <c r="S2419" s="5">
        <f t="shared" si="150"/>
        <v>92.073000000000008</v>
      </c>
      <c r="T2419" s="7">
        <f t="shared" si="151"/>
        <v>0.4710748875688785</v>
      </c>
      <c r="U2419" s="4">
        <f>YEAR(SalesDataTable[[#This Row],[Order Date]])</f>
        <v>2026</v>
      </c>
      <c r="V2419" s="7" t="str">
        <f>"Q"&amp;ROUNDUP(MONTH(SalesDataTable[[#This Row],[Order Date]])/3,0)</f>
        <v>Q4</v>
      </c>
      <c r="W2419" s="8">
        <f>MONTH(SalesDataTable[[#This Row],[Order Date]])</f>
        <v>11</v>
      </c>
      <c r="X2419" s="7" t="str">
        <f>TEXT(SalesDataTable[[#This Row],[Order Date]],"mmm")</f>
        <v>Nov</v>
      </c>
    </row>
    <row r="2420" spans="1:24" ht="15.75">
      <c r="A2420" s="1">
        <v>1924</v>
      </c>
      <c r="B2420" s="2">
        <v>46348</v>
      </c>
      <c r="C2420" s="3">
        <f>YEAR(SalesDataTable[[#This Row],[Order Date]])</f>
        <v>2026</v>
      </c>
      <c r="D2420" s="10" t="str">
        <f>"Q"&amp;ROUNDUP(MONTH(SalesDataTable[[#This Row],[Order Date]])/3,0)</f>
        <v>Q4</v>
      </c>
      <c r="E2420" s="3">
        <f>MONTH(SalesDataTable[[#This Row],[Order Date]])</f>
        <v>11</v>
      </c>
      <c r="F2420" s="3" t="str">
        <f>TEXT(SalesDataTable[[#This Row],[Order Date]],"MMM")</f>
        <v>Nov</v>
      </c>
      <c r="G2420" s="3" t="s">
        <v>0</v>
      </c>
      <c r="H2420" s="3" t="s">
        <v>50</v>
      </c>
      <c r="I2420" s="3" t="s">
        <v>2</v>
      </c>
      <c r="J2420" s="3" t="s">
        <v>13</v>
      </c>
      <c r="K2420" s="3" t="s">
        <v>4</v>
      </c>
      <c r="L2420" s="3" t="s">
        <v>22</v>
      </c>
      <c r="M2420" s="8">
        <v>3</v>
      </c>
      <c r="N2420" s="5">
        <v>50.99</v>
      </c>
      <c r="O2420" s="6">
        <v>0.2</v>
      </c>
      <c r="P2420" s="5">
        <v>22.53</v>
      </c>
      <c r="Q2420" s="5">
        <f t="shared" si="148"/>
        <v>122.376</v>
      </c>
      <c r="R2420" s="5">
        <f t="shared" si="149"/>
        <v>67.59</v>
      </c>
      <c r="S2420" s="5">
        <f t="shared" si="150"/>
        <v>54.786000000000001</v>
      </c>
      <c r="T2420" s="7">
        <f t="shared" si="151"/>
        <v>0.44768582074916652</v>
      </c>
      <c r="U2420" s="4">
        <f>YEAR(SalesDataTable[[#This Row],[Order Date]])</f>
        <v>2026</v>
      </c>
      <c r="V2420" s="7" t="str">
        <f>"Q"&amp;ROUNDUP(MONTH(SalesDataTable[[#This Row],[Order Date]])/3,0)</f>
        <v>Q4</v>
      </c>
      <c r="W2420" s="8">
        <f>MONTH(SalesDataTable[[#This Row],[Order Date]])</f>
        <v>11</v>
      </c>
      <c r="X2420" s="7" t="str">
        <f>TEXT(SalesDataTable[[#This Row],[Order Date]],"mmm")</f>
        <v>Nov</v>
      </c>
    </row>
    <row r="2421" spans="1:24" ht="15.75">
      <c r="A2421" s="1">
        <v>3829</v>
      </c>
      <c r="B2421" s="2">
        <v>46348</v>
      </c>
      <c r="C2421" s="3">
        <f>YEAR(SalesDataTable[[#This Row],[Order Date]])</f>
        <v>2026</v>
      </c>
      <c r="D2421" s="10" t="str">
        <f>"Q"&amp;ROUNDUP(MONTH(SalesDataTable[[#This Row],[Order Date]])/3,0)</f>
        <v>Q4</v>
      </c>
      <c r="E2421" s="3">
        <f>MONTH(SalesDataTable[[#This Row],[Order Date]])</f>
        <v>11</v>
      </c>
      <c r="F2421" s="3" t="str">
        <f>TEXT(SalesDataTable[[#This Row],[Order Date]],"MMM")</f>
        <v>Nov</v>
      </c>
      <c r="G2421" s="3" t="s">
        <v>6</v>
      </c>
      <c r="H2421" s="3" t="s">
        <v>43</v>
      </c>
      <c r="I2421" s="3" t="s">
        <v>19</v>
      </c>
      <c r="J2421" s="3" t="s">
        <v>13</v>
      </c>
      <c r="K2421" s="3" t="s">
        <v>4</v>
      </c>
      <c r="L2421" s="3" t="s">
        <v>26</v>
      </c>
      <c r="M2421" s="8">
        <v>1</v>
      </c>
      <c r="N2421" s="5">
        <v>39.94</v>
      </c>
      <c r="O2421" s="6">
        <v>0.1</v>
      </c>
      <c r="P2421" s="5">
        <v>16.89</v>
      </c>
      <c r="Q2421" s="5">
        <f t="shared" si="148"/>
        <v>35.945999999999998</v>
      </c>
      <c r="R2421" s="5">
        <f t="shared" si="149"/>
        <v>16.89</v>
      </c>
      <c r="S2421" s="5">
        <f t="shared" si="150"/>
        <v>19.055999999999997</v>
      </c>
      <c r="T2421" s="7">
        <f t="shared" si="151"/>
        <v>0.53012852612251704</v>
      </c>
      <c r="U2421" s="4">
        <f>YEAR(SalesDataTable[[#This Row],[Order Date]])</f>
        <v>2026</v>
      </c>
      <c r="V2421" s="7" t="str">
        <f>"Q"&amp;ROUNDUP(MONTH(SalesDataTable[[#This Row],[Order Date]])/3,0)</f>
        <v>Q4</v>
      </c>
      <c r="W2421" s="8">
        <f>MONTH(SalesDataTable[[#This Row],[Order Date]])</f>
        <v>11</v>
      </c>
      <c r="X2421" s="7" t="str">
        <f>TEXT(SalesDataTable[[#This Row],[Order Date]],"mmm")</f>
        <v>Nov</v>
      </c>
    </row>
    <row r="2422" spans="1:24" ht="15.75">
      <c r="A2422" s="1">
        <v>5065</v>
      </c>
      <c r="B2422" s="2">
        <v>46348</v>
      </c>
      <c r="C2422" s="3">
        <f>YEAR(SalesDataTable[[#This Row],[Order Date]])</f>
        <v>2026</v>
      </c>
      <c r="D2422" s="10" t="str">
        <f>"Q"&amp;ROUNDUP(MONTH(SalesDataTable[[#This Row],[Order Date]])/3,0)</f>
        <v>Q4</v>
      </c>
      <c r="E2422" s="3">
        <f>MONTH(SalesDataTable[[#This Row],[Order Date]])</f>
        <v>11</v>
      </c>
      <c r="F2422" s="3" t="str">
        <f>TEXT(SalesDataTable[[#This Row],[Order Date]],"MMM")</f>
        <v>Nov</v>
      </c>
      <c r="G2422" s="3" t="s">
        <v>20</v>
      </c>
      <c r="H2422" s="3" t="s">
        <v>33</v>
      </c>
      <c r="I2422" s="3" t="s">
        <v>2</v>
      </c>
      <c r="J2422" s="3" t="s">
        <v>13</v>
      </c>
      <c r="K2422" s="3" t="s">
        <v>14</v>
      </c>
      <c r="L2422" s="3" t="s">
        <v>48</v>
      </c>
      <c r="M2422" s="8">
        <v>2</v>
      </c>
      <c r="N2422" s="5">
        <v>166.15</v>
      </c>
      <c r="O2422" s="6">
        <v>0</v>
      </c>
      <c r="P2422" s="5">
        <v>86.42</v>
      </c>
      <c r="Q2422" s="5">
        <f t="shared" si="148"/>
        <v>332.3</v>
      </c>
      <c r="R2422" s="5">
        <f t="shared" si="149"/>
        <v>172.84</v>
      </c>
      <c r="S2422" s="5">
        <f t="shared" si="150"/>
        <v>159.46</v>
      </c>
      <c r="T2422" s="7">
        <f t="shared" si="151"/>
        <v>0.47986758952753539</v>
      </c>
      <c r="U2422" s="4">
        <f>YEAR(SalesDataTable[[#This Row],[Order Date]])</f>
        <v>2026</v>
      </c>
      <c r="V2422" s="7" t="str">
        <f>"Q"&amp;ROUNDUP(MONTH(SalesDataTable[[#This Row],[Order Date]])/3,0)</f>
        <v>Q4</v>
      </c>
      <c r="W2422" s="8">
        <f>MONTH(SalesDataTable[[#This Row],[Order Date]])</f>
        <v>11</v>
      </c>
      <c r="X2422" s="7" t="str">
        <f>TEXT(SalesDataTable[[#This Row],[Order Date]],"mmm")</f>
        <v>Nov</v>
      </c>
    </row>
    <row r="2423" spans="1:24" ht="15.75">
      <c r="A2423" s="1">
        <v>5146</v>
      </c>
      <c r="B2423" s="2">
        <v>46348</v>
      </c>
      <c r="C2423" s="3">
        <f>YEAR(SalesDataTable[[#This Row],[Order Date]])</f>
        <v>2026</v>
      </c>
      <c r="D2423" s="10" t="str">
        <f>"Q"&amp;ROUNDUP(MONTH(SalesDataTable[[#This Row],[Order Date]])/3,0)</f>
        <v>Q4</v>
      </c>
      <c r="E2423" s="3">
        <f>MONTH(SalesDataTable[[#This Row],[Order Date]])</f>
        <v>11</v>
      </c>
      <c r="F2423" s="3" t="str">
        <f>TEXT(SalesDataTable[[#This Row],[Order Date]],"MMM")</f>
        <v>Nov</v>
      </c>
      <c r="G2423" s="3" t="s">
        <v>6</v>
      </c>
      <c r="H2423" s="3" t="s">
        <v>27</v>
      </c>
      <c r="I2423" s="3" t="s">
        <v>2</v>
      </c>
      <c r="J2423" s="3" t="s">
        <v>13</v>
      </c>
      <c r="K2423" s="3" t="s">
        <v>34</v>
      </c>
      <c r="L2423" s="3" t="s">
        <v>42</v>
      </c>
      <c r="M2423" s="8">
        <v>1</v>
      </c>
      <c r="N2423" s="5">
        <v>35.79</v>
      </c>
      <c r="O2423" s="6">
        <v>0.1</v>
      </c>
      <c r="P2423" s="5">
        <v>14.17</v>
      </c>
      <c r="Q2423" s="5">
        <f t="shared" si="148"/>
        <v>32.210999999999999</v>
      </c>
      <c r="R2423" s="5">
        <f t="shared" si="149"/>
        <v>14.17</v>
      </c>
      <c r="S2423" s="5">
        <f t="shared" si="150"/>
        <v>18.040999999999997</v>
      </c>
      <c r="T2423" s="7">
        <f t="shared" si="151"/>
        <v>0.56008816863804278</v>
      </c>
      <c r="U2423" s="4">
        <f>YEAR(SalesDataTable[[#This Row],[Order Date]])</f>
        <v>2026</v>
      </c>
      <c r="V2423" s="7" t="str">
        <f>"Q"&amp;ROUNDUP(MONTH(SalesDataTable[[#This Row],[Order Date]])/3,0)</f>
        <v>Q4</v>
      </c>
      <c r="W2423" s="8">
        <f>MONTH(SalesDataTable[[#This Row],[Order Date]])</f>
        <v>11</v>
      </c>
      <c r="X2423" s="7" t="str">
        <f>TEXT(SalesDataTable[[#This Row],[Order Date]],"mmm")</f>
        <v>Nov</v>
      </c>
    </row>
    <row r="2424" spans="1:24" ht="15.75">
      <c r="A2424" s="1">
        <v>320</v>
      </c>
      <c r="B2424" s="2">
        <v>46349</v>
      </c>
      <c r="C2424" s="3">
        <f>YEAR(SalesDataTable[[#This Row],[Order Date]])</f>
        <v>2026</v>
      </c>
      <c r="D2424" s="10" t="str">
        <f>"Q"&amp;ROUNDUP(MONTH(SalesDataTable[[#This Row],[Order Date]])/3,0)</f>
        <v>Q4</v>
      </c>
      <c r="E2424" s="3">
        <f>MONTH(SalesDataTable[[#This Row],[Order Date]])</f>
        <v>11</v>
      </c>
      <c r="F2424" s="3" t="str">
        <f>TEXT(SalesDataTable[[#This Row],[Order Date]],"MMM")</f>
        <v>Nov</v>
      </c>
      <c r="G2424" s="3" t="s">
        <v>11</v>
      </c>
      <c r="H2424" s="3" t="s">
        <v>12</v>
      </c>
      <c r="I2424" s="3" t="s">
        <v>2</v>
      </c>
      <c r="J2424" s="3" t="s">
        <v>13</v>
      </c>
      <c r="K2424" s="3" t="s">
        <v>23</v>
      </c>
      <c r="L2424" s="3" t="s">
        <v>29</v>
      </c>
      <c r="M2424" s="8">
        <v>5</v>
      </c>
      <c r="N2424" s="5">
        <v>196.53</v>
      </c>
      <c r="O2424" s="6">
        <v>0.15</v>
      </c>
      <c r="P2424" s="5">
        <v>105.01</v>
      </c>
      <c r="Q2424" s="5">
        <f t="shared" si="148"/>
        <v>835.25249999999994</v>
      </c>
      <c r="R2424" s="5">
        <f t="shared" si="149"/>
        <v>525.05000000000007</v>
      </c>
      <c r="S2424" s="5">
        <f t="shared" si="150"/>
        <v>310.20249999999987</v>
      </c>
      <c r="T2424" s="7">
        <f t="shared" si="151"/>
        <v>0.37138769414039452</v>
      </c>
      <c r="U2424" s="4">
        <f>YEAR(SalesDataTable[[#This Row],[Order Date]])</f>
        <v>2026</v>
      </c>
      <c r="V2424" s="7" t="str">
        <f>"Q"&amp;ROUNDUP(MONTH(SalesDataTable[[#This Row],[Order Date]])/3,0)</f>
        <v>Q4</v>
      </c>
      <c r="W2424" s="8">
        <f>MONTH(SalesDataTable[[#This Row],[Order Date]])</f>
        <v>11</v>
      </c>
      <c r="X2424" s="7" t="str">
        <f>TEXT(SalesDataTable[[#This Row],[Order Date]],"mmm")</f>
        <v>Nov</v>
      </c>
    </row>
    <row r="2425" spans="1:24" ht="15.75">
      <c r="A2425" s="1">
        <v>1250</v>
      </c>
      <c r="B2425" s="2">
        <v>46349</v>
      </c>
      <c r="C2425" s="3">
        <f>YEAR(SalesDataTable[[#This Row],[Order Date]])</f>
        <v>2026</v>
      </c>
      <c r="D2425" s="10" t="str">
        <f>"Q"&amp;ROUNDUP(MONTH(SalesDataTable[[#This Row],[Order Date]])/3,0)</f>
        <v>Q4</v>
      </c>
      <c r="E2425" s="3">
        <f>MONTH(SalesDataTable[[#This Row],[Order Date]])</f>
        <v>11</v>
      </c>
      <c r="F2425" s="3" t="str">
        <f>TEXT(SalesDataTable[[#This Row],[Order Date]],"MMM")</f>
        <v>Nov</v>
      </c>
      <c r="G2425" s="3" t="s">
        <v>6</v>
      </c>
      <c r="H2425" s="3" t="s">
        <v>43</v>
      </c>
      <c r="I2425" s="3" t="s">
        <v>2</v>
      </c>
      <c r="J2425" s="3" t="s">
        <v>13</v>
      </c>
      <c r="K2425" s="3" t="s">
        <v>14</v>
      </c>
      <c r="L2425" s="3" t="s">
        <v>15</v>
      </c>
      <c r="M2425" s="8">
        <v>6</v>
      </c>
      <c r="N2425" s="5">
        <v>36.35</v>
      </c>
      <c r="O2425" s="6">
        <v>0</v>
      </c>
      <c r="P2425" s="5">
        <v>13.24</v>
      </c>
      <c r="Q2425" s="5">
        <f t="shared" si="148"/>
        <v>218.10000000000002</v>
      </c>
      <c r="R2425" s="5">
        <f t="shared" si="149"/>
        <v>79.44</v>
      </c>
      <c r="S2425" s="5">
        <f t="shared" si="150"/>
        <v>138.66000000000003</v>
      </c>
      <c r="T2425" s="7">
        <f t="shared" si="151"/>
        <v>0.63576341127922975</v>
      </c>
      <c r="U2425" s="4">
        <f>YEAR(SalesDataTable[[#This Row],[Order Date]])</f>
        <v>2026</v>
      </c>
      <c r="V2425" s="7" t="str">
        <f>"Q"&amp;ROUNDUP(MONTH(SalesDataTable[[#This Row],[Order Date]])/3,0)</f>
        <v>Q4</v>
      </c>
      <c r="W2425" s="8">
        <f>MONTH(SalesDataTable[[#This Row],[Order Date]])</f>
        <v>11</v>
      </c>
      <c r="X2425" s="7" t="str">
        <f>TEXT(SalesDataTable[[#This Row],[Order Date]],"mmm")</f>
        <v>Nov</v>
      </c>
    </row>
    <row r="2426" spans="1:24" ht="15.75">
      <c r="A2426" s="1">
        <v>2584</v>
      </c>
      <c r="B2426" s="2">
        <v>46349</v>
      </c>
      <c r="C2426" s="3">
        <f>YEAR(SalesDataTable[[#This Row],[Order Date]])</f>
        <v>2026</v>
      </c>
      <c r="D2426" s="10" t="str">
        <f>"Q"&amp;ROUNDUP(MONTH(SalesDataTable[[#This Row],[Order Date]])/3,0)</f>
        <v>Q4</v>
      </c>
      <c r="E2426" s="3">
        <f>MONTH(SalesDataTable[[#This Row],[Order Date]])</f>
        <v>11</v>
      </c>
      <c r="F2426" s="3" t="str">
        <f>TEXT(SalesDataTable[[#This Row],[Order Date]],"MMM")</f>
        <v>Nov</v>
      </c>
      <c r="G2426" s="3" t="s">
        <v>6</v>
      </c>
      <c r="H2426" s="3" t="s">
        <v>27</v>
      </c>
      <c r="I2426" s="3" t="s">
        <v>8</v>
      </c>
      <c r="J2426" s="3" t="s">
        <v>3</v>
      </c>
      <c r="K2426" s="3" t="s">
        <v>23</v>
      </c>
      <c r="L2426" s="3" t="s">
        <v>29</v>
      </c>
      <c r="M2426" s="8">
        <v>15</v>
      </c>
      <c r="N2426" s="5">
        <v>192.23</v>
      </c>
      <c r="O2426" s="6">
        <v>0.15</v>
      </c>
      <c r="P2426" s="5">
        <v>106.34</v>
      </c>
      <c r="Q2426" s="5">
        <f t="shared" si="148"/>
        <v>2450.9324999999999</v>
      </c>
      <c r="R2426" s="5">
        <f t="shared" si="149"/>
        <v>1595.1000000000001</v>
      </c>
      <c r="S2426" s="5">
        <f t="shared" si="150"/>
        <v>855.83249999999975</v>
      </c>
      <c r="T2426" s="7">
        <f t="shared" si="151"/>
        <v>0.34918648310387979</v>
      </c>
      <c r="U2426" s="4">
        <f>YEAR(SalesDataTable[[#This Row],[Order Date]])</f>
        <v>2026</v>
      </c>
      <c r="V2426" s="7" t="str">
        <f>"Q"&amp;ROUNDUP(MONTH(SalesDataTable[[#This Row],[Order Date]])/3,0)</f>
        <v>Q4</v>
      </c>
      <c r="W2426" s="8">
        <f>MONTH(SalesDataTable[[#This Row],[Order Date]])</f>
        <v>11</v>
      </c>
      <c r="X2426" s="7" t="str">
        <f>TEXT(SalesDataTable[[#This Row],[Order Date]],"mmm")</f>
        <v>Nov</v>
      </c>
    </row>
    <row r="2427" spans="1:24" ht="15.75">
      <c r="A2427" s="1">
        <v>2717</v>
      </c>
      <c r="B2427" s="2">
        <v>46349</v>
      </c>
      <c r="C2427" s="3">
        <f>YEAR(SalesDataTable[[#This Row],[Order Date]])</f>
        <v>2026</v>
      </c>
      <c r="D2427" s="10" t="str">
        <f>"Q"&amp;ROUNDUP(MONTH(SalesDataTable[[#This Row],[Order Date]])/3,0)</f>
        <v>Q4</v>
      </c>
      <c r="E2427" s="3">
        <f>MONTH(SalesDataTable[[#This Row],[Order Date]])</f>
        <v>11</v>
      </c>
      <c r="F2427" s="3" t="str">
        <f>TEXT(SalesDataTable[[#This Row],[Order Date]],"MMM")</f>
        <v>Nov</v>
      </c>
      <c r="G2427" s="3" t="s">
        <v>6</v>
      </c>
      <c r="H2427" s="3" t="s">
        <v>43</v>
      </c>
      <c r="I2427" s="3" t="s">
        <v>2</v>
      </c>
      <c r="J2427" s="3" t="s">
        <v>13</v>
      </c>
      <c r="K2427" s="3" t="s">
        <v>14</v>
      </c>
      <c r="L2427" s="3" t="s">
        <v>48</v>
      </c>
      <c r="M2427" s="8">
        <v>2</v>
      </c>
      <c r="N2427" s="5">
        <v>167.9</v>
      </c>
      <c r="O2427" s="6">
        <v>0.15</v>
      </c>
      <c r="P2427" s="5">
        <v>89.55</v>
      </c>
      <c r="Q2427" s="5">
        <f t="shared" si="148"/>
        <v>285.43</v>
      </c>
      <c r="R2427" s="5">
        <f t="shared" si="149"/>
        <v>179.1</v>
      </c>
      <c r="S2427" s="5">
        <f t="shared" si="150"/>
        <v>106.33000000000001</v>
      </c>
      <c r="T2427" s="7">
        <f t="shared" si="151"/>
        <v>0.37252566303471957</v>
      </c>
      <c r="U2427" s="4">
        <f>YEAR(SalesDataTable[[#This Row],[Order Date]])</f>
        <v>2026</v>
      </c>
      <c r="V2427" s="7" t="str">
        <f>"Q"&amp;ROUNDUP(MONTH(SalesDataTable[[#This Row],[Order Date]])/3,0)</f>
        <v>Q4</v>
      </c>
      <c r="W2427" s="8">
        <f>MONTH(SalesDataTable[[#This Row],[Order Date]])</f>
        <v>11</v>
      </c>
      <c r="X2427" s="7" t="str">
        <f>TEXT(SalesDataTable[[#This Row],[Order Date]],"mmm")</f>
        <v>Nov</v>
      </c>
    </row>
    <row r="2428" spans="1:24" ht="15.75">
      <c r="A2428" s="1">
        <v>2737</v>
      </c>
      <c r="B2428" s="2">
        <v>46349</v>
      </c>
      <c r="C2428" s="3">
        <f>YEAR(SalesDataTable[[#This Row],[Order Date]])</f>
        <v>2026</v>
      </c>
      <c r="D2428" s="10" t="str">
        <f>"Q"&amp;ROUNDUP(MONTH(SalesDataTable[[#This Row],[Order Date]])/3,0)</f>
        <v>Q4</v>
      </c>
      <c r="E2428" s="3">
        <f>MONTH(SalesDataTable[[#This Row],[Order Date]])</f>
        <v>11</v>
      </c>
      <c r="F2428" s="3" t="str">
        <f>TEXT(SalesDataTable[[#This Row],[Order Date]],"MMM")</f>
        <v>Nov</v>
      </c>
      <c r="G2428" s="3" t="s">
        <v>6</v>
      </c>
      <c r="H2428" s="3" t="s">
        <v>27</v>
      </c>
      <c r="I2428" s="3" t="s">
        <v>2</v>
      </c>
      <c r="J2428" s="3" t="s">
        <v>16</v>
      </c>
      <c r="K2428" s="3" t="s">
        <v>23</v>
      </c>
      <c r="L2428" s="3" t="s">
        <v>40</v>
      </c>
      <c r="M2428" s="8">
        <v>2</v>
      </c>
      <c r="N2428" s="5">
        <v>80.709999999999994</v>
      </c>
      <c r="O2428" s="6">
        <v>0.1</v>
      </c>
      <c r="P2428" s="5">
        <v>39.33</v>
      </c>
      <c r="Q2428" s="5">
        <f t="shared" si="148"/>
        <v>145.27799999999999</v>
      </c>
      <c r="R2428" s="5">
        <f t="shared" si="149"/>
        <v>78.66</v>
      </c>
      <c r="S2428" s="5">
        <f t="shared" si="150"/>
        <v>66.617999999999995</v>
      </c>
      <c r="T2428" s="7">
        <f t="shared" si="151"/>
        <v>0.45855532152149669</v>
      </c>
      <c r="U2428" s="4">
        <f>YEAR(SalesDataTable[[#This Row],[Order Date]])</f>
        <v>2026</v>
      </c>
      <c r="V2428" s="7" t="str">
        <f>"Q"&amp;ROUNDUP(MONTH(SalesDataTable[[#This Row],[Order Date]])/3,0)</f>
        <v>Q4</v>
      </c>
      <c r="W2428" s="8">
        <f>MONTH(SalesDataTable[[#This Row],[Order Date]])</f>
        <v>11</v>
      </c>
      <c r="X2428" s="7" t="str">
        <f>TEXT(SalesDataTable[[#This Row],[Order Date]],"mmm")</f>
        <v>Nov</v>
      </c>
    </row>
    <row r="2429" spans="1:24" ht="15.75">
      <c r="A2429" s="1">
        <v>3021</v>
      </c>
      <c r="B2429" s="2">
        <v>46349</v>
      </c>
      <c r="C2429" s="3">
        <f>YEAR(SalesDataTable[[#This Row],[Order Date]])</f>
        <v>2026</v>
      </c>
      <c r="D2429" s="10" t="str">
        <f>"Q"&amp;ROUNDUP(MONTH(SalesDataTable[[#This Row],[Order Date]])/3,0)</f>
        <v>Q4</v>
      </c>
      <c r="E2429" s="3">
        <f>MONTH(SalesDataTable[[#This Row],[Order Date]])</f>
        <v>11</v>
      </c>
      <c r="F2429" s="3" t="str">
        <f>TEXT(SalesDataTable[[#This Row],[Order Date]],"MMM")</f>
        <v>Nov</v>
      </c>
      <c r="G2429" s="3" t="s">
        <v>0</v>
      </c>
      <c r="H2429" s="3" t="s">
        <v>50</v>
      </c>
      <c r="I2429" s="3" t="s">
        <v>2</v>
      </c>
      <c r="J2429" s="3" t="s">
        <v>16</v>
      </c>
      <c r="K2429" s="3" t="s">
        <v>9</v>
      </c>
      <c r="L2429" s="3" t="s">
        <v>46</v>
      </c>
      <c r="M2429" s="8">
        <v>1</v>
      </c>
      <c r="N2429" s="5">
        <v>71.66</v>
      </c>
      <c r="O2429" s="6">
        <v>0.2</v>
      </c>
      <c r="P2429" s="5">
        <v>31.83</v>
      </c>
      <c r="Q2429" s="5">
        <f t="shared" si="148"/>
        <v>57.328000000000003</v>
      </c>
      <c r="R2429" s="5">
        <f t="shared" si="149"/>
        <v>31.83</v>
      </c>
      <c r="S2429" s="5">
        <f t="shared" si="150"/>
        <v>25.498000000000005</v>
      </c>
      <c r="T2429" s="7">
        <f t="shared" si="151"/>
        <v>0.44477393245883345</v>
      </c>
      <c r="U2429" s="4">
        <f>YEAR(SalesDataTable[[#This Row],[Order Date]])</f>
        <v>2026</v>
      </c>
      <c r="V2429" s="7" t="str">
        <f>"Q"&amp;ROUNDUP(MONTH(SalesDataTable[[#This Row],[Order Date]])/3,0)</f>
        <v>Q4</v>
      </c>
      <c r="W2429" s="8">
        <f>MONTH(SalesDataTable[[#This Row],[Order Date]])</f>
        <v>11</v>
      </c>
      <c r="X2429" s="7" t="str">
        <f>TEXT(SalesDataTable[[#This Row],[Order Date]],"mmm")</f>
        <v>Nov</v>
      </c>
    </row>
    <row r="2430" spans="1:24" ht="15.75">
      <c r="A2430" s="1">
        <v>5199</v>
      </c>
      <c r="B2430" s="2">
        <v>46349</v>
      </c>
      <c r="C2430" s="3">
        <f>YEAR(SalesDataTable[[#This Row],[Order Date]])</f>
        <v>2026</v>
      </c>
      <c r="D2430" s="10" t="str">
        <f>"Q"&amp;ROUNDUP(MONTH(SalesDataTable[[#This Row],[Order Date]])/3,0)</f>
        <v>Q4</v>
      </c>
      <c r="E2430" s="3">
        <f>MONTH(SalesDataTable[[#This Row],[Order Date]])</f>
        <v>11</v>
      </c>
      <c r="F2430" s="3" t="str">
        <f>TEXT(SalesDataTable[[#This Row],[Order Date]],"MMM")</f>
        <v>Nov</v>
      </c>
      <c r="G2430" s="3" t="s">
        <v>11</v>
      </c>
      <c r="H2430" s="3" t="s">
        <v>18</v>
      </c>
      <c r="I2430" s="3" t="s">
        <v>2</v>
      </c>
      <c r="J2430" s="3" t="s">
        <v>3</v>
      </c>
      <c r="K2430" s="3" t="s">
        <v>23</v>
      </c>
      <c r="L2430" s="3" t="s">
        <v>51</v>
      </c>
      <c r="M2430" s="8">
        <v>5</v>
      </c>
      <c r="N2430" s="5">
        <v>125.23</v>
      </c>
      <c r="O2430" s="6">
        <v>0.05</v>
      </c>
      <c r="P2430" s="5">
        <v>59.84</v>
      </c>
      <c r="Q2430" s="5">
        <f t="shared" si="148"/>
        <v>594.84249999999997</v>
      </c>
      <c r="R2430" s="5">
        <f t="shared" si="149"/>
        <v>299.20000000000005</v>
      </c>
      <c r="S2430" s="5">
        <f t="shared" si="150"/>
        <v>295.64249999999993</v>
      </c>
      <c r="T2430" s="7">
        <f t="shared" si="151"/>
        <v>0.49700971265503041</v>
      </c>
      <c r="U2430" s="4">
        <f>YEAR(SalesDataTable[[#This Row],[Order Date]])</f>
        <v>2026</v>
      </c>
      <c r="V2430" s="7" t="str">
        <f>"Q"&amp;ROUNDUP(MONTH(SalesDataTable[[#This Row],[Order Date]])/3,0)</f>
        <v>Q4</v>
      </c>
      <c r="W2430" s="8">
        <f>MONTH(SalesDataTable[[#This Row],[Order Date]])</f>
        <v>11</v>
      </c>
      <c r="X2430" s="7" t="str">
        <f>TEXT(SalesDataTable[[#This Row],[Order Date]],"mmm")</f>
        <v>Nov</v>
      </c>
    </row>
    <row r="2431" spans="1:24" ht="15.75">
      <c r="A2431" s="1">
        <v>1202</v>
      </c>
      <c r="B2431" s="2">
        <v>46350</v>
      </c>
      <c r="C2431" s="3">
        <f>YEAR(SalesDataTable[[#This Row],[Order Date]])</f>
        <v>2026</v>
      </c>
      <c r="D2431" s="10" t="str">
        <f>"Q"&amp;ROUNDUP(MONTH(SalesDataTable[[#This Row],[Order Date]])/3,0)</f>
        <v>Q4</v>
      </c>
      <c r="E2431" s="3">
        <f>MONTH(SalesDataTable[[#This Row],[Order Date]])</f>
        <v>11</v>
      </c>
      <c r="F2431" s="3" t="str">
        <f>TEXT(SalesDataTable[[#This Row],[Order Date]],"MMM")</f>
        <v>Nov</v>
      </c>
      <c r="G2431" s="3" t="s">
        <v>0</v>
      </c>
      <c r="H2431" s="3" t="s">
        <v>50</v>
      </c>
      <c r="I2431" s="3" t="s">
        <v>28</v>
      </c>
      <c r="J2431" s="3" t="s">
        <v>3</v>
      </c>
      <c r="K2431" s="3" t="s">
        <v>9</v>
      </c>
      <c r="L2431" s="3" t="s">
        <v>10</v>
      </c>
      <c r="M2431" s="8">
        <v>2</v>
      </c>
      <c r="N2431" s="5">
        <v>91.33</v>
      </c>
      <c r="O2431" s="6">
        <v>0.15</v>
      </c>
      <c r="P2431" s="5">
        <v>45.45</v>
      </c>
      <c r="Q2431" s="5">
        <f t="shared" si="148"/>
        <v>155.261</v>
      </c>
      <c r="R2431" s="5">
        <f t="shared" si="149"/>
        <v>90.9</v>
      </c>
      <c r="S2431" s="5">
        <f t="shared" si="150"/>
        <v>64.36099999999999</v>
      </c>
      <c r="T2431" s="7">
        <f t="shared" si="151"/>
        <v>0.41453423589954974</v>
      </c>
      <c r="U2431" s="4">
        <f>YEAR(SalesDataTable[[#This Row],[Order Date]])</f>
        <v>2026</v>
      </c>
      <c r="V2431" s="7" t="str">
        <f>"Q"&amp;ROUNDUP(MONTH(SalesDataTable[[#This Row],[Order Date]])/3,0)</f>
        <v>Q4</v>
      </c>
      <c r="W2431" s="8">
        <f>MONTH(SalesDataTable[[#This Row],[Order Date]])</f>
        <v>11</v>
      </c>
      <c r="X2431" s="7" t="str">
        <f>TEXT(SalesDataTable[[#This Row],[Order Date]],"mmm")</f>
        <v>Nov</v>
      </c>
    </row>
    <row r="2432" spans="1:24" ht="15.75">
      <c r="A2432" s="1">
        <v>1365</v>
      </c>
      <c r="B2432" s="2">
        <v>46350</v>
      </c>
      <c r="C2432" s="3">
        <f>YEAR(SalesDataTable[[#This Row],[Order Date]])</f>
        <v>2026</v>
      </c>
      <c r="D2432" s="10" t="str">
        <f>"Q"&amp;ROUNDUP(MONTH(SalesDataTable[[#This Row],[Order Date]])/3,0)</f>
        <v>Q4</v>
      </c>
      <c r="E2432" s="3">
        <f>MONTH(SalesDataTable[[#This Row],[Order Date]])</f>
        <v>11</v>
      </c>
      <c r="F2432" s="3" t="str">
        <f>TEXT(SalesDataTable[[#This Row],[Order Date]],"MMM")</f>
        <v>Nov</v>
      </c>
      <c r="G2432" s="3" t="s">
        <v>0</v>
      </c>
      <c r="H2432" s="3" t="s">
        <v>1</v>
      </c>
      <c r="I2432" s="3" t="s">
        <v>28</v>
      </c>
      <c r="J2432" s="3" t="s">
        <v>13</v>
      </c>
      <c r="K2432" s="3" t="s">
        <v>9</v>
      </c>
      <c r="L2432" s="3" t="s">
        <v>37</v>
      </c>
      <c r="M2432" s="8">
        <v>4</v>
      </c>
      <c r="N2432" s="5">
        <v>155.91</v>
      </c>
      <c r="O2432" s="6">
        <v>0</v>
      </c>
      <c r="P2432" s="5">
        <v>79.91</v>
      </c>
      <c r="Q2432" s="5">
        <f t="shared" si="148"/>
        <v>623.64</v>
      </c>
      <c r="R2432" s="5">
        <f t="shared" si="149"/>
        <v>319.64</v>
      </c>
      <c r="S2432" s="5">
        <f t="shared" si="150"/>
        <v>304</v>
      </c>
      <c r="T2432" s="7">
        <f t="shared" si="151"/>
        <v>0.48746071451478418</v>
      </c>
      <c r="U2432" s="4">
        <f>YEAR(SalesDataTable[[#This Row],[Order Date]])</f>
        <v>2026</v>
      </c>
      <c r="V2432" s="7" t="str">
        <f>"Q"&amp;ROUNDUP(MONTH(SalesDataTable[[#This Row],[Order Date]])/3,0)</f>
        <v>Q4</v>
      </c>
      <c r="W2432" s="8">
        <f>MONTH(SalesDataTable[[#This Row],[Order Date]])</f>
        <v>11</v>
      </c>
      <c r="X2432" s="7" t="str">
        <f>TEXT(SalesDataTable[[#This Row],[Order Date]],"mmm")</f>
        <v>Nov</v>
      </c>
    </row>
    <row r="2433" spans="1:24" ht="15.75">
      <c r="A2433" s="1">
        <v>2575</v>
      </c>
      <c r="B2433" s="2">
        <v>46350</v>
      </c>
      <c r="C2433" s="3">
        <f>YEAR(SalesDataTable[[#This Row],[Order Date]])</f>
        <v>2026</v>
      </c>
      <c r="D2433" s="10" t="str">
        <f>"Q"&amp;ROUNDUP(MONTH(SalesDataTable[[#This Row],[Order Date]])/3,0)</f>
        <v>Q4</v>
      </c>
      <c r="E2433" s="3">
        <f>MONTH(SalesDataTable[[#This Row],[Order Date]])</f>
        <v>11</v>
      </c>
      <c r="F2433" s="3" t="str">
        <f>TEXT(SalesDataTable[[#This Row],[Order Date]],"MMM")</f>
        <v>Nov</v>
      </c>
      <c r="G2433" s="3" t="s">
        <v>11</v>
      </c>
      <c r="H2433" s="3" t="s">
        <v>39</v>
      </c>
      <c r="I2433" s="3" t="s">
        <v>19</v>
      </c>
      <c r="J2433" s="3" t="s">
        <v>3</v>
      </c>
      <c r="K2433" s="3" t="s">
        <v>34</v>
      </c>
      <c r="L2433" s="3" t="s">
        <v>35</v>
      </c>
      <c r="M2433" s="8">
        <v>1</v>
      </c>
      <c r="N2433" s="5">
        <v>39.42</v>
      </c>
      <c r="O2433" s="6">
        <v>0</v>
      </c>
      <c r="P2433" s="5">
        <v>14.63</v>
      </c>
      <c r="Q2433" s="5">
        <f t="shared" si="148"/>
        <v>39.42</v>
      </c>
      <c r="R2433" s="5">
        <f t="shared" si="149"/>
        <v>14.63</v>
      </c>
      <c r="S2433" s="5">
        <f t="shared" si="150"/>
        <v>24.79</v>
      </c>
      <c r="T2433" s="7">
        <f t="shared" si="151"/>
        <v>0.62886859462201927</v>
      </c>
      <c r="U2433" s="4">
        <f>YEAR(SalesDataTable[[#This Row],[Order Date]])</f>
        <v>2026</v>
      </c>
      <c r="V2433" s="7" t="str">
        <f>"Q"&amp;ROUNDUP(MONTH(SalesDataTable[[#This Row],[Order Date]])/3,0)</f>
        <v>Q4</v>
      </c>
      <c r="W2433" s="8">
        <f>MONTH(SalesDataTable[[#This Row],[Order Date]])</f>
        <v>11</v>
      </c>
      <c r="X2433" s="7" t="str">
        <f>TEXT(SalesDataTable[[#This Row],[Order Date]],"mmm")</f>
        <v>Nov</v>
      </c>
    </row>
    <row r="2434" spans="1:24" ht="15.75">
      <c r="A2434" s="1">
        <v>2673</v>
      </c>
      <c r="B2434" s="2">
        <v>46350</v>
      </c>
      <c r="C2434" s="3">
        <f>YEAR(SalesDataTable[[#This Row],[Order Date]])</f>
        <v>2026</v>
      </c>
      <c r="D2434" s="10" t="str">
        <f>"Q"&amp;ROUNDUP(MONTH(SalesDataTable[[#This Row],[Order Date]])/3,0)</f>
        <v>Q4</v>
      </c>
      <c r="E2434" s="3">
        <f>MONTH(SalesDataTable[[#This Row],[Order Date]])</f>
        <v>11</v>
      </c>
      <c r="F2434" s="3" t="str">
        <f>TEXT(SalesDataTable[[#This Row],[Order Date]],"MMM")</f>
        <v>Nov</v>
      </c>
      <c r="G2434" s="3" t="s">
        <v>11</v>
      </c>
      <c r="H2434" s="3" t="s">
        <v>12</v>
      </c>
      <c r="I2434" s="3" t="s">
        <v>2</v>
      </c>
      <c r="J2434" s="3" t="s">
        <v>3</v>
      </c>
      <c r="K2434" s="3" t="s">
        <v>4</v>
      </c>
      <c r="L2434" s="3" t="s">
        <v>22</v>
      </c>
      <c r="M2434" s="8">
        <v>2</v>
      </c>
      <c r="N2434" s="5">
        <v>51.56</v>
      </c>
      <c r="O2434" s="6">
        <v>0.05</v>
      </c>
      <c r="P2434" s="5">
        <v>22.7</v>
      </c>
      <c r="Q2434" s="5">
        <f t="shared" ref="Q2434:Q2497" si="152">M2434*N2434*(1-O2434)</f>
        <v>97.963999999999999</v>
      </c>
      <c r="R2434" s="5">
        <f t="shared" ref="R2434:R2497" si="153">M2434*P2434</f>
        <v>45.4</v>
      </c>
      <c r="S2434" s="5">
        <f t="shared" ref="S2434:S2497" si="154">Q2434-R2434</f>
        <v>52.564</v>
      </c>
      <c r="T2434" s="7">
        <f t="shared" ref="T2434:T2497" si="155">IFERROR(S2434/Q2434,0)</f>
        <v>0.5365644522477645</v>
      </c>
      <c r="U2434" s="4">
        <f>YEAR(SalesDataTable[[#This Row],[Order Date]])</f>
        <v>2026</v>
      </c>
      <c r="V2434" s="7" t="str">
        <f>"Q"&amp;ROUNDUP(MONTH(SalesDataTable[[#This Row],[Order Date]])/3,0)</f>
        <v>Q4</v>
      </c>
      <c r="W2434" s="8">
        <f>MONTH(SalesDataTable[[#This Row],[Order Date]])</f>
        <v>11</v>
      </c>
      <c r="X2434" s="7" t="str">
        <f>TEXT(SalesDataTable[[#This Row],[Order Date]],"mmm")</f>
        <v>Nov</v>
      </c>
    </row>
    <row r="2435" spans="1:24" ht="15.75">
      <c r="A2435" s="1">
        <v>4145</v>
      </c>
      <c r="B2435" s="2">
        <v>46350</v>
      </c>
      <c r="C2435" s="3">
        <f>YEAR(SalesDataTable[[#This Row],[Order Date]])</f>
        <v>2026</v>
      </c>
      <c r="D2435" s="10" t="str">
        <f>"Q"&amp;ROUNDUP(MONTH(SalesDataTable[[#This Row],[Order Date]])/3,0)</f>
        <v>Q4</v>
      </c>
      <c r="E2435" s="3">
        <f>MONTH(SalesDataTable[[#This Row],[Order Date]])</f>
        <v>11</v>
      </c>
      <c r="F2435" s="3" t="str">
        <f>TEXT(SalesDataTable[[#This Row],[Order Date]],"MMM")</f>
        <v>Nov</v>
      </c>
      <c r="G2435" s="3" t="s">
        <v>0</v>
      </c>
      <c r="H2435" s="3" t="s">
        <v>1</v>
      </c>
      <c r="I2435" s="3" t="s">
        <v>2</v>
      </c>
      <c r="J2435" s="3" t="s">
        <v>3</v>
      </c>
      <c r="K2435" s="3" t="s">
        <v>23</v>
      </c>
      <c r="L2435" s="3" t="s">
        <v>51</v>
      </c>
      <c r="M2435" s="8">
        <v>1</v>
      </c>
      <c r="N2435" s="5">
        <v>120.49</v>
      </c>
      <c r="O2435" s="6">
        <v>0.15</v>
      </c>
      <c r="P2435" s="5">
        <v>61.22</v>
      </c>
      <c r="Q2435" s="5">
        <f t="shared" si="152"/>
        <v>102.4165</v>
      </c>
      <c r="R2435" s="5">
        <f t="shared" si="153"/>
        <v>61.22</v>
      </c>
      <c r="S2435" s="5">
        <f t="shared" si="154"/>
        <v>41.1965</v>
      </c>
      <c r="T2435" s="7">
        <f t="shared" si="155"/>
        <v>0.40224475548373556</v>
      </c>
      <c r="U2435" s="4">
        <f>YEAR(SalesDataTable[[#This Row],[Order Date]])</f>
        <v>2026</v>
      </c>
      <c r="V2435" s="7" t="str">
        <f>"Q"&amp;ROUNDUP(MONTH(SalesDataTable[[#This Row],[Order Date]])/3,0)</f>
        <v>Q4</v>
      </c>
      <c r="W2435" s="8">
        <f>MONTH(SalesDataTable[[#This Row],[Order Date]])</f>
        <v>11</v>
      </c>
      <c r="X2435" s="7" t="str">
        <f>TEXT(SalesDataTable[[#This Row],[Order Date]],"mmm")</f>
        <v>Nov</v>
      </c>
    </row>
    <row r="2436" spans="1:24" ht="15.75">
      <c r="A2436" s="1">
        <v>4610</v>
      </c>
      <c r="B2436" s="2">
        <v>46350</v>
      </c>
      <c r="C2436" s="3">
        <f>YEAR(SalesDataTable[[#This Row],[Order Date]])</f>
        <v>2026</v>
      </c>
      <c r="D2436" s="10" t="str">
        <f>"Q"&amp;ROUNDUP(MONTH(SalesDataTable[[#This Row],[Order Date]])/3,0)</f>
        <v>Q4</v>
      </c>
      <c r="E2436" s="3">
        <f>MONTH(SalesDataTable[[#This Row],[Order Date]])</f>
        <v>11</v>
      </c>
      <c r="F2436" s="3" t="str">
        <f>TEXT(SalesDataTable[[#This Row],[Order Date]],"MMM")</f>
        <v>Nov</v>
      </c>
      <c r="G2436" s="3" t="s">
        <v>11</v>
      </c>
      <c r="H2436" s="3" t="s">
        <v>52</v>
      </c>
      <c r="I2436" s="3" t="s">
        <v>19</v>
      </c>
      <c r="J2436" s="3" t="s">
        <v>3</v>
      </c>
      <c r="K2436" s="3" t="s">
        <v>9</v>
      </c>
      <c r="L2436" s="3" t="s">
        <v>37</v>
      </c>
      <c r="M2436" s="8">
        <v>2</v>
      </c>
      <c r="N2436" s="5">
        <v>153.96</v>
      </c>
      <c r="O2436" s="6">
        <v>0</v>
      </c>
      <c r="P2436" s="5">
        <v>79.33</v>
      </c>
      <c r="Q2436" s="5">
        <f t="shared" si="152"/>
        <v>307.92</v>
      </c>
      <c r="R2436" s="5">
        <f t="shared" si="153"/>
        <v>158.66</v>
      </c>
      <c r="S2436" s="5">
        <f t="shared" si="154"/>
        <v>149.26000000000002</v>
      </c>
      <c r="T2436" s="7">
        <f t="shared" si="155"/>
        <v>0.48473629514159527</v>
      </c>
      <c r="U2436" s="4">
        <f>YEAR(SalesDataTable[[#This Row],[Order Date]])</f>
        <v>2026</v>
      </c>
      <c r="V2436" s="7" t="str">
        <f>"Q"&amp;ROUNDUP(MONTH(SalesDataTable[[#This Row],[Order Date]])/3,0)</f>
        <v>Q4</v>
      </c>
      <c r="W2436" s="8">
        <f>MONTH(SalesDataTable[[#This Row],[Order Date]])</f>
        <v>11</v>
      </c>
      <c r="X2436" s="7" t="str">
        <f>TEXT(SalesDataTable[[#This Row],[Order Date]],"mmm")</f>
        <v>Nov</v>
      </c>
    </row>
    <row r="2437" spans="1:24" ht="15.75">
      <c r="A2437" s="1">
        <v>4721</v>
      </c>
      <c r="B2437" s="2">
        <v>46350</v>
      </c>
      <c r="C2437" s="3">
        <f>YEAR(SalesDataTable[[#This Row],[Order Date]])</f>
        <v>2026</v>
      </c>
      <c r="D2437" s="10" t="str">
        <f>"Q"&amp;ROUNDUP(MONTH(SalesDataTable[[#This Row],[Order Date]])/3,0)</f>
        <v>Q4</v>
      </c>
      <c r="E2437" s="3">
        <f>MONTH(SalesDataTable[[#This Row],[Order Date]])</f>
        <v>11</v>
      </c>
      <c r="F2437" s="3" t="str">
        <f>TEXT(SalesDataTable[[#This Row],[Order Date]],"MMM")</f>
        <v>Nov</v>
      </c>
      <c r="G2437" s="3" t="s">
        <v>11</v>
      </c>
      <c r="H2437" s="3" t="s">
        <v>52</v>
      </c>
      <c r="I2437" s="3" t="s">
        <v>19</v>
      </c>
      <c r="J2437" s="3" t="s">
        <v>13</v>
      </c>
      <c r="K2437" s="3" t="s">
        <v>4</v>
      </c>
      <c r="L2437" s="3" t="s">
        <v>26</v>
      </c>
      <c r="M2437" s="8">
        <v>1</v>
      </c>
      <c r="N2437" s="5">
        <v>39.85</v>
      </c>
      <c r="O2437" s="6">
        <v>0</v>
      </c>
      <c r="P2437" s="5">
        <v>16.3</v>
      </c>
      <c r="Q2437" s="5">
        <f t="shared" si="152"/>
        <v>39.85</v>
      </c>
      <c r="R2437" s="5">
        <f t="shared" si="153"/>
        <v>16.3</v>
      </c>
      <c r="S2437" s="5">
        <f t="shared" si="154"/>
        <v>23.55</v>
      </c>
      <c r="T2437" s="7">
        <f t="shared" si="155"/>
        <v>0.59096612296110418</v>
      </c>
      <c r="U2437" s="4">
        <f>YEAR(SalesDataTable[[#This Row],[Order Date]])</f>
        <v>2026</v>
      </c>
      <c r="V2437" s="7" t="str">
        <f>"Q"&amp;ROUNDUP(MONTH(SalesDataTable[[#This Row],[Order Date]])/3,0)</f>
        <v>Q4</v>
      </c>
      <c r="W2437" s="8">
        <f>MONTH(SalesDataTable[[#This Row],[Order Date]])</f>
        <v>11</v>
      </c>
      <c r="X2437" s="7" t="str">
        <f>TEXT(SalesDataTable[[#This Row],[Order Date]],"mmm")</f>
        <v>Nov</v>
      </c>
    </row>
    <row r="2438" spans="1:24" ht="15.75">
      <c r="A2438" s="1">
        <v>324</v>
      </c>
      <c r="B2438" s="2">
        <v>46351</v>
      </c>
      <c r="C2438" s="3">
        <f>YEAR(SalesDataTable[[#This Row],[Order Date]])</f>
        <v>2026</v>
      </c>
      <c r="D2438" s="10" t="str">
        <f>"Q"&amp;ROUNDUP(MONTH(SalesDataTable[[#This Row],[Order Date]])/3,0)</f>
        <v>Q4</v>
      </c>
      <c r="E2438" s="3">
        <f>MONTH(SalesDataTable[[#This Row],[Order Date]])</f>
        <v>11</v>
      </c>
      <c r="F2438" s="3" t="str">
        <f>TEXT(SalesDataTable[[#This Row],[Order Date]],"MMM")</f>
        <v>Nov</v>
      </c>
      <c r="G2438" s="3" t="s">
        <v>20</v>
      </c>
      <c r="H2438" s="3" t="s">
        <v>47</v>
      </c>
      <c r="I2438" s="3" t="s">
        <v>28</v>
      </c>
      <c r="J2438" s="3" t="s">
        <v>3</v>
      </c>
      <c r="K2438" s="3" t="s">
        <v>4</v>
      </c>
      <c r="L2438" s="3" t="s">
        <v>30</v>
      </c>
      <c r="M2438" s="8">
        <v>2</v>
      </c>
      <c r="N2438" s="5">
        <v>103.88</v>
      </c>
      <c r="O2438" s="6">
        <v>0.15</v>
      </c>
      <c r="P2438" s="5">
        <v>49.26</v>
      </c>
      <c r="Q2438" s="5">
        <f t="shared" si="152"/>
        <v>176.59599999999998</v>
      </c>
      <c r="R2438" s="5">
        <f t="shared" si="153"/>
        <v>98.52</v>
      </c>
      <c r="S2438" s="5">
        <f t="shared" si="154"/>
        <v>78.075999999999979</v>
      </c>
      <c r="T2438" s="7">
        <f t="shared" si="155"/>
        <v>0.44211646922920106</v>
      </c>
      <c r="U2438" s="4">
        <f>YEAR(SalesDataTable[[#This Row],[Order Date]])</f>
        <v>2026</v>
      </c>
      <c r="V2438" s="7" t="str">
        <f>"Q"&amp;ROUNDUP(MONTH(SalesDataTable[[#This Row],[Order Date]])/3,0)</f>
        <v>Q4</v>
      </c>
      <c r="W2438" s="8">
        <f>MONTH(SalesDataTable[[#This Row],[Order Date]])</f>
        <v>11</v>
      </c>
      <c r="X2438" s="7" t="str">
        <f>TEXT(SalesDataTable[[#This Row],[Order Date]],"mmm")</f>
        <v>Nov</v>
      </c>
    </row>
    <row r="2439" spans="1:24" ht="15.75">
      <c r="A2439" s="1">
        <v>559</v>
      </c>
      <c r="B2439" s="2">
        <v>46351</v>
      </c>
      <c r="C2439" s="3">
        <f>YEAR(SalesDataTable[[#This Row],[Order Date]])</f>
        <v>2026</v>
      </c>
      <c r="D2439" s="10" t="str">
        <f>"Q"&amp;ROUNDUP(MONTH(SalesDataTable[[#This Row],[Order Date]])/3,0)</f>
        <v>Q4</v>
      </c>
      <c r="E2439" s="3">
        <f>MONTH(SalesDataTable[[#This Row],[Order Date]])</f>
        <v>11</v>
      </c>
      <c r="F2439" s="3" t="str">
        <f>TEXT(SalesDataTable[[#This Row],[Order Date]],"MMM")</f>
        <v>Nov</v>
      </c>
      <c r="G2439" s="3" t="s">
        <v>20</v>
      </c>
      <c r="H2439" s="3" t="s">
        <v>31</v>
      </c>
      <c r="I2439" s="3" t="s">
        <v>2</v>
      </c>
      <c r="J2439" s="3" t="s">
        <v>3</v>
      </c>
      <c r="K2439" s="3" t="s">
        <v>14</v>
      </c>
      <c r="L2439" s="3" t="s">
        <v>44</v>
      </c>
      <c r="M2439" s="8">
        <v>2</v>
      </c>
      <c r="N2439" s="5">
        <v>134.19</v>
      </c>
      <c r="O2439" s="6">
        <v>0.1</v>
      </c>
      <c r="P2439" s="5">
        <v>65.39</v>
      </c>
      <c r="Q2439" s="5">
        <f t="shared" si="152"/>
        <v>241.542</v>
      </c>
      <c r="R2439" s="5">
        <f t="shared" si="153"/>
        <v>130.78</v>
      </c>
      <c r="S2439" s="5">
        <f t="shared" si="154"/>
        <v>110.762</v>
      </c>
      <c r="T2439" s="7">
        <f t="shared" si="155"/>
        <v>0.45856207202060095</v>
      </c>
      <c r="U2439" s="4">
        <f>YEAR(SalesDataTable[[#This Row],[Order Date]])</f>
        <v>2026</v>
      </c>
      <c r="V2439" s="7" t="str">
        <f>"Q"&amp;ROUNDUP(MONTH(SalesDataTable[[#This Row],[Order Date]])/3,0)</f>
        <v>Q4</v>
      </c>
      <c r="W2439" s="8">
        <f>MONTH(SalesDataTable[[#This Row],[Order Date]])</f>
        <v>11</v>
      </c>
      <c r="X2439" s="7" t="str">
        <f>TEXT(SalesDataTable[[#This Row],[Order Date]],"mmm")</f>
        <v>Nov</v>
      </c>
    </row>
    <row r="2440" spans="1:24" ht="15.75">
      <c r="A2440" s="1">
        <v>1108</v>
      </c>
      <c r="B2440" s="2">
        <v>46351</v>
      </c>
      <c r="C2440" s="3">
        <f>YEAR(SalesDataTable[[#This Row],[Order Date]])</f>
        <v>2026</v>
      </c>
      <c r="D2440" s="10" t="str">
        <f>"Q"&amp;ROUNDUP(MONTH(SalesDataTable[[#This Row],[Order Date]])/3,0)</f>
        <v>Q4</v>
      </c>
      <c r="E2440" s="3">
        <f>MONTH(SalesDataTable[[#This Row],[Order Date]])</f>
        <v>11</v>
      </c>
      <c r="F2440" s="3" t="str">
        <f>TEXT(SalesDataTable[[#This Row],[Order Date]],"MMM")</f>
        <v>Nov</v>
      </c>
      <c r="G2440" s="3" t="s">
        <v>6</v>
      </c>
      <c r="H2440" s="3" t="s">
        <v>7</v>
      </c>
      <c r="I2440" s="3" t="s">
        <v>28</v>
      </c>
      <c r="J2440" s="3" t="s">
        <v>13</v>
      </c>
      <c r="K2440" s="3" t="s">
        <v>14</v>
      </c>
      <c r="L2440" s="3" t="s">
        <v>15</v>
      </c>
      <c r="M2440" s="8">
        <v>1</v>
      </c>
      <c r="N2440" s="5">
        <v>37.06</v>
      </c>
      <c r="O2440" s="6">
        <v>0.1</v>
      </c>
      <c r="P2440" s="5">
        <v>13.18</v>
      </c>
      <c r="Q2440" s="5">
        <f t="shared" si="152"/>
        <v>33.354000000000006</v>
      </c>
      <c r="R2440" s="5">
        <f t="shared" si="153"/>
        <v>13.18</v>
      </c>
      <c r="S2440" s="5">
        <f t="shared" si="154"/>
        <v>20.174000000000007</v>
      </c>
      <c r="T2440" s="7">
        <f t="shared" si="155"/>
        <v>0.6048449961024166</v>
      </c>
      <c r="U2440" s="4">
        <f>YEAR(SalesDataTable[[#This Row],[Order Date]])</f>
        <v>2026</v>
      </c>
      <c r="V2440" s="7" t="str">
        <f>"Q"&amp;ROUNDUP(MONTH(SalesDataTable[[#This Row],[Order Date]])/3,0)</f>
        <v>Q4</v>
      </c>
      <c r="W2440" s="8">
        <f>MONTH(SalesDataTable[[#This Row],[Order Date]])</f>
        <v>11</v>
      </c>
      <c r="X2440" s="7" t="str">
        <f>TEXT(SalesDataTable[[#This Row],[Order Date]],"mmm")</f>
        <v>Nov</v>
      </c>
    </row>
    <row r="2441" spans="1:24" ht="15.75">
      <c r="A2441" s="1">
        <v>1344</v>
      </c>
      <c r="B2441" s="2">
        <v>46351</v>
      </c>
      <c r="C2441" s="3">
        <f>YEAR(SalesDataTable[[#This Row],[Order Date]])</f>
        <v>2026</v>
      </c>
      <c r="D2441" s="10" t="str">
        <f>"Q"&amp;ROUNDUP(MONTH(SalesDataTable[[#This Row],[Order Date]])/3,0)</f>
        <v>Q4</v>
      </c>
      <c r="E2441" s="3">
        <f>MONTH(SalesDataTable[[#This Row],[Order Date]])</f>
        <v>11</v>
      </c>
      <c r="F2441" s="3" t="str">
        <f>TEXT(SalesDataTable[[#This Row],[Order Date]],"MMM")</f>
        <v>Nov</v>
      </c>
      <c r="G2441" s="3" t="s">
        <v>11</v>
      </c>
      <c r="H2441" s="3" t="s">
        <v>39</v>
      </c>
      <c r="I2441" s="3" t="s">
        <v>2</v>
      </c>
      <c r="J2441" s="3" t="s">
        <v>13</v>
      </c>
      <c r="K2441" s="3" t="s">
        <v>14</v>
      </c>
      <c r="L2441" s="3" t="s">
        <v>44</v>
      </c>
      <c r="M2441" s="8">
        <v>4</v>
      </c>
      <c r="N2441" s="5">
        <v>135.21</v>
      </c>
      <c r="O2441" s="6">
        <v>0.05</v>
      </c>
      <c r="P2441" s="5">
        <v>68.64</v>
      </c>
      <c r="Q2441" s="5">
        <f t="shared" si="152"/>
        <v>513.798</v>
      </c>
      <c r="R2441" s="5">
        <f t="shared" si="153"/>
        <v>274.56</v>
      </c>
      <c r="S2441" s="5">
        <f t="shared" si="154"/>
        <v>239.238</v>
      </c>
      <c r="T2441" s="7">
        <f t="shared" si="155"/>
        <v>0.46562656919645462</v>
      </c>
      <c r="U2441" s="4">
        <f>YEAR(SalesDataTable[[#This Row],[Order Date]])</f>
        <v>2026</v>
      </c>
      <c r="V2441" s="7" t="str">
        <f>"Q"&amp;ROUNDUP(MONTH(SalesDataTable[[#This Row],[Order Date]])/3,0)</f>
        <v>Q4</v>
      </c>
      <c r="W2441" s="8">
        <f>MONTH(SalesDataTable[[#This Row],[Order Date]])</f>
        <v>11</v>
      </c>
      <c r="X2441" s="7" t="str">
        <f>TEXT(SalesDataTable[[#This Row],[Order Date]],"mmm")</f>
        <v>Nov</v>
      </c>
    </row>
    <row r="2442" spans="1:24" ht="15.75">
      <c r="A2442" s="1">
        <v>1922</v>
      </c>
      <c r="B2442" s="2">
        <v>46351</v>
      </c>
      <c r="C2442" s="3">
        <f>YEAR(SalesDataTable[[#This Row],[Order Date]])</f>
        <v>2026</v>
      </c>
      <c r="D2442" s="10" t="str">
        <f>"Q"&amp;ROUNDUP(MONTH(SalesDataTable[[#This Row],[Order Date]])/3,0)</f>
        <v>Q4</v>
      </c>
      <c r="E2442" s="3">
        <f>MONTH(SalesDataTable[[#This Row],[Order Date]])</f>
        <v>11</v>
      </c>
      <c r="F2442" s="3" t="str">
        <f>TEXT(SalesDataTable[[#This Row],[Order Date]],"MMM")</f>
        <v>Nov</v>
      </c>
      <c r="G2442" s="3" t="s">
        <v>0</v>
      </c>
      <c r="H2442" s="3" t="s">
        <v>36</v>
      </c>
      <c r="I2442" s="3" t="s">
        <v>28</v>
      </c>
      <c r="J2442" s="3" t="s">
        <v>3</v>
      </c>
      <c r="K2442" s="3" t="s">
        <v>9</v>
      </c>
      <c r="L2442" s="3" t="s">
        <v>17</v>
      </c>
      <c r="M2442" s="8">
        <v>2</v>
      </c>
      <c r="N2442" s="5">
        <v>145.77000000000001</v>
      </c>
      <c r="O2442" s="6">
        <v>0.1</v>
      </c>
      <c r="P2442" s="5">
        <v>78.14</v>
      </c>
      <c r="Q2442" s="5">
        <f t="shared" si="152"/>
        <v>262.38600000000002</v>
      </c>
      <c r="R2442" s="5">
        <f t="shared" si="153"/>
        <v>156.28</v>
      </c>
      <c r="S2442" s="5">
        <f t="shared" si="154"/>
        <v>106.10600000000002</v>
      </c>
      <c r="T2442" s="7">
        <f t="shared" si="155"/>
        <v>0.40438895367893107</v>
      </c>
      <c r="U2442" s="4">
        <f>YEAR(SalesDataTable[[#This Row],[Order Date]])</f>
        <v>2026</v>
      </c>
      <c r="V2442" s="7" t="str">
        <f>"Q"&amp;ROUNDUP(MONTH(SalesDataTable[[#This Row],[Order Date]])/3,0)</f>
        <v>Q4</v>
      </c>
      <c r="W2442" s="8">
        <f>MONTH(SalesDataTable[[#This Row],[Order Date]])</f>
        <v>11</v>
      </c>
      <c r="X2442" s="7" t="str">
        <f>TEXT(SalesDataTable[[#This Row],[Order Date]],"mmm")</f>
        <v>Nov</v>
      </c>
    </row>
    <row r="2443" spans="1:24" ht="15.75">
      <c r="A2443" s="1">
        <v>2343</v>
      </c>
      <c r="B2443" s="2">
        <v>46351</v>
      </c>
      <c r="C2443" s="3">
        <f>YEAR(SalesDataTable[[#This Row],[Order Date]])</f>
        <v>2026</v>
      </c>
      <c r="D2443" s="10" t="str">
        <f>"Q"&amp;ROUNDUP(MONTH(SalesDataTable[[#This Row],[Order Date]])/3,0)</f>
        <v>Q4</v>
      </c>
      <c r="E2443" s="3">
        <f>MONTH(SalesDataTable[[#This Row],[Order Date]])</f>
        <v>11</v>
      </c>
      <c r="F2443" s="3" t="str">
        <f>TEXT(SalesDataTable[[#This Row],[Order Date]],"MMM")</f>
        <v>Nov</v>
      </c>
      <c r="G2443" s="3" t="s">
        <v>0</v>
      </c>
      <c r="H2443" s="3" t="s">
        <v>50</v>
      </c>
      <c r="I2443" s="3" t="s">
        <v>19</v>
      </c>
      <c r="J2443" s="3" t="s">
        <v>13</v>
      </c>
      <c r="K2443" s="3" t="s">
        <v>23</v>
      </c>
      <c r="L2443" s="3" t="s">
        <v>51</v>
      </c>
      <c r="M2443" s="8">
        <v>1</v>
      </c>
      <c r="N2443" s="5">
        <v>121.53</v>
      </c>
      <c r="O2443" s="6">
        <v>0.15</v>
      </c>
      <c r="P2443" s="5">
        <v>62.14</v>
      </c>
      <c r="Q2443" s="5">
        <f t="shared" si="152"/>
        <v>103.3005</v>
      </c>
      <c r="R2443" s="5">
        <f t="shared" si="153"/>
        <v>62.14</v>
      </c>
      <c r="S2443" s="5">
        <f t="shared" si="154"/>
        <v>41.160499999999999</v>
      </c>
      <c r="T2443" s="7">
        <f t="shared" si="155"/>
        <v>0.39845402490791426</v>
      </c>
      <c r="U2443" s="4">
        <f>YEAR(SalesDataTable[[#This Row],[Order Date]])</f>
        <v>2026</v>
      </c>
      <c r="V2443" s="7" t="str">
        <f>"Q"&amp;ROUNDUP(MONTH(SalesDataTable[[#This Row],[Order Date]])/3,0)</f>
        <v>Q4</v>
      </c>
      <c r="W2443" s="8">
        <f>MONTH(SalesDataTable[[#This Row],[Order Date]])</f>
        <v>11</v>
      </c>
      <c r="X2443" s="7" t="str">
        <f>TEXT(SalesDataTable[[#This Row],[Order Date]],"mmm")</f>
        <v>Nov</v>
      </c>
    </row>
    <row r="2444" spans="1:24" ht="15.75">
      <c r="A2444" s="1">
        <v>2466</v>
      </c>
      <c r="B2444" s="2">
        <v>46351</v>
      </c>
      <c r="C2444" s="3">
        <f>YEAR(SalesDataTable[[#This Row],[Order Date]])</f>
        <v>2026</v>
      </c>
      <c r="D2444" s="10" t="str">
        <f>"Q"&amp;ROUNDUP(MONTH(SalesDataTable[[#This Row],[Order Date]])/3,0)</f>
        <v>Q4</v>
      </c>
      <c r="E2444" s="3">
        <f>MONTH(SalesDataTable[[#This Row],[Order Date]])</f>
        <v>11</v>
      </c>
      <c r="F2444" s="3" t="str">
        <f>TEXT(SalesDataTable[[#This Row],[Order Date]],"MMM")</f>
        <v>Nov</v>
      </c>
      <c r="G2444" s="3" t="s">
        <v>11</v>
      </c>
      <c r="H2444" s="3" t="s">
        <v>12</v>
      </c>
      <c r="I2444" s="3" t="s">
        <v>2</v>
      </c>
      <c r="J2444" s="3" t="s">
        <v>16</v>
      </c>
      <c r="K2444" s="3" t="s">
        <v>4</v>
      </c>
      <c r="L2444" s="3" t="s">
        <v>26</v>
      </c>
      <c r="M2444" s="8">
        <v>2</v>
      </c>
      <c r="N2444" s="5">
        <v>40.51</v>
      </c>
      <c r="O2444" s="6">
        <v>0.05</v>
      </c>
      <c r="P2444" s="5">
        <v>16.45</v>
      </c>
      <c r="Q2444" s="5">
        <f t="shared" si="152"/>
        <v>76.968999999999994</v>
      </c>
      <c r="R2444" s="5">
        <f t="shared" si="153"/>
        <v>32.9</v>
      </c>
      <c r="S2444" s="5">
        <f t="shared" si="154"/>
        <v>44.068999999999996</v>
      </c>
      <c r="T2444" s="7">
        <f t="shared" si="155"/>
        <v>0.5725551845548208</v>
      </c>
      <c r="U2444" s="4">
        <f>YEAR(SalesDataTable[[#This Row],[Order Date]])</f>
        <v>2026</v>
      </c>
      <c r="V2444" s="7" t="str">
        <f>"Q"&amp;ROUNDUP(MONTH(SalesDataTable[[#This Row],[Order Date]])/3,0)</f>
        <v>Q4</v>
      </c>
      <c r="W2444" s="8">
        <f>MONTH(SalesDataTable[[#This Row],[Order Date]])</f>
        <v>11</v>
      </c>
      <c r="X2444" s="7" t="str">
        <f>TEXT(SalesDataTable[[#This Row],[Order Date]],"mmm")</f>
        <v>Nov</v>
      </c>
    </row>
    <row r="2445" spans="1:24" ht="15.75">
      <c r="A2445" s="1">
        <v>2647</v>
      </c>
      <c r="B2445" s="2">
        <v>46351</v>
      </c>
      <c r="C2445" s="3">
        <f>YEAR(SalesDataTable[[#This Row],[Order Date]])</f>
        <v>2026</v>
      </c>
      <c r="D2445" s="10" t="str">
        <f>"Q"&amp;ROUNDUP(MONTH(SalesDataTable[[#This Row],[Order Date]])/3,0)</f>
        <v>Q4</v>
      </c>
      <c r="E2445" s="3">
        <f>MONTH(SalesDataTable[[#This Row],[Order Date]])</f>
        <v>11</v>
      </c>
      <c r="F2445" s="3" t="str">
        <f>TEXT(SalesDataTable[[#This Row],[Order Date]],"MMM")</f>
        <v>Nov</v>
      </c>
      <c r="G2445" s="3" t="s">
        <v>11</v>
      </c>
      <c r="H2445" s="3" t="s">
        <v>25</v>
      </c>
      <c r="I2445" s="3" t="s">
        <v>2</v>
      </c>
      <c r="J2445" s="3" t="s">
        <v>13</v>
      </c>
      <c r="K2445" s="3" t="s">
        <v>9</v>
      </c>
      <c r="L2445" s="3" t="s">
        <v>46</v>
      </c>
      <c r="M2445" s="8">
        <v>1</v>
      </c>
      <c r="N2445" s="5">
        <v>70.099999999999994</v>
      </c>
      <c r="O2445" s="6">
        <v>0.15</v>
      </c>
      <c r="P2445" s="5">
        <v>32.28</v>
      </c>
      <c r="Q2445" s="5">
        <f t="shared" si="152"/>
        <v>59.584999999999994</v>
      </c>
      <c r="R2445" s="5">
        <f t="shared" si="153"/>
        <v>32.28</v>
      </c>
      <c r="S2445" s="5">
        <f t="shared" si="154"/>
        <v>27.304999999999993</v>
      </c>
      <c r="T2445" s="7">
        <f t="shared" si="155"/>
        <v>0.45825291600234952</v>
      </c>
      <c r="U2445" s="4">
        <f>YEAR(SalesDataTable[[#This Row],[Order Date]])</f>
        <v>2026</v>
      </c>
      <c r="V2445" s="7" t="str">
        <f>"Q"&amp;ROUNDUP(MONTH(SalesDataTable[[#This Row],[Order Date]])/3,0)</f>
        <v>Q4</v>
      </c>
      <c r="W2445" s="8">
        <f>MONTH(SalesDataTable[[#This Row],[Order Date]])</f>
        <v>11</v>
      </c>
      <c r="X2445" s="7" t="str">
        <f>TEXT(SalesDataTable[[#This Row],[Order Date]],"mmm")</f>
        <v>Nov</v>
      </c>
    </row>
    <row r="2446" spans="1:24" ht="15.75">
      <c r="A2446" s="1">
        <v>2958</v>
      </c>
      <c r="B2446" s="2">
        <v>46351</v>
      </c>
      <c r="C2446" s="3">
        <f>YEAR(SalesDataTable[[#This Row],[Order Date]])</f>
        <v>2026</v>
      </c>
      <c r="D2446" s="10" t="str">
        <f>"Q"&amp;ROUNDUP(MONTH(SalesDataTable[[#This Row],[Order Date]])/3,0)</f>
        <v>Q4</v>
      </c>
      <c r="E2446" s="3">
        <f>MONTH(SalesDataTable[[#This Row],[Order Date]])</f>
        <v>11</v>
      </c>
      <c r="F2446" s="3" t="str">
        <f>TEXT(SalesDataTable[[#This Row],[Order Date]],"MMM")</f>
        <v>Nov</v>
      </c>
      <c r="G2446" s="3" t="s">
        <v>6</v>
      </c>
      <c r="H2446" s="3" t="s">
        <v>43</v>
      </c>
      <c r="I2446" s="3" t="s">
        <v>28</v>
      </c>
      <c r="J2446" s="3" t="s">
        <v>13</v>
      </c>
      <c r="K2446" s="3" t="s">
        <v>9</v>
      </c>
      <c r="L2446" s="3" t="s">
        <v>17</v>
      </c>
      <c r="M2446" s="8">
        <v>1</v>
      </c>
      <c r="N2446" s="5">
        <v>144.25</v>
      </c>
      <c r="O2446" s="6">
        <v>0.1</v>
      </c>
      <c r="P2446" s="5">
        <v>79.55</v>
      </c>
      <c r="Q2446" s="5">
        <f t="shared" si="152"/>
        <v>129.82500000000002</v>
      </c>
      <c r="R2446" s="5">
        <f t="shared" si="153"/>
        <v>79.55</v>
      </c>
      <c r="S2446" s="5">
        <f t="shared" si="154"/>
        <v>50.27500000000002</v>
      </c>
      <c r="T2446" s="7">
        <f t="shared" si="155"/>
        <v>0.38725207009435791</v>
      </c>
      <c r="U2446" s="4">
        <f>YEAR(SalesDataTable[[#This Row],[Order Date]])</f>
        <v>2026</v>
      </c>
      <c r="V2446" s="7" t="str">
        <f>"Q"&amp;ROUNDUP(MONTH(SalesDataTable[[#This Row],[Order Date]])/3,0)</f>
        <v>Q4</v>
      </c>
      <c r="W2446" s="8">
        <f>MONTH(SalesDataTable[[#This Row],[Order Date]])</f>
        <v>11</v>
      </c>
      <c r="X2446" s="7" t="str">
        <f>TEXT(SalesDataTable[[#This Row],[Order Date]],"mmm")</f>
        <v>Nov</v>
      </c>
    </row>
    <row r="2447" spans="1:24" ht="15.75">
      <c r="A2447" s="1">
        <v>3527</v>
      </c>
      <c r="B2447" s="2">
        <v>46351</v>
      </c>
      <c r="C2447" s="3">
        <f>YEAR(SalesDataTable[[#This Row],[Order Date]])</f>
        <v>2026</v>
      </c>
      <c r="D2447" s="10" t="str">
        <f>"Q"&amp;ROUNDUP(MONTH(SalesDataTable[[#This Row],[Order Date]])/3,0)</f>
        <v>Q4</v>
      </c>
      <c r="E2447" s="3">
        <f>MONTH(SalesDataTable[[#This Row],[Order Date]])</f>
        <v>11</v>
      </c>
      <c r="F2447" s="3" t="str">
        <f>TEXT(SalesDataTable[[#This Row],[Order Date]],"MMM")</f>
        <v>Nov</v>
      </c>
      <c r="G2447" s="3" t="s">
        <v>6</v>
      </c>
      <c r="H2447" s="3" t="s">
        <v>27</v>
      </c>
      <c r="I2447" s="3" t="s">
        <v>28</v>
      </c>
      <c r="J2447" s="3" t="s">
        <v>3</v>
      </c>
      <c r="K2447" s="3" t="s">
        <v>9</v>
      </c>
      <c r="L2447" s="3" t="s">
        <v>17</v>
      </c>
      <c r="M2447" s="8">
        <v>4</v>
      </c>
      <c r="N2447" s="5">
        <v>146.19</v>
      </c>
      <c r="O2447" s="6">
        <v>0.1</v>
      </c>
      <c r="P2447" s="5">
        <v>79.569999999999993</v>
      </c>
      <c r="Q2447" s="5">
        <f t="shared" si="152"/>
        <v>526.28399999999999</v>
      </c>
      <c r="R2447" s="5">
        <f t="shared" si="153"/>
        <v>318.27999999999997</v>
      </c>
      <c r="S2447" s="5">
        <f t="shared" si="154"/>
        <v>208.00400000000002</v>
      </c>
      <c r="T2447" s="7">
        <f t="shared" si="155"/>
        <v>0.39523147198090769</v>
      </c>
      <c r="U2447" s="4">
        <f>YEAR(SalesDataTable[[#This Row],[Order Date]])</f>
        <v>2026</v>
      </c>
      <c r="V2447" s="7" t="str">
        <f>"Q"&amp;ROUNDUP(MONTH(SalesDataTable[[#This Row],[Order Date]])/3,0)</f>
        <v>Q4</v>
      </c>
      <c r="W2447" s="8">
        <f>MONTH(SalesDataTable[[#This Row],[Order Date]])</f>
        <v>11</v>
      </c>
      <c r="X2447" s="7" t="str">
        <f>TEXT(SalesDataTable[[#This Row],[Order Date]],"mmm")</f>
        <v>Nov</v>
      </c>
    </row>
    <row r="2448" spans="1:24" ht="15.75">
      <c r="A2448" s="1">
        <v>3729</v>
      </c>
      <c r="B2448" s="2">
        <v>46351</v>
      </c>
      <c r="C2448" s="3">
        <f>YEAR(SalesDataTable[[#This Row],[Order Date]])</f>
        <v>2026</v>
      </c>
      <c r="D2448" s="10" t="str">
        <f>"Q"&amp;ROUNDUP(MONTH(SalesDataTable[[#This Row],[Order Date]])/3,0)</f>
        <v>Q4</v>
      </c>
      <c r="E2448" s="3">
        <f>MONTH(SalesDataTable[[#This Row],[Order Date]])</f>
        <v>11</v>
      </c>
      <c r="F2448" s="3" t="str">
        <f>TEXT(SalesDataTable[[#This Row],[Order Date]],"MMM")</f>
        <v>Nov</v>
      </c>
      <c r="G2448" s="3" t="s">
        <v>0</v>
      </c>
      <c r="H2448" s="3" t="s">
        <v>36</v>
      </c>
      <c r="I2448" s="3" t="s">
        <v>2</v>
      </c>
      <c r="J2448" s="3" t="s">
        <v>13</v>
      </c>
      <c r="K2448" s="3" t="s">
        <v>23</v>
      </c>
      <c r="L2448" s="3" t="s">
        <v>40</v>
      </c>
      <c r="M2448" s="8">
        <v>1</v>
      </c>
      <c r="N2448" s="5">
        <v>81.89</v>
      </c>
      <c r="O2448" s="6">
        <v>0.05</v>
      </c>
      <c r="P2448" s="5">
        <v>38.33</v>
      </c>
      <c r="Q2448" s="5">
        <f t="shared" si="152"/>
        <v>77.79549999999999</v>
      </c>
      <c r="R2448" s="5">
        <f t="shared" si="153"/>
        <v>38.33</v>
      </c>
      <c r="S2448" s="5">
        <f t="shared" si="154"/>
        <v>39.465499999999992</v>
      </c>
      <c r="T2448" s="7">
        <f t="shared" si="155"/>
        <v>0.50729797996028048</v>
      </c>
      <c r="U2448" s="4">
        <f>YEAR(SalesDataTable[[#This Row],[Order Date]])</f>
        <v>2026</v>
      </c>
      <c r="V2448" s="7" t="str">
        <f>"Q"&amp;ROUNDUP(MONTH(SalesDataTable[[#This Row],[Order Date]])/3,0)</f>
        <v>Q4</v>
      </c>
      <c r="W2448" s="8">
        <f>MONTH(SalesDataTable[[#This Row],[Order Date]])</f>
        <v>11</v>
      </c>
      <c r="X2448" s="7" t="str">
        <f>TEXT(SalesDataTable[[#This Row],[Order Date]],"mmm")</f>
        <v>Nov</v>
      </c>
    </row>
    <row r="2449" spans="1:24" ht="15.75">
      <c r="A2449" s="1">
        <v>4961</v>
      </c>
      <c r="B2449" s="2">
        <v>46351</v>
      </c>
      <c r="C2449" s="3">
        <f>YEAR(SalesDataTable[[#This Row],[Order Date]])</f>
        <v>2026</v>
      </c>
      <c r="D2449" s="10" t="str">
        <f>"Q"&amp;ROUNDUP(MONTH(SalesDataTable[[#This Row],[Order Date]])/3,0)</f>
        <v>Q4</v>
      </c>
      <c r="E2449" s="3">
        <f>MONTH(SalesDataTable[[#This Row],[Order Date]])</f>
        <v>11</v>
      </c>
      <c r="F2449" s="3" t="str">
        <f>TEXT(SalesDataTable[[#This Row],[Order Date]],"MMM")</f>
        <v>Nov</v>
      </c>
      <c r="G2449" s="3" t="s">
        <v>11</v>
      </c>
      <c r="H2449" s="3" t="s">
        <v>12</v>
      </c>
      <c r="I2449" s="3" t="s">
        <v>19</v>
      </c>
      <c r="J2449" s="3" t="s">
        <v>13</v>
      </c>
      <c r="K2449" s="3" t="s">
        <v>23</v>
      </c>
      <c r="L2449" s="3" t="s">
        <v>29</v>
      </c>
      <c r="M2449" s="8">
        <v>2</v>
      </c>
      <c r="N2449" s="5">
        <v>194.78</v>
      </c>
      <c r="O2449" s="6">
        <v>0.15</v>
      </c>
      <c r="P2449" s="5">
        <v>102.51</v>
      </c>
      <c r="Q2449" s="5">
        <f t="shared" si="152"/>
        <v>331.12599999999998</v>
      </c>
      <c r="R2449" s="5">
        <f t="shared" si="153"/>
        <v>205.02</v>
      </c>
      <c r="S2449" s="5">
        <f t="shared" si="154"/>
        <v>126.10599999999997</v>
      </c>
      <c r="T2449" s="7">
        <f t="shared" si="155"/>
        <v>0.38083992196324051</v>
      </c>
      <c r="U2449" s="4">
        <f>YEAR(SalesDataTable[[#This Row],[Order Date]])</f>
        <v>2026</v>
      </c>
      <c r="V2449" s="7" t="str">
        <f>"Q"&amp;ROUNDUP(MONTH(SalesDataTable[[#This Row],[Order Date]])/3,0)</f>
        <v>Q4</v>
      </c>
      <c r="W2449" s="8">
        <f>MONTH(SalesDataTable[[#This Row],[Order Date]])</f>
        <v>11</v>
      </c>
      <c r="X2449" s="7" t="str">
        <f>TEXT(SalesDataTable[[#This Row],[Order Date]],"mmm")</f>
        <v>Nov</v>
      </c>
    </row>
    <row r="2450" spans="1:24" ht="15.75">
      <c r="A2450" s="1">
        <v>5034</v>
      </c>
      <c r="B2450" s="2">
        <v>46351</v>
      </c>
      <c r="C2450" s="3">
        <f>YEAR(SalesDataTable[[#This Row],[Order Date]])</f>
        <v>2026</v>
      </c>
      <c r="D2450" s="10" t="str">
        <f>"Q"&amp;ROUNDUP(MONTH(SalesDataTable[[#This Row],[Order Date]])/3,0)</f>
        <v>Q4</v>
      </c>
      <c r="E2450" s="3">
        <f>MONTH(SalesDataTable[[#This Row],[Order Date]])</f>
        <v>11</v>
      </c>
      <c r="F2450" s="3" t="str">
        <f>TEXT(SalesDataTable[[#This Row],[Order Date]],"MMM")</f>
        <v>Nov</v>
      </c>
      <c r="G2450" s="3" t="s">
        <v>6</v>
      </c>
      <c r="H2450" s="3" t="s">
        <v>49</v>
      </c>
      <c r="I2450" s="3" t="s">
        <v>2</v>
      </c>
      <c r="J2450" s="3" t="s">
        <v>3</v>
      </c>
      <c r="K2450" s="3" t="s">
        <v>9</v>
      </c>
      <c r="L2450" s="3" t="s">
        <v>17</v>
      </c>
      <c r="M2450" s="8">
        <v>1</v>
      </c>
      <c r="N2450" s="5">
        <v>141.63</v>
      </c>
      <c r="O2450" s="6">
        <v>0.05</v>
      </c>
      <c r="P2450" s="5">
        <v>77.17</v>
      </c>
      <c r="Q2450" s="5">
        <f t="shared" si="152"/>
        <v>134.54849999999999</v>
      </c>
      <c r="R2450" s="5">
        <f t="shared" si="153"/>
        <v>77.17</v>
      </c>
      <c r="S2450" s="5">
        <f t="shared" si="154"/>
        <v>57.378499999999988</v>
      </c>
      <c r="T2450" s="7">
        <f t="shared" si="155"/>
        <v>0.42645217152179321</v>
      </c>
      <c r="U2450" s="4">
        <f>YEAR(SalesDataTable[[#This Row],[Order Date]])</f>
        <v>2026</v>
      </c>
      <c r="V2450" s="7" t="str">
        <f>"Q"&amp;ROUNDUP(MONTH(SalesDataTable[[#This Row],[Order Date]])/3,0)</f>
        <v>Q4</v>
      </c>
      <c r="W2450" s="8">
        <f>MONTH(SalesDataTable[[#This Row],[Order Date]])</f>
        <v>11</v>
      </c>
      <c r="X2450" s="7" t="str">
        <f>TEXT(SalesDataTable[[#This Row],[Order Date]],"mmm")</f>
        <v>Nov</v>
      </c>
    </row>
    <row r="2451" spans="1:24" ht="15.75">
      <c r="A2451" s="1">
        <v>343</v>
      </c>
      <c r="B2451" s="2">
        <v>46352</v>
      </c>
      <c r="C2451" s="3">
        <f>YEAR(SalesDataTable[[#This Row],[Order Date]])</f>
        <v>2026</v>
      </c>
      <c r="D2451" s="10" t="str">
        <f>"Q"&amp;ROUNDUP(MONTH(SalesDataTable[[#This Row],[Order Date]])/3,0)</f>
        <v>Q4</v>
      </c>
      <c r="E2451" s="3">
        <f>MONTH(SalesDataTable[[#This Row],[Order Date]])</f>
        <v>11</v>
      </c>
      <c r="F2451" s="3" t="str">
        <f>TEXT(SalesDataTable[[#This Row],[Order Date]],"MMM")</f>
        <v>Nov</v>
      </c>
      <c r="G2451" s="3" t="s">
        <v>11</v>
      </c>
      <c r="H2451" s="3" t="s">
        <v>52</v>
      </c>
      <c r="I2451" s="3" t="s">
        <v>2</v>
      </c>
      <c r="J2451" s="3" t="s">
        <v>3</v>
      </c>
      <c r="K2451" s="3" t="s">
        <v>4</v>
      </c>
      <c r="L2451" s="3" t="s">
        <v>26</v>
      </c>
      <c r="M2451" s="8">
        <v>1</v>
      </c>
      <c r="N2451" s="5">
        <v>40.86</v>
      </c>
      <c r="O2451" s="6">
        <v>0.05</v>
      </c>
      <c r="P2451" s="5">
        <v>17.14</v>
      </c>
      <c r="Q2451" s="5">
        <f t="shared" si="152"/>
        <v>38.817</v>
      </c>
      <c r="R2451" s="5">
        <f t="shared" si="153"/>
        <v>17.14</v>
      </c>
      <c r="S2451" s="5">
        <f t="shared" si="154"/>
        <v>21.677</v>
      </c>
      <c r="T2451" s="7">
        <f t="shared" si="155"/>
        <v>0.55844088930107938</v>
      </c>
      <c r="U2451" s="4">
        <f>YEAR(SalesDataTable[[#This Row],[Order Date]])</f>
        <v>2026</v>
      </c>
      <c r="V2451" s="7" t="str">
        <f>"Q"&amp;ROUNDUP(MONTH(SalesDataTable[[#This Row],[Order Date]])/3,0)</f>
        <v>Q4</v>
      </c>
      <c r="W2451" s="8">
        <f>MONTH(SalesDataTable[[#This Row],[Order Date]])</f>
        <v>11</v>
      </c>
      <c r="X2451" s="7" t="str">
        <f>TEXT(SalesDataTable[[#This Row],[Order Date]],"mmm")</f>
        <v>Nov</v>
      </c>
    </row>
    <row r="2452" spans="1:24" ht="15.75">
      <c r="A2452" s="1">
        <v>405</v>
      </c>
      <c r="B2452" s="2">
        <v>46352</v>
      </c>
      <c r="C2452" s="3">
        <f>YEAR(SalesDataTable[[#This Row],[Order Date]])</f>
        <v>2026</v>
      </c>
      <c r="D2452" s="10" t="str">
        <f>"Q"&amp;ROUNDUP(MONTH(SalesDataTable[[#This Row],[Order Date]])/3,0)</f>
        <v>Q4</v>
      </c>
      <c r="E2452" s="3">
        <f>MONTH(SalesDataTable[[#This Row],[Order Date]])</f>
        <v>11</v>
      </c>
      <c r="F2452" s="3" t="str">
        <f>TEXT(SalesDataTable[[#This Row],[Order Date]],"MMM")</f>
        <v>Nov</v>
      </c>
      <c r="G2452" s="3" t="s">
        <v>20</v>
      </c>
      <c r="H2452" s="3" t="s">
        <v>33</v>
      </c>
      <c r="I2452" s="3" t="s">
        <v>2</v>
      </c>
      <c r="J2452" s="3" t="s">
        <v>13</v>
      </c>
      <c r="K2452" s="3" t="s">
        <v>9</v>
      </c>
      <c r="L2452" s="3" t="s">
        <v>17</v>
      </c>
      <c r="M2452" s="8">
        <v>1</v>
      </c>
      <c r="N2452" s="5">
        <v>141.61000000000001</v>
      </c>
      <c r="O2452" s="6">
        <v>0.05</v>
      </c>
      <c r="P2452" s="5">
        <v>77.7</v>
      </c>
      <c r="Q2452" s="5">
        <f t="shared" si="152"/>
        <v>134.52950000000001</v>
      </c>
      <c r="R2452" s="5">
        <f t="shared" si="153"/>
        <v>77.7</v>
      </c>
      <c r="S2452" s="5">
        <f t="shared" si="154"/>
        <v>56.82950000000001</v>
      </c>
      <c r="T2452" s="7">
        <f t="shared" si="155"/>
        <v>0.42243151130421214</v>
      </c>
      <c r="U2452" s="4">
        <f>YEAR(SalesDataTable[[#This Row],[Order Date]])</f>
        <v>2026</v>
      </c>
      <c r="V2452" s="7" t="str">
        <f>"Q"&amp;ROUNDUP(MONTH(SalesDataTable[[#This Row],[Order Date]])/3,0)</f>
        <v>Q4</v>
      </c>
      <c r="W2452" s="8">
        <f>MONTH(SalesDataTable[[#This Row],[Order Date]])</f>
        <v>11</v>
      </c>
      <c r="X2452" s="7" t="str">
        <f>TEXT(SalesDataTable[[#This Row],[Order Date]],"mmm")</f>
        <v>Nov</v>
      </c>
    </row>
    <row r="2453" spans="1:24" ht="15.75">
      <c r="A2453" s="1">
        <v>485</v>
      </c>
      <c r="B2453" s="2">
        <v>46352</v>
      </c>
      <c r="C2453" s="3">
        <f>YEAR(SalesDataTable[[#This Row],[Order Date]])</f>
        <v>2026</v>
      </c>
      <c r="D2453" s="10" t="str">
        <f>"Q"&amp;ROUNDUP(MONTH(SalesDataTable[[#This Row],[Order Date]])/3,0)</f>
        <v>Q4</v>
      </c>
      <c r="E2453" s="3">
        <f>MONTH(SalesDataTable[[#This Row],[Order Date]])</f>
        <v>11</v>
      </c>
      <c r="F2453" s="3" t="str">
        <f>TEXT(SalesDataTable[[#This Row],[Order Date]],"MMM")</f>
        <v>Nov</v>
      </c>
      <c r="G2453" s="3" t="s">
        <v>20</v>
      </c>
      <c r="H2453" s="3" t="s">
        <v>31</v>
      </c>
      <c r="I2453" s="3" t="s">
        <v>2</v>
      </c>
      <c r="J2453" s="3" t="s">
        <v>13</v>
      </c>
      <c r="K2453" s="3" t="s">
        <v>23</v>
      </c>
      <c r="L2453" s="3" t="s">
        <v>51</v>
      </c>
      <c r="M2453" s="8">
        <v>2</v>
      </c>
      <c r="N2453" s="5">
        <v>122.15</v>
      </c>
      <c r="O2453" s="6">
        <v>0.1</v>
      </c>
      <c r="P2453" s="5">
        <v>61.15</v>
      </c>
      <c r="Q2453" s="5">
        <f t="shared" si="152"/>
        <v>219.87</v>
      </c>
      <c r="R2453" s="5">
        <f t="shared" si="153"/>
        <v>122.3</v>
      </c>
      <c r="S2453" s="5">
        <f t="shared" si="154"/>
        <v>97.570000000000007</v>
      </c>
      <c r="T2453" s="7">
        <f t="shared" si="155"/>
        <v>0.44376222313185065</v>
      </c>
      <c r="U2453" s="4">
        <f>YEAR(SalesDataTable[[#This Row],[Order Date]])</f>
        <v>2026</v>
      </c>
      <c r="V2453" s="7" t="str">
        <f>"Q"&amp;ROUNDUP(MONTH(SalesDataTable[[#This Row],[Order Date]])/3,0)</f>
        <v>Q4</v>
      </c>
      <c r="W2453" s="8">
        <f>MONTH(SalesDataTable[[#This Row],[Order Date]])</f>
        <v>11</v>
      </c>
      <c r="X2453" s="7" t="str">
        <f>TEXT(SalesDataTable[[#This Row],[Order Date]],"mmm")</f>
        <v>Nov</v>
      </c>
    </row>
    <row r="2454" spans="1:24" ht="15.75">
      <c r="A2454" s="1">
        <v>807</v>
      </c>
      <c r="B2454" s="2">
        <v>46352</v>
      </c>
      <c r="C2454" s="3">
        <f>YEAR(SalesDataTable[[#This Row],[Order Date]])</f>
        <v>2026</v>
      </c>
      <c r="D2454" s="10" t="str">
        <f>"Q"&amp;ROUNDUP(MONTH(SalesDataTable[[#This Row],[Order Date]])/3,0)</f>
        <v>Q4</v>
      </c>
      <c r="E2454" s="3">
        <f>MONTH(SalesDataTable[[#This Row],[Order Date]])</f>
        <v>11</v>
      </c>
      <c r="F2454" s="3" t="str">
        <f>TEXT(SalesDataTable[[#This Row],[Order Date]],"MMM")</f>
        <v>Nov</v>
      </c>
      <c r="G2454" s="3" t="s">
        <v>11</v>
      </c>
      <c r="H2454" s="3" t="s">
        <v>25</v>
      </c>
      <c r="I2454" s="3" t="s">
        <v>19</v>
      </c>
      <c r="J2454" s="3" t="s">
        <v>3</v>
      </c>
      <c r="K2454" s="3" t="s">
        <v>14</v>
      </c>
      <c r="L2454" s="3" t="s">
        <v>44</v>
      </c>
      <c r="M2454" s="8">
        <v>5</v>
      </c>
      <c r="N2454" s="5">
        <v>130.24</v>
      </c>
      <c r="O2454" s="6">
        <v>0.1</v>
      </c>
      <c r="P2454" s="5">
        <v>66.75</v>
      </c>
      <c r="Q2454" s="5">
        <f t="shared" si="152"/>
        <v>586.08000000000004</v>
      </c>
      <c r="R2454" s="5">
        <f t="shared" si="153"/>
        <v>333.75</v>
      </c>
      <c r="S2454" s="5">
        <f t="shared" si="154"/>
        <v>252.33000000000004</v>
      </c>
      <c r="T2454" s="7">
        <f t="shared" si="155"/>
        <v>0.43053849303849306</v>
      </c>
      <c r="U2454" s="4">
        <f>YEAR(SalesDataTable[[#This Row],[Order Date]])</f>
        <v>2026</v>
      </c>
      <c r="V2454" s="7" t="str">
        <f>"Q"&amp;ROUNDUP(MONTH(SalesDataTable[[#This Row],[Order Date]])/3,0)</f>
        <v>Q4</v>
      </c>
      <c r="W2454" s="8">
        <f>MONTH(SalesDataTable[[#This Row],[Order Date]])</f>
        <v>11</v>
      </c>
      <c r="X2454" s="7" t="str">
        <f>TEXT(SalesDataTable[[#This Row],[Order Date]],"mmm")</f>
        <v>Nov</v>
      </c>
    </row>
    <row r="2455" spans="1:24" ht="15.75">
      <c r="A2455" s="1">
        <v>1666</v>
      </c>
      <c r="B2455" s="2">
        <v>46352</v>
      </c>
      <c r="C2455" s="3">
        <f>YEAR(SalesDataTable[[#This Row],[Order Date]])</f>
        <v>2026</v>
      </c>
      <c r="D2455" s="10" t="str">
        <f>"Q"&amp;ROUNDUP(MONTH(SalesDataTable[[#This Row],[Order Date]])/3,0)</f>
        <v>Q4</v>
      </c>
      <c r="E2455" s="3">
        <f>MONTH(SalesDataTable[[#This Row],[Order Date]])</f>
        <v>11</v>
      </c>
      <c r="F2455" s="3" t="str">
        <f>TEXT(SalesDataTable[[#This Row],[Order Date]],"MMM")</f>
        <v>Nov</v>
      </c>
      <c r="G2455" s="3" t="s">
        <v>0</v>
      </c>
      <c r="H2455" s="3" t="s">
        <v>50</v>
      </c>
      <c r="I2455" s="3" t="s">
        <v>8</v>
      </c>
      <c r="J2455" s="3" t="s">
        <v>3</v>
      </c>
      <c r="K2455" s="3" t="s">
        <v>4</v>
      </c>
      <c r="L2455" s="3" t="s">
        <v>22</v>
      </c>
      <c r="M2455" s="8">
        <v>3</v>
      </c>
      <c r="N2455" s="5">
        <v>50.18</v>
      </c>
      <c r="O2455" s="6">
        <v>0.1</v>
      </c>
      <c r="P2455" s="5">
        <v>23.12</v>
      </c>
      <c r="Q2455" s="5">
        <f t="shared" si="152"/>
        <v>135.48599999999999</v>
      </c>
      <c r="R2455" s="5">
        <f t="shared" si="153"/>
        <v>69.36</v>
      </c>
      <c r="S2455" s="5">
        <f t="shared" si="154"/>
        <v>66.125999999999991</v>
      </c>
      <c r="T2455" s="7">
        <f t="shared" si="155"/>
        <v>0.4880651875470528</v>
      </c>
      <c r="U2455" s="4">
        <f>YEAR(SalesDataTable[[#This Row],[Order Date]])</f>
        <v>2026</v>
      </c>
      <c r="V2455" s="7" t="str">
        <f>"Q"&amp;ROUNDUP(MONTH(SalesDataTable[[#This Row],[Order Date]])/3,0)</f>
        <v>Q4</v>
      </c>
      <c r="W2455" s="8">
        <f>MONTH(SalesDataTable[[#This Row],[Order Date]])</f>
        <v>11</v>
      </c>
      <c r="X2455" s="7" t="str">
        <f>TEXT(SalesDataTable[[#This Row],[Order Date]],"mmm")</f>
        <v>Nov</v>
      </c>
    </row>
    <row r="2456" spans="1:24" ht="15.75">
      <c r="A2456" s="1">
        <v>3442</v>
      </c>
      <c r="B2456" s="2">
        <v>46352</v>
      </c>
      <c r="C2456" s="3">
        <f>YEAR(SalesDataTable[[#This Row],[Order Date]])</f>
        <v>2026</v>
      </c>
      <c r="D2456" s="10" t="str">
        <f>"Q"&amp;ROUNDUP(MONTH(SalesDataTable[[#This Row],[Order Date]])/3,0)</f>
        <v>Q4</v>
      </c>
      <c r="E2456" s="3">
        <f>MONTH(SalesDataTable[[#This Row],[Order Date]])</f>
        <v>11</v>
      </c>
      <c r="F2456" s="3" t="str">
        <f>TEXT(SalesDataTable[[#This Row],[Order Date]],"MMM")</f>
        <v>Nov</v>
      </c>
      <c r="G2456" s="3" t="s">
        <v>0</v>
      </c>
      <c r="H2456" s="3" t="s">
        <v>36</v>
      </c>
      <c r="I2456" s="3" t="s">
        <v>19</v>
      </c>
      <c r="J2456" s="3" t="s">
        <v>13</v>
      </c>
      <c r="K2456" s="3" t="s">
        <v>34</v>
      </c>
      <c r="L2456" s="3" t="s">
        <v>45</v>
      </c>
      <c r="M2456" s="8">
        <v>2</v>
      </c>
      <c r="N2456" s="5">
        <v>50.93</v>
      </c>
      <c r="O2456" s="6">
        <v>0.15</v>
      </c>
      <c r="P2456" s="5">
        <v>22.35</v>
      </c>
      <c r="Q2456" s="5">
        <f t="shared" si="152"/>
        <v>86.581000000000003</v>
      </c>
      <c r="R2456" s="5">
        <f t="shared" si="153"/>
        <v>44.7</v>
      </c>
      <c r="S2456" s="5">
        <f t="shared" si="154"/>
        <v>41.881</v>
      </c>
      <c r="T2456" s="7">
        <f t="shared" si="155"/>
        <v>0.48372044674928677</v>
      </c>
      <c r="U2456" s="4">
        <f>YEAR(SalesDataTable[[#This Row],[Order Date]])</f>
        <v>2026</v>
      </c>
      <c r="V2456" s="7" t="str">
        <f>"Q"&amp;ROUNDUP(MONTH(SalesDataTable[[#This Row],[Order Date]])/3,0)</f>
        <v>Q4</v>
      </c>
      <c r="W2456" s="8">
        <f>MONTH(SalesDataTable[[#This Row],[Order Date]])</f>
        <v>11</v>
      </c>
      <c r="X2456" s="7" t="str">
        <f>TEXT(SalesDataTable[[#This Row],[Order Date]],"mmm")</f>
        <v>Nov</v>
      </c>
    </row>
    <row r="2457" spans="1:24" ht="15.75">
      <c r="A2457" s="1">
        <v>4177</v>
      </c>
      <c r="B2457" s="2">
        <v>46352</v>
      </c>
      <c r="C2457" s="3">
        <f>YEAR(SalesDataTable[[#This Row],[Order Date]])</f>
        <v>2026</v>
      </c>
      <c r="D2457" s="10" t="str">
        <f>"Q"&amp;ROUNDUP(MONTH(SalesDataTable[[#This Row],[Order Date]])/3,0)</f>
        <v>Q4</v>
      </c>
      <c r="E2457" s="3">
        <f>MONTH(SalesDataTable[[#This Row],[Order Date]])</f>
        <v>11</v>
      </c>
      <c r="F2457" s="3" t="str">
        <f>TEXT(SalesDataTable[[#This Row],[Order Date]],"MMM")</f>
        <v>Nov</v>
      </c>
      <c r="G2457" s="3" t="s">
        <v>11</v>
      </c>
      <c r="H2457" s="3" t="s">
        <v>39</v>
      </c>
      <c r="I2457" s="3" t="s">
        <v>2</v>
      </c>
      <c r="J2457" s="3" t="s">
        <v>16</v>
      </c>
      <c r="K2457" s="3" t="s">
        <v>4</v>
      </c>
      <c r="L2457" s="3" t="s">
        <v>22</v>
      </c>
      <c r="M2457" s="8">
        <v>1</v>
      </c>
      <c r="N2457" s="5">
        <v>49.6</v>
      </c>
      <c r="O2457" s="6">
        <v>0</v>
      </c>
      <c r="P2457" s="5">
        <v>22.62</v>
      </c>
      <c r="Q2457" s="5">
        <f t="shared" si="152"/>
        <v>49.6</v>
      </c>
      <c r="R2457" s="5">
        <f t="shared" si="153"/>
        <v>22.62</v>
      </c>
      <c r="S2457" s="5">
        <f t="shared" si="154"/>
        <v>26.98</v>
      </c>
      <c r="T2457" s="7">
        <f t="shared" si="155"/>
        <v>0.5439516129032258</v>
      </c>
      <c r="U2457" s="4">
        <f>YEAR(SalesDataTable[[#This Row],[Order Date]])</f>
        <v>2026</v>
      </c>
      <c r="V2457" s="7" t="str">
        <f>"Q"&amp;ROUNDUP(MONTH(SalesDataTable[[#This Row],[Order Date]])/3,0)</f>
        <v>Q4</v>
      </c>
      <c r="W2457" s="8">
        <f>MONTH(SalesDataTable[[#This Row],[Order Date]])</f>
        <v>11</v>
      </c>
      <c r="X2457" s="7" t="str">
        <f>TEXT(SalesDataTable[[#This Row],[Order Date]],"mmm")</f>
        <v>Nov</v>
      </c>
    </row>
    <row r="2458" spans="1:24" ht="15.75">
      <c r="A2458" s="1">
        <v>4659</v>
      </c>
      <c r="B2458" s="2">
        <v>46352</v>
      </c>
      <c r="C2458" s="3">
        <f>YEAR(SalesDataTable[[#This Row],[Order Date]])</f>
        <v>2026</v>
      </c>
      <c r="D2458" s="10" t="str">
        <f>"Q"&amp;ROUNDUP(MONTH(SalesDataTable[[#This Row],[Order Date]])/3,0)</f>
        <v>Q4</v>
      </c>
      <c r="E2458" s="3">
        <f>MONTH(SalesDataTable[[#This Row],[Order Date]])</f>
        <v>11</v>
      </c>
      <c r="F2458" s="3" t="str">
        <f>TEXT(SalesDataTable[[#This Row],[Order Date]],"MMM")</f>
        <v>Nov</v>
      </c>
      <c r="G2458" s="3" t="s">
        <v>6</v>
      </c>
      <c r="H2458" s="3" t="s">
        <v>41</v>
      </c>
      <c r="I2458" s="3" t="s">
        <v>8</v>
      </c>
      <c r="J2458" s="3" t="s">
        <v>16</v>
      </c>
      <c r="K2458" s="3" t="s">
        <v>23</v>
      </c>
      <c r="L2458" s="3" t="s">
        <v>40</v>
      </c>
      <c r="M2458" s="8">
        <v>3</v>
      </c>
      <c r="N2458" s="5">
        <v>83.3</v>
      </c>
      <c r="O2458" s="6">
        <v>0.15</v>
      </c>
      <c r="P2458" s="5">
        <v>38.74</v>
      </c>
      <c r="Q2458" s="5">
        <f t="shared" si="152"/>
        <v>212.41499999999996</v>
      </c>
      <c r="R2458" s="5">
        <f t="shared" si="153"/>
        <v>116.22</v>
      </c>
      <c r="S2458" s="5">
        <f t="shared" si="154"/>
        <v>96.194999999999965</v>
      </c>
      <c r="T2458" s="7">
        <f t="shared" si="155"/>
        <v>0.45286349834051259</v>
      </c>
      <c r="U2458" s="4">
        <f>YEAR(SalesDataTable[[#This Row],[Order Date]])</f>
        <v>2026</v>
      </c>
      <c r="V2458" s="7" t="str">
        <f>"Q"&amp;ROUNDUP(MONTH(SalesDataTable[[#This Row],[Order Date]])/3,0)</f>
        <v>Q4</v>
      </c>
      <c r="W2458" s="8">
        <f>MONTH(SalesDataTable[[#This Row],[Order Date]])</f>
        <v>11</v>
      </c>
      <c r="X2458" s="7" t="str">
        <f>TEXT(SalesDataTable[[#This Row],[Order Date]],"mmm")</f>
        <v>Nov</v>
      </c>
    </row>
    <row r="2459" spans="1:24" ht="15.75">
      <c r="A2459" s="1">
        <v>4667</v>
      </c>
      <c r="B2459" s="2">
        <v>46352</v>
      </c>
      <c r="C2459" s="3">
        <f>YEAR(SalesDataTable[[#This Row],[Order Date]])</f>
        <v>2026</v>
      </c>
      <c r="D2459" s="10" t="str">
        <f>"Q"&amp;ROUNDUP(MONTH(SalesDataTable[[#This Row],[Order Date]])/3,0)</f>
        <v>Q4</v>
      </c>
      <c r="E2459" s="3">
        <f>MONTH(SalesDataTable[[#This Row],[Order Date]])</f>
        <v>11</v>
      </c>
      <c r="F2459" s="3" t="str">
        <f>TEXT(SalesDataTable[[#This Row],[Order Date]],"MMM")</f>
        <v>Nov</v>
      </c>
      <c r="G2459" s="3" t="s">
        <v>6</v>
      </c>
      <c r="H2459" s="3" t="s">
        <v>49</v>
      </c>
      <c r="I2459" s="3" t="s">
        <v>28</v>
      </c>
      <c r="J2459" s="3" t="s">
        <v>16</v>
      </c>
      <c r="K2459" s="3" t="s">
        <v>14</v>
      </c>
      <c r="L2459" s="3" t="s">
        <v>15</v>
      </c>
      <c r="M2459" s="8">
        <v>1</v>
      </c>
      <c r="N2459" s="5">
        <v>35.89</v>
      </c>
      <c r="O2459" s="6">
        <v>0.05</v>
      </c>
      <c r="P2459" s="5">
        <v>13.53</v>
      </c>
      <c r="Q2459" s="5">
        <f t="shared" si="152"/>
        <v>34.095500000000001</v>
      </c>
      <c r="R2459" s="5">
        <f t="shared" si="153"/>
        <v>13.53</v>
      </c>
      <c r="S2459" s="5">
        <f t="shared" si="154"/>
        <v>20.5655</v>
      </c>
      <c r="T2459" s="7">
        <f t="shared" si="155"/>
        <v>0.60317343931017287</v>
      </c>
      <c r="U2459" s="4">
        <f>YEAR(SalesDataTable[[#This Row],[Order Date]])</f>
        <v>2026</v>
      </c>
      <c r="V2459" s="7" t="str">
        <f>"Q"&amp;ROUNDUP(MONTH(SalesDataTable[[#This Row],[Order Date]])/3,0)</f>
        <v>Q4</v>
      </c>
      <c r="W2459" s="8">
        <f>MONTH(SalesDataTable[[#This Row],[Order Date]])</f>
        <v>11</v>
      </c>
      <c r="X2459" s="7" t="str">
        <f>TEXT(SalesDataTable[[#This Row],[Order Date]],"mmm")</f>
        <v>Nov</v>
      </c>
    </row>
    <row r="2460" spans="1:24" ht="15.75">
      <c r="A2460" s="1">
        <v>197</v>
      </c>
      <c r="B2460" s="2">
        <v>46353</v>
      </c>
      <c r="C2460" s="3">
        <f>YEAR(SalesDataTable[[#This Row],[Order Date]])</f>
        <v>2026</v>
      </c>
      <c r="D2460" s="10" t="str">
        <f>"Q"&amp;ROUNDUP(MONTH(SalesDataTable[[#This Row],[Order Date]])/3,0)</f>
        <v>Q4</v>
      </c>
      <c r="E2460" s="3">
        <f>MONTH(SalesDataTable[[#This Row],[Order Date]])</f>
        <v>11</v>
      </c>
      <c r="F2460" s="3" t="str">
        <f>TEXT(SalesDataTable[[#This Row],[Order Date]],"MMM")</f>
        <v>Nov</v>
      </c>
      <c r="G2460" s="3" t="s">
        <v>20</v>
      </c>
      <c r="H2460" s="3" t="s">
        <v>21</v>
      </c>
      <c r="I2460" s="3" t="s">
        <v>19</v>
      </c>
      <c r="J2460" s="3" t="s">
        <v>13</v>
      </c>
      <c r="K2460" s="3" t="s">
        <v>23</v>
      </c>
      <c r="L2460" s="3" t="s">
        <v>29</v>
      </c>
      <c r="M2460" s="8">
        <v>1</v>
      </c>
      <c r="N2460" s="5">
        <v>195.32</v>
      </c>
      <c r="O2460" s="6">
        <v>0</v>
      </c>
      <c r="P2460" s="5">
        <v>103.21</v>
      </c>
      <c r="Q2460" s="5">
        <f t="shared" si="152"/>
        <v>195.32</v>
      </c>
      <c r="R2460" s="5">
        <f t="shared" si="153"/>
        <v>103.21</v>
      </c>
      <c r="S2460" s="5">
        <f t="shared" si="154"/>
        <v>92.11</v>
      </c>
      <c r="T2460" s="7">
        <f t="shared" si="155"/>
        <v>0.47158509113250052</v>
      </c>
      <c r="U2460" s="4">
        <f>YEAR(SalesDataTable[[#This Row],[Order Date]])</f>
        <v>2026</v>
      </c>
      <c r="V2460" s="7" t="str">
        <f>"Q"&amp;ROUNDUP(MONTH(SalesDataTable[[#This Row],[Order Date]])/3,0)</f>
        <v>Q4</v>
      </c>
      <c r="W2460" s="8">
        <f>MONTH(SalesDataTable[[#This Row],[Order Date]])</f>
        <v>11</v>
      </c>
      <c r="X2460" s="7" t="str">
        <f>TEXT(SalesDataTable[[#This Row],[Order Date]],"mmm")</f>
        <v>Nov</v>
      </c>
    </row>
    <row r="2461" spans="1:24" ht="15.75">
      <c r="A2461" s="1">
        <v>361</v>
      </c>
      <c r="B2461" s="2">
        <v>46353</v>
      </c>
      <c r="C2461" s="3">
        <f>YEAR(SalesDataTable[[#This Row],[Order Date]])</f>
        <v>2026</v>
      </c>
      <c r="D2461" s="10" t="str">
        <f>"Q"&amp;ROUNDUP(MONTH(SalesDataTable[[#This Row],[Order Date]])/3,0)</f>
        <v>Q4</v>
      </c>
      <c r="E2461" s="3">
        <f>MONTH(SalesDataTable[[#This Row],[Order Date]])</f>
        <v>11</v>
      </c>
      <c r="F2461" s="3" t="str">
        <f>TEXT(SalesDataTable[[#This Row],[Order Date]],"MMM")</f>
        <v>Nov</v>
      </c>
      <c r="G2461" s="3" t="s">
        <v>6</v>
      </c>
      <c r="H2461" s="3" t="s">
        <v>27</v>
      </c>
      <c r="I2461" s="3" t="s">
        <v>2</v>
      </c>
      <c r="J2461" s="3" t="s">
        <v>3</v>
      </c>
      <c r="K2461" s="3" t="s">
        <v>14</v>
      </c>
      <c r="L2461" s="3" t="s">
        <v>15</v>
      </c>
      <c r="M2461" s="8">
        <v>1</v>
      </c>
      <c r="N2461" s="5">
        <v>36.36</v>
      </c>
      <c r="O2461" s="6">
        <v>0.05</v>
      </c>
      <c r="P2461" s="5">
        <v>13.33</v>
      </c>
      <c r="Q2461" s="5">
        <f t="shared" si="152"/>
        <v>34.541999999999994</v>
      </c>
      <c r="R2461" s="5">
        <f t="shared" si="153"/>
        <v>13.33</v>
      </c>
      <c r="S2461" s="5">
        <f t="shared" si="154"/>
        <v>21.211999999999996</v>
      </c>
      <c r="T2461" s="7">
        <f t="shared" si="155"/>
        <v>0.61409298824619307</v>
      </c>
      <c r="U2461" s="4">
        <f>YEAR(SalesDataTable[[#This Row],[Order Date]])</f>
        <v>2026</v>
      </c>
      <c r="V2461" s="7" t="str">
        <f>"Q"&amp;ROUNDUP(MONTH(SalesDataTable[[#This Row],[Order Date]])/3,0)</f>
        <v>Q4</v>
      </c>
      <c r="W2461" s="8">
        <f>MONTH(SalesDataTable[[#This Row],[Order Date]])</f>
        <v>11</v>
      </c>
      <c r="X2461" s="7" t="str">
        <f>TEXT(SalesDataTable[[#This Row],[Order Date]],"mmm")</f>
        <v>Nov</v>
      </c>
    </row>
    <row r="2462" spans="1:24" ht="15.75">
      <c r="A2462" s="1">
        <v>841</v>
      </c>
      <c r="B2462" s="2">
        <v>46353</v>
      </c>
      <c r="C2462" s="3">
        <f>YEAR(SalesDataTable[[#This Row],[Order Date]])</f>
        <v>2026</v>
      </c>
      <c r="D2462" s="10" t="str">
        <f>"Q"&amp;ROUNDUP(MONTH(SalesDataTable[[#This Row],[Order Date]])/3,0)</f>
        <v>Q4</v>
      </c>
      <c r="E2462" s="3">
        <f>MONTH(SalesDataTable[[#This Row],[Order Date]])</f>
        <v>11</v>
      </c>
      <c r="F2462" s="3" t="str">
        <f>TEXT(SalesDataTable[[#This Row],[Order Date]],"MMM")</f>
        <v>Nov</v>
      </c>
      <c r="G2462" s="3" t="s">
        <v>6</v>
      </c>
      <c r="H2462" s="3" t="s">
        <v>43</v>
      </c>
      <c r="I2462" s="3" t="s">
        <v>2</v>
      </c>
      <c r="J2462" s="3" t="s">
        <v>3</v>
      </c>
      <c r="K2462" s="3" t="s">
        <v>14</v>
      </c>
      <c r="L2462" s="3" t="s">
        <v>15</v>
      </c>
      <c r="M2462" s="8">
        <v>2</v>
      </c>
      <c r="N2462" s="5">
        <v>35.85</v>
      </c>
      <c r="O2462" s="6">
        <v>0.05</v>
      </c>
      <c r="P2462" s="5">
        <v>13.69</v>
      </c>
      <c r="Q2462" s="5">
        <f t="shared" si="152"/>
        <v>68.114999999999995</v>
      </c>
      <c r="R2462" s="5">
        <f t="shared" si="153"/>
        <v>27.38</v>
      </c>
      <c r="S2462" s="5">
        <f t="shared" si="154"/>
        <v>40.734999999999999</v>
      </c>
      <c r="T2462" s="7">
        <f t="shared" si="155"/>
        <v>0.59803273875064233</v>
      </c>
      <c r="U2462" s="4">
        <f>YEAR(SalesDataTable[[#This Row],[Order Date]])</f>
        <v>2026</v>
      </c>
      <c r="V2462" s="7" t="str">
        <f>"Q"&amp;ROUNDUP(MONTH(SalesDataTable[[#This Row],[Order Date]])/3,0)</f>
        <v>Q4</v>
      </c>
      <c r="W2462" s="8">
        <f>MONTH(SalesDataTable[[#This Row],[Order Date]])</f>
        <v>11</v>
      </c>
      <c r="X2462" s="7" t="str">
        <f>TEXT(SalesDataTable[[#This Row],[Order Date]],"mmm")</f>
        <v>Nov</v>
      </c>
    </row>
    <row r="2463" spans="1:24" ht="15.75">
      <c r="A2463" s="1">
        <v>903</v>
      </c>
      <c r="B2463" s="2">
        <v>46353</v>
      </c>
      <c r="C2463" s="3">
        <f>YEAR(SalesDataTable[[#This Row],[Order Date]])</f>
        <v>2026</v>
      </c>
      <c r="D2463" s="10" t="str">
        <f>"Q"&amp;ROUNDUP(MONTH(SalesDataTable[[#This Row],[Order Date]])/3,0)</f>
        <v>Q4</v>
      </c>
      <c r="E2463" s="3">
        <f>MONTH(SalesDataTable[[#This Row],[Order Date]])</f>
        <v>11</v>
      </c>
      <c r="F2463" s="3" t="str">
        <f>TEXT(SalesDataTable[[#This Row],[Order Date]],"MMM")</f>
        <v>Nov</v>
      </c>
      <c r="G2463" s="3" t="s">
        <v>20</v>
      </c>
      <c r="H2463" s="3" t="s">
        <v>33</v>
      </c>
      <c r="I2463" s="3" t="s">
        <v>2</v>
      </c>
      <c r="J2463" s="3" t="s">
        <v>13</v>
      </c>
      <c r="K2463" s="3" t="s">
        <v>14</v>
      </c>
      <c r="L2463" s="3" t="s">
        <v>32</v>
      </c>
      <c r="M2463" s="8">
        <v>4</v>
      </c>
      <c r="N2463" s="5">
        <v>46.73</v>
      </c>
      <c r="O2463" s="6">
        <v>0</v>
      </c>
      <c r="P2463" s="5">
        <v>17.989999999999998</v>
      </c>
      <c r="Q2463" s="5">
        <f t="shared" si="152"/>
        <v>186.92</v>
      </c>
      <c r="R2463" s="5">
        <f t="shared" si="153"/>
        <v>71.959999999999994</v>
      </c>
      <c r="S2463" s="5">
        <f t="shared" si="154"/>
        <v>114.96</v>
      </c>
      <c r="T2463" s="7">
        <f t="shared" si="155"/>
        <v>0.61502246950567085</v>
      </c>
      <c r="U2463" s="4">
        <f>YEAR(SalesDataTable[[#This Row],[Order Date]])</f>
        <v>2026</v>
      </c>
      <c r="V2463" s="7" t="str">
        <f>"Q"&amp;ROUNDUP(MONTH(SalesDataTable[[#This Row],[Order Date]])/3,0)</f>
        <v>Q4</v>
      </c>
      <c r="W2463" s="8">
        <f>MONTH(SalesDataTable[[#This Row],[Order Date]])</f>
        <v>11</v>
      </c>
      <c r="X2463" s="7" t="str">
        <f>TEXT(SalesDataTable[[#This Row],[Order Date]],"mmm")</f>
        <v>Nov</v>
      </c>
    </row>
    <row r="2464" spans="1:24" ht="15.75">
      <c r="A2464" s="1">
        <v>1278</v>
      </c>
      <c r="B2464" s="2">
        <v>46353</v>
      </c>
      <c r="C2464" s="3">
        <f>YEAR(SalesDataTable[[#This Row],[Order Date]])</f>
        <v>2026</v>
      </c>
      <c r="D2464" s="10" t="str">
        <f>"Q"&amp;ROUNDUP(MONTH(SalesDataTable[[#This Row],[Order Date]])/3,0)</f>
        <v>Q4</v>
      </c>
      <c r="E2464" s="3">
        <f>MONTH(SalesDataTable[[#This Row],[Order Date]])</f>
        <v>11</v>
      </c>
      <c r="F2464" s="3" t="str">
        <f>TEXT(SalesDataTable[[#This Row],[Order Date]],"MMM")</f>
        <v>Nov</v>
      </c>
      <c r="G2464" s="3" t="s">
        <v>20</v>
      </c>
      <c r="H2464" s="3" t="s">
        <v>47</v>
      </c>
      <c r="I2464" s="3" t="s">
        <v>19</v>
      </c>
      <c r="J2464" s="3" t="s">
        <v>3</v>
      </c>
      <c r="K2464" s="3" t="s">
        <v>9</v>
      </c>
      <c r="L2464" s="3" t="s">
        <v>17</v>
      </c>
      <c r="M2464" s="8">
        <v>3</v>
      </c>
      <c r="N2464" s="5">
        <v>143.72</v>
      </c>
      <c r="O2464" s="6">
        <v>0.15</v>
      </c>
      <c r="P2464" s="5">
        <v>78.56</v>
      </c>
      <c r="Q2464" s="5">
        <f t="shared" si="152"/>
        <v>366.48599999999999</v>
      </c>
      <c r="R2464" s="5">
        <f t="shared" si="153"/>
        <v>235.68</v>
      </c>
      <c r="S2464" s="5">
        <f t="shared" si="154"/>
        <v>130.80599999999998</v>
      </c>
      <c r="T2464" s="7">
        <f t="shared" si="155"/>
        <v>0.35691950033561987</v>
      </c>
      <c r="U2464" s="4">
        <f>YEAR(SalesDataTable[[#This Row],[Order Date]])</f>
        <v>2026</v>
      </c>
      <c r="V2464" s="7" t="str">
        <f>"Q"&amp;ROUNDUP(MONTH(SalesDataTable[[#This Row],[Order Date]])/3,0)</f>
        <v>Q4</v>
      </c>
      <c r="W2464" s="8">
        <f>MONTH(SalesDataTable[[#This Row],[Order Date]])</f>
        <v>11</v>
      </c>
      <c r="X2464" s="7" t="str">
        <f>TEXT(SalesDataTable[[#This Row],[Order Date]],"mmm")</f>
        <v>Nov</v>
      </c>
    </row>
    <row r="2465" spans="1:24" ht="15.75">
      <c r="A2465" s="1">
        <v>2091</v>
      </c>
      <c r="B2465" s="2">
        <v>46353</v>
      </c>
      <c r="C2465" s="3">
        <f>YEAR(SalesDataTable[[#This Row],[Order Date]])</f>
        <v>2026</v>
      </c>
      <c r="D2465" s="10" t="str">
        <f>"Q"&amp;ROUNDUP(MONTH(SalesDataTable[[#This Row],[Order Date]])/3,0)</f>
        <v>Q4</v>
      </c>
      <c r="E2465" s="3">
        <f>MONTH(SalesDataTable[[#This Row],[Order Date]])</f>
        <v>11</v>
      </c>
      <c r="F2465" s="3" t="str">
        <f>TEXT(SalesDataTable[[#This Row],[Order Date]],"MMM")</f>
        <v>Nov</v>
      </c>
      <c r="G2465" s="3" t="s">
        <v>6</v>
      </c>
      <c r="H2465" s="3" t="s">
        <v>43</v>
      </c>
      <c r="I2465" s="3" t="s">
        <v>28</v>
      </c>
      <c r="J2465" s="3" t="s">
        <v>13</v>
      </c>
      <c r="K2465" s="3" t="s">
        <v>34</v>
      </c>
      <c r="L2465" s="3" t="s">
        <v>42</v>
      </c>
      <c r="M2465" s="8">
        <v>1</v>
      </c>
      <c r="N2465" s="5">
        <v>35.590000000000003</v>
      </c>
      <c r="O2465" s="6">
        <v>0</v>
      </c>
      <c r="P2465" s="5">
        <v>13.57</v>
      </c>
      <c r="Q2465" s="5">
        <f t="shared" si="152"/>
        <v>35.590000000000003</v>
      </c>
      <c r="R2465" s="5">
        <f t="shared" si="153"/>
        <v>13.57</v>
      </c>
      <c r="S2465" s="5">
        <f t="shared" si="154"/>
        <v>22.020000000000003</v>
      </c>
      <c r="T2465" s="7">
        <f t="shared" si="155"/>
        <v>0.61871312166338865</v>
      </c>
      <c r="U2465" s="4">
        <f>YEAR(SalesDataTable[[#This Row],[Order Date]])</f>
        <v>2026</v>
      </c>
      <c r="V2465" s="7" t="str">
        <f>"Q"&amp;ROUNDUP(MONTH(SalesDataTable[[#This Row],[Order Date]])/3,0)</f>
        <v>Q4</v>
      </c>
      <c r="W2465" s="8">
        <f>MONTH(SalesDataTable[[#This Row],[Order Date]])</f>
        <v>11</v>
      </c>
      <c r="X2465" s="7" t="str">
        <f>TEXT(SalesDataTable[[#This Row],[Order Date]],"mmm")</f>
        <v>Nov</v>
      </c>
    </row>
    <row r="2466" spans="1:24" ht="15.75">
      <c r="A2466" s="1">
        <v>3070</v>
      </c>
      <c r="B2466" s="2">
        <v>46353</v>
      </c>
      <c r="C2466" s="3">
        <f>YEAR(SalesDataTable[[#This Row],[Order Date]])</f>
        <v>2026</v>
      </c>
      <c r="D2466" s="10" t="str">
        <f>"Q"&amp;ROUNDUP(MONTH(SalesDataTable[[#This Row],[Order Date]])/3,0)</f>
        <v>Q4</v>
      </c>
      <c r="E2466" s="3">
        <f>MONTH(SalesDataTable[[#This Row],[Order Date]])</f>
        <v>11</v>
      </c>
      <c r="F2466" s="3" t="str">
        <f>TEXT(SalesDataTable[[#This Row],[Order Date]],"MMM")</f>
        <v>Nov</v>
      </c>
      <c r="G2466" s="3" t="s">
        <v>20</v>
      </c>
      <c r="H2466" s="3" t="s">
        <v>47</v>
      </c>
      <c r="I2466" s="3" t="s">
        <v>28</v>
      </c>
      <c r="J2466" s="3" t="s">
        <v>3</v>
      </c>
      <c r="K2466" s="3" t="s">
        <v>9</v>
      </c>
      <c r="L2466" s="3" t="s">
        <v>46</v>
      </c>
      <c r="M2466" s="8">
        <v>4</v>
      </c>
      <c r="N2466" s="5">
        <v>71.11</v>
      </c>
      <c r="O2466" s="6">
        <v>0.05</v>
      </c>
      <c r="P2466" s="5">
        <v>32.25</v>
      </c>
      <c r="Q2466" s="5">
        <f t="shared" si="152"/>
        <v>270.21799999999996</v>
      </c>
      <c r="R2466" s="5">
        <f t="shared" si="153"/>
        <v>129</v>
      </c>
      <c r="S2466" s="5">
        <f t="shared" si="154"/>
        <v>141.21799999999996</v>
      </c>
      <c r="T2466" s="7">
        <f t="shared" si="155"/>
        <v>0.52260767232382732</v>
      </c>
      <c r="U2466" s="4">
        <f>YEAR(SalesDataTable[[#This Row],[Order Date]])</f>
        <v>2026</v>
      </c>
      <c r="V2466" s="7" t="str">
        <f>"Q"&amp;ROUNDUP(MONTH(SalesDataTable[[#This Row],[Order Date]])/3,0)</f>
        <v>Q4</v>
      </c>
      <c r="W2466" s="8">
        <f>MONTH(SalesDataTable[[#This Row],[Order Date]])</f>
        <v>11</v>
      </c>
      <c r="X2466" s="7" t="str">
        <f>TEXT(SalesDataTable[[#This Row],[Order Date]],"mmm")</f>
        <v>Nov</v>
      </c>
    </row>
    <row r="2467" spans="1:24" ht="15.75">
      <c r="A2467" s="1">
        <v>4007</v>
      </c>
      <c r="B2467" s="2">
        <v>46353</v>
      </c>
      <c r="C2467" s="3">
        <f>YEAR(SalesDataTable[[#This Row],[Order Date]])</f>
        <v>2026</v>
      </c>
      <c r="D2467" s="10" t="str">
        <f>"Q"&amp;ROUNDUP(MONTH(SalesDataTable[[#This Row],[Order Date]])/3,0)</f>
        <v>Q4</v>
      </c>
      <c r="E2467" s="3">
        <f>MONTH(SalesDataTable[[#This Row],[Order Date]])</f>
        <v>11</v>
      </c>
      <c r="F2467" s="3" t="str">
        <f>TEXT(SalesDataTable[[#This Row],[Order Date]],"MMM")</f>
        <v>Nov</v>
      </c>
      <c r="G2467" s="3" t="s">
        <v>0</v>
      </c>
      <c r="H2467" s="3" t="s">
        <v>36</v>
      </c>
      <c r="I2467" s="3" t="s">
        <v>28</v>
      </c>
      <c r="J2467" s="3" t="s">
        <v>16</v>
      </c>
      <c r="K2467" s="3" t="s">
        <v>4</v>
      </c>
      <c r="L2467" s="3" t="s">
        <v>22</v>
      </c>
      <c r="M2467" s="8">
        <v>5</v>
      </c>
      <c r="N2467" s="5">
        <v>51.04</v>
      </c>
      <c r="O2467" s="6">
        <v>0</v>
      </c>
      <c r="P2467" s="5">
        <v>22.69</v>
      </c>
      <c r="Q2467" s="5">
        <f t="shared" si="152"/>
        <v>255.2</v>
      </c>
      <c r="R2467" s="5">
        <f t="shared" si="153"/>
        <v>113.45</v>
      </c>
      <c r="S2467" s="5">
        <f t="shared" si="154"/>
        <v>141.75</v>
      </c>
      <c r="T2467" s="7">
        <f t="shared" si="155"/>
        <v>0.55544670846394983</v>
      </c>
      <c r="U2467" s="4">
        <f>YEAR(SalesDataTable[[#This Row],[Order Date]])</f>
        <v>2026</v>
      </c>
      <c r="V2467" s="7" t="str">
        <f>"Q"&amp;ROUNDUP(MONTH(SalesDataTable[[#This Row],[Order Date]])/3,0)</f>
        <v>Q4</v>
      </c>
      <c r="W2467" s="8">
        <f>MONTH(SalesDataTable[[#This Row],[Order Date]])</f>
        <v>11</v>
      </c>
      <c r="X2467" s="7" t="str">
        <f>TEXT(SalesDataTable[[#This Row],[Order Date]],"mmm")</f>
        <v>Nov</v>
      </c>
    </row>
    <row r="2468" spans="1:24" ht="15.75">
      <c r="A2468" s="1">
        <v>4488</v>
      </c>
      <c r="B2468" s="2">
        <v>46353</v>
      </c>
      <c r="C2468" s="3">
        <f>YEAR(SalesDataTable[[#This Row],[Order Date]])</f>
        <v>2026</v>
      </c>
      <c r="D2468" s="10" t="str">
        <f>"Q"&amp;ROUNDUP(MONTH(SalesDataTable[[#This Row],[Order Date]])/3,0)</f>
        <v>Q4</v>
      </c>
      <c r="E2468" s="3">
        <f>MONTH(SalesDataTable[[#This Row],[Order Date]])</f>
        <v>11</v>
      </c>
      <c r="F2468" s="3" t="str">
        <f>TEXT(SalesDataTable[[#This Row],[Order Date]],"MMM")</f>
        <v>Nov</v>
      </c>
      <c r="G2468" s="3" t="s">
        <v>6</v>
      </c>
      <c r="H2468" s="3" t="s">
        <v>49</v>
      </c>
      <c r="I2468" s="3" t="s">
        <v>19</v>
      </c>
      <c r="J2468" s="3" t="s">
        <v>3</v>
      </c>
      <c r="K2468" s="3" t="s">
        <v>14</v>
      </c>
      <c r="L2468" s="3" t="s">
        <v>48</v>
      </c>
      <c r="M2468" s="8">
        <v>3</v>
      </c>
      <c r="N2468" s="5">
        <v>161.66</v>
      </c>
      <c r="O2468" s="6">
        <v>0.05</v>
      </c>
      <c r="P2468" s="5">
        <v>88.3</v>
      </c>
      <c r="Q2468" s="5">
        <f t="shared" si="152"/>
        <v>460.73099999999999</v>
      </c>
      <c r="R2468" s="5">
        <f t="shared" si="153"/>
        <v>264.89999999999998</v>
      </c>
      <c r="S2468" s="5">
        <f t="shared" si="154"/>
        <v>195.83100000000002</v>
      </c>
      <c r="T2468" s="7">
        <f t="shared" si="155"/>
        <v>0.42504411467863029</v>
      </c>
      <c r="U2468" s="4">
        <f>YEAR(SalesDataTable[[#This Row],[Order Date]])</f>
        <v>2026</v>
      </c>
      <c r="V2468" s="7" t="str">
        <f>"Q"&amp;ROUNDUP(MONTH(SalesDataTable[[#This Row],[Order Date]])/3,0)</f>
        <v>Q4</v>
      </c>
      <c r="W2468" s="8">
        <f>MONTH(SalesDataTable[[#This Row],[Order Date]])</f>
        <v>11</v>
      </c>
      <c r="X2468" s="7" t="str">
        <f>TEXT(SalesDataTable[[#This Row],[Order Date]],"mmm")</f>
        <v>Nov</v>
      </c>
    </row>
    <row r="2469" spans="1:24" ht="15.75">
      <c r="A2469" s="1">
        <v>5159</v>
      </c>
      <c r="B2469" s="2">
        <v>46353</v>
      </c>
      <c r="C2469" s="3">
        <f>YEAR(SalesDataTable[[#This Row],[Order Date]])</f>
        <v>2026</v>
      </c>
      <c r="D2469" s="10" t="str">
        <f>"Q"&amp;ROUNDUP(MONTH(SalesDataTable[[#This Row],[Order Date]])/3,0)</f>
        <v>Q4</v>
      </c>
      <c r="E2469" s="3">
        <f>MONTH(SalesDataTable[[#This Row],[Order Date]])</f>
        <v>11</v>
      </c>
      <c r="F2469" s="3" t="str">
        <f>TEXT(SalesDataTable[[#This Row],[Order Date]],"MMM")</f>
        <v>Nov</v>
      </c>
      <c r="G2469" s="3" t="s">
        <v>20</v>
      </c>
      <c r="H2469" s="3" t="s">
        <v>47</v>
      </c>
      <c r="I2469" s="3" t="s">
        <v>2</v>
      </c>
      <c r="J2469" s="3" t="s">
        <v>16</v>
      </c>
      <c r="K2469" s="3" t="s">
        <v>23</v>
      </c>
      <c r="L2469" s="3" t="s">
        <v>40</v>
      </c>
      <c r="M2469" s="8">
        <v>2</v>
      </c>
      <c r="N2469" s="5">
        <v>80.400000000000006</v>
      </c>
      <c r="O2469" s="6">
        <v>0.15</v>
      </c>
      <c r="P2469" s="5">
        <v>38.869999999999997</v>
      </c>
      <c r="Q2469" s="5">
        <f t="shared" si="152"/>
        <v>136.68</v>
      </c>
      <c r="R2469" s="5">
        <f t="shared" si="153"/>
        <v>77.739999999999995</v>
      </c>
      <c r="S2469" s="5">
        <f t="shared" si="154"/>
        <v>58.940000000000012</v>
      </c>
      <c r="T2469" s="7">
        <f t="shared" si="155"/>
        <v>0.43122622183201648</v>
      </c>
      <c r="U2469" s="4">
        <f>YEAR(SalesDataTable[[#This Row],[Order Date]])</f>
        <v>2026</v>
      </c>
      <c r="V2469" s="7" t="str">
        <f>"Q"&amp;ROUNDUP(MONTH(SalesDataTable[[#This Row],[Order Date]])/3,0)</f>
        <v>Q4</v>
      </c>
      <c r="W2469" s="8">
        <f>MONTH(SalesDataTable[[#This Row],[Order Date]])</f>
        <v>11</v>
      </c>
      <c r="X2469" s="7" t="str">
        <f>TEXT(SalesDataTable[[#This Row],[Order Date]],"mmm")</f>
        <v>Nov</v>
      </c>
    </row>
    <row r="2470" spans="1:24" ht="15.75">
      <c r="A2470" s="1">
        <v>669</v>
      </c>
      <c r="B2470" s="2">
        <v>46354</v>
      </c>
      <c r="C2470" s="3">
        <f>YEAR(SalesDataTable[[#This Row],[Order Date]])</f>
        <v>2026</v>
      </c>
      <c r="D2470" s="10" t="str">
        <f>"Q"&amp;ROUNDUP(MONTH(SalesDataTable[[#This Row],[Order Date]])/3,0)</f>
        <v>Q4</v>
      </c>
      <c r="E2470" s="3">
        <f>MONTH(SalesDataTable[[#This Row],[Order Date]])</f>
        <v>11</v>
      </c>
      <c r="F2470" s="3" t="str">
        <f>TEXT(SalesDataTable[[#This Row],[Order Date]],"MMM")</f>
        <v>Nov</v>
      </c>
      <c r="G2470" s="3" t="s">
        <v>11</v>
      </c>
      <c r="H2470" s="3" t="s">
        <v>18</v>
      </c>
      <c r="I2470" s="3" t="s">
        <v>2</v>
      </c>
      <c r="J2470" s="3" t="s">
        <v>3</v>
      </c>
      <c r="K2470" s="3" t="s">
        <v>34</v>
      </c>
      <c r="L2470" s="3" t="s">
        <v>42</v>
      </c>
      <c r="M2470" s="8">
        <v>3</v>
      </c>
      <c r="N2470" s="5">
        <v>36.81</v>
      </c>
      <c r="O2470" s="6">
        <v>0.05</v>
      </c>
      <c r="P2470" s="5">
        <v>13.82</v>
      </c>
      <c r="Q2470" s="5">
        <f t="shared" si="152"/>
        <v>104.9085</v>
      </c>
      <c r="R2470" s="5">
        <f t="shared" si="153"/>
        <v>41.46</v>
      </c>
      <c r="S2470" s="5">
        <f t="shared" si="154"/>
        <v>63.448500000000003</v>
      </c>
      <c r="T2470" s="7">
        <f t="shared" si="155"/>
        <v>0.60479846723573405</v>
      </c>
      <c r="U2470" s="4">
        <f>YEAR(SalesDataTable[[#This Row],[Order Date]])</f>
        <v>2026</v>
      </c>
      <c r="V2470" s="7" t="str">
        <f>"Q"&amp;ROUNDUP(MONTH(SalesDataTable[[#This Row],[Order Date]])/3,0)</f>
        <v>Q4</v>
      </c>
      <c r="W2470" s="8">
        <f>MONTH(SalesDataTable[[#This Row],[Order Date]])</f>
        <v>11</v>
      </c>
      <c r="X2470" s="7" t="str">
        <f>TEXT(SalesDataTable[[#This Row],[Order Date]],"mmm")</f>
        <v>Nov</v>
      </c>
    </row>
    <row r="2471" spans="1:24" ht="15.75">
      <c r="A2471" s="1">
        <v>686</v>
      </c>
      <c r="B2471" s="2">
        <v>46354</v>
      </c>
      <c r="C2471" s="3">
        <f>YEAR(SalesDataTable[[#This Row],[Order Date]])</f>
        <v>2026</v>
      </c>
      <c r="D2471" s="10" t="str">
        <f>"Q"&amp;ROUNDUP(MONTH(SalesDataTable[[#This Row],[Order Date]])/3,0)</f>
        <v>Q4</v>
      </c>
      <c r="E2471" s="3">
        <f>MONTH(SalesDataTable[[#This Row],[Order Date]])</f>
        <v>11</v>
      </c>
      <c r="F2471" s="3" t="str">
        <f>TEXT(SalesDataTable[[#This Row],[Order Date]],"MMM")</f>
        <v>Nov</v>
      </c>
      <c r="G2471" s="3" t="s">
        <v>6</v>
      </c>
      <c r="H2471" s="3" t="s">
        <v>43</v>
      </c>
      <c r="I2471" s="3" t="s">
        <v>28</v>
      </c>
      <c r="J2471" s="3" t="s">
        <v>3</v>
      </c>
      <c r="K2471" s="3" t="s">
        <v>14</v>
      </c>
      <c r="L2471" s="3" t="s">
        <v>44</v>
      </c>
      <c r="M2471" s="8">
        <v>2</v>
      </c>
      <c r="N2471" s="5">
        <v>132.61000000000001</v>
      </c>
      <c r="O2471" s="6">
        <v>0.1</v>
      </c>
      <c r="P2471" s="5">
        <v>67.3</v>
      </c>
      <c r="Q2471" s="5">
        <f t="shared" si="152"/>
        <v>238.69800000000004</v>
      </c>
      <c r="R2471" s="5">
        <f t="shared" si="153"/>
        <v>134.6</v>
      </c>
      <c r="S2471" s="5">
        <f t="shared" si="154"/>
        <v>104.09800000000004</v>
      </c>
      <c r="T2471" s="7">
        <f t="shared" si="155"/>
        <v>0.43610755012610086</v>
      </c>
      <c r="U2471" s="4">
        <f>YEAR(SalesDataTable[[#This Row],[Order Date]])</f>
        <v>2026</v>
      </c>
      <c r="V2471" s="7" t="str">
        <f>"Q"&amp;ROUNDUP(MONTH(SalesDataTable[[#This Row],[Order Date]])/3,0)</f>
        <v>Q4</v>
      </c>
      <c r="W2471" s="8">
        <f>MONTH(SalesDataTable[[#This Row],[Order Date]])</f>
        <v>11</v>
      </c>
      <c r="X2471" s="7" t="str">
        <f>TEXT(SalesDataTable[[#This Row],[Order Date]],"mmm")</f>
        <v>Nov</v>
      </c>
    </row>
    <row r="2472" spans="1:24" ht="15.75">
      <c r="A2472" s="1">
        <v>990</v>
      </c>
      <c r="B2472" s="2">
        <v>46354</v>
      </c>
      <c r="C2472" s="3">
        <f>YEAR(SalesDataTable[[#This Row],[Order Date]])</f>
        <v>2026</v>
      </c>
      <c r="D2472" s="10" t="str">
        <f>"Q"&amp;ROUNDUP(MONTH(SalesDataTable[[#This Row],[Order Date]])/3,0)</f>
        <v>Q4</v>
      </c>
      <c r="E2472" s="3">
        <f>MONTH(SalesDataTable[[#This Row],[Order Date]])</f>
        <v>11</v>
      </c>
      <c r="F2472" s="3" t="str">
        <f>TEXT(SalesDataTable[[#This Row],[Order Date]],"MMM")</f>
        <v>Nov</v>
      </c>
      <c r="G2472" s="3" t="s">
        <v>0</v>
      </c>
      <c r="H2472" s="3" t="s">
        <v>50</v>
      </c>
      <c r="I2472" s="3" t="s">
        <v>2</v>
      </c>
      <c r="J2472" s="3" t="s">
        <v>3</v>
      </c>
      <c r="K2472" s="3" t="s">
        <v>4</v>
      </c>
      <c r="L2472" s="3" t="s">
        <v>26</v>
      </c>
      <c r="M2472" s="8">
        <v>5</v>
      </c>
      <c r="N2472" s="5">
        <v>39.79</v>
      </c>
      <c r="O2472" s="6">
        <v>0.1</v>
      </c>
      <c r="P2472" s="5">
        <v>17.09</v>
      </c>
      <c r="Q2472" s="5">
        <f t="shared" si="152"/>
        <v>179.05500000000001</v>
      </c>
      <c r="R2472" s="5">
        <f t="shared" si="153"/>
        <v>85.45</v>
      </c>
      <c r="S2472" s="5">
        <f t="shared" si="154"/>
        <v>93.605000000000004</v>
      </c>
      <c r="T2472" s="7">
        <f t="shared" si="155"/>
        <v>0.52277233252352628</v>
      </c>
      <c r="U2472" s="4">
        <f>YEAR(SalesDataTable[[#This Row],[Order Date]])</f>
        <v>2026</v>
      </c>
      <c r="V2472" s="7" t="str">
        <f>"Q"&amp;ROUNDUP(MONTH(SalesDataTable[[#This Row],[Order Date]])/3,0)</f>
        <v>Q4</v>
      </c>
      <c r="W2472" s="8">
        <f>MONTH(SalesDataTable[[#This Row],[Order Date]])</f>
        <v>11</v>
      </c>
      <c r="X2472" s="7" t="str">
        <f>TEXT(SalesDataTable[[#This Row],[Order Date]],"mmm")</f>
        <v>Nov</v>
      </c>
    </row>
    <row r="2473" spans="1:24" ht="15.75">
      <c r="A2473" s="1">
        <v>1134</v>
      </c>
      <c r="B2473" s="2">
        <v>46354</v>
      </c>
      <c r="C2473" s="3">
        <f>YEAR(SalesDataTable[[#This Row],[Order Date]])</f>
        <v>2026</v>
      </c>
      <c r="D2473" s="10" t="str">
        <f>"Q"&amp;ROUNDUP(MONTH(SalesDataTable[[#This Row],[Order Date]])/3,0)</f>
        <v>Q4</v>
      </c>
      <c r="E2473" s="3">
        <f>MONTH(SalesDataTable[[#This Row],[Order Date]])</f>
        <v>11</v>
      </c>
      <c r="F2473" s="3" t="str">
        <f>TEXT(SalesDataTable[[#This Row],[Order Date]],"MMM")</f>
        <v>Nov</v>
      </c>
      <c r="G2473" s="3" t="s">
        <v>20</v>
      </c>
      <c r="H2473" s="3" t="s">
        <v>21</v>
      </c>
      <c r="I2473" s="3" t="s">
        <v>2</v>
      </c>
      <c r="J2473" s="3" t="s">
        <v>3</v>
      </c>
      <c r="K2473" s="3" t="s">
        <v>14</v>
      </c>
      <c r="L2473" s="3" t="s">
        <v>15</v>
      </c>
      <c r="M2473" s="8">
        <v>2</v>
      </c>
      <c r="N2473" s="5">
        <v>36.119999999999997</v>
      </c>
      <c r="O2473" s="6">
        <v>0.1</v>
      </c>
      <c r="P2473" s="5">
        <v>13.61</v>
      </c>
      <c r="Q2473" s="5">
        <f t="shared" si="152"/>
        <v>65.015999999999991</v>
      </c>
      <c r="R2473" s="5">
        <f t="shared" si="153"/>
        <v>27.22</v>
      </c>
      <c r="S2473" s="5">
        <f t="shared" si="154"/>
        <v>37.795999999999992</v>
      </c>
      <c r="T2473" s="7">
        <f t="shared" si="155"/>
        <v>0.58133382551987201</v>
      </c>
      <c r="U2473" s="4">
        <f>YEAR(SalesDataTable[[#This Row],[Order Date]])</f>
        <v>2026</v>
      </c>
      <c r="V2473" s="7" t="str">
        <f>"Q"&amp;ROUNDUP(MONTH(SalesDataTable[[#This Row],[Order Date]])/3,0)</f>
        <v>Q4</v>
      </c>
      <c r="W2473" s="8">
        <f>MONTH(SalesDataTable[[#This Row],[Order Date]])</f>
        <v>11</v>
      </c>
      <c r="X2473" s="7" t="str">
        <f>TEXT(SalesDataTable[[#This Row],[Order Date]],"mmm")</f>
        <v>Nov</v>
      </c>
    </row>
    <row r="2474" spans="1:24" ht="15.75">
      <c r="A2474" s="1">
        <v>1770</v>
      </c>
      <c r="B2474" s="2">
        <v>46354</v>
      </c>
      <c r="C2474" s="3">
        <f>YEAR(SalesDataTable[[#This Row],[Order Date]])</f>
        <v>2026</v>
      </c>
      <c r="D2474" s="10" t="str">
        <f>"Q"&amp;ROUNDUP(MONTH(SalesDataTable[[#This Row],[Order Date]])/3,0)</f>
        <v>Q4</v>
      </c>
      <c r="E2474" s="3">
        <f>MONTH(SalesDataTable[[#This Row],[Order Date]])</f>
        <v>11</v>
      </c>
      <c r="F2474" s="3" t="str">
        <f>TEXT(SalesDataTable[[#This Row],[Order Date]],"MMM")</f>
        <v>Nov</v>
      </c>
      <c r="G2474" s="3" t="s">
        <v>20</v>
      </c>
      <c r="H2474" s="3" t="s">
        <v>31</v>
      </c>
      <c r="I2474" s="3" t="s">
        <v>19</v>
      </c>
      <c r="J2474" s="3" t="s">
        <v>3</v>
      </c>
      <c r="K2474" s="3" t="s">
        <v>9</v>
      </c>
      <c r="L2474" s="3" t="s">
        <v>37</v>
      </c>
      <c r="M2474" s="8">
        <v>5</v>
      </c>
      <c r="N2474" s="5">
        <v>153.93</v>
      </c>
      <c r="O2474" s="6">
        <v>0.05</v>
      </c>
      <c r="P2474" s="5">
        <v>77.27</v>
      </c>
      <c r="Q2474" s="5">
        <f t="shared" si="152"/>
        <v>731.16750000000002</v>
      </c>
      <c r="R2474" s="5">
        <f t="shared" si="153"/>
        <v>386.34999999999997</v>
      </c>
      <c r="S2474" s="5">
        <f t="shared" si="154"/>
        <v>344.81750000000005</v>
      </c>
      <c r="T2474" s="7">
        <f t="shared" si="155"/>
        <v>0.4715985051304934</v>
      </c>
      <c r="U2474" s="4">
        <f>YEAR(SalesDataTable[[#This Row],[Order Date]])</f>
        <v>2026</v>
      </c>
      <c r="V2474" s="7" t="str">
        <f>"Q"&amp;ROUNDUP(MONTH(SalesDataTable[[#This Row],[Order Date]])/3,0)</f>
        <v>Q4</v>
      </c>
      <c r="W2474" s="8">
        <f>MONTH(SalesDataTable[[#This Row],[Order Date]])</f>
        <v>11</v>
      </c>
      <c r="X2474" s="7" t="str">
        <f>TEXT(SalesDataTable[[#This Row],[Order Date]],"mmm")</f>
        <v>Nov</v>
      </c>
    </row>
    <row r="2475" spans="1:24" ht="15.75">
      <c r="A2475" s="1">
        <v>3396</v>
      </c>
      <c r="B2475" s="2">
        <v>46354</v>
      </c>
      <c r="C2475" s="3">
        <f>YEAR(SalesDataTable[[#This Row],[Order Date]])</f>
        <v>2026</v>
      </c>
      <c r="D2475" s="10" t="str">
        <f>"Q"&amp;ROUNDUP(MONTH(SalesDataTable[[#This Row],[Order Date]])/3,0)</f>
        <v>Q4</v>
      </c>
      <c r="E2475" s="3">
        <f>MONTH(SalesDataTable[[#This Row],[Order Date]])</f>
        <v>11</v>
      </c>
      <c r="F2475" s="3" t="str">
        <f>TEXT(SalesDataTable[[#This Row],[Order Date]],"MMM")</f>
        <v>Nov</v>
      </c>
      <c r="G2475" s="3" t="s">
        <v>11</v>
      </c>
      <c r="H2475" s="3" t="s">
        <v>18</v>
      </c>
      <c r="I2475" s="3" t="s">
        <v>19</v>
      </c>
      <c r="J2475" s="3" t="s">
        <v>13</v>
      </c>
      <c r="K2475" s="3" t="s">
        <v>34</v>
      </c>
      <c r="L2475" s="3" t="s">
        <v>45</v>
      </c>
      <c r="M2475" s="8">
        <v>3</v>
      </c>
      <c r="N2475" s="5">
        <v>50.67</v>
      </c>
      <c r="O2475" s="6">
        <v>0.05</v>
      </c>
      <c r="P2475" s="5">
        <v>22.25</v>
      </c>
      <c r="Q2475" s="5">
        <f t="shared" si="152"/>
        <v>144.40949999999998</v>
      </c>
      <c r="R2475" s="5">
        <f t="shared" si="153"/>
        <v>66.75</v>
      </c>
      <c r="S2475" s="5">
        <f t="shared" si="154"/>
        <v>77.65949999999998</v>
      </c>
      <c r="T2475" s="7">
        <f t="shared" si="155"/>
        <v>0.53777279195620775</v>
      </c>
      <c r="U2475" s="4">
        <f>YEAR(SalesDataTable[[#This Row],[Order Date]])</f>
        <v>2026</v>
      </c>
      <c r="V2475" s="7" t="str">
        <f>"Q"&amp;ROUNDUP(MONTH(SalesDataTable[[#This Row],[Order Date]])/3,0)</f>
        <v>Q4</v>
      </c>
      <c r="W2475" s="8">
        <f>MONTH(SalesDataTable[[#This Row],[Order Date]])</f>
        <v>11</v>
      </c>
      <c r="X2475" s="7" t="str">
        <f>TEXT(SalesDataTable[[#This Row],[Order Date]],"mmm")</f>
        <v>Nov</v>
      </c>
    </row>
    <row r="2476" spans="1:24" ht="15.75">
      <c r="A2476" s="1">
        <v>4259</v>
      </c>
      <c r="B2476" s="2">
        <v>46354</v>
      </c>
      <c r="C2476" s="3">
        <f>YEAR(SalesDataTable[[#This Row],[Order Date]])</f>
        <v>2026</v>
      </c>
      <c r="D2476" s="10" t="str">
        <f>"Q"&amp;ROUNDUP(MONTH(SalesDataTable[[#This Row],[Order Date]])/3,0)</f>
        <v>Q4</v>
      </c>
      <c r="E2476" s="3">
        <f>MONTH(SalesDataTable[[#This Row],[Order Date]])</f>
        <v>11</v>
      </c>
      <c r="F2476" s="3" t="str">
        <f>TEXT(SalesDataTable[[#This Row],[Order Date]],"MMM")</f>
        <v>Nov</v>
      </c>
      <c r="G2476" s="3" t="s">
        <v>11</v>
      </c>
      <c r="H2476" s="3" t="s">
        <v>18</v>
      </c>
      <c r="I2476" s="3" t="s">
        <v>2</v>
      </c>
      <c r="J2476" s="3" t="s">
        <v>3</v>
      </c>
      <c r="K2476" s="3" t="s">
        <v>9</v>
      </c>
      <c r="L2476" s="3" t="s">
        <v>46</v>
      </c>
      <c r="M2476" s="8">
        <v>4</v>
      </c>
      <c r="N2476" s="5">
        <v>72.77</v>
      </c>
      <c r="O2476" s="6">
        <v>0</v>
      </c>
      <c r="P2476" s="5">
        <v>32.090000000000003</v>
      </c>
      <c r="Q2476" s="5">
        <f t="shared" si="152"/>
        <v>291.08</v>
      </c>
      <c r="R2476" s="5">
        <f t="shared" si="153"/>
        <v>128.36000000000001</v>
      </c>
      <c r="S2476" s="5">
        <f t="shared" si="154"/>
        <v>162.71999999999997</v>
      </c>
      <c r="T2476" s="7">
        <f t="shared" si="155"/>
        <v>0.55902157482479031</v>
      </c>
      <c r="U2476" s="4">
        <f>YEAR(SalesDataTable[[#This Row],[Order Date]])</f>
        <v>2026</v>
      </c>
      <c r="V2476" s="7" t="str">
        <f>"Q"&amp;ROUNDUP(MONTH(SalesDataTable[[#This Row],[Order Date]])/3,0)</f>
        <v>Q4</v>
      </c>
      <c r="W2476" s="8">
        <f>MONTH(SalesDataTable[[#This Row],[Order Date]])</f>
        <v>11</v>
      </c>
      <c r="X2476" s="7" t="str">
        <f>TEXT(SalesDataTable[[#This Row],[Order Date]],"mmm")</f>
        <v>Nov</v>
      </c>
    </row>
    <row r="2477" spans="1:24" ht="15.75">
      <c r="A2477" s="1">
        <v>4440</v>
      </c>
      <c r="B2477" s="2">
        <v>46354</v>
      </c>
      <c r="C2477" s="3">
        <f>YEAR(SalesDataTable[[#This Row],[Order Date]])</f>
        <v>2026</v>
      </c>
      <c r="D2477" s="10" t="str">
        <f>"Q"&amp;ROUNDUP(MONTH(SalesDataTable[[#This Row],[Order Date]])/3,0)</f>
        <v>Q4</v>
      </c>
      <c r="E2477" s="3">
        <f>MONTH(SalesDataTable[[#This Row],[Order Date]])</f>
        <v>11</v>
      </c>
      <c r="F2477" s="3" t="str">
        <f>TEXT(SalesDataTable[[#This Row],[Order Date]],"MMM")</f>
        <v>Nov</v>
      </c>
      <c r="G2477" s="3" t="s">
        <v>11</v>
      </c>
      <c r="H2477" s="3" t="s">
        <v>39</v>
      </c>
      <c r="I2477" s="3" t="s">
        <v>28</v>
      </c>
      <c r="J2477" s="3" t="s">
        <v>13</v>
      </c>
      <c r="K2477" s="3" t="s">
        <v>14</v>
      </c>
      <c r="L2477" s="3" t="s">
        <v>32</v>
      </c>
      <c r="M2477" s="8">
        <v>1</v>
      </c>
      <c r="N2477" s="5">
        <v>46.45</v>
      </c>
      <c r="O2477" s="6">
        <v>0.1</v>
      </c>
      <c r="P2477" s="5">
        <v>17.96</v>
      </c>
      <c r="Q2477" s="5">
        <f t="shared" si="152"/>
        <v>41.805000000000007</v>
      </c>
      <c r="R2477" s="5">
        <f t="shared" si="153"/>
        <v>17.96</v>
      </c>
      <c r="S2477" s="5">
        <f t="shared" si="154"/>
        <v>23.845000000000006</v>
      </c>
      <c r="T2477" s="7">
        <f t="shared" si="155"/>
        <v>0.57038631742614521</v>
      </c>
      <c r="U2477" s="4">
        <f>YEAR(SalesDataTable[[#This Row],[Order Date]])</f>
        <v>2026</v>
      </c>
      <c r="V2477" s="7" t="str">
        <f>"Q"&amp;ROUNDUP(MONTH(SalesDataTable[[#This Row],[Order Date]])/3,0)</f>
        <v>Q4</v>
      </c>
      <c r="W2477" s="8">
        <f>MONTH(SalesDataTable[[#This Row],[Order Date]])</f>
        <v>11</v>
      </c>
      <c r="X2477" s="7" t="str">
        <f>TEXT(SalesDataTable[[#This Row],[Order Date]],"mmm")</f>
        <v>Nov</v>
      </c>
    </row>
    <row r="2478" spans="1:24" ht="15.75">
      <c r="A2478" s="1">
        <v>5115</v>
      </c>
      <c r="B2478" s="2">
        <v>46354</v>
      </c>
      <c r="C2478" s="3">
        <f>YEAR(SalesDataTable[[#This Row],[Order Date]])</f>
        <v>2026</v>
      </c>
      <c r="D2478" s="10" t="str">
        <f>"Q"&amp;ROUNDUP(MONTH(SalesDataTable[[#This Row],[Order Date]])/3,0)</f>
        <v>Q4</v>
      </c>
      <c r="E2478" s="3">
        <f>MONTH(SalesDataTable[[#This Row],[Order Date]])</f>
        <v>11</v>
      </c>
      <c r="F2478" s="3" t="str">
        <f>TEXT(SalesDataTable[[#This Row],[Order Date]],"MMM")</f>
        <v>Nov</v>
      </c>
      <c r="G2478" s="3" t="s">
        <v>0</v>
      </c>
      <c r="H2478" s="3" t="s">
        <v>50</v>
      </c>
      <c r="I2478" s="3" t="s">
        <v>2</v>
      </c>
      <c r="J2478" s="3" t="s">
        <v>13</v>
      </c>
      <c r="K2478" s="3" t="s">
        <v>14</v>
      </c>
      <c r="L2478" s="3" t="s">
        <v>48</v>
      </c>
      <c r="M2478" s="8">
        <v>1</v>
      </c>
      <c r="N2478" s="5">
        <v>165.75</v>
      </c>
      <c r="O2478" s="6">
        <v>0.2</v>
      </c>
      <c r="P2478" s="5">
        <v>89.16</v>
      </c>
      <c r="Q2478" s="5">
        <f t="shared" si="152"/>
        <v>132.6</v>
      </c>
      <c r="R2478" s="5">
        <f t="shared" si="153"/>
        <v>89.16</v>
      </c>
      <c r="S2478" s="5">
        <f t="shared" si="154"/>
        <v>43.44</v>
      </c>
      <c r="T2478" s="7">
        <f t="shared" si="155"/>
        <v>0.32760180995475113</v>
      </c>
      <c r="U2478" s="4">
        <f>YEAR(SalesDataTable[[#This Row],[Order Date]])</f>
        <v>2026</v>
      </c>
      <c r="V2478" s="7" t="str">
        <f>"Q"&amp;ROUNDUP(MONTH(SalesDataTable[[#This Row],[Order Date]])/3,0)</f>
        <v>Q4</v>
      </c>
      <c r="W2478" s="8">
        <f>MONTH(SalesDataTable[[#This Row],[Order Date]])</f>
        <v>11</v>
      </c>
      <c r="X2478" s="7" t="str">
        <f>TEXT(SalesDataTable[[#This Row],[Order Date]],"mmm")</f>
        <v>Nov</v>
      </c>
    </row>
    <row r="2479" spans="1:24" ht="15.75">
      <c r="A2479" s="1">
        <v>5136</v>
      </c>
      <c r="B2479" s="2">
        <v>46354</v>
      </c>
      <c r="C2479" s="3">
        <f>YEAR(SalesDataTable[[#This Row],[Order Date]])</f>
        <v>2026</v>
      </c>
      <c r="D2479" s="10" t="str">
        <f>"Q"&amp;ROUNDUP(MONTH(SalesDataTable[[#This Row],[Order Date]])/3,0)</f>
        <v>Q4</v>
      </c>
      <c r="E2479" s="3">
        <f>MONTH(SalesDataTable[[#This Row],[Order Date]])</f>
        <v>11</v>
      </c>
      <c r="F2479" s="3" t="str">
        <f>TEXT(SalesDataTable[[#This Row],[Order Date]],"MMM")</f>
        <v>Nov</v>
      </c>
      <c r="G2479" s="3" t="s">
        <v>11</v>
      </c>
      <c r="H2479" s="3" t="s">
        <v>12</v>
      </c>
      <c r="I2479" s="3" t="s">
        <v>28</v>
      </c>
      <c r="J2479" s="3" t="s">
        <v>13</v>
      </c>
      <c r="K2479" s="3" t="s">
        <v>23</v>
      </c>
      <c r="L2479" s="3" t="s">
        <v>29</v>
      </c>
      <c r="M2479" s="8">
        <v>4</v>
      </c>
      <c r="N2479" s="5">
        <v>198.02</v>
      </c>
      <c r="O2479" s="6">
        <v>0.05</v>
      </c>
      <c r="P2479" s="5">
        <v>103.82</v>
      </c>
      <c r="Q2479" s="5">
        <f t="shared" si="152"/>
        <v>752.476</v>
      </c>
      <c r="R2479" s="5">
        <f t="shared" si="153"/>
        <v>415.28</v>
      </c>
      <c r="S2479" s="5">
        <f t="shared" si="154"/>
        <v>337.19600000000003</v>
      </c>
      <c r="T2479" s="7">
        <f t="shared" si="155"/>
        <v>0.44811528872681655</v>
      </c>
      <c r="U2479" s="4">
        <f>YEAR(SalesDataTable[[#This Row],[Order Date]])</f>
        <v>2026</v>
      </c>
      <c r="V2479" s="7" t="str">
        <f>"Q"&amp;ROUNDUP(MONTH(SalesDataTable[[#This Row],[Order Date]])/3,0)</f>
        <v>Q4</v>
      </c>
      <c r="W2479" s="8">
        <f>MONTH(SalesDataTable[[#This Row],[Order Date]])</f>
        <v>11</v>
      </c>
      <c r="X2479" s="7" t="str">
        <f>TEXT(SalesDataTable[[#This Row],[Order Date]],"mmm")</f>
        <v>Nov</v>
      </c>
    </row>
    <row r="2480" spans="1:24" ht="15.75">
      <c r="A2480" s="1">
        <v>562</v>
      </c>
      <c r="B2480" s="2">
        <v>46355</v>
      </c>
      <c r="C2480" s="3">
        <f>YEAR(SalesDataTable[[#This Row],[Order Date]])</f>
        <v>2026</v>
      </c>
      <c r="D2480" s="10" t="str">
        <f>"Q"&amp;ROUNDUP(MONTH(SalesDataTable[[#This Row],[Order Date]])/3,0)</f>
        <v>Q4</v>
      </c>
      <c r="E2480" s="3">
        <f>MONTH(SalesDataTable[[#This Row],[Order Date]])</f>
        <v>11</v>
      </c>
      <c r="F2480" s="3" t="str">
        <f>TEXT(SalesDataTable[[#This Row],[Order Date]],"MMM")</f>
        <v>Nov</v>
      </c>
      <c r="G2480" s="3" t="s">
        <v>6</v>
      </c>
      <c r="H2480" s="3" t="s">
        <v>43</v>
      </c>
      <c r="I2480" s="3" t="s">
        <v>2</v>
      </c>
      <c r="J2480" s="3" t="s">
        <v>13</v>
      </c>
      <c r="K2480" s="3" t="s">
        <v>14</v>
      </c>
      <c r="L2480" s="3" t="s">
        <v>32</v>
      </c>
      <c r="M2480" s="8">
        <v>1</v>
      </c>
      <c r="N2480" s="5">
        <v>46.3</v>
      </c>
      <c r="O2480" s="6">
        <v>0.2</v>
      </c>
      <c r="P2480" s="5">
        <v>18.78</v>
      </c>
      <c r="Q2480" s="5">
        <f t="shared" si="152"/>
        <v>37.04</v>
      </c>
      <c r="R2480" s="5">
        <f t="shared" si="153"/>
        <v>18.78</v>
      </c>
      <c r="S2480" s="5">
        <f t="shared" si="154"/>
        <v>18.259999999999998</v>
      </c>
      <c r="T2480" s="7">
        <f t="shared" si="155"/>
        <v>0.49298056155507552</v>
      </c>
      <c r="U2480" s="4">
        <f>YEAR(SalesDataTable[[#This Row],[Order Date]])</f>
        <v>2026</v>
      </c>
      <c r="V2480" s="7" t="str">
        <f>"Q"&amp;ROUNDUP(MONTH(SalesDataTable[[#This Row],[Order Date]])/3,0)</f>
        <v>Q4</v>
      </c>
      <c r="W2480" s="8">
        <f>MONTH(SalesDataTable[[#This Row],[Order Date]])</f>
        <v>11</v>
      </c>
      <c r="X2480" s="7" t="str">
        <f>TEXT(SalesDataTable[[#This Row],[Order Date]],"mmm")</f>
        <v>Nov</v>
      </c>
    </row>
    <row r="2481" spans="1:24" ht="15.75">
      <c r="A2481" s="1">
        <v>806</v>
      </c>
      <c r="B2481" s="2">
        <v>46355</v>
      </c>
      <c r="C2481" s="3">
        <f>YEAR(SalesDataTable[[#This Row],[Order Date]])</f>
        <v>2026</v>
      </c>
      <c r="D2481" s="10" t="str">
        <f>"Q"&amp;ROUNDUP(MONTH(SalesDataTable[[#This Row],[Order Date]])/3,0)</f>
        <v>Q4</v>
      </c>
      <c r="E2481" s="3">
        <f>MONTH(SalesDataTable[[#This Row],[Order Date]])</f>
        <v>11</v>
      </c>
      <c r="F2481" s="3" t="str">
        <f>TEXT(SalesDataTable[[#This Row],[Order Date]],"MMM")</f>
        <v>Nov</v>
      </c>
      <c r="G2481" s="3" t="s">
        <v>0</v>
      </c>
      <c r="H2481" s="3" t="s">
        <v>50</v>
      </c>
      <c r="I2481" s="3" t="s">
        <v>28</v>
      </c>
      <c r="J2481" s="3" t="s">
        <v>3</v>
      </c>
      <c r="K2481" s="3" t="s">
        <v>34</v>
      </c>
      <c r="L2481" s="3" t="s">
        <v>35</v>
      </c>
      <c r="M2481" s="8">
        <v>1</v>
      </c>
      <c r="N2481" s="5">
        <v>39.659999999999997</v>
      </c>
      <c r="O2481" s="6">
        <v>0</v>
      </c>
      <c r="P2481" s="5">
        <v>14.76</v>
      </c>
      <c r="Q2481" s="5">
        <f t="shared" si="152"/>
        <v>39.659999999999997</v>
      </c>
      <c r="R2481" s="5">
        <f t="shared" si="153"/>
        <v>14.76</v>
      </c>
      <c r="S2481" s="5">
        <f t="shared" si="154"/>
        <v>24.9</v>
      </c>
      <c r="T2481" s="7">
        <f t="shared" si="155"/>
        <v>0.62783661119515888</v>
      </c>
      <c r="U2481" s="4">
        <f>YEAR(SalesDataTable[[#This Row],[Order Date]])</f>
        <v>2026</v>
      </c>
      <c r="V2481" s="7" t="str">
        <f>"Q"&amp;ROUNDUP(MONTH(SalesDataTable[[#This Row],[Order Date]])/3,0)</f>
        <v>Q4</v>
      </c>
      <c r="W2481" s="8">
        <f>MONTH(SalesDataTable[[#This Row],[Order Date]])</f>
        <v>11</v>
      </c>
      <c r="X2481" s="7" t="str">
        <f>TEXT(SalesDataTable[[#This Row],[Order Date]],"mmm")</f>
        <v>Nov</v>
      </c>
    </row>
    <row r="2482" spans="1:24" ht="15.75">
      <c r="A2482" s="1">
        <v>3150</v>
      </c>
      <c r="B2482" s="2">
        <v>46355</v>
      </c>
      <c r="C2482" s="3">
        <f>YEAR(SalesDataTable[[#This Row],[Order Date]])</f>
        <v>2026</v>
      </c>
      <c r="D2482" s="10" t="str">
        <f>"Q"&amp;ROUNDUP(MONTH(SalesDataTable[[#This Row],[Order Date]])/3,0)</f>
        <v>Q4</v>
      </c>
      <c r="E2482" s="3">
        <f>MONTH(SalesDataTable[[#This Row],[Order Date]])</f>
        <v>11</v>
      </c>
      <c r="F2482" s="3" t="str">
        <f>TEXT(SalesDataTable[[#This Row],[Order Date]],"MMM")</f>
        <v>Nov</v>
      </c>
      <c r="G2482" s="3" t="s">
        <v>6</v>
      </c>
      <c r="H2482" s="3" t="s">
        <v>27</v>
      </c>
      <c r="I2482" s="3" t="s">
        <v>2</v>
      </c>
      <c r="J2482" s="3" t="s">
        <v>13</v>
      </c>
      <c r="K2482" s="3" t="s">
        <v>23</v>
      </c>
      <c r="L2482" s="3" t="s">
        <v>40</v>
      </c>
      <c r="M2482" s="8">
        <v>3</v>
      </c>
      <c r="N2482" s="5">
        <v>80.72</v>
      </c>
      <c r="O2482" s="6">
        <v>0.05</v>
      </c>
      <c r="P2482" s="5">
        <v>39.130000000000003</v>
      </c>
      <c r="Q2482" s="5">
        <f t="shared" si="152"/>
        <v>230.05199999999999</v>
      </c>
      <c r="R2482" s="5">
        <f t="shared" si="153"/>
        <v>117.39000000000001</v>
      </c>
      <c r="S2482" s="5">
        <f t="shared" si="154"/>
        <v>112.66199999999998</v>
      </c>
      <c r="T2482" s="7">
        <f t="shared" si="155"/>
        <v>0.48972406238589528</v>
      </c>
      <c r="U2482" s="4">
        <f>YEAR(SalesDataTable[[#This Row],[Order Date]])</f>
        <v>2026</v>
      </c>
      <c r="V2482" s="7" t="str">
        <f>"Q"&amp;ROUNDUP(MONTH(SalesDataTable[[#This Row],[Order Date]])/3,0)</f>
        <v>Q4</v>
      </c>
      <c r="W2482" s="8">
        <f>MONTH(SalesDataTable[[#This Row],[Order Date]])</f>
        <v>11</v>
      </c>
      <c r="X2482" s="7" t="str">
        <f>TEXT(SalesDataTable[[#This Row],[Order Date]],"mmm")</f>
        <v>Nov</v>
      </c>
    </row>
    <row r="2483" spans="1:24" ht="15.75">
      <c r="A2483" s="1">
        <v>4847</v>
      </c>
      <c r="B2483" s="2">
        <v>46355</v>
      </c>
      <c r="C2483" s="3">
        <f>YEAR(SalesDataTable[[#This Row],[Order Date]])</f>
        <v>2026</v>
      </c>
      <c r="D2483" s="10" t="str">
        <f>"Q"&amp;ROUNDUP(MONTH(SalesDataTable[[#This Row],[Order Date]])/3,0)</f>
        <v>Q4</v>
      </c>
      <c r="E2483" s="3">
        <f>MONTH(SalesDataTable[[#This Row],[Order Date]])</f>
        <v>11</v>
      </c>
      <c r="F2483" s="3" t="str">
        <f>TEXT(SalesDataTable[[#This Row],[Order Date]],"MMM")</f>
        <v>Nov</v>
      </c>
      <c r="G2483" s="3" t="s">
        <v>6</v>
      </c>
      <c r="H2483" s="3" t="s">
        <v>49</v>
      </c>
      <c r="I2483" s="3" t="s">
        <v>28</v>
      </c>
      <c r="J2483" s="3" t="s">
        <v>13</v>
      </c>
      <c r="K2483" s="3" t="s">
        <v>14</v>
      </c>
      <c r="L2483" s="3" t="s">
        <v>15</v>
      </c>
      <c r="M2483" s="8">
        <v>2</v>
      </c>
      <c r="N2483" s="5">
        <v>35.51</v>
      </c>
      <c r="O2483" s="6">
        <v>0.05</v>
      </c>
      <c r="P2483" s="5">
        <v>13.24</v>
      </c>
      <c r="Q2483" s="5">
        <f t="shared" si="152"/>
        <v>67.468999999999994</v>
      </c>
      <c r="R2483" s="5">
        <f t="shared" si="153"/>
        <v>26.48</v>
      </c>
      <c r="S2483" s="5">
        <f t="shared" si="154"/>
        <v>40.98899999999999</v>
      </c>
      <c r="T2483" s="7">
        <f t="shared" si="155"/>
        <v>0.60752345521646967</v>
      </c>
      <c r="U2483" s="4">
        <f>YEAR(SalesDataTable[[#This Row],[Order Date]])</f>
        <v>2026</v>
      </c>
      <c r="V2483" s="7" t="str">
        <f>"Q"&amp;ROUNDUP(MONTH(SalesDataTable[[#This Row],[Order Date]])/3,0)</f>
        <v>Q4</v>
      </c>
      <c r="W2483" s="8">
        <f>MONTH(SalesDataTable[[#This Row],[Order Date]])</f>
        <v>11</v>
      </c>
      <c r="X2483" s="7" t="str">
        <f>TEXT(SalesDataTable[[#This Row],[Order Date]],"mmm")</f>
        <v>Nov</v>
      </c>
    </row>
    <row r="2484" spans="1:24" ht="15.75">
      <c r="A2484" s="1">
        <v>221</v>
      </c>
      <c r="B2484" s="2">
        <v>46356</v>
      </c>
      <c r="C2484" s="3">
        <f>YEAR(SalesDataTable[[#This Row],[Order Date]])</f>
        <v>2026</v>
      </c>
      <c r="D2484" s="10" t="str">
        <f>"Q"&amp;ROUNDUP(MONTH(SalesDataTable[[#This Row],[Order Date]])/3,0)</f>
        <v>Q4</v>
      </c>
      <c r="E2484" s="3">
        <f>MONTH(SalesDataTable[[#This Row],[Order Date]])</f>
        <v>11</v>
      </c>
      <c r="F2484" s="3" t="str">
        <f>TEXT(SalesDataTable[[#This Row],[Order Date]],"MMM")</f>
        <v>Nov</v>
      </c>
      <c r="G2484" s="3" t="s">
        <v>20</v>
      </c>
      <c r="H2484" s="3" t="s">
        <v>33</v>
      </c>
      <c r="I2484" s="3" t="s">
        <v>19</v>
      </c>
      <c r="J2484" s="3" t="s">
        <v>16</v>
      </c>
      <c r="K2484" s="3" t="s">
        <v>14</v>
      </c>
      <c r="L2484" s="3" t="s">
        <v>44</v>
      </c>
      <c r="M2484" s="8">
        <v>1</v>
      </c>
      <c r="N2484" s="5">
        <v>132.06</v>
      </c>
      <c r="O2484" s="6">
        <v>0.15</v>
      </c>
      <c r="P2484" s="5">
        <v>67.53</v>
      </c>
      <c r="Q2484" s="5">
        <f t="shared" si="152"/>
        <v>112.251</v>
      </c>
      <c r="R2484" s="5">
        <f t="shared" si="153"/>
        <v>67.53</v>
      </c>
      <c r="S2484" s="5">
        <f t="shared" si="154"/>
        <v>44.721000000000004</v>
      </c>
      <c r="T2484" s="7">
        <f t="shared" si="155"/>
        <v>0.39840179597509157</v>
      </c>
      <c r="U2484" s="4">
        <f>YEAR(SalesDataTable[[#This Row],[Order Date]])</f>
        <v>2026</v>
      </c>
      <c r="V2484" s="7" t="str">
        <f>"Q"&amp;ROUNDUP(MONTH(SalesDataTable[[#This Row],[Order Date]])/3,0)</f>
        <v>Q4</v>
      </c>
      <c r="W2484" s="8">
        <f>MONTH(SalesDataTable[[#This Row],[Order Date]])</f>
        <v>11</v>
      </c>
      <c r="X2484" s="7" t="str">
        <f>TEXT(SalesDataTable[[#This Row],[Order Date]],"mmm")</f>
        <v>Nov</v>
      </c>
    </row>
    <row r="2485" spans="1:24" ht="15.75">
      <c r="A2485" s="1">
        <v>630</v>
      </c>
      <c r="B2485" s="2">
        <v>46356</v>
      </c>
      <c r="C2485" s="3">
        <f>YEAR(SalesDataTable[[#This Row],[Order Date]])</f>
        <v>2026</v>
      </c>
      <c r="D2485" s="10" t="str">
        <f>"Q"&amp;ROUNDUP(MONTH(SalesDataTable[[#This Row],[Order Date]])/3,0)</f>
        <v>Q4</v>
      </c>
      <c r="E2485" s="3">
        <f>MONTH(SalesDataTable[[#This Row],[Order Date]])</f>
        <v>11</v>
      </c>
      <c r="F2485" s="3" t="str">
        <f>TEXT(SalesDataTable[[#This Row],[Order Date]],"MMM")</f>
        <v>Nov</v>
      </c>
      <c r="G2485" s="3" t="s">
        <v>20</v>
      </c>
      <c r="H2485" s="3" t="s">
        <v>33</v>
      </c>
      <c r="I2485" s="3" t="s">
        <v>2</v>
      </c>
      <c r="J2485" s="3" t="s">
        <v>16</v>
      </c>
      <c r="K2485" s="3" t="s">
        <v>4</v>
      </c>
      <c r="L2485" s="3" t="s">
        <v>26</v>
      </c>
      <c r="M2485" s="8">
        <v>3</v>
      </c>
      <c r="N2485" s="5">
        <v>41.07</v>
      </c>
      <c r="O2485" s="6">
        <v>0.1</v>
      </c>
      <c r="P2485" s="5">
        <v>16.86</v>
      </c>
      <c r="Q2485" s="5">
        <f t="shared" si="152"/>
        <v>110.88900000000001</v>
      </c>
      <c r="R2485" s="5">
        <f t="shared" si="153"/>
        <v>50.58</v>
      </c>
      <c r="S2485" s="5">
        <f t="shared" si="154"/>
        <v>60.309000000000012</v>
      </c>
      <c r="T2485" s="7">
        <f t="shared" si="155"/>
        <v>0.54386819251684126</v>
      </c>
      <c r="U2485" s="4">
        <f>YEAR(SalesDataTable[[#This Row],[Order Date]])</f>
        <v>2026</v>
      </c>
      <c r="V2485" s="7" t="str">
        <f>"Q"&amp;ROUNDUP(MONTH(SalesDataTable[[#This Row],[Order Date]])/3,0)</f>
        <v>Q4</v>
      </c>
      <c r="W2485" s="8">
        <f>MONTH(SalesDataTable[[#This Row],[Order Date]])</f>
        <v>11</v>
      </c>
      <c r="X2485" s="7" t="str">
        <f>TEXT(SalesDataTable[[#This Row],[Order Date]],"mmm")</f>
        <v>Nov</v>
      </c>
    </row>
    <row r="2486" spans="1:24" ht="15.75">
      <c r="A2486" s="1">
        <v>1789</v>
      </c>
      <c r="B2486" s="2">
        <v>46356</v>
      </c>
      <c r="C2486" s="3">
        <f>YEAR(SalesDataTable[[#This Row],[Order Date]])</f>
        <v>2026</v>
      </c>
      <c r="D2486" s="10" t="str">
        <f>"Q"&amp;ROUNDUP(MONTH(SalesDataTable[[#This Row],[Order Date]])/3,0)</f>
        <v>Q4</v>
      </c>
      <c r="E2486" s="3">
        <f>MONTH(SalesDataTable[[#This Row],[Order Date]])</f>
        <v>11</v>
      </c>
      <c r="F2486" s="3" t="str">
        <f>TEXT(SalesDataTable[[#This Row],[Order Date]],"MMM")</f>
        <v>Nov</v>
      </c>
      <c r="G2486" s="3" t="s">
        <v>6</v>
      </c>
      <c r="H2486" s="3" t="s">
        <v>43</v>
      </c>
      <c r="I2486" s="3" t="s">
        <v>2</v>
      </c>
      <c r="J2486" s="3" t="s">
        <v>13</v>
      </c>
      <c r="K2486" s="3" t="s">
        <v>9</v>
      </c>
      <c r="L2486" s="3" t="s">
        <v>37</v>
      </c>
      <c r="M2486" s="8">
        <v>2</v>
      </c>
      <c r="N2486" s="5">
        <v>151.49</v>
      </c>
      <c r="O2486" s="6">
        <v>0.1</v>
      </c>
      <c r="P2486" s="5">
        <v>81.39</v>
      </c>
      <c r="Q2486" s="5">
        <f t="shared" si="152"/>
        <v>272.68200000000002</v>
      </c>
      <c r="R2486" s="5">
        <f t="shared" si="153"/>
        <v>162.78</v>
      </c>
      <c r="S2486" s="5">
        <f t="shared" si="154"/>
        <v>109.90200000000002</v>
      </c>
      <c r="T2486" s="7">
        <f t="shared" si="155"/>
        <v>0.40304090479019522</v>
      </c>
      <c r="U2486" s="4">
        <f>YEAR(SalesDataTable[[#This Row],[Order Date]])</f>
        <v>2026</v>
      </c>
      <c r="V2486" s="7" t="str">
        <f>"Q"&amp;ROUNDUP(MONTH(SalesDataTable[[#This Row],[Order Date]])/3,0)</f>
        <v>Q4</v>
      </c>
      <c r="W2486" s="8">
        <f>MONTH(SalesDataTable[[#This Row],[Order Date]])</f>
        <v>11</v>
      </c>
      <c r="X2486" s="7" t="str">
        <f>TEXT(SalesDataTable[[#This Row],[Order Date]],"mmm")</f>
        <v>Nov</v>
      </c>
    </row>
    <row r="2487" spans="1:24" ht="15.75">
      <c r="A2487" s="1">
        <v>1947</v>
      </c>
      <c r="B2487" s="2">
        <v>46356</v>
      </c>
      <c r="C2487" s="3">
        <f>YEAR(SalesDataTable[[#This Row],[Order Date]])</f>
        <v>2026</v>
      </c>
      <c r="D2487" s="10" t="str">
        <f>"Q"&amp;ROUNDUP(MONTH(SalesDataTable[[#This Row],[Order Date]])/3,0)</f>
        <v>Q4</v>
      </c>
      <c r="E2487" s="3">
        <f>MONTH(SalesDataTable[[#This Row],[Order Date]])</f>
        <v>11</v>
      </c>
      <c r="F2487" s="3" t="str">
        <f>TEXT(SalesDataTable[[#This Row],[Order Date]],"MMM")</f>
        <v>Nov</v>
      </c>
      <c r="G2487" s="3" t="s">
        <v>0</v>
      </c>
      <c r="H2487" s="3" t="s">
        <v>1</v>
      </c>
      <c r="I2487" s="3" t="s">
        <v>19</v>
      </c>
      <c r="J2487" s="3" t="s">
        <v>16</v>
      </c>
      <c r="K2487" s="3" t="s">
        <v>34</v>
      </c>
      <c r="L2487" s="3" t="s">
        <v>42</v>
      </c>
      <c r="M2487" s="8">
        <v>1</v>
      </c>
      <c r="N2487" s="5">
        <v>35.729999999999997</v>
      </c>
      <c r="O2487" s="6">
        <v>0.2</v>
      </c>
      <c r="P2487" s="5">
        <v>14.33</v>
      </c>
      <c r="Q2487" s="5">
        <f t="shared" si="152"/>
        <v>28.584</v>
      </c>
      <c r="R2487" s="5">
        <f t="shared" si="153"/>
        <v>14.33</v>
      </c>
      <c r="S2487" s="5">
        <f t="shared" si="154"/>
        <v>14.254</v>
      </c>
      <c r="T2487" s="7">
        <f t="shared" si="155"/>
        <v>0.49867058494262523</v>
      </c>
      <c r="U2487" s="4">
        <f>YEAR(SalesDataTable[[#This Row],[Order Date]])</f>
        <v>2026</v>
      </c>
      <c r="V2487" s="7" t="str">
        <f>"Q"&amp;ROUNDUP(MONTH(SalesDataTable[[#This Row],[Order Date]])/3,0)</f>
        <v>Q4</v>
      </c>
      <c r="W2487" s="8">
        <f>MONTH(SalesDataTable[[#This Row],[Order Date]])</f>
        <v>11</v>
      </c>
      <c r="X2487" s="7" t="str">
        <f>TEXT(SalesDataTable[[#This Row],[Order Date]],"mmm")</f>
        <v>Nov</v>
      </c>
    </row>
    <row r="2488" spans="1:24" ht="15.75">
      <c r="A2488" s="1">
        <v>2279</v>
      </c>
      <c r="B2488" s="2">
        <v>46356</v>
      </c>
      <c r="C2488" s="3">
        <f>YEAR(SalesDataTable[[#This Row],[Order Date]])</f>
        <v>2026</v>
      </c>
      <c r="D2488" s="10" t="str">
        <f>"Q"&amp;ROUNDUP(MONTH(SalesDataTable[[#This Row],[Order Date]])/3,0)</f>
        <v>Q4</v>
      </c>
      <c r="E2488" s="3">
        <f>MONTH(SalesDataTable[[#This Row],[Order Date]])</f>
        <v>11</v>
      </c>
      <c r="F2488" s="3" t="str">
        <f>TEXT(SalesDataTable[[#This Row],[Order Date]],"MMM")</f>
        <v>Nov</v>
      </c>
      <c r="G2488" s="3" t="s">
        <v>0</v>
      </c>
      <c r="H2488" s="3" t="s">
        <v>1</v>
      </c>
      <c r="I2488" s="3" t="s">
        <v>19</v>
      </c>
      <c r="J2488" s="3" t="s">
        <v>3</v>
      </c>
      <c r="K2488" s="3" t="s">
        <v>4</v>
      </c>
      <c r="L2488" s="3" t="s">
        <v>22</v>
      </c>
      <c r="M2488" s="8">
        <v>2</v>
      </c>
      <c r="N2488" s="5">
        <v>50.38</v>
      </c>
      <c r="O2488" s="6">
        <v>0.1</v>
      </c>
      <c r="P2488" s="5">
        <v>22.41</v>
      </c>
      <c r="Q2488" s="5">
        <f t="shared" si="152"/>
        <v>90.684000000000012</v>
      </c>
      <c r="R2488" s="5">
        <f t="shared" si="153"/>
        <v>44.82</v>
      </c>
      <c r="S2488" s="5">
        <f t="shared" si="154"/>
        <v>45.864000000000011</v>
      </c>
      <c r="T2488" s="7">
        <f t="shared" si="155"/>
        <v>0.50575625248114342</v>
      </c>
      <c r="U2488" s="4">
        <f>YEAR(SalesDataTable[[#This Row],[Order Date]])</f>
        <v>2026</v>
      </c>
      <c r="V2488" s="7" t="str">
        <f>"Q"&amp;ROUNDUP(MONTH(SalesDataTable[[#This Row],[Order Date]])/3,0)</f>
        <v>Q4</v>
      </c>
      <c r="W2488" s="8">
        <f>MONTH(SalesDataTable[[#This Row],[Order Date]])</f>
        <v>11</v>
      </c>
      <c r="X2488" s="7" t="str">
        <f>TEXT(SalesDataTable[[#This Row],[Order Date]],"mmm")</f>
        <v>Nov</v>
      </c>
    </row>
    <row r="2489" spans="1:24" ht="15.75">
      <c r="A2489" s="1">
        <v>2439</v>
      </c>
      <c r="B2489" s="2">
        <v>46356</v>
      </c>
      <c r="C2489" s="3">
        <f>YEAR(SalesDataTable[[#This Row],[Order Date]])</f>
        <v>2026</v>
      </c>
      <c r="D2489" s="10" t="str">
        <f>"Q"&amp;ROUNDUP(MONTH(SalesDataTable[[#This Row],[Order Date]])/3,0)</f>
        <v>Q4</v>
      </c>
      <c r="E2489" s="3">
        <f>MONTH(SalesDataTable[[#This Row],[Order Date]])</f>
        <v>11</v>
      </c>
      <c r="F2489" s="3" t="str">
        <f>TEXT(SalesDataTable[[#This Row],[Order Date]],"MMM")</f>
        <v>Nov</v>
      </c>
      <c r="G2489" s="3" t="s">
        <v>0</v>
      </c>
      <c r="H2489" s="3" t="s">
        <v>36</v>
      </c>
      <c r="I2489" s="3" t="s">
        <v>2</v>
      </c>
      <c r="J2489" s="3" t="s">
        <v>16</v>
      </c>
      <c r="K2489" s="3" t="s">
        <v>34</v>
      </c>
      <c r="L2489" s="3" t="s">
        <v>42</v>
      </c>
      <c r="M2489" s="8">
        <v>1</v>
      </c>
      <c r="N2489" s="5">
        <v>35.67</v>
      </c>
      <c r="O2489" s="6">
        <v>0.1</v>
      </c>
      <c r="P2489" s="5">
        <v>13.81</v>
      </c>
      <c r="Q2489" s="5">
        <f t="shared" si="152"/>
        <v>32.103000000000002</v>
      </c>
      <c r="R2489" s="5">
        <f t="shared" si="153"/>
        <v>13.81</v>
      </c>
      <c r="S2489" s="5">
        <f t="shared" si="154"/>
        <v>18.292999999999999</v>
      </c>
      <c r="T2489" s="7">
        <f t="shared" si="155"/>
        <v>0.5698221350029592</v>
      </c>
      <c r="U2489" s="4">
        <f>YEAR(SalesDataTable[[#This Row],[Order Date]])</f>
        <v>2026</v>
      </c>
      <c r="V2489" s="7" t="str">
        <f>"Q"&amp;ROUNDUP(MONTH(SalesDataTable[[#This Row],[Order Date]])/3,0)</f>
        <v>Q4</v>
      </c>
      <c r="W2489" s="8">
        <f>MONTH(SalesDataTable[[#This Row],[Order Date]])</f>
        <v>11</v>
      </c>
      <c r="X2489" s="7" t="str">
        <f>TEXT(SalesDataTable[[#This Row],[Order Date]],"mmm")</f>
        <v>Nov</v>
      </c>
    </row>
    <row r="2490" spans="1:24" ht="15.75">
      <c r="A2490" s="1">
        <v>2540</v>
      </c>
      <c r="B2490" s="2">
        <v>46356</v>
      </c>
      <c r="C2490" s="3">
        <f>YEAR(SalesDataTable[[#This Row],[Order Date]])</f>
        <v>2026</v>
      </c>
      <c r="D2490" s="10" t="str">
        <f>"Q"&amp;ROUNDUP(MONTH(SalesDataTable[[#This Row],[Order Date]])/3,0)</f>
        <v>Q4</v>
      </c>
      <c r="E2490" s="3">
        <f>MONTH(SalesDataTable[[#This Row],[Order Date]])</f>
        <v>11</v>
      </c>
      <c r="F2490" s="3" t="str">
        <f>TEXT(SalesDataTable[[#This Row],[Order Date]],"MMM")</f>
        <v>Nov</v>
      </c>
      <c r="G2490" s="3" t="s">
        <v>6</v>
      </c>
      <c r="H2490" s="3" t="s">
        <v>49</v>
      </c>
      <c r="I2490" s="3" t="s">
        <v>8</v>
      </c>
      <c r="J2490" s="3" t="s">
        <v>16</v>
      </c>
      <c r="K2490" s="3" t="s">
        <v>23</v>
      </c>
      <c r="L2490" s="3" t="s">
        <v>40</v>
      </c>
      <c r="M2490" s="8">
        <v>12</v>
      </c>
      <c r="N2490" s="5">
        <v>81.150000000000006</v>
      </c>
      <c r="O2490" s="6">
        <v>0.15</v>
      </c>
      <c r="P2490" s="5">
        <v>39.590000000000003</v>
      </c>
      <c r="Q2490" s="5">
        <f t="shared" si="152"/>
        <v>827.73</v>
      </c>
      <c r="R2490" s="5">
        <f t="shared" si="153"/>
        <v>475.08000000000004</v>
      </c>
      <c r="S2490" s="5">
        <f t="shared" si="154"/>
        <v>352.65</v>
      </c>
      <c r="T2490" s="7">
        <f t="shared" si="155"/>
        <v>0.42604472472907828</v>
      </c>
      <c r="U2490" s="4">
        <f>YEAR(SalesDataTable[[#This Row],[Order Date]])</f>
        <v>2026</v>
      </c>
      <c r="V2490" s="7" t="str">
        <f>"Q"&amp;ROUNDUP(MONTH(SalesDataTable[[#This Row],[Order Date]])/3,0)</f>
        <v>Q4</v>
      </c>
      <c r="W2490" s="8">
        <f>MONTH(SalesDataTable[[#This Row],[Order Date]])</f>
        <v>11</v>
      </c>
      <c r="X2490" s="7" t="str">
        <f>TEXT(SalesDataTable[[#This Row],[Order Date]],"mmm")</f>
        <v>Nov</v>
      </c>
    </row>
    <row r="2491" spans="1:24" ht="15.75">
      <c r="A2491" s="1">
        <v>2747</v>
      </c>
      <c r="B2491" s="2">
        <v>46356</v>
      </c>
      <c r="C2491" s="3">
        <f>YEAR(SalesDataTable[[#This Row],[Order Date]])</f>
        <v>2026</v>
      </c>
      <c r="D2491" s="10" t="str">
        <f>"Q"&amp;ROUNDUP(MONTH(SalesDataTable[[#This Row],[Order Date]])/3,0)</f>
        <v>Q4</v>
      </c>
      <c r="E2491" s="3">
        <f>MONTH(SalesDataTable[[#This Row],[Order Date]])</f>
        <v>11</v>
      </c>
      <c r="F2491" s="3" t="str">
        <f>TEXT(SalesDataTable[[#This Row],[Order Date]],"MMM")</f>
        <v>Nov</v>
      </c>
      <c r="G2491" s="3" t="s">
        <v>0</v>
      </c>
      <c r="H2491" s="3" t="s">
        <v>50</v>
      </c>
      <c r="I2491" s="3" t="s">
        <v>19</v>
      </c>
      <c r="J2491" s="3" t="s">
        <v>3</v>
      </c>
      <c r="K2491" s="3" t="s">
        <v>23</v>
      </c>
      <c r="L2491" s="3" t="s">
        <v>29</v>
      </c>
      <c r="M2491" s="8">
        <v>1</v>
      </c>
      <c r="N2491" s="5">
        <v>194.73</v>
      </c>
      <c r="O2491" s="6">
        <v>0</v>
      </c>
      <c r="P2491" s="5">
        <v>104.48</v>
      </c>
      <c r="Q2491" s="5">
        <f t="shared" si="152"/>
        <v>194.73</v>
      </c>
      <c r="R2491" s="5">
        <f t="shared" si="153"/>
        <v>104.48</v>
      </c>
      <c r="S2491" s="5">
        <f t="shared" si="154"/>
        <v>90.249999999999986</v>
      </c>
      <c r="T2491" s="7">
        <f t="shared" si="155"/>
        <v>0.46346222975401835</v>
      </c>
      <c r="U2491" s="4">
        <f>YEAR(SalesDataTable[[#This Row],[Order Date]])</f>
        <v>2026</v>
      </c>
      <c r="V2491" s="7" t="str">
        <f>"Q"&amp;ROUNDUP(MONTH(SalesDataTable[[#This Row],[Order Date]])/3,0)</f>
        <v>Q4</v>
      </c>
      <c r="W2491" s="8">
        <f>MONTH(SalesDataTable[[#This Row],[Order Date]])</f>
        <v>11</v>
      </c>
      <c r="X2491" s="7" t="str">
        <f>TEXT(SalesDataTable[[#This Row],[Order Date]],"mmm")</f>
        <v>Nov</v>
      </c>
    </row>
    <row r="2492" spans="1:24" ht="15.75">
      <c r="A2492" s="1">
        <v>3094</v>
      </c>
      <c r="B2492" s="2">
        <v>46356</v>
      </c>
      <c r="C2492" s="3">
        <f>YEAR(SalesDataTable[[#This Row],[Order Date]])</f>
        <v>2026</v>
      </c>
      <c r="D2492" s="10" t="str">
        <f>"Q"&amp;ROUNDUP(MONTH(SalesDataTable[[#This Row],[Order Date]])/3,0)</f>
        <v>Q4</v>
      </c>
      <c r="E2492" s="3">
        <f>MONTH(SalesDataTable[[#This Row],[Order Date]])</f>
        <v>11</v>
      </c>
      <c r="F2492" s="3" t="str">
        <f>TEXT(SalesDataTable[[#This Row],[Order Date]],"MMM")</f>
        <v>Nov</v>
      </c>
      <c r="G2492" s="3" t="s">
        <v>6</v>
      </c>
      <c r="H2492" s="3" t="s">
        <v>7</v>
      </c>
      <c r="I2492" s="3" t="s">
        <v>28</v>
      </c>
      <c r="J2492" s="3" t="s">
        <v>16</v>
      </c>
      <c r="K2492" s="3" t="s">
        <v>23</v>
      </c>
      <c r="L2492" s="3" t="s">
        <v>51</v>
      </c>
      <c r="M2492" s="8">
        <v>2</v>
      </c>
      <c r="N2492" s="5">
        <v>122.18</v>
      </c>
      <c r="O2492" s="6">
        <v>0.15</v>
      </c>
      <c r="P2492" s="5">
        <v>61.3</v>
      </c>
      <c r="Q2492" s="5">
        <f t="shared" si="152"/>
        <v>207.70600000000002</v>
      </c>
      <c r="R2492" s="5">
        <f t="shared" si="153"/>
        <v>122.6</v>
      </c>
      <c r="S2492" s="5">
        <f t="shared" si="154"/>
        <v>85.106000000000023</v>
      </c>
      <c r="T2492" s="7">
        <f t="shared" si="155"/>
        <v>0.40974261696821479</v>
      </c>
      <c r="U2492" s="4">
        <f>YEAR(SalesDataTable[[#This Row],[Order Date]])</f>
        <v>2026</v>
      </c>
      <c r="V2492" s="7" t="str">
        <f>"Q"&amp;ROUNDUP(MONTH(SalesDataTable[[#This Row],[Order Date]])/3,0)</f>
        <v>Q4</v>
      </c>
      <c r="W2492" s="8">
        <f>MONTH(SalesDataTable[[#This Row],[Order Date]])</f>
        <v>11</v>
      </c>
      <c r="X2492" s="7" t="str">
        <f>TEXT(SalesDataTable[[#This Row],[Order Date]],"mmm")</f>
        <v>Nov</v>
      </c>
    </row>
    <row r="2493" spans="1:24" ht="15.75">
      <c r="A2493" s="1">
        <v>3359</v>
      </c>
      <c r="B2493" s="2">
        <v>46356</v>
      </c>
      <c r="C2493" s="3">
        <f>YEAR(SalesDataTable[[#This Row],[Order Date]])</f>
        <v>2026</v>
      </c>
      <c r="D2493" s="10" t="str">
        <f>"Q"&amp;ROUNDUP(MONTH(SalesDataTable[[#This Row],[Order Date]])/3,0)</f>
        <v>Q4</v>
      </c>
      <c r="E2493" s="3">
        <f>MONTH(SalesDataTable[[#This Row],[Order Date]])</f>
        <v>11</v>
      </c>
      <c r="F2493" s="3" t="str">
        <f>TEXT(SalesDataTable[[#This Row],[Order Date]],"MMM")</f>
        <v>Nov</v>
      </c>
      <c r="G2493" s="3" t="s">
        <v>20</v>
      </c>
      <c r="H2493" s="3" t="s">
        <v>47</v>
      </c>
      <c r="I2493" s="3" t="s">
        <v>2</v>
      </c>
      <c r="J2493" s="3" t="s">
        <v>3</v>
      </c>
      <c r="K2493" s="3" t="s">
        <v>23</v>
      </c>
      <c r="L2493" s="3" t="s">
        <v>40</v>
      </c>
      <c r="M2493" s="8">
        <v>1</v>
      </c>
      <c r="N2493" s="5">
        <v>83.14</v>
      </c>
      <c r="O2493" s="6">
        <v>0</v>
      </c>
      <c r="P2493" s="5">
        <v>39.369999999999997</v>
      </c>
      <c r="Q2493" s="5">
        <f t="shared" si="152"/>
        <v>83.14</v>
      </c>
      <c r="R2493" s="5">
        <f t="shared" si="153"/>
        <v>39.369999999999997</v>
      </c>
      <c r="S2493" s="5">
        <f t="shared" si="154"/>
        <v>43.77</v>
      </c>
      <c r="T2493" s="7">
        <f t="shared" si="155"/>
        <v>0.52646139042578788</v>
      </c>
      <c r="U2493" s="4">
        <f>YEAR(SalesDataTable[[#This Row],[Order Date]])</f>
        <v>2026</v>
      </c>
      <c r="V2493" s="7" t="str">
        <f>"Q"&amp;ROUNDUP(MONTH(SalesDataTable[[#This Row],[Order Date]])/3,0)</f>
        <v>Q4</v>
      </c>
      <c r="W2493" s="8">
        <f>MONTH(SalesDataTable[[#This Row],[Order Date]])</f>
        <v>11</v>
      </c>
      <c r="X2493" s="7" t="str">
        <f>TEXT(SalesDataTable[[#This Row],[Order Date]],"mmm")</f>
        <v>Nov</v>
      </c>
    </row>
    <row r="2494" spans="1:24" ht="15.75">
      <c r="A2494" s="1">
        <v>3473</v>
      </c>
      <c r="B2494" s="2">
        <v>46356</v>
      </c>
      <c r="C2494" s="3">
        <f>YEAR(SalesDataTable[[#This Row],[Order Date]])</f>
        <v>2026</v>
      </c>
      <c r="D2494" s="10" t="str">
        <f>"Q"&amp;ROUNDUP(MONTH(SalesDataTable[[#This Row],[Order Date]])/3,0)</f>
        <v>Q4</v>
      </c>
      <c r="E2494" s="3">
        <f>MONTH(SalesDataTable[[#This Row],[Order Date]])</f>
        <v>11</v>
      </c>
      <c r="F2494" s="3" t="str">
        <f>TEXT(SalesDataTable[[#This Row],[Order Date]],"MMM")</f>
        <v>Nov</v>
      </c>
      <c r="G2494" s="3" t="s">
        <v>11</v>
      </c>
      <c r="H2494" s="3" t="s">
        <v>25</v>
      </c>
      <c r="I2494" s="3" t="s">
        <v>2</v>
      </c>
      <c r="J2494" s="3" t="s">
        <v>3</v>
      </c>
      <c r="K2494" s="3" t="s">
        <v>4</v>
      </c>
      <c r="L2494" s="3" t="s">
        <v>5</v>
      </c>
      <c r="M2494" s="8">
        <v>1</v>
      </c>
      <c r="N2494" s="5">
        <v>80.97</v>
      </c>
      <c r="O2494" s="6">
        <v>0</v>
      </c>
      <c r="P2494" s="5">
        <v>43.64</v>
      </c>
      <c r="Q2494" s="5">
        <f t="shared" si="152"/>
        <v>80.97</v>
      </c>
      <c r="R2494" s="5">
        <f t="shared" si="153"/>
        <v>43.64</v>
      </c>
      <c r="S2494" s="5">
        <f t="shared" si="154"/>
        <v>37.33</v>
      </c>
      <c r="T2494" s="7">
        <f t="shared" si="155"/>
        <v>0.4610349512164999</v>
      </c>
      <c r="U2494" s="4">
        <f>YEAR(SalesDataTable[[#This Row],[Order Date]])</f>
        <v>2026</v>
      </c>
      <c r="V2494" s="7" t="str">
        <f>"Q"&amp;ROUNDUP(MONTH(SalesDataTable[[#This Row],[Order Date]])/3,0)</f>
        <v>Q4</v>
      </c>
      <c r="W2494" s="8">
        <f>MONTH(SalesDataTable[[#This Row],[Order Date]])</f>
        <v>11</v>
      </c>
      <c r="X2494" s="7" t="str">
        <f>TEXT(SalesDataTable[[#This Row],[Order Date]],"mmm")</f>
        <v>Nov</v>
      </c>
    </row>
    <row r="2495" spans="1:24" ht="15.75">
      <c r="A2495" s="1">
        <v>3589</v>
      </c>
      <c r="B2495" s="2">
        <v>46356</v>
      </c>
      <c r="C2495" s="3">
        <f>YEAR(SalesDataTable[[#This Row],[Order Date]])</f>
        <v>2026</v>
      </c>
      <c r="D2495" s="10" t="str">
        <f>"Q"&amp;ROUNDUP(MONTH(SalesDataTable[[#This Row],[Order Date]])/3,0)</f>
        <v>Q4</v>
      </c>
      <c r="E2495" s="3">
        <f>MONTH(SalesDataTable[[#This Row],[Order Date]])</f>
        <v>11</v>
      </c>
      <c r="F2495" s="3" t="str">
        <f>TEXT(SalesDataTable[[#This Row],[Order Date]],"MMM")</f>
        <v>Nov</v>
      </c>
      <c r="G2495" s="3" t="s">
        <v>0</v>
      </c>
      <c r="H2495" s="3" t="s">
        <v>36</v>
      </c>
      <c r="I2495" s="3" t="s">
        <v>2</v>
      </c>
      <c r="J2495" s="3" t="s">
        <v>13</v>
      </c>
      <c r="K2495" s="3" t="s">
        <v>9</v>
      </c>
      <c r="L2495" s="3" t="s">
        <v>46</v>
      </c>
      <c r="M2495" s="8">
        <v>1</v>
      </c>
      <c r="N2495" s="5">
        <v>73.03</v>
      </c>
      <c r="O2495" s="6">
        <v>0</v>
      </c>
      <c r="P2495" s="5">
        <v>32.71</v>
      </c>
      <c r="Q2495" s="5">
        <f t="shared" si="152"/>
        <v>73.03</v>
      </c>
      <c r="R2495" s="5">
        <f t="shared" si="153"/>
        <v>32.71</v>
      </c>
      <c r="S2495" s="5">
        <f t="shared" si="154"/>
        <v>40.32</v>
      </c>
      <c r="T2495" s="7">
        <f t="shared" si="155"/>
        <v>0.55210187594139393</v>
      </c>
      <c r="U2495" s="4">
        <f>YEAR(SalesDataTable[[#This Row],[Order Date]])</f>
        <v>2026</v>
      </c>
      <c r="V2495" s="7" t="str">
        <f>"Q"&amp;ROUNDUP(MONTH(SalesDataTable[[#This Row],[Order Date]])/3,0)</f>
        <v>Q4</v>
      </c>
      <c r="W2495" s="8">
        <f>MONTH(SalesDataTable[[#This Row],[Order Date]])</f>
        <v>11</v>
      </c>
      <c r="X2495" s="7" t="str">
        <f>TEXT(SalesDataTable[[#This Row],[Order Date]],"mmm")</f>
        <v>Nov</v>
      </c>
    </row>
    <row r="2496" spans="1:24" ht="15.75">
      <c r="A2496" s="1">
        <v>4689</v>
      </c>
      <c r="B2496" s="2">
        <v>46356</v>
      </c>
      <c r="C2496" s="3">
        <f>YEAR(SalesDataTable[[#This Row],[Order Date]])</f>
        <v>2026</v>
      </c>
      <c r="D2496" s="10" t="str">
        <f>"Q"&amp;ROUNDUP(MONTH(SalesDataTable[[#This Row],[Order Date]])/3,0)</f>
        <v>Q4</v>
      </c>
      <c r="E2496" s="3">
        <f>MONTH(SalesDataTable[[#This Row],[Order Date]])</f>
        <v>11</v>
      </c>
      <c r="F2496" s="3" t="str">
        <f>TEXT(SalesDataTable[[#This Row],[Order Date]],"MMM")</f>
        <v>Nov</v>
      </c>
      <c r="G2496" s="3" t="s">
        <v>11</v>
      </c>
      <c r="H2496" s="3" t="s">
        <v>18</v>
      </c>
      <c r="I2496" s="3" t="s">
        <v>2</v>
      </c>
      <c r="J2496" s="3" t="s">
        <v>3</v>
      </c>
      <c r="K2496" s="3" t="s">
        <v>14</v>
      </c>
      <c r="L2496" s="3" t="s">
        <v>32</v>
      </c>
      <c r="M2496" s="8">
        <v>1</v>
      </c>
      <c r="N2496" s="5">
        <v>46.81</v>
      </c>
      <c r="O2496" s="6">
        <v>0.05</v>
      </c>
      <c r="P2496" s="5">
        <v>17.87</v>
      </c>
      <c r="Q2496" s="5">
        <f t="shared" si="152"/>
        <v>44.469500000000004</v>
      </c>
      <c r="R2496" s="5">
        <f t="shared" si="153"/>
        <v>17.87</v>
      </c>
      <c r="S2496" s="5">
        <f t="shared" si="154"/>
        <v>26.599500000000003</v>
      </c>
      <c r="T2496" s="7">
        <f t="shared" si="155"/>
        <v>0.59815154206815913</v>
      </c>
      <c r="U2496" s="4">
        <f>YEAR(SalesDataTable[[#This Row],[Order Date]])</f>
        <v>2026</v>
      </c>
      <c r="V2496" s="7" t="str">
        <f>"Q"&amp;ROUNDUP(MONTH(SalesDataTable[[#This Row],[Order Date]])/3,0)</f>
        <v>Q4</v>
      </c>
      <c r="W2496" s="8">
        <f>MONTH(SalesDataTable[[#This Row],[Order Date]])</f>
        <v>11</v>
      </c>
      <c r="X2496" s="7" t="str">
        <f>TEXT(SalesDataTable[[#This Row],[Order Date]],"mmm")</f>
        <v>Nov</v>
      </c>
    </row>
    <row r="2497" spans="1:24" ht="15.75">
      <c r="A2497" s="1">
        <v>4819</v>
      </c>
      <c r="B2497" s="2">
        <v>46356</v>
      </c>
      <c r="C2497" s="3">
        <f>YEAR(SalesDataTable[[#This Row],[Order Date]])</f>
        <v>2026</v>
      </c>
      <c r="D2497" s="10" t="str">
        <f>"Q"&amp;ROUNDUP(MONTH(SalesDataTable[[#This Row],[Order Date]])/3,0)</f>
        <v>Q4</v>
      </c>
      <c r="E2497" s="3">
        <f>MONTH(SalesDataTable[[#This Row],[Order Date]])</f>
        <v>11</v>
      </c>
      <c r="F2497" s="3" t="str">
        <f>TEXT(SalesDataTable[[#This Row],[Order Date]],"MMM")</f>
        <v>Nov</v>
      </c>
      <c r="G2497" s="3" t="s">
        <v>20</v>
      </c>
      <c r="H2497" s="3" t="s">
        <v>31</v>
      </c>
      <c r="I2497" s="3" t="s">
        <v>28</v>
      </c>
      <c r="J2497" s="3" t="s">
        <v>13</v>
      </c>
      <c r="K2497" s="3" t="s">
        <v>9</v>
      </c>
      <c r="L2497" s="3" t="s">
        <v>37</v>
      </c>
      <c r="M2497" s="8">
        <v>2</v>
      </c>
      <c r="N2497" s="5">
        <v>153.51</v>
      </c>
      <c r="O2497" s="6">
        <v>0.15</v>
      </c>
      <c r="P2497" s="5">
        <v>81.290000000000006</v>
      </c>
      <c r="Q2497" s="5">
        <f t="shared" si="152"/>
        <v>260.96699999999998</v>
      </c>
      <c r="R2497" s="5">
        <f t="shared" si="153"/>
        <v>162.58000000000001</v>
      </c>
      <c r="S2497" s="5">
        <f t="shared" si="154"/>
        <v>98.386999999999972</v>
      </c>
      <c r="T2497" s="7">
        <f t="shared" si="155"/>
        <v>0.3770093536730697</v>
      </c>
      <c r="U2497" s="4">
        <f>YEAR(SalesDataTable[[#This Row],[Order Date]])</f>
        <v>2026</v>
      </c>
      <c r="V2497" s="7" t="str">
        <f>"Q"&amp;ROUNDUP(MONTH(SalesDataTable[[#This Row],[Order Date]])/3,0)</f>
        <v>Q4</v>
      </c>
      <c r="W2497" s="8">
        <f>MONTH(SalesDataTable[[#This Row],[Order Date]])</f>
        <v>11</v>
      </c>
      <c r="X2497" s="7" t="str">
        <f>TEXT(SalesDataTable[[#This Row],[Order Date]],"mmm")</f>
        <v>Nov</v>
      </c>
    </row>
    <row r="2498" spans="1:24" ht="15.75">
      <c r="A2498" s="1">
        <v>5167</v>
      </c>
      <c r="B2498" s="2">
        <v>46356</v>
      </c>
      <c r="C2498" s="3">
        <f>YEAR(SalesDataTable[[#This Row],[Order Date]])</f>
        <v>2026</v>
      </c>
      <c r="D2498" s="10" t="str">
        <f>"Q"&amp;ROUNDUP(MONTH(SalesDataTable[[#This Row],[Order Date]])/3,0)</f>
        <v>Q4</v>
      </c>
      <c r="E2498" s="3">
        <f>MONTH(SalesDataTable[[#This Row],[Order Date]])</f>
        <v>11</v>
      </c>
      <c r="F2498" s="3" t="str">
        <f>TEXT(SalesDataTable[[#This Row],[Order Date]],"MMM")</f>
        <v>Nov</v>
      </c>
      <c r="G2498" s="3" t="s">
        <v>11</v>
      </c>
      <c r="H2498" s="3" t="s">
        <v>25</v>
      </c>
      <c r="I2498" s="3" t="s">
        <v>28</v>
      </c>
      <c r="J2498" s="3" t="s">
        <v>13</v>
      </c>
      <c r="K2498" s="3" t="s">
        <v>23</v>
      </c>
      <c r="L2498" s="3" t="s">
        <v>29</v>
      </c>
      <c r="M2498" s="8">
        <v>2</v>
      </c>
      <c r="N2498" s="5">
        <v>197.5</v>
      </c>
      <c r="O2498" s="6">
        <v>0</v>
      </c>
      <c r="P2498" s="5">
        <v>104.47</v>
      </c>
      <c r="Q2498" s="5">
        <f t="shared" ref="Q2498:Q2561" si="156">M2498*N2498*(1-O2498)</f>
        <v>395</v>
      </c>
      <c r="R2498" s="5">
        <f t="shared" ref="R2498:R2561" si="157">M2498*P2498</f>
        <v>208.94</v>
      </c>
      <c r="S2498" s="5">
        <f t="shared" ref="S2498:S2561" si="158">Q2498-R2498</f>
        <v>186.06</v>
      </c>
      <c r="T2498" s="7">
        <f t="shared" ref="T2498:T2561" si="159">IFERROR(S2498/Q2498,0)</f>
        <v>0.4710379746835443</v>
      </c>
      <c r="U2498" s="4">
        <f>YEAR(SalesDataTable[[#This Row],[Order Date]])</f>
        <v>2026</v>
      </c>
      <c r="V2498" s="7" t="str">
        <f>"Q"&amp;ROUNDUP(MONTH(SalesDataTable[[#This Row],[Order Date]])/3,0)</f>
        <v>Q4</v>
      </c>
      <c r="W2498" s="8">
        <f>MONTH(SalesDataTable[[#This Row],[Order Date]])</f>
        <v>11</v>
      </c>
      <c r="X2498" s="7" t="str">
        <f>TEXT(SalesDataTable[[#This Row],[Order Date]],"mmm")</f>
        <v>Nov</v>
      </c>
    </row>
    <row r="2499" spans="1:24" ht="15.75">
      <c r="A2499" s="1">
        <v>38</v>
      </c>
      <c r="B2499" s="2">
        <v>46357</v>
      </c>
      <c r="C2499" s="3">
        <f>YEAR(SalesDataTable[[#This Row],[Order Date]])</f>
        <v>2026</v>
      </c>
      <c r="D2499" s="10" t="str">
        <f>"Q"&amp;ROUNDUP(MONTH(SalesDataTable[[#This Row],[Order Date]])/3,0)</f>
        <v>Q4</v>
      </c>
      <c r="E2499" s="3">
        <f>MONTH(SalesDataTable[[#This Row],[Order Date]])</f>
        <v>12</v>
      </c>
      <c r="F2499" s="3" t="str">
        <f>TEXT(SalesDataTable[[#This Row],[Order Date]],"MMM")</f>
        <v>Dec</v>
      </c>
      <c r="G2499" s="3" t="s">
        <v>20</v>
      </c>
      <c r="H2499" s="3" t="s">
        <v>33</v>
      </c>
      <c r="I2499" s="3" t="s">
        <v>8</v>
      </c>
      <c r="J2499" s="3" t="s">
        <v>16</v>
      </c>
      <c r="K2499" s="3" t="s">
        <v>9</v>
      </c>
      <c r="L2499" s="3" t="s">
        <v>17</v>
      </c>
      <c r="M2499" s="8">
        <v>8</v>
      </c>
      <c r="N2499" s="5">
        <v>146.55000000000001</v>
      </c>
      <c r="O2499" s="6">
        <v>0.1</v>
      </c>
      <c r="P2499" s="5">
        <v>78.03</v>
      </c>
      <c r="Q2499" s="5">
        <f t="shared" si="156"/>
        <v>1055.1600000000001</v>
      </c>
      <c r="R2499" s="5">
        <f t="shared" si="157"/>
        <v>624.24</v>
      </c>
      <c r="S2499" s="5">
        <f t="shared" si="158"/>
        <v>430.92000000000007</v>
      </c>
      <c r="T2499" s="7">
        <f t="shared" si="159"/>
        <v>0.40839303991811671</v>
      </c>
      <c r="U2499" s="4">
        <f>YEAR(SalesDataTable[[#This Row],[Order Date]])</f>
        <v>2026</v>
      </c>
      <c r="V2499" s="7" t="str">
        <f>"Q"&amp;ROUNDUP(MONTH(SalesDataTable[[#This Row],[Order Date]])/3,0)</f>
        <v>Q4</v>
      </c>
      <c r="W2499" s="8">
        <f>MONTH(SalesDataTable[[#This Row],[Order Date]])</f>
        <v>12</v>
      </c>
      <c r="X2499" s="7" t="str">
        <f>TEXT(SalesDataTable[[#This Row],[Order Date]],"mmm")</f>
        <v>Dec</v>
      </c>
    </row>
    <row r="2500" spans="1:24" ht="15.75">
      <c r="A2500" s="1">
        <v>364</v>
      </c>
      <c r="B2500" s="2">
        <v>46357</v>
      </c>
      <c r="C2500" s="3">
        <f>YEAR(SalesDataTable[[#This Row],[Order Date]])</f>
        <v>2026</v>
      </c>
      <c r="D2500" s="10" t="str">
        <f>"Q"&amp;ROUNDUP(MONTH(SalesDataTable[[#This Row],[Order Date]])/3,0)</f>
        <v>Q4</v>
      </c>
      <c r="E2500" s="3">
        <f>MONTH(SalesDataTable[[#This Row],[Order Date]])</f>
        <v>12</v>
      </c>
      <c r="F2500" s="3" t="str">
        <f>TEXT(SalesDataTable[[#This Row],[Order Date]],"MMM")</f>
        <v>Dec</v>
      </c>
      <c r="G2500" s="3" t="s">
        <v>20</v>
      </c>
      <c r="H2500" s="3" t="s">
        <v>47</v>
      </c>
      <c r="I2500" s="3" t="s">
        <v>2</v>
      </c>
      <c r="J2500" s="3" t="s">
        <v>16</v>
      </c>
      <c r="K2500" s="3" t="s">
        <v>4</v>
      </c>
      <c r="L2500" s="3" t="s">
        <v>22</v>
      </c>
      <c r="M2500" s="8">
        <v>2</v>
      </c>
      <c r="N2500" s="5">
        <v>51.83</v>
      </c>
      <c r="O2500" s="6">
        <v>0.15</v>
      </c>
      <c r="P2500" s="5">
        <v>22.02</v>
      </c>
      <c r="Q2500" s="5">
        <f t="shared" si="156"/>
        <v>88.11099999999999</v>
      </c>
      <c r="R2500" s="5">
        <f t="shared" si="157"/>
        <v>44.04</v>
      </c>
      <c r="S2500" s="5">
        <f t="shared" si="158"/>
        <v>44.070999999999991</v>
      </c>
      <c r="T2500" s="7">
        <f t="shared" si="159"/>
        <v>0.50017591447151888</v>
      </c>
      <c r="U2500" s="4">
        <f>YEAR(SalesDataTable[[#This Row],[Order Date]])</f>
        <v>2026</v>
      </c>
      <c r="V2500" s="7" t="str">
        <f>"Q"&amp;ROUNDUP(MONTH(SalesDataTable[[#This Row],[Order Date]])/3,0)</f>
        <v>Q4</v>
      </c>
      <c r="W2500" s="8">
        <f>MONTH(SalesDataTable[[#This Row],[Order Date]])</f>
        <v>12</v>
      </c>
      <c r="X2500" s="7" t="str">
        <f>TEXT(SalesDataTable[[#This Row],[Order Date]],"mmm")</f>
        <v>Dec</v>
      </c>
    </row>
    <row r="2501" spans="1:24" ht="15.75">
      <c r="A2501" s="1">
        <v>2040</v>
      </c>
      <c r="B2501" s="2">
        <v>46357</v>
      </c>
      <c r="C2501" s="3">
        <f>YEAR(SalesDataTable[[#This Row],[Order Date]])</f>
        <v>2026</v>
      </c>
      <c r="D2501" s="10" t="str">
        <f>"Q"&amp;ROUNDUP(MONTH(SalesDataTable[[#This Row],[Order Date]])/3,0)</f>
        <v>Q4</v>
      </c>
      <c r="E2501" s="3">
        <f>MONTH(SalesDataTable[[#This Row],[Order Date]])</f>
        <v>12</v>
      </c>
      <c r="F2501" s="3" t="str">
        <f>TEXT(SalesDataTable[[#This Row],[Order Date]],"MMM")</f>
        <v>Dec</v>
      </c>
      <c r="G2501" s="3" t="s">
        <v>6</v>
      </c>
      <c r="H2501" s="3" t="s">
        <v>43</v>
      </c>
      <c r="I2501" s="3" t="s">
        <v>2</v>
      </c>
      <c r="J2501" s="3" t="s">
        <v>13</v>
      </c>
      <c r="K2501" s="3" t="s">
        <v>9</v>
      </c>
      <c r="L2501" s="3" t="s">
        <v>17</v>
      </c>
      <c r="M2501" s="8">
        <v>1</v>
      </c>
      <c r="N2501" s="5">
        <v>140.34</v>
      </c>
      <c r="O2501" s="6">
        <v>0.15</v>
      </c>
      <c r="P2501" s="5">
        <v>79.92</v>
      </c>
      <c r="Q2501" s="5">
        <f t="shared" si="156"/>
        <v>119.289</v>
      </c>
      <c r="R2501" s="5">
        <f t="shared" si="157"/>
        <v>79.92</v>
      </c>
      <c r="S2501" s="5">
        <f t="shared" si="158"/>
        <v>39.369</v>
      </c>
      <c r="T2501" s="7">
        <f t="shared" si="159"/>
        <v>0.33003043029952467</v>
      </c>
      <c r="U2501" s="4">
        <f>YEAR(SalesDataTable[[#This Row],[Order Date]])</f>
        <v>2026</v>
      </c>
      <c r="V2501" s="7" t="str">
        <f>"Q"&amp;ROUNDUP(MONTH(SalesDataTable[[#This Row],[Order Date]])/3,0)</f>
        <v>Q4</v>
      </c>
      <c r="W2501" s="8">
        <f>MONTH(SalesDataTable[[#This Row],[Order Date]])</f>
        <v>12</v>
      </c>
      <c r="X2501" s="7" t="str">
        <f>TEXT(SalesDataTable[[#This Row],[Order Date]],"mmm")</f>
        <v>Dec</v>
      </c>
    </row>
    <row r="2502" spans="1:24" ht="15.75">
      <c r="A2502" s="1">
        <v>2899</v>
      </c>
      <c r="B2502" s="2">
        <v>46357</v>
      </c>
      <c r="C2502" s="3">
        <f>YEAR(SalesDataTable[[#This Row],[Order Date]])</f>
        <v>2026</v>
      </c>
      <c r="D2502" s="10" t="str">
        <f>"Q"&amp;ROUNDUP(MONTH(SalesDataTable[[#This Row],[Order Date]])/3,0)</f>
        <v>Q4</v>
      </c>
      <c r="E2502" s="3">
        <f>MONTH(SalesDataTable[[#This Row],[Order Date]])</f>
        <v>12</v>
      </c>
      <c r="F2502" s="3" t="str">
        <f>TEXT(SalesDataTable[[#This Row],[Order Date]],"MMM")</f>
        <v>Dec</v>
      </c>
      <c r="G2502" s="3" t="s">
        <v>0</v>
      </c>
      <c r="H2502" s="3" t="s">
        <v>1</v>
      </c>
      <c r="I2502" s="3" t="s">
        <v>2</v>
      </c>
      <c r="J2502" s="3" t="s">
        <v>13</v>
      </c>
      <c r="K2502" s="3" t="s">
        <v>9</v>
      </c>
      <c r="L2502" s="3" t="s">
        <v>37</v>
      </c>
      <c r="M2502" s="8">
        <v>1</v>
      </c>
      <c r="N2502" s="5">
        <v>156.44999999999999</v>
      </c>
      <c r="O2502" s="6">
        <v>0</v>
      </c>
      <c r="P2502" s="5">
        <v>80.56</v>
      </c>
      <c r="Q2502" s="5">
        <f t="shared" si="156"/>
        <v>156.44999999999999</v>
      </c>
      <c r="R2502" s="5">
        <f t="shared" si="157"/>
        <v>80.56</v>
      </c>
      <c r="S2502" s="5">
        <f t="shared" si="158"/>
        <v>75.889999999999986</v>
      </c>
      <c r="T2502" s="7">
        <f t="shared" si="159"/>
        <v>0.48507510386705011</v>
      </c>
      <c r="U2502" s="4">
        <f>YEAR(SalesDataTable[[#This Row],[Order Date]])</f>
        <v>2026</v>
      </c>
      <c r="V2502" s="7" t="str">
        <f>"Q"&amp;ROUNDUP(MONTH(SalesDataTable[[#This Row],[Order Date]])/3,0)</f>
        <v>Q4</v>
      </c>
      <c r="W2502" s="8">
        <f>MONTH(SalesDataTable[[#This Row],[Order Date]])</f>
        <v>12</v>
      </c>
      <c r="X2502" s="7" t="str">
        <f>TEXT(SalesDataTable[[#This Row],[Order Date]],"mmm")</f>
        <v>Dec</v>
      </c>
    </row>
    <row r="2503" spans="1:24" ht="15.75">
      <c r="A2503" s="1">
        <v>3199</v>
      </c>
      <c r="B2503" s="2">
        <v>46357</v>
      </c>
      <c r="C2503" s="3">
        <f>YEAR(SalesDataTable[[#This Row],[Order Date]])</f>
        <v>2026</v>
      </c>
      <c r="D2503" s="10" t="str">
        <f>"Q"&amp;ROUNDUP(MONTH(SalesDataTable[[#This Row],[Order Date]])/3,0)</f>
        <v>Q4</v>
      </c>
      <c r="E2503" s="3">
        <f>MONTH(SalesDataTable[[#This Row],[Order Date]])</f>
        <v>12</v>
      </c>
      <c r="F2503" s="3" t="str">
        <f>TEXT(SalesDataTable[[#This Row],[Order Date]],"MMM")</f>
        <v>Dec</v>
      </c>
      <c r="G2503" s="3" t="s">
        <v>11</v>
      </c>
      <c r="H2503" s="3" t="s">
        <v>52</v>
      </c>
      <c r="I2503" s="3" t="s">
        <v>28</v>
      </c>
      <c r="J2503" s="3" t="s">
        <v>3</v>
      </c>
      <c r="K2503" s="3" t="s">
        <v>34</v>
      </c>
      <c r="L2503" s="3" t="s">
        <v>35</v>
      </c>
      <c r="M2503" s="8">
        <v>1</v>
      </c>
      <c r="N2503" s="5">
        <v>41.33</v>
      </c>
      <c r="O2503" s="6">
        <v>0</v>
      </c>
      <c r="P2503" s="5">
        <v>15.03</v>
      </c>
      <c r="Q2503" s="5">
        <f t="shared" si="156"/>
        <v>41.33</v>
      </c>
      <c r="R2503" s="5">
        <f t="shared" si="157"/>
        <v>15.03</v>
      </c>
      <c r="S2503" s="5">
        <f t="shared" si="158"/>
        <v>26.299999999999997</v>
      </c>
      <c r="T2503" s="7">
        <f t="shared" si="159"/>
        <v>0.6363416404548754</v>
      </c>
      <c r="U2503" s="4">
        <f>YEAR(SalesDataTable[[#This Row],[Order Date]])</f>
        <v>2026</v>
      </c>
      <c r="V2503" s="7" t="str">
        <f>"Q"&amp;ROUNDUP(MONTH(SalesDataTable[[#This Row],[Order Date]])/3,0)</f>
        <v>Q4</v>
      </c>
      <c r="W2503" s="8">
        <f>MONTH(SalesDataTable[[#This Row],[Order Date]])</f>
        <v>12</v>
      </c>
      <c r="X2503" s="7" t="str">
        <f>TEXT(SalesDataTable[[#This Row],[Order Date]],"mmm")</f>
        <v>Dec</v>
      </c>
    </row>
    <row r="2504" spans="1:24" ht="15.75">
      <c r="A2504" s="1">
        <v>4722</v>
      </c>
      <c r="B2504" s="2">
        <v>46357</v>
      </c>
      <c r="C2504" s="3">
        <f>YEAR(SalesDataTable[[#This Row],[Order Date]])</f>
        <v>2026</v>
      </c>
      <c r="D2504" s="10" t="str">
        <f>"Q"&amp;ROUNDUP(MONTH(SalesDataTable[[#This Row],[Order Date]])/3,0)</f>
        <v>Q4</v>
      </c>
      <c r="E2504" s="3">
        <f>MONTH(SalesDataTable[[#This Row],[Order Date]])</f>
        <v>12</v>
      </c>
      <c r="F2504" s="3" t="str">
        <f>TEXT(SalesDataTable[[#This Row],[Order Date]],"MMM")</f>
        <v>Dec</v>
      </c>
      <c r="G2504" s="3" t="s">
        <v>6</v>
      </c>
      <c r="H2504" s="3" t="s">
        <v>41</v>
      </c>
      <c r="I2504" s="3" t="s">
        <v>19</v>
      </c>
      <c r="J2504" s="3" t="s">
        <v>13</v>
      </c>
      <c r="K2504" s="3" t="s">
        <v>4</v>
      </c>
      <c r="L2504" s="3" t="s">
        <v>26</v>
      </c>
      <c r="M2504" s="8">
        <v>1</v>
      </c>
      <c r="N2504" s="5">
        <v>39.479999999999997</v>
      </c>
      <c r="O2504" s="6">
        <v>0.05</v>
      </c>
      <c r="P2504" s="5">
        <v>16.78</v>
      </c>
      <c r="Q2504" s="5">
        <f t="shared" si="156"/>
        <v>37.505999999999993</v>
      </c>
      <c r="R2504" s="5">
        <f t="shared" si="157"/>
        <v>16.78</v>
      </c>
      <c r="S2504" s="5">
        <f t="shared" si="158"/>
        <v>20.725999999999992</v>
      </c>
      <c r="T2504" s="7">
        <f t="shared" si="159"/>
        <v>0.55260491654668575</v>
      </c>
      <c r="U2504" s="4">
        <f>YEAR(SalesDataTable[[#This Row],[Order Date]])</f>
        <v>2026</v>
      </c>
      <c r="V2504" s="7" t="str">
        <f>"Q"&amp;ROUNDUP(MONTH(SalesDataTable[[#This Row],[Order Date]])/3,0)</f>
        <v>Q4</v>
      </c>
      <c r="W2504" s="8">
        <f>MONTH(SalesDataTable[[#This Row],[Order Date]])</f>
        <v>12</v>
      </c>
      <c r="X2504" s="7" t="str">
        <f>TEXT(SalesDataTable[[#This Row],[Order Date]],"mmm")</f>
        <v>Dec</v>
      </c>
    </row>
    <row r="2505" spans="1:24" ht="15.75">
      <c r="A2505" s="1">
        <v>1423</v>
      </c>
      <c r="B2505" s="2">
        <v>46358</v>
      </c>
      <c r="C2505" s="3">
        <f>YEAR(SalesDataTable[[#This Row],[Order Date]])</f>
        <v>2026</v>
      </c>
      <c r="D2505" s="10" t="str">
        <f>"Q"&amp;ROUNDUP(MONTH(SalesDataTable[[#This Row],[Order Date]])/3,0)</f>
        <v>Q4</v>
      </c>
      <c r="E2505" s="3">
        <f>MONTH(SalesDataTable[[#This Row],[Order Date]])</f>
        <v>12</v>
      </c>
      <c r="F2505" s="3" t="str">
        <f>TEXT(SalesDataTable[[#This Row],[Order Date]],"MMM")</f>
        <v>Dec</v>
      </c>
      <c r="G2505" s="3" t="s">
        <v>11</v>
      </c>
      <c r="H2505" s="3" t="s">
        <v>18</v>
      </c>
      <c r="I2505" s="3" t="s">
        <v>2</v>
      </c>
      <c r="J2505" s="3" t="s">
        <v>16</v>
      </c>
      <c r="K2505" s="3" t="s">
        <v>9</v>
      </c>
      <c r="L2505" s="3" t="s">
        <v>46</v>
      </c>
      <c r="M2505" s="8">
        <v>1</v>
      </c>
      <c r="N2505" s="5">
        <v>73.010000000000005</v>
      </c>
      <c r="O2505" s="6">
        <v>0.1</v>
      </c>
      <c r="P2505" s="5">
        <v>31.51</v>
      </c>
      <c r="Q2505" s="5">
        <f t="shared" si="156"/>
        <v>65.709000000000003</v>
      </c>
      <c r="R2505" s="5">
        <f t="shared" si="157"/>
        <v>31.51</v>
      </c>
      <c r="S2505" s="5">
        <f t="shared" si="158"/>
        <v>34.198999999999998</v>
      </c>
      <c r="T2505" s="7">
        <f t="shared" si="159"/>
        <v>0.52046142841924237</v>
      </c>
      <c r="U2505" s="4">
        <f>YEAR(SalesDataTable[[#This Row],[Order Date]])</f>
        <v>2026</v>
      </c>
      <c r="V2505" s="7" t="str">
        <f>"Q"&amp;ROUNDUP(MONTH(SalesDataTable[[#This Row],[Order Date]])/3,0)</f>
        <v>Q4</v>
      </c>
      <c r="W2505" s="8">
        <f>MONTH(SalesDataTable[[#This Row],[Order Date]])</f>
        <v>12</v>
      </c>
      <c r="X2505" s="7" t="str">
        <f>TEXT(SalesDataTable[[#This Row],[Order Date]],"mmm")</f>
        <v>Dec</v>
      </c>
    </row>
    <row r="2506" spans="1:24" ht="15.75">
      <c r="A2506" s="1">
        <v>1505</v>
      </c>
      <c r="B2506" s="2">
        <v>46358</v>
      </c>
      <c r="C2506" s="3">
        <f>YEAR(SalesDataTable[[#This Row],[Order Date]])</f>
        <v>2026</v>
      </c>
      <c r="D2506" s="10" t="str">
        <f>"Q"&amp;ROUNDUP(MONTH(SalesDataTable[[#This Row],[Order Date]])/3,0)</f>
        <v>Q4</v>
      </c>
      <c r="E2506" s="3">
        <f>MONTH(SalesDataTable[[#This Row],[Order Date]])</f>
        <v>12</v>
      </c>
      <c r="F2506" s="3" t="str">
        <f>TEXT(SalesDataTable[[#This Row],[Order Date]],"MMM")</f>
        <v>Dec</v>
      </c>
      <c r="G2506" s="3" t="s">
        <v>0</v>
      </c>
      <c r="H2506" s="3" t="s">
        <v>50</v>
      </c>
      <c r="I2506" s="3" t="s">
        <v>2</v>
      </c>
      <c r="J2506" s="3" t="s">
        <v>16</v>
      </c>
      <c r="K2506" s="3" t="s">
        <v>34</v>
      </c>
      <c r="L2506" s="3" t="s">
        <v>35</v>
      </c>
      <c r="M2506" s="8">
        <v>2</v>
      </c>
      <c r="N2506" s="5">
        <v>40.86</v>
      </c>
      <c r="O2506" s="6">
        <v>0.05</v>
      </c>
      <c r="P2506" s="5">
        <v>15.06</v>
      </c>
      <c r="Q2506" s="5">
        <f t="shared" si="156"/>
        <v>77.634</v>
      </c>
      <c r="R2506" s="5">
        <f t="shared" si="157"/>
        <v>30.12</v>
      </c>
      <c r="S2506" s="5">
        <f t="shared" si="158"/>
        <v>47.513999999999996</v>
      </c>
      <c r="T2506" s="7">
        <f t="shared" si="159"/>
        <v>0.6120256588608084</v>
      </c>
      <c r="U2506" s="4">
        <f>YEAR(SalesDataTable[[#This Row],[Order Date]])</f>
        <v>2026</v>
      </c>
      <c r="V2506" s="7" t="str">
        <f>"Q"&amp;ROUNDUP(MONTH(SalesDataTable[[#This Row],[Order Date]])/3,0)</f>
        <v>Q4</v>
      </c>
      <c r="W2506" s="8">
        <f>MONTH(SalesDataTable[[#This Row],[Order Date]])</f>
        <v>12</v>
      </c>
      <c r="X2506" s="7" t="str">
        <f>TEXT(SalesDataTable[[#This Row],[Order Date]],"mmm")</f>
        <v>Dec</v>
      </c>
    </row>
    <row r="2507" spans="1:24" ht="15.75">
      <c r="A2507" s="1">
        <v>1664</v>
      </c>
      <c r="B2507" s="2">
        <v>46358</v>
      </c>
      <c r="C2507" s="3">
        <f>YEAR(SalesDataTable[[#This Row],[Order Date]])</f>
        <v>2026</v>
      </c>
      <c r="D2507" s="10" t="str">
        <f>"Q"&amp;ROUNDUP(MONTH(SalesDataTable[[#This Row],[Order Date]])/3,0)</f>
        <v>Q4</v>
      </c>
      <c r="E2507" s="3">
        <f>MONTH(SalesDataTable[[#This Row],[Order Date]])</f>
        <v>12</v>
      </c>
      <c r="F2507" s="3" t="str">
        <f>TEXT(SalesDataTable[[#This Row],[Order Date]],"MMM")</f>
        <v>Dec</v>
      </c>
      <c r="G2507" s="3" t="s">
        <v>11</v>
      </c>
      <c r="H2507" s="3" t="s">
        <v>25</v>
      </c>
      <c r="I2507" s="3" t="s">
        <v>28</v>
      </c>
      <c r="J2507" s="3" t="s">
        <v>3</v>
      </c>
      <c r="K2507" s="3" t="s">
        <v>23</v>
      </c>
      <c r="L2507" s="3" t="s">
        <v>29</v>
      </c>
      <c r="M2507" s="8">
        <v>6</v>
      </c>
      <c r="N2507" s="5">
        <v>194.79</v>
      </c>
      <c r="O2507" s="6">
        <v>0</v>
      </c>
      <c r="P2507" s="5">
        <v>105.73</v>
      </c>
      <c r="Q2507" s="5">
        <f t="shared" si="156"/>
        <v>1168.74</v>
      </c>
      <c r="R2507" s="5">
        <f t="shared" si="157"/>
        <v>634.38</v>
      </c>
      <c r="S2507" s="5">
        <f t="shared" si="158"/>
        <v>534.36</v>
      </c>
      <c r="T2507" s="7">
        <f t="shared" si="159"/>
        <v>0.45721032907233433</v>
      </c>
      <c r="U2507" s="4">
        <f>YEAR(SalesDataTable[[#This Row],[Order Date]])</f>
        <v>2026</v>
      </c>
      <c r="V2507" s="7" t="str">
        <f>"Q"&amp;ROUNDUP(MONTH(SalesDataTable[[#This Row],[Order Date]])/3,0)</f>
        <v>Q4</v>
      </c>
      <c r="W2507" s="8">
        <f>MONTH(SalesDataTable[[#This Row],[Order Date]])</f>
        <v>12</v>
      </c>
      <c r="X2507" s="7" t="str">
        <f>TEXT(SalesDataTable[[#This Row],[Order Date]],"mmm")</f>
        <v>Dec</v>
      </c>
    </row>
    <row r="2508" spans="1:24" ht="15.75">
      <c r="A2508" s="1">
        <v>2035</v>
      </c>
      <c r="B2508" s="2">
        <v>46358</v>
      </c>
      <c r="C2508" s="3">
        <f>YEAR(SalesDataTable[[#This Row],[Order Date]])</f>
        <v>2026</v>
      </c>
      <c r="D2508" s="10" t="str">
        <f>"Q"&amp;ROUNDUP(MONTH(SalesDataTable[[#This Row],[Order Date]])/3,0)</f>
        <v>Q4</v>
      </c>
      <c r="E2508" s="3">
        <f>MONTH(SalesDataTable[[#This Row],[Order Date]])</f>
        <v>12</v>
      </c>
      <c r="F2508" s="3" t="str">
        <f>TEXT(SalesDataTable[[#This Row],[Order Date]],"MMM")</f>
        <v>Dec</v>
      </c>
      <c r="G2508" s="3" t="s">
        <v>20</v>
      </c>
      <c r="H2508" s="3" t="s">
        <v>47</v>
      </c>
      <c r="I2508" s="3" t="s">
        <v>2</v>
      </c>
      <c r="J2508" s="3" t="s">
        <v>13</v>
      </c>
      <c r="K2508" s="3" t="s">
        <v>23</v>
      </c>
      <c r="L2508" s="3" t="s">
        <v>40</v>
      </c>
      <c r="M2508" s="8">
        <v>4</v>
      </c>
      <c r="N2508" s="5">
        <v>80.98</v>
      </c>
      <c r="O2508" s="6">
        <v>0.2</v>
      </c>
      <c r="P2508" s="5">
        <v>38.6</v>
      </c>
      <c r="Q2508" s="5">
        <f t="shared" si="156"/>
        <v>259.13600000000002</v>
      </c>
      <c r="R2508" s="5">
        <f t="shared" si="157"/>
        <v>154.4</v>
      </c>
      <c r="S2508" s="5">
        <f t="shared" si="158"/>
        <v>104.73600000000002</v>
      </c>
      <c r="T2508" s="7">
        <f t="shared" si="159"/>
        <v>0.40417387009138062</v>
      </c>
      <c r="U2508" s="4">
        <f>YEAR(SalesDataTable[[#This Row],[Order Date]])</f>
        <v>2026</v>
      </c>
      <c r="V2508" s="7" t="str">
        <f>"Q"&amp;ROUNDUP(MONTH(SalesDataTable[[#This Row],[Order Date]])/3,0)</f>
        <v>Q4</v>
      </c>
      <c r="W2508" s="8">
        <f>MONTH(SalesDataTable[[#This Row],[Order Date]])</f>
        <v>12</v>
      </c>
      <c r="X2508" s="7" t="str">
        <f>TEXT(SalesDataTable[[#This Row],[Order Date]],"mmm")</f>
        <v>Dec</v>
      </c>
    </row>
    <row r="2509" spans="1:24" ht="15.75">
      <c r="A2509" s="1">
        <v>2094</v>
      </c>
      <c r="B2509" s="2">
        <v>46358</v>
      </c>
      <c r="C2509" s="3">
        <f>YEAR(SalesDataTable[[#This Row],[Order Date]])</f>
        <v>2026</v>
      </c>
      <c r="D2509" s="10" t="str">
        <f>"Q"&amp;ROUNDUP(MONTH(SalesDataTable[[#This Row],[Order Date]])/3,0)</f>
        <v>Q4</v>
      </c>
      <c r="E2509" s="3">
        <f>MONTH(SalesDataTable[[#This Row],[Order Date]])</f>
        <v>12</v>
      </c>
      <c r="F2509" s="3" t="str">
        <f>TEXT(SalesDataTable[[#This Row],[Order Date]],"MMM")</f>
        <v>Dec</v>
      </c>
      <c r="G2509" s="3" t="s">
        <v>0</v>
      </c>
      <c r="H2509" s="3" t="s">
        <v>50</v>
      </c>
      <c r="I2509" s="3" t="s">
        <v>2</v>
      </c>
      <c r="J2509" s="3" t="s">
        <v>13</v>
      </c>
      <c r="K2509" s="3" t="s">
        <v>23</v>
      </c>
      <c r="L2509" s="3" t="s">
        <v>29</v>
      </c>
      <c r="M2509" s="8">
        <v>3</v>
      </c>
      <c r="N2509" s="5">
        <v>196.48</v>
      </c>
      <c r="O2509" s="6">
        <v>0.05</v>
      </c>
      <c r="P2509" s="5">
        <v>107.2</v>
      </c>
      <c r="Q2509" s="5">
        <f t="shared" si="156"/>
        <v>559.96799999999996</v>
      </c>
      <c r="R2509" s="5">
        <f t="shared" si="157"/>
        <v>321.60000000000002</v>
      </c>
      <c r="S2509" s="5">
        <f t="shared" si="158"/>
        <v>238.36799999999994</v>
      </c>
      <c r="T2509" s="7">
        <f t="shared" si="159"/>
        <v>0.42568146751242919</v>
      </c>
      <c r="U2509" s="4">
        <f>YEAR(SalesDataTable[[#This Row],[Order Date]])</f>
        <v>2026</v>
      </c>
      <c r="V2509" s="7" t="str">
        <f>"Q"&amp;ROUNDUP(MONTH(SalesDataTable[[#This Row],[Order Date]])/3,0)</f>
        <v>Q4</v>
      </c>
      <c r="W2509" s="8">
        <f>MONTH(SalesDataTable[[#This Row],[Order Date]])</f>
        <v>12</v>
      </c>
      <c r="X2509" s="7" t="str">
        <f>TEXT(SalesDataTable[[#This Row],[Order Date]],"mmm")</f>
        <v>Dec</v>
      </c>
    </row>
    <row r="2510" spans="1:24" ht="15.75">
      <c r="A2510" s="1">
        <v>2204</v>
      </c>
      <c r="B2510" s="2">
        <v>46358</v>
      </c>
      <c r="C2510" s="3">
        <f>YEAR(SalesDataTable[[#This Row],[Order Date]])</f>
        <v>2026</v>
      </c>
      <c r="D2510" s="10" t="str">
        <f>"Q"&amp;ROUNDUP(MONTH(SalesDataTable[[#This Row],[Order Date]])/3,0)</f>
        <v>Q4</v>
      </c>
      <c r="E2510" s="3">
        <f>MONTH(SalesDataTable[[#This Row],[Order Date]])</f>
        <v>12</v>
      </c>
      <c r="F2510" s="3" t="str">
        <f>TEXT(SalesDataTable[[#This Row],[Order Date]],"MMM")</f>
        <v>Dec</v>
      </c>
      <c r="G2510" s="3" t="s">
        <v>0</v>
      </c>
      <c r="H2510" s="3" t="s">
        <v>36</v>
      </c>
      <c r="I2510" s="3" t="s">
        <v>19</v>
      </c>
      <c r="J2510" s="3" t="s">
        <v>13</v>
      </c>
      <c r="K2510" s="3" t="s">
        <v>14</v>
      </c>
      <c r="L2510" s="3" t="s">
        <v>32</v>
      </c>
      <c r="M2510" s="8">
        <v>2</v>
      </c>
      <c r="N2510" s="5">
        <v>46.63</v>
      </c>
      <c r="O2510" s="6">
        <v>0</v>
      </c>
      <c r="P2510" s="5">
        <v>18.68</v>
      </c>
      <c r="Q2510" s="5">
        <f t="shared" si="156"/>
        <v>93.26</v>
      </c>
      <c r="R2510" s="5">
        <f t="shared" si="157"/>
        <v>37.36</v>
      </c>
      <c r="S2510" s="5">
        <f t="shared" si="158"/>
        <v>55.900000000000006</v>
      </c>
      <c r="T2510" s="7">
        <f t="shared" si="159"/>
        <v>0.59939952820072917</v>
      </c>
      <c r="U2510" s="4">
        <f>YEAR(SalesDataTable[[#This Row],[Order Date]])</f>
        <v>2026</v>
      </c>
      <c r="V2510" s="7" t="str">
        <f>"Q"&amp;ROUNDUP(MONTH(SalesDataTable[[#This Row],[Order Date]])/3,0)</f>
        <v>Q4</v>
      </c>
      <c r="W2510" s="8">
        <f>MONTH(SalesDataTable[[#This Row],[Order Date]])</f>
        <v>12</v>
      </c>
      <c r="X2510" s="7" t="str">
        <f>TEXT(SalesDataTable[[#This Row],[Order Date]],"mmm")</f>
        <v>Dec</v>
      </c>
    </row>
    <row r="2511" spans="1:24" ht="15.75">
      <c r="A2511" s="1">
        <v>3921</v>
      </c>
      <c r="B2511" s="2">
        <v>46358</v>
      </c>
      <c r="C2511" s="3">
        <f>YEAR(SalesDataTable[[#This Row],[Order Date]])</f>
        <v>2026</v>
      </c>
      <c r="D2511" s="10" t="str">
        <f>"Q"&amp;ROUNDUP(MONTH(SalesDataTable[[#This Row],[Order Date]])/3,0)</f>
        <v>Q4</v>
      </c>
      <c r="E2511" s="3">
        <f>MONTH(SalesDataTable[[#This Row],[Order Date]])</f>
        <v>12</v>
      </c>
      <c r="F2511" s="3" t="str">
        <f>TEXT(SalesDataTable[[#This Row],[Order Date]],"MMM")</f>
        <v>Dec</v>
      </c>
      <c r="G2511" s="3" t="s">
        <v>11</v>
      </c>
      <c r="H2511" s="3" t="s">
        <v>25</v>
      </c>
      <c r="I2511" s="3" t="s">
        <v>8</v>
      </c>
      <c r="J2511" s="3" t="s">
        <v>16</v>
      </c>
      <c r="K2511" s="3" t="s">
        <v>9</v>
      </c>
      <c r="L2511" s="3" t="s">
        <v>17</v>
      </c>
      <c r="M2511" s="8">
        <v>12</v>
      </c>
      <c r="N2511" s="5">
        <v>142.93</v>
      </c>
      <c r="O2511" s="6">
        <v>0.1</v>
      </c>
      <c r="P2511" s="5">
        <v>79.81</v>
      </c>
      <c r="Q2511" s="5">
        <f t="shared" si="156"/>
        <v>1543.644</v>
      </c>
      <c r="R2511" s="5">
        <f t="shared" si="157"/>
        <v>957.72</v>
      </c>
      <c r="S2511" s="5">
        <f t="shared" si="158"/>
        <v>585.92399999999998</v>
      </c>
      <c r="T2511" s="7">
        <f t="shared" si="159"/>
        <v>0.37957197384889263</v>
      </c>
      <c r="U2511" s="4">
        <f>YEAR(SalesDataTable[[#This Row],[Order Date]])</f>
        <v>2026</v>
      </c>
      <c r="V2511" s="7" t="str">
        <f>"Q"&amp;ROUNDUP(MONTH(SalesDataTable[[#This Row],[Order Date]])/3,0)</f>
        <v>Q4</v>
      </c>
      <c r="W2511" s="8">
        <f>MONTH(SalesDataTable[[#This Row],[Order Date]])</f>
        <v>12</v>
      </c>
      <c r="X2511" s="7" t="str">
        <f>TEXT(SalesDataTable[[#This Row],[Order Date]],"mmm")</f>
        <v>Dec</v>
      </c>
    </row>
    <row r="2512" spans="1:24" ht="15.75">
      <c r="A2512" s="1">
        <v>3999</v>
      </c>
      <c r="B2512" s="2">
        <v>46358</v>
      </c>
      <c r="C2512" s="3">
        <f>YEAR(SalesDataTable[[#This Row],[Order Date]])</f>
        <v>2026</v>
      </c>
      <c r="D2512" s="10" t="str">
        <f>"Q"&amp;ROUNDUP(MONTH(SalesDataTable[[#This Row],[Order Date]])/3,0)</f>
        <v>Q4</v>
      </c>
      <c r="E2512" s="3">
        <f>MONTH(SalesDataTable[[#This Row],[Order Date]])</f>
        <v>12</v>
      </c>
      <c r="F2512" s="3" t="str">
        <f>TEXT(SalesDataTable[[#This Row],[Order Date]],"MMM")</f>
        <v>Dec</v>
      </c>
      <c r="G2512" s="3" t="s">
        <v>6</v>
      </c>
      <c r="H2512" s="3" t="s">
        <v>43</v>
      </c>
      <c r="I2512" s="3" t="s">
        <v>19</v>
      </c>
      <c r="J2512" s="3" t="s">
        <v>3</v>
      </c>
      <c r="K2512" s="3" t="s">
        <v>9</v>
      </c>
      <c r="L2512" s="3" t="s">
        <v>37</v>
      </c>
      <c r="M2512" s="8">
        <v>2</v>
      </c>
      <c r="N2512" s="5">
        <v>153.97</v>
      </c>
      <c r="O2512" s="6">
        <v>0</v>
      </c>
      <c r="P2512" s="5">
        <v>79.45</v>
      </c>
      <c r="Q2512" s="5">
        <f t="shared" si="156"/>
        <v>307.94</v>
      </c>
      <c r="R2512" s="5">
        <f t="shared" si="157"/>
        <v>158.9</v>
      </c>
      <c r="S2512" s="5">
        <f t="shared" si="158"/>
        <v>149.04</v>
      </c>
      <c r="T2512" s="7">
        <f t="shared" si="159"/>
        <v>0.48399038773787101</v>
      </c>
      <c r="U2512" s="4">
        <f>YEAR(SalesDataTable[[#This Row],[Order Date]])</f>
        <v>2026</v>
      </c>
      <c r="V2512" s="7" t="str">
        <f>"Q"&amp;ROUNDUP(MONTH(SalesDataTable[[#This Row],[Order Date]])/3,0)</f>
        <v>Q4</v>
      </c>
      <c r="W2512" s="8">
        <f>MONTH(SalesDataTable[[#This Row],[Order Date]])</f>
        <v>12</v>
      </c>
      <c r="X2512" s="7" t="str">
        <f>TEXT(SalesDataTable[[#This Row],[Order Date]],"mmm")</f>
        <v>Dec</v>
      </c>
    </row>
    <row r="2513" spans="1:24" ht="15.75">
      <c r="A2513" s="1">
        <v>4546</v>
      </c>
      <c r="B2513" s="2">
        <v>46358</v>
      </c>
      <c r="C2513" s="3">
        <f>YEAR(SalesDataTable[[#This Row],[Order Date]])</f>
        <v>2026</v>
      </c>
      <c r="D2513" s="10" t="str">
        <f>"Q"&amp;ROUNDUP(MONTH(SalesDataTable[[#This Row],[Order Date]])/3,0)</f>
        <v>Q4</v>
      </c>
      <c r="E2513" s="3">
        <f>MONTH(SalesDataTable[[#This Row],[Order Date]])</f>
        <v>12</v>
      </c>
      <c r="F2513" s="3" t="str">
        <f>TEXT(SalesDataTable[[#This Row],[Order Date]],"MMM")</f>
        <v>Dec</v>
      </c>
      <c r="G2513" s="3" t="s">
        <v>20</v>
      </c>
      <c r="H2513" s="3" t="s">
        <v>47</v>
      </c>
      <c r="I2513" s="3" t="s">
        <v>2</v>
      </c>
      <c r="J2513" s="3" t="s">
        <v>3</v>
      </c>
      <c r="K2513" s="3" t="s">
        <v>23</v>
      </c>
      <c r="L2513" s="3" t="s">
        <v>24</v>
      </c>
      <c r="M2513" s="8">
        <v>1</v>
      </c>
      <c r="N2513" s="5">
        <v>344.63</v>
      </c>
      <c r="O2513" s="6">
        <v>0.05</v>
      </c>
      <c r="P2513" s="5">
        <v>189.22</v>
      </c>
      <c r="Q2513" s="5">
        <f t="shared" si="156"/>
        <v>327.39849999999996</v>
      </c>
      <c r="R2513" s="5">
        <f t="shared" si="157"/>
        <v>189.22</v>
      </c>
      <c r="S2513" s="5">
        <f t="shared" si="158"/>
        <v>138.17849999999996</v>
      </c>
      <c r="T2513" s="7">
        <f t="shared" si="159"/>
        <v>0.42204988721695419</v>
      </c>
      <c r="U2513" s="4">
        <f>YEAR(SalesDataTable[[#This Row],[Order Date]])</f>
        <v>2026</v>
      </c>
      <c r="V2513" s="7" t="str">
        <f>"Q"&amp;ROUNDUP(MONTH(SalesDataTable[[#This Row],[Order Date]])/3,0)</f>
        <v>Q4</v>
      </c>
      <c r="W2513" s="8">
        <f>MONTH(SalesDataTable[[#This Row],[Order Date]])</f>
        <v>12</v>
      </c>
      <c r="X2513" s="7" t="str">
        <f>TEXT(SalesDataTable[[#This Row],[Order Date]],"mmm")</f>
        <v>Dec</v>
      </c>
    </row>
    <row r="2514" spans="1:24" ht="15.75">
      <c r="A2514" s="1">
        <v>158</v>
      </c>
      <c r="B2514" s="2">
        <v>46359</v>
      </c>
      <c r="C2514" s="3">
        <f>YEAR(SalesDataTable[[#This Row],[Order Date]])</f>
        <v>2026</v>
      </c>
      <c r="D2514" s="10" t="str">
        <f>"Q"&amp;ROUNDUP(MONTH(SalesDataTable[[#This Row],[Order Date]])/3,0)</f>
        <v>Q4</v>
      </c>
      <c r="E2514" s="3">
        <f>MONTH(SalesDataTable[[#This Row],[Order Date]])</f>
        <v>12</v>
      </c>
      <c r="F2514" s="3" t="str">
        <f>TEXT(SalesDataTable[[#This Row],[Order Date]],"MMM")</f>
        <v>Dec</v>
      </c>
      <c r="G2514" s="3" t="s">
        <v>20</v>
      </c>
      <c r="H2514" s="3" t="s">
        <v>47</v>
      </c>
      <c r="I2514" s="3" t="s">
        <v>2</v>
      </c>
      <c r="J2514" s="3" t="s">
        <v>13</v>
      </c>
      <c r="K2514" s="3" t="s">
        <v>14</v>
      </c>
      <c r="L2514" s="3" t="s">
        <v>32</v>
      </c>
      <c r="M2514" s="8">
        <v>2</v>
      </c>
      <c r="N2514" s="5">
        <v>46.51</v>
      </c>
      <c r="O2514" s="6">
        <v>0.05</v>
      </c>
      <c r="P2514" s="5">
        <v>18.73</v>
      </c>
      <c r="Q2514" s="5">
        <f t="shared" si="156"/>
        <v>88.368999999999986</v>
      </c>
      <c r="R2514" s="5">
        <f t="shared" si="157"/>
        <v>37.46</v>
      </c>
      <c r="S2514" s="5">
        <f t="shared" si="158"/>
        <v>50.908999999999985</v>
      </c>
      <c r="T2514" s="7">
        <f t="shared" si="159"/>
        <v>0.57609568966492763</v>
      </c>
      <c r="U2514" s="4">
        <f>YEAR(SalesDataTable[[#This Row],[Order Date]])</f>
        <v>2026</v>
      </c>
      <c r="V2514" s="7" t="str">
        <f>"Q"&amp;ROUNDUP(MONTH(SalesDataTable[[#This Row],[Order Date]])/3,0)</f>
        <v>Q4</v>
      </c>
      <c r="W2514" s="8">
        <f>MONTH(SalesDataTable[[#This Row],[Order Date]])</f>
        <v>12</v>
      </c>
      <c r="X2514" s="7" t="str">
        <f>TEXT(SalesDataTable[[#This Row],[Order Date]],"mmm")</f>
        <v>Dec</v>
      </c>
    </row>
    <row r="2515" spans="1:24" ht="15.75">
      <c r="A2515" s="1">
        <v>1972</v>
      </c>
      <c r="B2515" s="2">
        <v>46359</v>
      </c>
      <c r="C2515" s="3">
        <f>YEAR(SalesDataTable[[#This Row],[Order Date]])</f>
        <v>2026</v>
      </c>
      <c r="D2515" s="10" t="str">
        <f>"Q"&amp;ROUNDUP(MONTH(SalesDataTable[[#This Row],[Order Date]])/3,0)</f>
        <v>Q4</v>
      </c>
      <c r="E2515" s="3">
        <f>MONTH(SalesDataTable[[#This Row],[Order Date]])</f>
        <v>12</v>
      </c>
      <c r="F2515" s="3" t="str">
        <f>TEXT(SalesDataTable[[#This Row],[Order Date]],"MMM")</f>
        <v>Dec</v>
      </c>
      <c r="G2515" s="3" t="s">
        <v>0</v>
      </c>
      <c r="H2515" s="3" t="s">
        <v>36</v>
      </c>
      <c r="I2515" s="3" t="s">
        <v>8</v>
      </c>
      <c r="J2515" s="3" t="s">
        <v>16</v>
      </c>
      <c r="K2515" s="3" t="s">
        <v>4</v>
      </c>
      <c r="L2515" s="3" t="s">
        <v>5</v>
      </c>
      <c r="M2515" s="8">
        <v>6</v>
      </c>
      <c r="N2515" s="5">
        <v>80.17</v>
      </c>
      <c r="O2515" s="6">
        <v>0.1</v>
      </c>
      <c r="P2515" s="5">
        <v>42.67</v>
      </c>
      <c r="Q2515" s="5">
        <f t="shared" si="156"/>
        <v>432.91800000000001</v>
      </c>
      <c r="R2515" s="5">
        <f t="shared" si="157"/>
        <v>256.02</v>
      </c>
      <c r="S2515" s="5">
        <f t="shared" si="158"/>
        <v>176.89800000000002</v>
      </c>
      <c r="T2515" s="7">
        <f t="shared" si="159"/>
        <v>0.40861779828974543</v>
      </c>
      <c r="U2515" s="4">
        <f>YEAR(SalesDataTable[[#This Row],[Order Date]])</f>
        <v>2026</v>
      </c>
      <c r="V2515" s="7" t="str">
        <f>"Q"&amp;ROUNDUP(MONTH(SalesDataTable[[#This Row],[Order Date]])/3,0)</f>
        <v>Q4</v>
      </c>
      <c r="W2515" s="8">
        <f>MONTH(SalesDataTable[[#This Row],[Order Date]])</f>
        <v>12</v>
      </c>
      <c r="X2515" s="7" t="str">
        <f>TEXT(SalesDataTable[[#This Row],[Order Date]],"mmm")</f>
        <v>Dec</v>
      </c>
    </row>
    <row r="2516" spans="1:24" ht="15.75">
      <c r="A2516" s="1">
        <v>3196</v>
      </c>
      <c r="B2516" s="2">
        <v>46359</v>
      </c>
      <c r="C2516" s="3">
        <f>YEAR(SalesDataTable[[#This Row],[Order Date]])</f>
        <v>2026</v>
      </c>
      <c r="D2516" s="10" t="str">
        <f>"Q"&amp;ROUNDUP(MONTH(SalesDataTable[[#This Row],[Order Date]])/3,0)</f>
        <v>Q4</v>
      </c>
      <c r="E2516" s="3">
        <f>MONTH(SalesDataTable[[#This Row],[Order Date]])</f>
        <v>12</v>
      </c>
      <c r="F2516" s="3" t="str">
        <f>TEXT(SalesDataTable[[#This Row],[Order Date]],"MMM")</f>
        <v>Dec</v>
      </c>
      <c r="G2516" s="3" t="s">
        <v>20</v>
      </c>
      <c r="H2516" s="3" t="s">
        <v>47</v>
      </c>
      <c r="I2516" s="3" t="s">
        <v>2</v>
      </c>
      <c r="J2516" s="3" t="s">
        <v>13</v>
      </c>
      <c r="K2516" s="3" t="s">
        <v>23</v>
      </c>
      <c r="L2516" s="3" t="s">
        <v>51</v>
      </c>
      <c r="M2516" s="8">
        <v>2</v>
      </c>
      <c r="N2516" s="5">
        <v>124.62</v>
      </c>
      <c r="O2516" s="6">
        <v>0.1</v>
      </c>
      <c r="P2516" s="5">
        <v>58.91</v>
      </c>
      <c r="Q2516" s="5">
        <f t="shared" si="156"/>
        <v>224.316</v>
      </c>
      <c r="R2516" s="5">
        <f t="shared" si="157"/>
        <v>117.82</v>
      </c>
      <c r="S2516" s="5">
        <f t="shared" si="158"/>
        <v>106.49600000000001</v>
      </c>
      <c r="T2516" s="7">
        <f t="shared" si="159"/>
        <v>0.47475882237557737</v>
      </c>
      <c r="U2516" s="4">
        <f>YEAR(SalesDataTable[[#This Row],[Order Date]])</f>
        <v>2026</v>
      </c>
      <c r="V2516" s="7" t="str">
        <f>"Q"&amp;ROUNDUP(MONTH(SalesDataTable[[#This Row],[Order Date]])/3,0)</f>
        <v>Q4</v>
      </c>
      <c r="W2516" s="8">
        <f>MONTH(SalesDataTable[[#This Row],[Order Date]])</f>
        <v>12</v>
      </c>
      <c r="X2516" s="7" t="str">
        <f>TEXT(SalesDataTable[[#This Row],[Order Date]],"mmm")</f>
        <v>Dec</v>
      </c>
    </row>
    <row r="2517" spans="1:24" ht="15.75">
      <c r="A2517" s="1">
        <v>3722</v>
      </c>
      <c r="B2517" s="2">
        <v>46359</v>
      </c>
      <c r="C2517" s="3">
        <f>YEAR(SalesDataTable[[#This Row],[Order Date]])</f>
        <v>2026</v>
      </c>
      <c r="D2517" s="10" t="str">
        <f>"Q"&amp;ROUNDUP(MONTH(SalesDataTable[[#This Row],[Order Date]])/3,0)</f>
        <v>Q4</v>
      </c>
      <c r="E2517" s="3">
        <f>MONTH(SalesDataTable[[#This Row],[Order Date]])</f>
        <v>12</v>
      </c>
      <c r="F2517" s="3" t="str">
        <f>TEXT(SalesDataTable[[#This Row],[Order Date]],"MMM")</f>
        <v>Dec</v>
      </c>
      <c r="G2517" s="3" t="s">
        <v>11</v>
      </c>
      <c r="H2517" s="3" t="s">
        <v>18</v>
      </c>
      <c r="I2517" s="3" t="s">
        <v>2</v>
      </c>
      <c r="J2517" s="3" t="s">
        <v>3</v>
      </c>
      <c r="K2517" s="3" t="s">
        <v>9</v>
      </c>
      <c r="L2517" s="3" t="s">
        <v>17</v>
      </c>
      <c r="M2517" s="8">
        <v>1</v>
      </c>
      <c r="N2517" s="5">
        <v>144.78</v>
      </c>
      <c r="O2517" s="6">
        <v>0.15</v>
      </c>
      <c r="P2517" s="5">
        <v>81.53</v>
      </c>
      <c r="Q2517" s="5">
        <f t="shared" si="156"/>
        <v>123.063</v>
      </c>
      <c r="R2517" s="5">
        <f t="shared" si="157"/>
        <v>81.53</v>
      </c>
      <c r="S2517" s="5">
        <f t="shared" si="158"/>
        <v>41.533000000000001</v>
      </c>
      <c r="T2517" s="7">
        <f t="shared" si="159"/>
        <v>0.33749380398657597</v>
      </c>
      <c r="U2517" s="4">
        <f>YEAR(SalesDataTable[[#This Row],[Order Date]])</f>
        <v>2026</v>
      </c>
      <c r="V2517" s="7" t="str">
        <f>"Q"&amp;ROUNDUP(MONTH(SalesDataTable[[#This Row],[Order Date]])/3,0)</f>
        <v>Q4</v>
      </c>
      <c r="W2517" s="8">
        <f>MONTH(SalesDataTable[[#This Row],[Order Date]])</f>
        <v>12</v>
      </c>
      <c r="X2517" s="7" t="str">
        <f>TEXT(SalesDataTable[[#This Row],[Order Date]],"mmm")</f>
        <v>Dec</v>
      </c>
    </row>
    <row r="2518" spans="1:24" ht="15.75">
      <c r="A2518" s="1">
        <v>4201</v>
      </c>
      <c r="B2518" s="2">
        <v>46359</v>
      </c>
      <c r="C2518" s="3">
        <f>YEAR(SalesDataTable[[#This Row],[Order Date]])</f>
        <v>2026</v>
      </c>
      <c r="D2518" s="10" t="str">
        <f>"Q"&amp;ROUNDUP(MONTH(SalesDataTable[[#This Row],[Order Date]])/3,0)</f>
        <v>Q4</v>
      </c>
      <c r="E2518" s="3">
        <f>MONTH(SalesDataTable[[#This Row],[Order Date]])</f>
        <v>12</v>
      </c>
      <c r="F2518" s="3" t="str">
        <f>TEXT(SalesDataTable[[#This Row],[Order Date]],"MMM")</f>
        <v>Dec</v>
      </c>
      <c r="G2518" s="3" t="s">
        <v>20</v>
      </c>
      <c r="H2518" s="3" t="s">
        <v>31</v>
      </c>
      <c r="I2518" s="3" t="s">
        <v>2</v>
      </c>
      <c r="J2518" s="3" t="s">
        <v>16</v>
      </c>
      <c r="K2518" s="3" t="s">
        <v>14</v>
      </c>
      <c r="L2518" s="3" t="s">
        <v>44</v>
      </c>
      <c r="M2518" s="8">
        <v>1</v>
      </c>
      <c r="N2518" s="5">
        <v>133.80000000000001</v>
      </c>
      <c r="O2518" s="6">
        <v>0</v>
      </c>
      <c r="P2518" s="5">
        <v>66.349999999999994</v>
      </c>
      <c r="Q2518" s="5">
        <f t="shared" si="156"/>
        <v>133.80000000000001</v>
      </c>
      <c r="R2518" s="5">
        <f t="shared" si="157"/>
        <v>66.349999999999994</v>
      </c>
      <c r="S2518" s="5">
        <f t="shared" si="158"/>
        <v>67.450000000000017</v>
      </c>
      <c r="T2518" s="7">
        <f t="shared" si="159"/>
        <v>0.50411061285500758</v>
      </c>
      <c r="U2518" s="4">
        <f>YEAR(SalesDataTable[[#This Row],[Order Date]])</f>
        <v>2026</v>
      </c>
      <c r="V2518" s="7" t="str">
        <f>"Q"&amp;ROUNDUP(MONTH(SalesDataTable[[#This Row],[Order Date]])/3,0)</f>
        <v>Q4</v>
      </c>
      <c r="W2518" s="8">
        <f>MONTH(SalesDataTable[[#This Row],[Order Date]])</f>
        <v>12</v>
      </c>
      <c r="X2518" s="7" t="str">
        <f>TEXT(SalesDataTable[[#This Row],[Order Date]],"mmm")</f>
        <v>Dec</v>
      </c>
    </row>
    <row r="2519" spans="1:24" ht="15.75">
      <c r="A2519" s="1">
        <v>4498</v>
      </c>
      <c r="B2519" s="2">
        <v>46359</v>
      </c>
      <c r="C2519" s="3">
        <f>YEAR(SalesDataTable[[#This Row],[Order Date]])</f>
        <v>2026</v>
      </c>
      <c r="D2519" s="10" t="str">
        <f>"Q"&amp;ROUNDUP(MONTH(SalesDataTable[[#This Row],[Order Date]])/3,0)</f>
        <v>Q4</v>
      </c>
      <c r="E2519" s="3">
        <f>MONTH(SalesDataTable[[#This Row],[Order Date]])</f>
        <v>12</v>
      </c>
      <c r="F2519" s="3" t="str">
        <f>TEXT(SalesDataTable[[#This Row],[Order Date]],"MMM")</f>
        <v>Dec</v>
      </c>
      <c r="G2519" s="3" t="s">
        <v>20</v>
      </c>
      <c r="H2519" s="3" t="s">
        <v>31</v>
      </c>
      <c r="I2519" s="3" t="s">
        <v>19</v>
      </c>
      <c r="J2519" s="3" t="s">
        <v>13</v>
      </c>
      <c r="K2519" s="3" t="s">
        <v>23</v>
      </c>
      <c r="L2519" s="3" t="s">
        <v>51</v>
      </c>
      <c r="M2519" s="8">
        <v>1</v>
      </c>
      <c r="N2519" s="5">
        <v>124.93</v>
      </c>
      <c r="O2519" s="6">
        <v>0</v>
      </c>
      <c r="P2519" s="5">
        <v>59.41</v>
      </c>
      <c r="Q2519" s="5">
        <f t="shared" si="156"/>
        <v>124.93</v>
      </c>
      <c r="R2519" s="5">
        <f t="shared" si="157"/>
        <v>59.41</v>
      </c>
      <c r="S2519" s="5">
        <f t="shared" si="158"/>
        <v>65.52000000000001</v>
      </c>
      <c r="T2519" s="7">
        <f t="shared" si="159"/>
        <v>0.52445369406867848</v>
      </c>
      <c r="U2519" s="4">
        <f>YEAR(SalesDataTable[[#This Row],[Order Date]])</f>
        <v>2026</v>
      </c>
      <c r="V2519" s="7" t="str">
        <f>"Q"&amp;ROUNDUP(MONTH(SalesDataTable[[#This Row],[Order Date]])/3,0)</f>
        <v>Q4</v>
      </c>
      <c r="W2519" s="8">
        <f>MONTH(SalesDataTable[[#This Row],[Order Date]])</f>
        <v>12</v>
      </c>
      <c r="X2519" s="7" t="str">
        <f>TEXT(SalesDataTable[[#This Row],[Order Date]],"mmm")</f>
        <v>Dec</v>
      </c>
    </row>
    <row r="2520" spans="1:24" ht="15.75">
      <c r="A2520" s="1">
        <v>4791</v>
      </c>
      <c r="B2520" s="2">
        <v>46359</v>
      </c>
      <c r="C2520" s="3">
        <f>YEAR(SalesDataTable[[#This Row],[Order Date]])</f>
        <v>2026</v>
      </c>
      <c r="D2520" s="10" t="str">
        <f>"Q"&amp;ROUNDUP(MONTH(SalesDataTable[[#This Row],[Order Date]])/3,0)</f>
        <v>Q4</v>
      </c>
      <c r="E2520" s="3">
        <f>MONTH(SalesDataTable[[#This Row],[Order Date]])</f>
        <v>12</v>
      </c>
      <c r="F2520" s="3" t="str">
        <f>TEXT(SalesDataTable[[#This Row],[Order Date]],"MMM")</f>
        <v>Dec</v>
      </c>
      <c r="G2520" s="3" t="s">
        <v>6</v>
      </c>
      <c r="H2520" s="3" t="s">
        <v>43</v>
      </c>
      <c r="I2520" s="3" t="s">
        <v>2</v>
      </c>
      <c r="J2520" s="3" t="s">
        <v>13</v>
      </c>
      <c r="K2520" s="3" t="s">
        <v>9</v>
      </c>
      <c r="L2520" s="3" t="s">
        <v>46</v>
      </c>
      <c r="M2520" s="8">
        <v>2</v>
      </c>
      <c r="N2520" s="5">
        <v>70.59</v>
      </c>
      <c r="O2520" s="6">
        <v>0.1</v>
      </c>
      <c r="P2520" s="5">
        <v>32.68</v>
      </c>
      <c r="Q2520" s="5">
        <f t="shared" si="156"/>
        <v>127.06200000000001</v>
      </c>
      <c r="R2520" s="5">
        <f t="shared" si="157"/>
        <v>65.36</v>
      </c>
      <c r="S2520" s="5">
        <f t="shared" si="158"/>
        <v>61.702000000000012</v>
      </c>
      <c r="T2520" s="7">
        <f t="shared" si="159"/>
        <v>0.48560545245628123</v>
      </c>
      <c r="U2520" s="4">
        <f>YEAR(SalesDataTable[[#This Row],[Order Date]])</f>
        <v>2026</v>
      </c>
      <c r="V2520" s="7" t="str">
        <f>"Q"&amp;ROUNDUP(MONTH(SalesDataTable[[#This Row],[Order Date]])/3,0)</f>
        <v>Q4</v>
      </c>
      <c r="W2520" s="8">
        <f>MONTH(SalesDataTable[[#This Row],[Order Date]])</f>
        <v>12</v>
      </c>
      <c r="X2520" s="7" t="str">
        <f>TEXT(SalesDataTable[[#This Row],[Order Date]],"mmm")</f>
        <v>Dec</v>
      </c>
    </row>
    <row r="2521" spans="1:24" ht="15.75">
      <c r="A2521" s="1">
        <v>614</v>
      </c>
      <c r="B2521" s="2">
        <v>46360</v>
      </c>
      <c r="C2521" s="3">
        <f>YEAR(SalesDataTable[[#This Row],[Order Date]])</f>
        <v>2026</v>
      </c>
      <c r="D2521" s="10" t="str">
        <f>"Q"&amp;ROUNDUP(MONTH(SalesDataTable[[#This Row],[Order Date]])/3,0)</f>
        <v>Q4</v>
      </c>
      <c r="E2521" s="3">
        <f>MONTH(SalesDataTable[[#This Row],[Order Date]])</f>
        <v>12</v>
      </c>
      <c r="F2521" s="3" t="str">
        <f>TEXT(SalesDataTable[[#This Row],[Order Date]],"MMM")</f>
        <v>Dec</v>
      </c>
      <c r="G2521" s="3" t="s">
        <v>20</v>
      </c>
      <c r="H2521" s="3" t="s">
        <v>31</v>
      </c>
      <c r="I2521" s="3" t="s">
        <v>2</v>
      </c>
      <c r="J2521" s="3" t="s">
        <v>3</v>
      </c>
      <c r="K2521" s="3" t="s">
        <v>9</v>
      </c>
      <c r="L2521" s="3" t="s">
        <v>37</v>
      </c>
      <c r="M2521" s="8">
        <v>2</v>
      </c>
      <c r="N2521" s="5">
        <v>151.05000000000001</v>
      </c>
      <c r="O2521" s="6">
        <v>0.15</v>
      </c>
      <c r="P2521" s="5">
        <v>80.36</v>
      </c>
      <c r="Q2521" s="5">
        <f t="shared" si="156"/>
        <v>256.78500000000003</v>
      </c>
      <c r="R2521" s="5">
        <f t="shared" si="157"/>
        <v>160.72</v>
      </c>
      <c r="S2521" s="5">
        <f t="shared" si="158"/>
        <v>96.065000000000026</v>
      </c>
      <c r="T2521" s="7">
        <f t="shared" si="159"/>
        <v>0.37410674299511271</v>
      </c>
      <c r="U2521" s="4">
        <f>YEAR(SalesDataTable[[#This Row],[Order Date]])</f>
        <v>2026</v>
      </c>
      <c r="V2521" s="7" t="str">
        <f>"Q"&amp;ROUNDUP(MONTH(SalesDataTable[[#This Row],[Order Date]])/3,0)</f>
        <v>Q4</v>
      </c>
      <c r="W2521" s="8">
        <f>MONTH(SalesDataTable[[#This Row],[Order Date]])</f>
        <v>12</v>
      </c>
      <c r="X2521" s="7" t="str">
        <f>TEXT(SalesDataTable[[#This Row],[Order Date]],"mmm")</f>
        <v>Dec</v>
      </c>
    </row>
    <row r="2522" spans="1:24" ht="15.75">
      <c r="A2522" s="1">
        <v>2301</v>
      </c>
      <c r="B2522" s="2">
        <v>46360</v>
      </c>
      <c r="C2522" s="3">
        <f>YEAR(SalesDataTable[[#This Row],[Order Date]])</f>
        <v>2026</v>
      </c>
      <c r="D2522" s="10" t="str">
        <f>"Q"&amp;ROUNDUP(MONTH(SalesDataTable[[#This Row],[Order Date]])/3,0)</f>
        <v>Q4</v>
      </c>
      <c r="E2522" s="3">
        <f>MONTH(SalesDataTable[[#This Row],[Order Date]])</f>
        <v>12</v>
      </c>
      <c r="F2522" s="3" t="str">
        <f>TEXT(SalesDataTable[[#This Row],[Order Date]],"MMM")</f>
        <v>Dec</v>
      </c>
      <c r="G2522" s="3" t="s">
        <v>20</v>
      </c>
      <c r="H2522" s="3" t="s">
        <v>31</v>
      </c>
      <c r="I2522" s="3" t="s">
        <v>2</v>
      </c>
      <c r="J2522" s="3" t="s">
        <v>3</v>
      </c>
      <c r="K2522" s="3" t="s">
        <v>23</v>
      </c>
      <c r="L2522" s="3" t="s">
        <v>51</v>
      </c>
      <c r="M2522" s="8">
        <v>2</v>
      </c>
      <c r="N2522" s="5">
        <v>120.37</v>
      </c>
      <c r="O2522" s="6">
        <v>0.2</v>
      </c>
      <c r="P2522" s="5">
        <v>59.39</v>
      </c>
      <c r="Q2522" s="5">
        <f t="shared" si="156"/>
        <v>192.59200000000001</v>
      </c>
      <c r="R2522" s="5">
        <f t="shared" si="157"/>
        <v>118.78</v>
      </c>
      <c r="S2522" s="5">
        <f t="shared" si="158"/>
        <v>73.812000000000012</v>
      </c>
      <c r="T2522" s="7">
        <f t="shared" si="159"/>
        <v>0.3832557946332143</v>
      </c>
      <c r="U2522" s="4">
        <f>YEAR(SalesDataTable[[#This Row],[Order Date]])</f>
        <v>2026</v>
      </c>
      <c r="V2522" s="7" t="str">
        <f>"Q"&amp;ROUNDUP(MONTH(SalesDataTable[[#This Row],[Order Date]])/3,0)</f>
        <v>Q4</v>
      </c>
      <c r="W2522" s="8">
        <f>MONTH(SalesDataTable[[#This Row],[Order Date]])</f>
        <v>12</v>
      </c>
      <c r="X2522" s="7" t="str">
        <f>TEXT(SalesDataTable[[#This Row],[Order Date]],"mmm")</f>
        <v>Dec</v>
      </c>
    </row>
    <row r="2523" spans="1:24" ht="15.75">
      <c r="A2523" s="1">
        <v>4430</v>
      </c>
      <c r="B2523" s="2">
        <v>46360</v>
      </c>
      <c r="C2523" s="3">
        <f>YEAR(SalesDataTable[[#This Row],[Order Date]])</f>
        <v>2026</v>
      </c>
      <c r="D2523" s="10" t="str">
        <f>"Q"&amp;ROUNDUP(MONTH(SalesDataTable[[#This Row],[Order Date]])/3,0)</f>
        <v>Q4</v>
      </c>
      <c r="E2523" s="3">
        <f>MONTH(SalesDataTable[[#This Row],[Order Date]])</f>
        <v>12</v>
      </c>
      <c r="F2523" s="3" t="str">
        <f>TEXT(SalesDataTable[[#This Row],[Order Date]],"MMM")</f>
        <v>Dec</v>
      </c>
      <c r="G2523" s="3" t="s">
        <v>6</v>
      </c>
      <c r="H2523" s="3" t="s">
        <v>7</v>
      </c>
      <c r="I2523" s="3" t="s">
        <v>2</v>
      </c>
      <c r="J2523" s="3" t="s">
        <v>3</v>
      </c>
      <c r="K2523" s="3" t="s">
        <v>23</v>
      </c>
      <c r="L2523" s="3" t="s">
        <v>29</v>
      </c>
      <c r="M2523" s="8">
        <v>3</v>
      </c>
      <c r="N2523" s="5">
        <v>193.8</v>
      </c>
      <c r="O2523" s="6">
        <v>0</v>
      </c>
      <c r="P2523" s="5">
        <v>104.55</v>
      </c>
      <c r="Q2523" s="5">
        <f t="shared" si="156"/>
        <v>581.40000000000009</v>
      </c>
      <c r="R2523" s="5">
        <f t="shared" si="157"/>
        <v>313.64999999999998</v>
      </c>
      <c r="S2523" s="5">
        <f t="shared" si="158"/>
        <v>267.75000000000011</v>
      </c>
      <c r="T2523" s="7">
        <f t="shared" si="159"/>
        <v>0.46052631578947378</v>
      </c>
      <c r="U2523" s="4">
        <f>YEAR(SalesDataTable[[#This Row],[Order Date]])</f>
        <v>2026</v>
      </c>
      <c r="V2523" s="7" t="str">
        <f>"Q"&amp;ROUNDUP(MONTH(SalesDataTable[[#This Row],[Order Date]])/3,0)</f>
        <v>Q4</v>
      </c>
      <c r="W2523" s="8">
        <f>MONTH(SalesDataTable[[#This Row],[Order Date]])</f>
        <v>12</v>
      </c>
      <c r="X2523" s="7" t="str">
        <f>TEXT(SalesDataTable[[#This Row],[Order Date]],"mmm")</f>
        <v>Dec</v>
      </c>
    </row>
    <row r="2524" spans="1:24" ht="15.75">
      <c r="A2524" s="1">
        <v>318</v>
      </c>
      <c r="B2524" s="2">
        <v>46361</v>
      </c>
      <c r="C2524" s="3">
        <f>YEAR(SalesDataTable[[#This Row],[Order Date]])</f>
        <v>2026</v>
      </c>
      <c r="D2524" s="10" t="str">
        <f>"Q"&amp;ROUNDUP(MONTH(SalesDataTable[[#This Row],[Order Date]])/3,0)</f>
        <v>Q4</v>
      </c>
      <c r="E2524" s="3">
        <f>MONTH(SalesDataTable[[#This Row],[Order Date]])</f>
        <v>12</v>
      </c>
      <c r="F2524" s="3" t="str">
        <f>TEXT(SalesDataTable[[#This Row],[Order Date]],"MMM")</f>
        <v>Dec</v>
      </c>
      <c r="G2524" s="3" t="s">
        <v>20</v>
      </c>
      <c r="H2524" s="3" t="s">
        <v>47</v>
      </c>
      <c r="I2524" s="3" t="s">
        <v>2</v>
      </c>
      <c r="J2524" s="3" t="s">
        <v>16</v>
      </c>
      <c r="K2524" s="3" t="s">
        <v>9</v>
      </c>
      <c r="L2524" s="3" t="s">
        <v>17</v>
      </c>
      <c r="M2524" s="8">
        <v>1</v>
      </c>
      <c r="N2524" s="5">
        <v>146.08000000000001</v>
      </c>
      <c r="O2524" s="6">
        <v>0.1</v>
      </c>
      <c r="P2524" s="5">
        <v>81.540000000000006</v>
      </c>
      <c r="Q2524" s="5">
        <f t="shared" si="156"/>
        <v>131.47200000000001</v>
      </c>
      <c r="R2524" s="5">
        <f t="shared" si="157"/>
        <v>81.540000000000006</v>
      </c>
      <c r="S2524" s="5">
        <f t="shared" si="158"/>
        <v>49.932000000000002</v>
      </c>
      <c r="T2524" s="7">
        <f t="shared" si="159"/>
        <v>0.37979189485213583</v>
      </c>
      <c r="U2524" s="4">
        <f>YEAR(SalesDataTable[[#This Row],[Order Date]])</f>
        <v>2026</v>
      </c>
      <c r="V2524" s="7" t="str">
        <f>"Q"&amp;ROUNDUP(MONTH(SalesDataTable[[#This Row],[Order Date]])/3,0)</f>
        <v>Q4</v>
      </c>
      <c r="W2524" s="8">
        <f>MONTH(SalesDataTable[[#This Row],[Order Date]])</f>
        <v>12</v>
      </c>
      <c r="X2524" s="7" t="str">
        <f>TEXT(SalesDataTable[[#This Row],[Order Date]],"mmm")</f>
        <v>Dec</v>
      </c>
    </row>
    <row r="2525" spans="1:24" ht="15.75">
      <c r="A2525" s="1">
        <v>782</v>
      </c>
      <c r="B2525" s="2">
        <v>46361</v>
      </c>
      <c r="C2525" s="3">
        <f>YEAR(SalesDataTable[[#This Row],[Order Date]])</f>
        <v>2026</v>
      </c>
      <c r="D2525" s="10" t="str">
        <f>"Q"&amp;ROUNDUP(MONTH(SalesDataTable[[#This Row],[Order Date]])/3,0)</f>
        <v>Q4</v>
      </c>
      <c r="E2525" s="3">
        <f>MONTH(SalesDataTable[[#This Row],[Order Date]])</f>
        <v>12</v>
      </c>
      <c r="F2525" s="3" t="str">
        <f>TEXT(SalesDataTable[[#This Row],[Order Date]],"MMM")</f>
        <v>Dec</v>
      </c>
      <c r="G2525" s="3" t="s">
        <v>20</v>
      </c>
      <c r="H2525" s="3" t="s">
        <v>31</v>
      </c>
      <c r="I2525" s="3" t="s">
        <v>8</v>
      </c>
      <c r="J2525" s="3" t="s">
        <v>16</v>
      </c>
      <c r="K2525" s="3" t="s">
        <v>4</v>
      </c>
      <c r="L2525" s="3" t="s">
        <v>30</v>
      </c>
      <c r="M2525" s="8">
        <v>4</v>
      </c>
      <c r="N2525" s="5">
        <v>101.17</v>
      </c>
      <c r="O2525" s="6">
        <v>0.15</v>
      </c>
      <c r="P2525" s="5">
        <v>50.48</v>
      </c>
      <c r="Q2525" s="5">
        <f t="shared" si="156"/>
        <v>343.97800000000001</v>
      </c>
      <c r="R2525" s="5">
        <f t="shared" si="157"/>
        <v>201.92</v>
      </c>
      <c r="S2525" s="5">
        <f t="shared" si="158"/>
        <v>142.05800000000002</v>
      </c>
      <c r="T2525" s="7">
        <f t="shared" si="159"/>
        <v>0.41298571420265257</v>
      </c>
      <c r="U2525" s="4">
        <f>YEAR(SalesDataTable[[#This Row],[Order Date]])</f>
        <v>2026</v>
      </c>
      <c r="V2525" s="7" t="str">
        <f>"Q"&amp;ROUNDUP(MONTH(SalesDataTable[[#This Row],[Order Date]])/3,0)</f>
        <v>Q4</v>
      </c>
      <c r="W2525" s="8">
        <f>MONTH(SalesDataTable[[#This Row],[Order Date]])</f>
        <v>12</v>
      </c>
      <c r="X2525" s="7" t="str">
        <f>TEXT(SalesDataTable[[#This Row],[Order Date]],"mmm")</f>
        <v>Dec</v>
      </c>
    </row>
    <row r="2526" spans="1:24" ht="15.75">
      <c r="A2526" s="1">
        <v>1402</v>
      </c>
      <c r="B2526" s="2">
        <v>46361</v>
      </c>
      <c r="C2526" s="3">
        <f>YEAR(SalesDataTable[[#This Row],[Order Date]])</f>
        <v>2026</v>
      </c>
      <c r="D2526" s="10" t="str">
        <f>"Q"&amp;ROUNDUP(MONTH(SalesDataTable[[#This Row],[Order Date]])/3,0)</f>
        <v>Q4</v>
      </c>
      <c r="E2526" s="3">
        <f>MONTH(SalesDataTable[[#This Row],[Order Date]])</f>
        <v>12</v>
      </c>
      <c r="F2526" s="3" t="str">
        <f>TEXT(SalesDataTable[[#This Row],[Order Date]],"MMM")</f>
        <v>Dec</v>
      </c>
      <c r="G2526" s="3" t="s">
        <v>6</v>
      </c>
      <c r="H2526" s="3" t="s">
        <v>27</v>
      </c>
      <c r="I2526" s="3" t="s">
        <v>19</v>
      </c>
      <c r="J2526" s="3" t="s">
        <v>13</v>
      </c>
      <c r="K2526" s="3" t="s">
        <v>23</v>
      </c>
      <c r="L2526" s="3" t="s">
        <v>51</v>
      </c>
      <c r="M2526" s="8">
        <v>2</v>
      </c>
      <c r="N2526" s="5">
        <v>121.64</v>
      </c>
      <c r="O2526" s="6">
        <v>0</v>
      </c>
      <c r="P2526" s="5">
        <v>61.94</v>
      </c>
      <c r="Q2526" s="5">
        <f t="shared" si="156"/>
        <v>243.28</v>
      </c>
      <c r="R2526" s="5">
        <f t="shared" si="157"/>
        <v>123.88</v>
      </c>
      <c r="S2526" s="5">
        <f t="shared" si="158"/>
        <v>119.4</v>
      </c>
      <c r="T2526" s="7">
        <f t="shared" si="159"/>
        <v>0.49079250246629402</v>
      </c>
      <c r="U2526" s="4">
        <f>YEAR(SalesDataTable[[#This Row],[Order Date]])</f>
        <v>2026</v>
      </c>
      <c r="V2526" s="7" t="str">
        <f>"Q"&amp;ROUNDUP(MONTH(SalesDataTable[[#This Row],[Order Date]])/3,0)</f>
        <v>Q4</v>
      </c>
      <c r="W2526" s="8">
        <f>MONTH(SalesDataTable[[#This Row],[Order Date]])</f>
        <v>12</v>
      </c>
      <c r="X2526" s="7" t="str">
        <f>TEXT(SalesDataTable[[#This Row],[Order Date]],"mmm")</f>
        <v>Dec</v>
      </c>
    </row>
    <row r="2527" spans="1:24" ht="15.75">
      <c r="A2527" s="1">
        <v>1824</v>
      </c>
      <c r="B2527" s="2">
        <v>46361</v>
      </c>
      <c r="C2527" s="3">
        <f>YEAR(SalesDataTable[[#This Row],[Order Date]])</f>
        <v>2026</v>
      </c>
      <c r="D2527" s="10" t="str">
        <f>"Q"&amp;ROUNDUP(MONTH(SalesDataTable[[#This Row],[Order Date]])/3,0)</f>
        <v>Q4</v>
      </c>
      <c r="E2527" s="3">
        <f>MONTH(SalesDataTable[[#This Row],[Order Date]])</f>
        <v>12</v>
      </c>
      <c r="F2527" s="3" t="str">
        <f>TEXT(SalesDataTable[[#This Row],[Order Date]],"MMM")</f>
        <v>Dec</v>
      </c>
      <c r="G2527" s="3" t="s">
        <v>6</v>
      </c>
      <c r="H2527" s="3" t="s">
        <v>7</v>
      </c>
      <c r="I2527" s="3" t="s">
        <v>2</v>
      </c>
      <c r="J2527" s="3" t="s">
        <v>3</v>
      </c>
      <c r="K2527" s="3" t="s">
        <v>14</v>
      </c>
      <c r="L2527" s="3" t="s">
        <v>48</v>
      </c>
      <c r="M2527" s="8">
        <v>1</v>
      </c>
      <c r="N2527" s="5">
        <v>165.1</v>
      </c>
      <c r="O2527" s="6">
        <v>0.05</v>
      </c>
      <c r="P2527" s="5">
        <v>85.23</v>
      </c>
      <c r="Q2527" s="5">
        <f t="shared" si="156"/>
        <v>156.845</v>
      </c>
      <c r="R2527" s="5">
        <f t="shared" si="157"/>
        <v>85.23</v>
      </c>
      <c r="S2527" s="5">
        <f t="shared" si="158"/>
        <v>71.614999999999995</v>
      </c>
      <c r="T2527" s="7">
        <f t="shared" si="159"/>
        <v>0.45659727756702473</v>
      </c>
      <c r="U2527" s="4">
        <f>YEAR(SalesDataTable[[#This Row],[Order Date]])</f>
        <v>2026</v>
      </c>
      <c r="V2527" s="7" t="str">
        <f>"Q"&amp;ROUNDUP(MONTH(SalesDataTable[[#This Row],[Order Date]])/3,0)</f>
        <v>Q4</v>
      </c>
      <c r="W2527" s="8">
        <f>MONTH(SalesDataTable[[#This Row],[Order Date]])</f>
        <v>12</v>
      </c>
      <c r="X2527" s="7" t="str">
        <f>TEXT(SalesDataTable[[#This Row],[Order Date]],"mmm")</f>
        <v>Dec</v>
      </c>
    </row>
    <row r="2528" spans="1:24" ht="15.75">
      <c r="A2528" s="1">
        <v>2141</v>
      </c>
      <c r="B2528" s="2">
        <v>46361</v>
      </c>
      <c r="C2528" s="3">
        <f>YEAR(SalesDataTable[[#This Row],[Order Date]])</f>
        <v>2026</v>
      </c>
      <c r="D2528" s="10" t="str">
        <f>"Q"&amp;ROUNDUP(MONTH(SalesDataTable[[#This Row],[Order Date]])/3,0)</f>
        <v>Q4</v>
      </c>
      <c r="E2528" s="3">
        <f>MONTH(SalesDataTable[[#This Row],[Order Date]])</f>
        <v>12</v>
      </c>
      <c r="F2528" s="3" t="str">
        <f>TEXT(SalesDataTable[[#This Row],[Order Date]],"MMM")</f>
        <v>Dec</v>
      </c>
      <c r="G2528" s="3" t="s">
        <v>20</v>
      </c>
      <c r="H2528" s="3" t="s">
        <v>47</v>
      </c>
      <c r="I2528" s="3" t="s">
        <v>2</v>
      </c>
      <c r="J2528" s="3" t="s">
        <v>13</v>
      </c>
      <c r="K2528" s="3" t="s">
        <v>23</v>
      </c>
      <c r="L2528" s="3" t="s">
        <v>29</v>
      </c>
      <c r="M2528" s="8">
        <v>3</v>
      </c>
      <c r="N2528" s="5">
        <v>194.07</v>
      </c>
      <c r="O2528" s="6">
        <v>0.1</v>
      </c>
      <c r="P2528" s="5">
        <v>102.37</v>
      </c>
      <c r="Q2528" s="5">
        <f t="shared" si="156"/>
        <v>523.98900000000003</v>
      </c>
      <c r="R2528" s="5">
        <f t="shared" si="157"/>
        <v>307.11</v>
      </c>
      <c r="S2528" s="5">
        <f t="shared" si="158"/>
        <v>216.87900000000002</v>
      </c>
      <c r="T2528" s="7">
        <f t="shared" si="159"/>
        <v>0.4138999101126169</v>
      </c>
      <c r="U2528" s="4">
        <f>YEAR(SalesDataTable[[#This Row],[Order Date]])</f>
        <v>2026</v>
      </c>
      <c r="V2528" s="7" t="str">
        <f>"Q"&amp;ROUNDUP(MONTH(SalesDataTable[[#This Row],[Order Date]])/3,0)</f>
        <v>Q4</v>
      </c>
      <c r="W2528" s="8">
        <f>MONTH(SalesDataTable[[#This Row],[Order Date]])</f>
        <v>12</v>
      </c>
      <c r="X2528" s="7" t="str">
        <f>TEXT(SalesDataTable[[#This Row],[Order Date]],"mmm")</f>
        <v>Dec</v>
      </c>
    </row>
    <row r="2529" spans="1:24" ht="15.75">
      <c r="A2529" s="1">
        <v>3517</v>
      </c>
      <c r="B2529" s="2">
        <v>46361</v>
      </c>
      <c r="C2529" s="3">
        <f>YEAR(SalesDataTable[[#This Row],[Order Date]])</f>
        <v>2026</v>
      </c>
      <c r="D2529" s="10" t="str">
        <f>"Q"&amp;ROUNDUP(MONTH(SalesDataTable[[#This Row],[Order Date]])/3,0)</f>
        <v>Q4</v>
      </c>
      <c r="E2529" s="3">
        <f>MONTH(SalesDataTable[[#This Row],[Order Date]])</f>
        <v>12</v>
      </c>
      <c r="F2529" s="3" t="str">
        <f>TEXT(SalesDataTable[[#This Row],[Order Date]],"MMM")</f>
        <v>Dec</v>
      </c>
      <c r="G2529" s="3" t="s">
        <v>20</v>
      </c>
      <c r="H2529" s="3" t="s">
        <v>47</v>
      </c>
      <c r="I2529" s="3" t="s">
        <v>28</v>
      </c>
      <c r="J2529" s="3" t="s">
        <v>13</v>
      </c>
      <c r="K2529" s="3" t="s">
        <v>9</v>
      </c>
      <c r="L2529" s="3" t="s">
        <v>37</v>
      </c>
      <c r="M2529" s="8">
        <v>1</v>
      </c>
      <c r="N2529" s="5">
        <v>152.44</v>
      </c>
      <c r="O2529" s="6">
        <v>0.1</v>
      </c>
      <c r="P2529" s="5">
        <v>76.91</v>
      </c>
      <c r="Q2529" s="5">
        <f t="shared" si="156"/>
        <v>137.196</v>
      </c>
      <c r="R2529" s="5">
        <f t="shared" si="157"/>
        <v>76.91</v>
      </c>
      <c r="S2529" s="5">
        <f t="shared" si="158"/>
        <v>60.286000000000001</v>
      </c>
      <c r="T2529" s="7">
        <f t="shared" si="159"/>
        <v>0.43941514329863846</v>
      </c>
      <c r="U2529" s="4">
        <f>YEAR(SalesDataTable[[#This Row],[Order Date]])</f>
        <v>2026</v>
      </c>
      <c r="V2529" s="7" t="str">
        <f>"Q"&amp;ROUNDUP(MONTH(SalesDataTable[[#This Row],[Order Date]])/3,0)</f>
        <v>Q4</v>
      </c>
      <c r="W2529" s="8">
        <f>MONTH(SalesDataTable[[#This Row],[Order Date]])</f>
        <v>12</v>
      </c>
      <c r="X2529" s="7" t="str">
        <f>TEXT(SalesDataTable[[#This Row],[Order Date]],"mmm")</f>
        <v>Dec</v>
      </c>
    </row>
    <row r="2530" spans="1:24" ht="15.75">
      <c r="A2530" s="1">
        <v>4055</v>
      </c>
      <c r="B2530" s="2">
        <v>46361</v>
      </c>
      <c r="C2530" s="3">
        <f>YEAR(SalesDataTable[[#This Row],[Order Date]])</f>
        <v>2026</v>
      </c>
      <c r="D2530" s="10" t="str">
        <f>"Q"&amp;ROUNDUP(MONTH(SalesDataTable[[#This Row],[Order Date]])/3,0)</f>
        <v>Q4</v>
      </c>
      <c r="E2530" s="3">
        <f>MONTH(SalesDataTable[[#This Row],[Order Date]])</f>
        <v>12</v>
      </c>
      <c r="F2530" s="3" t="str">
        <f>TEXT(SalesDataTable[[#This Row],[Order Date]],"MMM")</f>
        <v>Dec</v>
      </c>
      <c r="G2530" s="3" t="s">
        <v>6</v>
      </c>
      <c r="H2530" s="3" t="s">
        <v>43</v>
      </c>
      <c r="I2530" s="3" t="s">
        <v>2</v>
      </c>
      <c r="J2530" s="3" t="s">
        <v>3</v>
      </c>
      <c r="K2530" s="3" t="s">
        <v>23</v>
      </c>
      <c r="L2530" s="3" t="s">
        <v>51</v>
      </c>
      <c r="M2530" s="8">
        <v>1</v>
      </c>
      <c r="N2530" s="5">
        <v>123.82</v>
      </c>
      <c r="O2530" s="6">
        <v>0.05</v>
      </c>
      <c r="P2530" s="5">
        <v>59.19</v>
      </c>
      <c r="Q2530" s="5">
        <f t="shared" si="156"/>
        <v>117.62899999999999</v>
      </c>
      <c r="R2530" s="5">
        <f t="shared" si="157"/>
        <v>59.19</v>
      </c>
      <c r="S2530" s="5">
        <f t="shared" si="158"/>
        <v>58.438999999999993</v>
      </c>
      <c r="T2530" s="7">
        <f t="shared" si="159"/>
        <v>0.49680775999115862</v>
      </c>
      <c r="U2530" s="4">
        <f>YEAR(SalesDataTable[[#This Row],[Order Date]])</f>
        <v>2026</v>
      </c>
      <c r="V2530" s="7" t="str">
        <f>"Q"&amp;ROUNDUP(MONTH(SalesDataTable[[#This Row],[Order Date]])/3,0)</f>
        <v>Q4</v>
      </c>
      <c r="W2530" s="8">
        <f>MONTH(SalesDataTable[[#This Row],[Order Date]])</f>
        <v>12</v>
      </c>
      <c r="X2530" s="7" t="str">
        <f>TEXT(SalesDataTable[[#This Row],[Order Date]],"mmm")</f>
        <v>Dec</v>
      </c>
    </row>
    <row r="2531" spans="1:24" ht="15.75">
      <c r="A2531" s="1">
        <v>4168</v>
      </c>
      <c r="B2531" s="2">
        <v>46361</v>
      </c>
      <c r="C2531" s="3">
        <f>YEAR(SalesDataTable[[#This Row],[Order Date]])</f>
        <v>2026</v>
      </c>
      <c r="D2531" s="10" t="str">
        <f>"Q"&amp;ROUNDUP(MONTH(SalesDataTable[[#This Row],[Order Date]])/3,0)</f>
        <v>Q4</v>
      </c>
      <c r="E2531" s="3">
        <f>MONTH(SalesDataTable[[#This Row],[Order Date]])</f>
        <v>12</v>
      </c>
      <c r="F2531" s="3" t="str">
        <f>TEXT(SalesDataTable[[#This Row],[Order Date]],"MMM")</f>
        <v>Dec</v>
      </c>
      <c r="G2531" s="3" t="s">
        <v>0</v>
      </c>
      <c r="H2531" s="3" t="s">
        <v>1</v>
      </c>
      <c r="I2531" s="3" t="s">
        <v>2</v>
      </c>
      <c r="J2531" s="3" t="s">
        <v>13</v>
      </c>
      <c r="K2531" s="3" t="s">
        <v>9</v>
      </c>
      <c r="L2531" s="3" t="s">
        <v>46</v>
      </c>
      <c r="M2531" s="8">
        <v>4</v>
      </c>
      <c r="N2531" s="5">
        <v>71.12</v>
      </c>
      <c r="O2531" s="6">
        <v>0.05</v>
      </c>
      <c r="P2531" s="5">
        <v>31.93</v>
      </c>
      <c r="Q2531" s="5">
        <f t="shared" si="156"/>
        <v>270.25600000000003</v>
      </c>
      <c r="R2531" s="5">
        <f t="shared" si="157"/>
        <v>127.72</v>
      </c>
      <c r="S2531" s="5">
        <f t="shared" si="158"/>
        <v>142.53600000000003</v>
      </c>
      <c r="T2531" s="7">
        <f t="shared" si="159"/>
        <v>0.52741104730329769</v>
      </c>
      <c r="U2531" s="4">
        <f>YEAR(SalesDataTable[[#This Row],[Order Date]])</f>
        <v>2026</v>
      </c>
      <c r="V2531" s="7" t="str">
        <f>"Q"&amp;ROUNDUP(MONTH(SalesDataTable[[#This Row],[Order Date]])/3,0)</f>
        <v>Q4</v>
      </c>
      <c r="W2531" s="8">
        <f>MONTH(SalesDataTable[[#This Row],[Order Date]])</f>
        <v>12</v>
      </c>
      <c r="X2531" s="7" t="str">
        <f>TEXT(SalesDataTable[[#This Row],[Order Date]],"mmm")</f>
        <v>Dec</v>
      </c>
    </row>
    <row r="2532" spans="1:24" ht="15.75">
      <c r="A2532" s="1">
        <v>4317</v>
      </c>
      <c r="B2532" s="2">
        <v>46361</v>
      </c>
      <c r="C2532" s="3">
        <f>YEAR(SalesDataTable[[#This Row],[Order Date]])</f>
        <v>2026</v>
      </c>
      <c r="D2532" s="10" t="str">
        <f>"Q"&amp;ROUNDUP(MONTH(SalesDataTable[[#This Row],[Order Date]])/3,0)</f>
        <v>Q4</v>
      </c>
      <c r="E2532" s="3">
        <f>MONTH(SalesDataTable[[#This Row],[Order Date]])</f>
        <v>12</v>
      </c>
      <c r="F2532" s="3" t="str">
        <f>TEXT(SalesDataTable[[#This Row],[Order Date]],"MMM")</f>
        <v>Dec</v>
      </c>
      <c r="G2532" s="3" t="s">
        <v>11</v>
      </c>
      <c r="H2532" s="3" t="s">
        <v>52</v>
      </c>
      <c r="I2532" s="3" t="s">
        <v>28</v>
      </c>
      <c r="J2532" s="3" t="s">
        <v>3</v>
      </c>
      <c r="K2532" s="3" t="s">
        <v>9</v>
      </c>
      <c r="L2532" s="3" t="s">
        <v>46</v>
      </c>
      <c r="M2532" s="8">
        <v>1</v>
      </c>
      <c r="N2532" s="5">
        <v>71.55</v>
      </c>
      <c r="O2532" s="6">
        <v>0.1</v>
      </c>
      <c r="P2532" s="5">
        <v>32.07</v>
      </c>
      <c r="Q2532" s="5">
        <f t="shared" si="156"/>
        <v>64.394999999999996</v>
      </c>
      <c r="R2532" s="5">
        <f t="shared" si="157"/>
        <v>32.07</v>
      </c>
      <c r="S2532" s="5">
        <f t="shared" si="158"/>
        <v>32.324999999999996</v>
      </c>
      <c r="T2532" s="7">
        <f t="shared" si="159"/>
        <v>0.50197996738877237</v>
      </c>
      <c r="U2532" s="4">
        <f>YEAR(SalesDataTable[[#This Row],[Order Date]])</f>
        <v>2026</v>
      </c>
      <c r="V2532" s="7" t="str">
        <f>"Q"&amp;ROUNDUP(MONTH(SalesDataTable[[#This Row],[Order Date]])/3,0)</f>
        <v>Q4</v>
      </c>
      <c r="W2532" s="8">
        <f>MONTH(SalesDataTable[[#This Row],[Order Date]])</f>
        <v>12</v>
      </c>
      <c r="X2532" s="7" t="str">
        <f>TEXT(SalesDataTable[[#This Row],[Order Date]],"mmm")</f>
        <v>Dec</v>
      </c>
    </row>
    <row r="2533" spans="1:24" ht="15.75">
      <c r="A2533" s="1">
        <v>4879</v>
      </c>
      <c r="B2533" s="2">
        <v>46361</v>
      </c>
      <c r="C2533" s="3">
        <f>YEAR(SalesDataTable[[#This Row],[Order Date]])</f>
        <v>2026</v>
      </c>
      <c r="D2533" s="10" t="str">
        <f>"Q"&amp;ROUNDUP(MONTH(SalesDataTable[[#This Row],[Order Date]])/3,0)</f>
        <v>Q4</v>
      </c>
      <c r="E2533" s="3">
        <f>MONTH(SalesDataTable[[#This Row],[Order Date]])</f>
        <v>12</v>
      </c>
      <c r="F2533" s="3" t="str">
        <f>TEXT(SalesDataTable[[#This Row],[Order Date]],"MMM")</f>
        <v>Dec</v>
      </c>
      <c r="G2533" s="3" t="s">
        <v>11</v>
      </c>
      <c r="H2533" s="3" t="s">
        <v>12</v>
      </c>
      <c r="I2533" s="3" t="s">
        <v>28</v>
      </c>
      <c r="J2533" s="3" t="s">
        <v>3</v>
      </c>
      <c r="K2533" s="3" t="s">
        <v>9</v>
      </c>
      <c r="L2533" s="3" t="s">
        <v>46</v>
      </c>
      <c r="M2533" s="8">
        <v>2</v>
      </c>
      <c r="N2533" s="5">
        <v>70.239999999999995</v>
      </c>
      <c r="O2533" s="6">
        <v>0.1</v>
      </c>
      <c r="P2533" s="5">
        <v>33.29</v>
      </c>
      <c r="Q2533" s="5">
        <f t="shared" si="156"/>
        <v>126.43199999999999</v>
      </c>
      <c r="R2533" s="5">
        <f t="shared" si="157"/>
        <v>66.58</v>
      </c>
      <c r="S2533" s="5">
        <f t="shared" si="158"/>
        <v>59.85199999999999</v>
      </c>
      <c r="T2533" s="7">
        <f t="shared" si="159"/>
        <v>0.47339281194634264</v>
      </c>
      <c r="U2533" s="4">
        <f>YEAR(SalesDataTable[[#This Row],[Order Date]])</f>
        <v>2026</v>
      </c>
      <c r="V2533" s="7" t="str">
        <f>"Q"&amp;ROUNDUP(MONTH(SalesDataTable[[#This Row],[Order Date]])/3,0)</f>
        <v>Q4</v>
      </c>
      <c r="W2533" s="8">
        <f>MONTH(SalesDataTable[[#This Row],[Order Date]])</f>
        <v>12</v>
      </c>
      <c r="X2533" s="7" t="str">
        <f>TEXT(SalesDataTable[[#This Row],[Order Date]],"mmm")</f>
        <v>Dec</v>
      </c>
    </row>
    <row r="2534" spans="1:24" ht="15.75">
      <c r="A2534" s="1">
        <v>467</v>
      </c>
      <c r="B2534" s="2">
        <v>46362</v>
      </c>
      <c r="C2534" s="3">
        <f>YEAR(SalesDataTable[[#This Row],[Order Date]])</f>
        <v>2026</v>
      </c>
      <c r="D2534" s="10" t="str">
        <f>"Q"&amp;ROUNDUP(MONTH(SalesDataTable[[#This Row],[Order Date]])/3,0)</f>
        <v>Q4</v>
      </c>
      <c r="E2534" s="3">
        <f>MONTH(SalesDataTable[[#This Row],[Order Date]])</f>
        <v>12</v>
      </c>
      <c r="F2534" s="3" t="str">
        <f>TEXT(SalesDataTable[[#This Row],[Order Date]],"MMM")</f>
        <v>Dec</v>
      </c>
      <c r="G2534" s="3" t="s">
        <v>0</v>
      </c>
      <c r="H2534" s="3" t="s">
        <v>1</v>
      </c>
      <c r="I2534" s="3" t="s">
        <v>28</v>
      </c>
      <c r="J2534" s="3" t="s">
        <v>3</v>
      </c>
      <c r="K2534" s="3" t="s">
        <v>4</v>
      </c>
      <c r="L2534" s="3" t="s">
        <v>22</v>
      </c>
      <c r="M2534" s="8">
        <v>2</v>
      </c>
      <c r="N2534" s="5">
        <v>50.68</v>
      </c>
      <c r="O2534" s="6">
        <v>0.15</v>
      </c>
      <c r="P2534" s="5">
        <v>22.41</v>
      </c>
      <c r="Q2534" s="5">
        <f t="shared" si="156"/>
        <v>86.155999999999992</v>
      </c>
      <c r="R2534" s="5">
        <f t="shared" si="157"/>
        <v>44.82</v>
      </c>
      <c r="S2534" s="5">
        <f t="shared" si="158"/>
        <v>41.335999999999991</v>
      </c>
      <c r="T2534" s="7">
        <f t="shared" si="159"/>
        <v>0.47978086262129155</v>
      </c>
      <c r="U2534" s="4">
        <f>YEAR(SalesDataTable[[#This Row],[Order Date]])</f>
        <v>2026</v>
      </c>
      <c r="V2534" s="7" t="str">
        <f>"Q"&amp;ROUNDUP(MONTH(SalesDataTable[[#This Row],[Order Date]])/3,0)</f>
        <v>Q4</v>
      </c>
      <c r="W2534" s="8">
        <f>MONTH(SalesDataTable[[#This Row],[Order Date]])</f>
        <v>12</v>
      </c>
      <c r="X2534" s="7" t="str">
        <f>TEXT(SalesDataTable[[#This Row],[Order Date]],"mmm")</f>
        <v>Dec</v>
      </c>
    </row>
    <row r="2535" spans="1:24" ht="15.75">
      <c r="A2535" s="1">
        <v>825</v>
      </c>
      <c r="B2535" s="2">
        <v>46362</v>
      </c>
      <c r="C2535" s="3">
        <f>YEAR(SalesDataTable[[#This Row],[Order Date]])</f>
        <v>2026</v>
      </c>
      <c r="D2535" s="10" t="str">
        <f>"Q"&amp;ROUNDUP(MONTH(SalesDataTable[[#This Row],[Order Date]])/3,0)</f>
        <v>Q4</v>
      </c>
      <c r="E2535" s="3">
        <f>MONTH(SalesDataTable[[#This Row],[Order Date]])</f>
        <v>12</v>
      </c>
      <c r="F2535" s="3" t="str">
        <f>TEXT(SalesDataTable[[#This Row],[Order Date]],"MMM")</f>
        <v>Dec</v>
      </c>
      <c r="G2535" s="3" t="s">
        <v>20</v>
      </c>
      <c r="H2535" s="3" t="s">
        <v>31</v>
      </c>
      <c r="I2535" s="3" t="s">
        <v>2</v>
      </c>
      <c r="J2535" s="3" t="s">
        <v>13</v>
      </c>
      <c r="K2535" s="3" t="s">
        <v>4</v>
      </c>
      <c r="L2535" s="3" t="s">
        <v>30</v>
      </c>
      <c r="M2535" s="8">
        <v>1</v>
      </c>
      <c r="N2535" s="5">
        <v>101.26</v>
      </c>
      <c r="O2535" s="6">
        <v>0</v>
      </c>
      <c r="P2535" s="5">
        <v>51.7</v>
      </c>
      <c r="Q2535" s="5">
        <f t="shared" si="156"/>
        <v>101.26</v>
      </c>
      <c r="R2535" s="5">
        <f t="shared" si="157"/>
        <v>51.7</v>
      </c>
      <c r="S2535" s="5">
        <f t="shared" si="158"/>
        <v>49.56</v>
      </c>
      <c r="T2535" s="7">
        <f t="shared" si="159"/>
        <v>0.4894331424056883</v>
      </c>
      <c r="U2535" s="4">
        <f>YEAR(SalesDataTable[[#This Row],[Order Date]])</f>
        <v>2026</v>
      </c>
      <c r="V2535" s="7" t="str">
        <f>"Q"&amp;ROUNDUP(MONTH(SalesDataTable[[#This Row],[Order Date]])/3,0)</f>
        <v>Q4</v>
      </c>
      <c r="W2535" s="8">
        <f>MONTH(SalesDataTable[[#This Row],[Order Date]])</f>
        <v>12</v>
      </c>
      <c r="X2535" s="7" t="str">
        <f>TEXT(SalesDataTable[[#This Row],[Order Date]],"mmm")</f>
        <v>Dec</v>
      </c>
    </row>
    <row r="2536" spans="1:24" ht="15.75">
      <c r="A2536" s="1">
        <v>2346</v>
      </c>
      <c r="B2536" s="2">
        <v>46362</v>
      </c>
      <c r="C2536" s="3">
        <f>YEAR(SalesDataTable[[#This Row],[Order Date]])</f>
        <v>2026</v>
      </c>
      <c r="D2536" s="10" t="str">
        <f>"Q"&amp;ROUNDUP(MONTH(SalesDataTable[[#This Row],[Order Date]])/3,0)</f>
        <v>Q4</v>
      </c>
      <c r="E2536" s="3">
        <f>MONTH(SalesDataTable[[#This Row],[Order Date]])</f>
        <v>12</v>
      </c>
      <c r="F2536" s="3" t="str">
        <f>TEXT(SalesDataTable[[#This Row],[Order Date]],"MMM")</f>
        <v>Dec</v>
      </c>
      <c r="G2536" s="3" t="s">
        <v>0</v>
      </c>
      <c r="H2536" s="3" t="s">
        <v>1</v>
      </c>
      <c r="I2536" s="3" t="s">
        <v>28</v>
      </c>
      <c r="J2536" s="3" t="s">
        <v>16</v>
      </c>
      <c r="K2536" s="3" t="s">
        <v>14</v>
      </c>
      <c r="L2536" s="3" t="s">
        <v>32</v>
      </c>
      <c r="M2536" s="8">
        <v>2</v>
      </c>
      <c r="N2536" s="5">
        <v>46.01</v>
      </c>
      <c r="O2536" s="6">
        <v>0.05</v>
      </c>
      <c r="P2536" s="5">
        <v>18.399999999999999</v>
      </c>
      <c r="Q2536" s="5">
        <f t="shared" si="156"/>
        <v>87.418999999999997</v>
      </c>
      <c r="R2536" s="5">
        <f t="shared" si="157"/>
        <v>36.799999999999997</v>
      </c>
      <c r="S2536" s="5">
        <f t="shared" si="158"/>
        <v>50.619</v>
      </c>
      <c r="T2536" s="7">
        <f t="shared" si="159"/>
        <v>0.57903888170763795</v>
      </c>
      <c r="U2536" s="4">
        <f>YEAR(SalesDataTable[[#This Row],[Order Date]])</f>
        <v>2026</v>
      </c>
      <c r="V2536" s="7" t="str">
        <f>"Q"&amp;ROUNDUP(MONTH(SalesDataTable[[#This Row],[Order Date]])/3,0)</f>
        <v>Q4</v>
      </c>
      <c r="W2536" s="8">
        <f>MONTH(SalesDataTable[[#This Row],[Order Date]])</f>
        <v>12</v>
      </c>
      <c r="X2536" s="7" t="str">
        <f>TEXT(SalesDataTable[[#This Row],[Order Date]],"mmm")</f>
        <v>Dec</v>
      </c>
    </row>
    <row r="2537" spans="1:24" ht="15.75">
      <c r="A2537" s="1">
        <v>3095</v>
      </c>
      <c r="B2537" s="2">
        <v>46362</v>
      </c>
      <c r="C2537" s="3">
        <f>YEAR(SalesDataTable[[#This Row],[Order Date]])</f>
        <v>2026</v>
      </c>
      <c r="D2537" s="10" t="str">
        <f>"Q"&amp;ROUNDUP(MONTH(SalesDataTable[[#This Row],[Order Date]])/3,0)</f>
        <v>Q4</v>
      </c>
      <c r="E2537" s="3">
        <f>MONTH(SalesDataTable[[#This Row],[Order Date]])</f>
        <v>12</v>
      </c>
      <c r="F2537" s="3" t="str">
        <f>TEXT(SalesDataTable[[#This Row],[Order Date]],"MMM")</f>
        <v>Dec</v>
      </c>
      <c r="G2537" s="3" t="s">
        <v>6</v>
      </c>
      <c r="H2537" s="3" t="s">
        <v>43</v>
      </c>
      <c r="I2537" s="3" t="s">
        <v>2</v>
      </c>
      <c r="J2537" s="3" t="s">
        <v>13</v>
      </c>
      <c r="K2537" s="3" t="s">
        <v>14</v>
      </c>
      <c r="L2537" s="3" t="s">
        <v>44</v>
      </c>
      <c r="M2537" s="8">
        <v>2</v>
      </c>
      <c r="N2537" s="5">
        <v>131.97999999999999</v>
      </c>
      <c r="O2537" s="6">
        <v>0.1</v>
      </c>
      <c r="P2537" s="5">
        <v>68.02</v>
      </c>
      <c r="Q2537" s="5">
        <f t="shared" si="156"/>
        <v>237.56399999999999</v>
      </c>
      <c r="R2537" s="5">
        <f t="shared" si="157"/>
        <v>136.04</v>
      </c>
      <c r="S2537" s="5">
        <f t="shared" si="158"/>
        <v>101.524</v>
      </c>
      <c r="T2537" s="7">
        <f t="shared" si="159"/>
        <v>0.42735431294303855</v>
      </c>
      <c r="U2537" s="4">
        <f>YEAR(SalesDataTable[[#This Row],[Order Date]])</f>
        <v>2026</v>
      </c>
      <c r="V2537" s="7" t="str">
        <f>"Q"&amp;ROUNDUP(MONTH(SalesDataTable[[#This Row],[Order Date]])/3,0)</f>
        <v>Q4</v>
      </c>
      <c r="W2537" s="8">
        <f>MONTH(SalesDataTable[[#This Row],[Order Date]])</f>
        <v>12</v>
      </c>
      <c r="X2537" s="7" t="str">
        <f>TEXT(SalesDataTable[[#This Row],[Order Date]],"mmm")</f>
        <v>Dec</v>
      </c>
    </row>
    <row r="2538" spans="1:24" ht="15.75">
      <c r="A2538" s="1">
        <v>3580</v>
      </c>
      <c r="B2538" s="2">
        <v>46362</v>
      </c>
      <c r="C2538" s="3">
        <f>YEAR(SalesDataTable[[#This Row],[Order Date]])</f>
        <v>2026</v>
      </c>
      <c r="D2538" s="10" t="str">
        <f>"Q"&amp;ROUNDUP(MONTH(SalesDataTable[[#This Row],[Order Date]])/3,0)</f>
        <v>Q4</v>
      </c>
      <c r="E2538" s="3">
        <f>MONTH(SalesDataTable[[#This Row],[Order Date]])</f>
        <v>12</v>
      </c>
      <c r="F2538" s="3" t="str">
        <f>TEXT(SalesDataTable[[#This Row],[Order Date]],"MMM")</f>
        <v>Dec</v>
      </c>
      <c r="G2538" s="3" t="s">
        <v>20</v>
      </c>
      <c r="H2538" s="3" t="s">
        <v>31</v>
      </c>
      <c r="I2538" s="3" t="s">
        <v>19</v>
      </c>
      <c r="J2538" s="3" t="s">
        <v>13</v>
      </c>
      <c r="K2538" s="3" t="s">
        <v>9</v>
      </c>
      <c r="L2538" s="3" t="s">
        <v>46</v>
      </c>
      <c r="M2538" s="8">
        <v>2</v>
      </c>
      <c r="N2538" s="5">
        <v>73.16</v>
      </c>
      <c r="O2538" s="6">
        <v>0.15</v>
      </c>
      <c r="P2538" s="5">
        <v>32.64</v>
      </c>
      <c r="Q2538" s="5">
        <f t="shared" si="156"/>
        <v>124.37199999999999</v>
      </c>
      <c r="R2538" s="5">
        <f t="shared" si="157"/>
        <v>65.28</v>
      </c>
      <c r="S2538" s="5">
        <f t="shared" si="158"/>
        <v>59.091999999999985</v>
      </c>
      <c r="T2538" s="7">
        <f t="shared" si="159"/>
        <v>0.47512301804264617</v>
      </c>
      <c r="U2538" s="4">
        <f>YEAR(SalesDataTable[[#This Row],[Order Date]])</f>
        <v>2026</v>
      </c>
      <c r="V2538" s="7" t="str">
        <f>"Q"&amp;ROUNDUP(MONTH(SalesDataTable[[#This Row],[Order Date]])/3,0)</f>
        <v>Q4</v>
      </c>
      <c r="W2538" s="8">
        <f>MONTH(SalesDataTable[[#This Row],[Order Date]])</f>
        <v>12</v>
      </c>
      <c r="X2538" s="7" t="str">
        <f>TEXT(SalesDataTable[[#This Row],[Order Date]],"mmm")</f>
        <v>Dec</v>
      </c>
    </row>
    <row r="2539" spans="1:24" ht="15.75">
      <c r="A2539" s="1">
        <v>4672</v>
      </c>
      <c r="B2539" s="2">
        <v>46362</v>
      </c>
      <c r="C2539" s="3">
        <f>YEAR(SalesDataTable[[#This Row],[Order Date]])</f>
        <v>2026</v>
      </c>
      <c r="D2539" s="10" t="str">
        <f>"Q"&amp;ROUNDUP(MONTH(SalesDataTable[[#This Row],[Order Date]])/3,0)</f>
        <v>Q4</v>
      </c>
      <c r="E2539" s="3">
        <f>MONTH(SalesDataTable[[#This Row],[Order Date]])</f>
        <v>12</v>
      </c>
      <c r="F2539" s="3" t="str">
        <f>TEXT(SalesDataTable[[#This Row],[Order Date]],"MMM")</f>
        <v>Dec</v>
      </c>
      <c r="G2539" s="3" t="s">
        <v>6</v>
      </c>
      <c r="H2539" s="3" t="s">
        <v>27</v>
      </c>
      <c r="I2539" s="3" t="s">
        <v>2</v>
      </c>
      <c r="J2539" s="3" t="s">
        <v>16</v>
      </c>
      <c r="K2539" s="3" t="s">
        <v>14</v>
      </c>
      <c r="L2539" s="3" t="s">
        <v>32</v>
      </c>
      <c r="M2539" s="8">
        <v>2</v>
      </c>
      <c r="N2539" s="5">
        <v>47.43</v>
      </c>
      <c r="O2539" s="6">
        <v>0.05</v>
      </c>
      <c r="P2539" s="5">
        <v>18.63</v>
      </c>
      <c r="Q2539" s="5">
        <f t="shared" si="156"/>
        <v>90.11699999999999</v>
      </c>
      <c r="R2539" s="5">
        <f t="shared" si="157"/>
        <v>37.26</v>
      </c>
      <c r="S2539" s="5">
        <f t="shared" si="158"/>
        <v>52.856999999999992</v>
      </c>
      <c r="T2539" s="7">
        <f t="shared" si="159"/>
        <v>0.58653750124837711</v>
      </c>
      <c r="U2539" s="4">
        <f>YEAR(SalesDataTable[[#This Row],[Order Date]])</f>
        <v>2026</v>
      </c>
      <c r="V2539" s="7" t="str">
        <f>"Q"&amp;ROUNDUP(MONTH(SalesDataTable[[#This Row],[Order Date]])/3,0)</f>
        <v>Q4</v>
      </c>
      <c r="W2539" s="8">
        <f>MONTH(SalesDataTable[[#This Row],[Order Date]])</f>
        <v>12</v>
      </c>
      <c r="X2539" s="7" t="str">
        <f>TEXT(SalesDataTable[[#This Row],[Order Date]],"mmm")</f>
        <v>Dec</v>
      </c>
    </row>
    <row r="2540" spans="1:24" ht="15.75">
      <c r="A2540" s="1">
        <v>533</v>
      </c>
      <c r="B2540" s="2">
        <v>46363</v>
      </c>
      <c r="C2540" s="3">
        <f>YEAR(SalesDataTable[[#This Row],[Order Date]])</f>
        <v>2026</v>
      </c>
      <c r="D2540" s="10" t="str">
        <f>"Q"&amp;ROUNDUP(MONTH(SalesDataTable[[#This Row],[Order Date]])/3,0)</f>
        <v>Q4</v>
      </c>
      <c r="E2540" s="3">
        <f>MONTH(SalesDataTable[[#This Row],[Order Date]])</f>
        <v>12</v>
      </c>
      <c r="F2540" s="3" t="str">
        <f>TEXT(SalesDataTable[[#This Row],[Order Date]],"MMM")</f>
        <v>Dec</v>
      </c>
      <c r="G2540" s="3" t="s">
        <v>0</v>
      </c>
      <c r="H2540" s="3" t="s">
        <v>36</v>
      </c>
      <c r="I2540" s="3" t="s">
        <v>2</v>
      </c>
      <c r="J2540" s="3" t="s">
        <v>13</v>
      </c>
      <c r="K2540" s="3" t="s">
        <v>14</v>
      </c>
      <c r="L2540" s="3" t="s">
        <v>15</v>
      </c>
      <c r="M2540" s="8">
        <v>1</v>
      </c>
      <c r="N2540" s="5">
        <v>35.93</v>
      </c>
      <c r="O2540" s="6">
        <v>0.05</v>
      </c>
      <c r="P2540" s="5">
        <v>13.23</v>
      </c>
      <c r="Q2540" s="5">
        <f t="shared" si="156"/>
        <v>34.133499999999998</v>
      </c>
      <c r="R2540" s="5">
        <f t="shared" si="157"/>
        <v>13.23</v>
      </c>
      <c r="S2540" s="5">
        <f t="shared" si="158"/>
        <v>20.903499999999998</v>
      </c>
      <c r="T2540" s="7">
        <f t="shared" si="159"/>
        <v>0.6124042363074399</v>
      </c>
      <c r="U2540" s="4">
        <f>YEAR(SalesDataTable[[#This Row],[Order Date]])</f>
        <v>2026</v>
      </c>
      <c r="V2540" s="7" t="str">
        <f>"Q"&amp;ROUNDUP(MONTH(SalesDataTable[[#This Row],[Order Date]])/3,0)</f>
        <v>Q4</v>
      </c>
      <c r="W2540" s="8">
        <f>MONTH(SalesDataTable[[#This Row],[Order Date]])</f>
        <v>12</v>
      </c>
      <c r="X2540" s="7" t="str">
        <f>TEXT(SalesDataTable[[#This Row],[Order Date]],"mmm")</f>
        <v>Dec</v>
      </c>
    </row>
    <row r="2541" spans="1:24" ht="15.75">
      <c r="A2541" s="1">
        <v>2160</v>
      </c>
      <c r="B2541" s="2">
        <v>46363</v>
      </c>
      <c r="C2541" s="3">
        <f>YEAR(SalesDataTable[[#This Row],[Order Date]])</f>
        <v>2026</v>
      </c>
      <c r="D2541" s="10" t="str">
        <f>"Q"&amp;ROUNDUP(MONTH(SalesDataTable[[#This Row],[Order Date]])/3,0)</f>
        <v>Q4</v>
      </c>
      <c r="E2541" s="3">
        <f>MONTH(SalesDataTable[[#This Row],[Order Date]])</f>
        <v>12</v>
      </c>
      <c r="F2541" s="3" t="str">
        <f>TEXT(SalesDataTable[[#This Row],[Order Date]],"MMM")</f>
        <v>Dec</v>
      </c>
      <c r="G2541" s="3" t="s">
        <v>0</v>
      </c>
      <c r="H2541" s="3" t="s">
        <v>50</v>
      </c>
      <c r="I2541" s="3" t="s">
        <v>28</v>
      </c>
      <c r="J2541" s="3" t="s">
        <v>3</v>
      </c>
      <c r="K2541" s="3" t="s">
        <v>14</v>
      </c>
      <c r="L2541" s="3" t="s">
        <v>15</v>
      </c>
      <c r="M2541" s="8">
        <v>1</v>
      </c>
      <c r="N2541" s="5">
        <v>35.53</v>
      </c>
      <c r="O2541" s="6">
        <v>0.05</v>
      </c>
      <c r="P2541" s="5">
        <v>13.28</v>
      </c>
      <c r="Q2541" s="5">
        <f t="shared" si="156"/>
        <v>33.753500000000003</v>
      </c>
      <c r="R2541" s="5">
        <f t="shared" si="157"/>
        <v>13.28</v>
      </c>
      <c r="S2541" s="5">
        <f t="shared" si="158"/>
        <v>20.473500000000001</v>
      </c>
      <c r="T2541" s="7">
        <f t="shared" si="159"/>
        <v>0.6065593197742456</v>
      </c>
      <c r="U2541" s="4">
        <f>YEAR(SalesDataTable[[#This Row],[Order Date]])</f>
        <v>2026</v>
      </c>
      <c r="V2541" s="7" t="str">
        <f>"Q"&amp;ROUNDUP(MONTH(SalesDataTable[[#This Row],[Order Date]])/3,0)</f>
        <v>Q4</v>
      </c>
      <c r="W2541" s="8">
        <f>MONTH(SalesDataTable[[#This Row],[Order Date]])</f>
        <v>12</v>
      </c>
      <c r="X2541" s="7" t="str">
        <f>TEXT(SalesDataTable[[#This Row],[Order Date]],"mmm")</f>
        <v>Dec</v>
      </c>
    </row>
    <row r="2542" spans="1:24" ht="15.75">
      <c r="A2542" s="1">
        <v>2841</v>
      </c>
      <c r="B2542" s="2">
        <v>46363</v>
      </c>
      <c r="C2542" s="3">
        <f>YEAR(SalesDataTable[[#This Row],[Order Date]])</f>
        <v>2026</v>
      </c>
      <c r="D2542" s="10" t="str">
        <f>"Q"&amp;ROUNDUP(MONTH(SalesDataTable[[#This Row],[Order Date]])/3,0)</f>
        <v>Q4</v>
      </c>
      <c r="E2542" s="3">
        <f>MONTH(SalesDataTable[[#This Row],[Order Date]])</f>
        <v>12</v>
      </c>
      <c r="F2542" s="3" t="str">
        <f>TEXT(SalesDataTable[[#This Row],[Order Date]],"MMM")</f>
        <v>Dec</v>
      </c>
      <c r="G2542" s="3" t="s">
        <v>6</v>
      </c>
      <c r="H2542" s="3" t="s">
        <v>49</v>
      </c>
      <c r="I2542" s="3" t="s">
        <v>2</v>
      </c>
      <c r="J2542" s="3" t="s">
        <v>13</v>
      </c>
      <c r="K2542" s="3" t="s">
        <v>23</v>
      </c>
      <c r="L2542" s="3" t="s">
        <v>29</v>
      </c>
      <c r="M2542" s="8">
        <v>3</v>
      </c>
      <c r="N2542" s="5">
        <v>196.97</v>
      </c>
      <c r="O2542" s="6">
        <v>0.15</v>
      </c>
      <c r="P2542" s="5">
        <v>101.88</v>
      </c>
      <c r="Q2542" s="5">
        <f t="shared" si="156"/>
        <v>502.27349999999996</v>
      </c>
      <c r="R2542" s="5">
        <f t="shared" si="157"/>
        <v>305.64</v>
      </c>
      <c r="S2542" s="5">
        <f t="shared" si="158"/>
        <v>196.63349999999997</v>
      </c>
      <c r="T2542" s="7">
        <f t="shared" si="159"/>
        <v>0.39148690902466482</v>
      </c>
      <c r="U2542" s="4">
        <f>YEAR(SalesDataTable[[#This Row],[Order Date]])</f>
        <v>2026</v>
      </c>
      <c r="V2542" s="7" t="str">
        <f>"Q"&amp;ROUNDUP(MONTH(SalesDataTable[[#This Row],[Order Date]])/3,0)</f>
        <v>Q4</v>
      </c>
      <c r="W2542" s="8">
        <f>MONTH(SalesDataTable[[#This Row],[Order Date]])</f>
        <v>12</v>
      </c>
      <c r="X2542" s="7" t="str">
        <f>TEXT(SalesDataTable[[#This Row],[Order Date]],"mmm")</f>
        <v>Dec</v>
      </c>
    </row>
    <row r="2543" spans="1:24" ht="15.75">
      <c r="A2543" s="1">
        <v>3433</v>
      </c>
      <c r="B2543" s="2">
        <v>46363</v>
      </c>
      <c r="C2543" s="3">
        <f>YEAR(SalesDataTable[[#This Row],[Order Date]])</f>
        <v>2026</v>
      </c>
      <c r="D2543" s="10" t="str">
        <f>"Q"&amp;ROUNDUP(MONTH(SalesDataTable[[#This Row],[Order Date]])/3,0)</f>
        <v>Q4</v>
      </c>
      <c r="E2543" s="3">
        <f>MONTH(SalesDataTable[[#This Row],[Order Date]])</f>
        <v>12</v>
      </c>
      <c r="F2543" s="3" t="str">
        <f>TEXT(SalesDataTable[[#This Row],[Order Date]],"MMM")</f>
        <v>Dec</v>
      </c>
      <c r="G2543" s="3" t="s">
        <v>0</v>
      </c>
      <c r="H2543" s="3" t="s">
        <v>1</v>
      </c>
      <c r="I2543" s="3" t="s">
        <v>2</v>
      </c>
      <c r="J2543" s="3" t="s">
        <v>13</v>
      </c>
      <c r="K2543" s="3" t="s">
        <v>14</v>
      </c>
      <c r="L2543" s="3" t="s">
        <v>15</v>
      </c>
      <c r="M2543" s="8">
        <v>2</v>
      </c>
      <c r="N2543" s="5">
        <v>37.020000000000003</v>
      </c>
      <c r="O2543" s="6">
        <v>0.2</v>
      </c>
      <c r="P2543" s="5">
        <v>13.39</v>
      </c>
      <c r="Q2543" s="5">
        <f t="shared" si="156"/>
        <v>59.232000000000006</v>
      </c>
      <c r="R2543" s="5">
        <f t="shared" si="157"/>
        <v>26.78</v>
      </c>
      <c r="S2543" s="5">
        <f t="shared" si="158"/>
        <v>32.452000000000005</v>
      </c>
      <c r="T2543" s="7">
        <f t="shared" si="159"/>
        <v>0.5478795245813074</v>
      </c>
      <c r="U2543" s="4">
        <f>YEAR(SalesDataTable[[#This Row],[Order Date]])</f>
        <v>2026</v>
      </c>
      <c r="V2543" s="7" t="str">
        <f>"Q"&amp;ROUNDUP(MONTH(SalesDataTable[[#This Row],[Order Date]])/3,0)</f>
        <v>Q4</v>
      </c>
      <c r="W2543" s="8">
        <f>MONTH(SalesDataTable[[#This Row],[Order Date]])</f>
        <v>12</v>
      </c>
      <c r="X2543" s="7" t="str">
        <f>TEXT(SalesDataTable[[#This Row],[Order Date]],"mmm")</f>
        <v>Dec</v>
      </c>
    </row>
    <row r="2544" spans="1:24" ht="15.75">
      <c r="A2544" s="1">
        <v>3763</v>
      </c>
      <c r="B2544" s="2">
        <v>46363</v>
      </c>
      <c r="C2544" s="3">
        <f>YEAR(SalesDataTable[[#This Row],[Order Date]])</f>
        <v>2026</v>
      </c>
      <c r="D2544" s="10" t="str">
        <f>"Q"&amp;ROUNDUP(MONTH(SalesDataTable[[#This Row],[Order Date]])/3,0)</f>
        <v>Q4</v>
      </c>
      <c r="E2544" s="3">
        <f>MONTH(SalesDataTable[[#This Row],[Order Date]])</f>
        <v>12</v>
      </c>
      <c r="F2544" s="3" t="str">
        <f>TEXT(SalesDataTable[[#This Row],[Order Date]],"MMM")</f>
        <v>Dec</v>
      </c>
      <c r="G2544" s="3" t="s">
        <v>6</v>
      </c>
      <c r="H2544" s="3" t="s">
        <v>49</v>
      </c>
      <c r="I2544" s="3" t="s">
        <v>2</v>
      </c>
      <c r="J2544" s="3" t="s">
        <v>13</v>
      </c>
      <c r="K2544" s="3" t="s">
        <v>14</v>
      </c>
      <c r="L2544" s="3" t="s">
        <v>32</v>
      </c>
      <c r="M2544" s="8">
        <v>4</v>
      </c>
      <c r="N2544" s="5">
        <v>47.22</v>
      </c>
      <c r="O2544" s="6">
        <v>0</v>
      </c>
      <c r="P2544" s="5">
        <v>18.420000000000002</v>
      </c>
      <c r="Q2544" s="5">
        <f t="shared" si="156"/>
        <v>188.88</v>
      </c>
      <c r="R2544" s="5">
        <f t="shared" si="157"/>
        <v>73.680000000000007</v>
      </c>
      <c r="S2544" s="5">
        <f t="shared" si="158"/>
        <v>115.19999999999999</v>
      </c>
      <c r="T2544" s="7">
        <f t="shared" si="159"/>
        <v>0.60991105463786521</v>
      </c>
      <c r="U2544" s="4">
        <f>YEAR(SalesDataTable[[#This Row],[Order Date]])</f>
        <v>2026</v>
      </c>
      <c r="V2544" s="7" t="str">
        <f>"Q"&amp;ROUNDUP(MONTH(SalesDataTable[[#This Row],[Order Date]])/3,0)</f>
        <v>Q4</v>
      </c>
      <c r="W2544" s="8">
        <f>MONTH(SalesDataTable[[#This Row],[Order Date]])</f>
        <v>12</v>
      </c>
      <c r="X2544" s="7" t="str">
        <f>TEXT(SalesDataTable[[#This Row],[Order Date]],"mmm")</f>
        <v>Dec</v>
      </c>
    </row>
    <row r="2545" spans="1:24" ht="15.75">
      <c r="A2545" s="1">
        <v>706</v>
      </c>
      <c r="B2545" s="2">
        <v>46364</v>
      </c>
      <c r="C2545" s="3">
        <f>YEAR(SalesDataTable[[#This Row],[Order Date]])</f>
        <v>2026</v>
      </c>
      <c r="D2545" s="10" t="str">
        <f>"Q"&amp;ROUNDUP(MONTH(SalesDataTable[[#This Row],[Order Date]])/3,0)</f>
        <v>Q4</v>
      </c>
      <c r="E2545" s="3">
        <f>MONTH(SalesDataTable[[#This Row],[Order Date]])</f>
        <v>12</v>
      </c>
      <c r="F2545" s="3" t="str">
        <f>TEXT(SalesDataTable[[#This Row],[Order Date]],"MMM")</f>
        <v>Dec</v>
      </c>
      <c r="G2545" s="3" t="s">
        <v>6</v>
      </c>
      <c r="H2545" s="3" t="s">
        <v>43</v>
      </c>
      <c r="I2545" s="3" t="s">
        <v>19</v>
      </c>
      <c r="J2545" s="3" t="s">
        <v>3</v>
      </c>
      <c r="K2545" s="3" t="s">
        <v>14</v>
      </c>
      <c r="L2545" s="3" t="s">
        <v>32</v>
      </c>
      <c r="M2545" s="8">
        <v>4</v>
      </c>
      <c r="N2545" s="5">
        <v>46.48</v>
      </c>
      <c r="O2545" s="6">
        <v>0.1</v>
      </c>
      <c r="P2545" s="5">
        <v>18.66</v>
      </c>
      <c r="Q2545" s="5">
        <f t="shared" si="156"/>
        <v>167.328</v>
      </c>
      <c r="R2545" s="5">
        <f t="shared" si="157"/>
        <v>74.64</v>
      </c>
      <c r="S2545" s="5">
        <f t="shared" si="158"/>
        <v>92.688000000000002</v>
      </c>
      <c r="T2545" s="7">
        <f t="shared" si="159"/>
        <v>0.55393000573723461</v>
      </c>
      <c r="U2545" s="4">
        <f>YEAR(SalesDataTable[[#This Row],[Order Date]])</f>
        <v>2026</v>
      </c>
      <c r="V2545" s="7" t="str">
        <f>"Q"&amp;ROUNDUP(MONTH(SalesDataTable[[#This Row],[Order Date]])/3,0)</f>
        <v>Q4</v>
      </c>
      <c r="W2545" s="8">
        <f>MONTH(SalesDataTable[[#This Row],[Order Date]])</f>
        <v>12</v>
      </c>
      <c r="X2545" s="7" t="str">
        <f>TEXT(SalesDataTable[[#This Row],[Order Date]],"mmm")</f>
        <v>Dec</v>
      </c>
    </row>
    <row r="2546" spans="1:24" ht="15.75">
      <c r="A2546" s="1">
        <v>1086</v>
      </c>
      <c r="B2546" s="2">
        <v>46364</v>
      </c>
      <c r="C2546" s="3">
        <f>YEAR(SalesDataTable[[#This Row],[Order Date]])</f>
        <v>2026</v>
      </c>
      <c r="D2546" s="10" t="str">
        <f>"Q"&amp;ROUNDUP(MONTH(SalesDataTable[[#This Row],[Order Date]])/3,0)</f>
        <v>Q4</v>
      </c>
      <c r="E2546" s="3">
        <f>MONTH(SalesDataTable[[#This Row],[Order Date]])</f>
        <v>12</v>
      </c>
      <c r="F2546" s="3" t="str">
        <f>TEXT(SalesDataTable[[#This Row],[Order Date]],"MMM")</f>
        <v>Dec</v>
      </c>
      <c r="G2546" s="3" t="s">
        <v>20</v>
      </c>
      <c r="H2546" s="3" t="s">
        <v>47</v>
      </c>
      <c r="I2546" s="3" t="s">
        <v>8</v>
      </c>
      <c r="J2546" s="3" t="s">
        <v>16</v>
      </c>
      <c r="K2546" s="3" t="s">
        <v>9</v>
      </c>
      <c r="L2546" s="3" t="s">
        <v>17</v>
      </c>
      <c r="M2546" s="8">
        <v>12</v>
      </c>
      <c r="N2546" s="5">
        <v>146.99</v>
      </c>
      <c r="O2546" s="6">
        <v>0.15</v>
      </c>
      <c r="P2546" s="5">
        <v>79.239999999999995</v>
      </c>
      <c r="Q2546" s="5">
        <f t="shared" si="156"/>
        <v>1499.298</v>
      </c>
      <c r="R2546" s="5">
        <f t="shared" si="157"/>
        <v>950.87999999999988</v>
      </c>
      <c r="S2546" s="5">
        <f t="shared" si="158"/>
        <v>548.41800000000012</v>
      </c>
      <c r="T2546" s="7">
        <f t="shared" si="159"/>
        <v>0.36578318653129671</v>
      </c>
      <c r="U2546" s="4">
        <f>YEAR(SalesDataTable[[#This Row],[Order Date]])</f>
        <v>2026</v>
      </c>
      <c r="V2546" s="7" t="str">
        <f>"Q"&amp;ROUNDUP(MONTH(SalesDataTable[[#This Row],[Order Date]])/3,0)</f>
        <v>Q4</v>
      </c>
      <c r="W2546" s="8">
        <f>MONTH(SalesDataTable[[#This Row],[Order Date]])</f>
        <v>12</v>
      </c>
      <c r="X2546" s="7" t="str">
        <f>TEXT(SalesDataTable[[#This Row],[Order Date]],"mmm")</f>
        <v>Dec</v>
      </c>
    </row>
    <row r="2547" spans="1:24" ht="15.75">
      <c r="A2547" s="1">
        <v>1204</v>
      </c>
      <c r="B2547" s="2">
        <v>46364</v>
      </c>
      <c r="C2547" s="3">
        <f>YEAR(SalesDataTable[[#This Row],[Order Date]])</f>
        <v>2026</v>
      </c>
      <c r="D2547" s="10" t="str">
        <f>"Q"&amp;ROUNDUP(MONTH(SalesDataTable[[#This Row],[Order Date]])/3,0)</f>
        <v>Q4</v>
      </c>
      <c r="E2547" s="3">
        <f>MONTH(SalesDataTable[[#This Row],[Order Date]])</f>
        <v>12</v>
      </c>
      <c r="F2547" s="3" t="str">
        <f>TEXT(SalesDataTable[[#This Row],[Order Date]],"MMM")</f>
        <v>Dec</v>
      </c>
      <c r="G2547" s="3" t="s">
        <v>11</v>
      </c>
      <c r="H2547" s="3" t="s">
        <v>39</v>
      </c>
      <c r="I2547" s="3" t="s">
        <v>2</v>
      </c>
      <c r="J2547" s="3" t="s">
        <v>13</v>
      </c>
      <c r="K2547" s="3" t="s">
        <v>34</v>
      </c>
      <c r="L2547" s="3" t="s">
        <v>35</v>
      </c>
      <c r="M2547" s="8">
        <v>1</v>
      </c>
      <c r="N2547" s="5">
        <v>40.29</v>
      </c>
      <c r="O2547" s="6">
        <v>0</v>
      </c>
      <c r="P2547" s="5">
        <v>15.07</v>
      </c>
      <c r="Q2547" s="5">
        <f t="shared" si="156"/>
        <v>40.29</v>
      </c>
      <c r="R2547" s="5">
        <f t="shared" si="157"/>
        <v>15.07</v>
      </c>
      <c r="S2547" s="5">
        <f t="shared" si="158"/>
        <v>25.22</v>
      </c>
      <c r="T2547" s="7">
        <f t="shared" si="159"/>
        <v>0.62596177711590961</v>
      </c>
      <c r="U2547" s="4">
        <f>YEAR(SalesDataTable[[#This Row],[Order Date]])</f>
        <v>2026</v>
      </c>
      <c r="V2547" s="7" t="str">
        <f>"Q"&amp;ROUNDUP(MONTH(SalesDataTable[[#This Row],[Order Date]])/3,0)</f>
        <v>Q4</v>
      </c>
      <c r="W2547" s="8">
        <f>MONTH(SalesDataTable[[#This Row],[Order Date]])</f>
        <v>12</v>
      </c>
      <c r="X2547" s="7" t="str">
        <f>TEXT(SalesDataTable[[#This Row],[Order Date]],"mmm")</f>
        <v>Dec</v>
      </c>
    </row>
    <row r="2548" spans="1:24" ht="15.75">
      <c r="A2548" s="1">
        <v>1451</v>
      </c>
      <c r="B2548" s="2">
        <v>46364</v>
      </c>
      <c r="C2548" s="3">
        <f>YEAR(SalesDataTable[[#This Row],[Order Date]])</f>
        <v>2026</v>
      </c>
      <c r="D2548" s="10" t="str">
        <f>"Q"&amp;ROUNDUP(MONTH(SalesDataTable[[#This Row],[Order Date]])/3,0)</f>
        <v>Q4</v>
      </c>
      <c r="E2548" s="3">
        <f>MONTH(SalesDataTable[[#This Row],[Order Date]])</f>
        <v>12</v>
      </c>
      <c r="F2548" s="3" t="str">
        <f>TEXT(SalesDataTable[[#This Row],[Order Date]],"MMM")</f>
        <v>Dec</v>
      </c>
      <c r="G2548" s="3" t="s">
        <v>0</v>
      </c>
      <c r="H2548" s="3" t="s">
        <v>1</v>
      </c>
      <c r="I2548" s="3" t="s">
        <v>8</v>
      </c>
      <c r="J2548" s="3" t="s">
        <v>16</v>
      </c>
      <c r="K2548" s="3" t="s">
        <v>23</v>
      </c>
      <c r="L2548" s="3" t="s">
        <v>51</v>
      </c>
      <c r="M2548" s="8">
        <v>4</v>
      </c>
      <c r="N2548" s="5">
        <v>125.82</v>
      </c>
      <c r="O2548" s="6">
        <v>0.15</v>
      </c>
      <c r="P2548" s="5">
        <v>61.39</v>
      </c>
      <c r="Q2548" s="5">
        <f t="shared" si="156"/>
        <v>427.78799999999995</v>
      </c>
      <c r="R2548" s="5">
        <f t="shared" si="157"/>
        <v>245.56</v>
      </c>
      <c r="S2548" s="5">
        <f t="shared" si="158"/>
        <v>182.22799999999995</v>
      </c>
      <c r="T2548" s="7">
        <f t="shared" si="159"/>
        <v>0.42597735326844133</v>
      </c>
      <c r="U2548" s="4">
        <f>YEAR(SalesDataTable[[#This Row],[Order Date]])</f>
        <v>2026</v>
      </c>
      <c r="V2548" s="7" t="str">
        <f>"Q"&amp;ROUNDUP(MONTH(SalesDataTable[[#This Row],[Order Date]])/3,0)</f>
        <v>Q4</v>
      </c>
      <c r="W2548" s="8">
        <f>MONTH(SalesDataTable[[#This Row],[Order Date]])</f>
        <v>12</v>
      </c>
      <c r="X2548" s="7" t="str">
        <f>TEXT(SalesDataTable[[#This Row],[Order Date]],"mmm")</f>
        <v>Dec</v>
      </c>
    </row>
    <row r="2549" spans="1:24" ht="15.75">
      <c r="A2549" s="1">
        <v>1650</v>
      </c>
      <c r="B2549" s="2">
        <v>46364</v>
      </c>
      <c r="C2549" s="3">
        <f>YEAR(SalesDataTable[[#This Row],[Order Date]])</f>
        <v>2026</v>
      </c>
      <c r="D2549" s="10" t="str">
        <f>"Q"&amp;ROUNDUP(MONTH(SalesDataTable[[#This Row],[Order Date]])/3,0)</f>
        <v>Q4</v>
      </c>
      <c r="E2549" s="3">
        <f>MONTH(SalesDataTable[[#This Row],[Order Date]])</f>
        <v>12</v>
      </c>
      <c r="F2549" s="3" t="str">
        <f>TEXT(SalesDataTable[[#This Row],[Order Date]],"MMM")</f>
        <v>Dec</v>
      </c>
      <c r="G2549" s="3" t="s">
        <v>6</v>
      </c>
      <c r="H2549" s="3" t="s">
        <v>7</v>
      </c>
      <c r="I2549" s="3" t="s">
        <v>2</v>
      </c>
      <c r="J2549" s="3" t="s">
        <v>13</v>
      </c>
      <c r="K2549" s="3" t="s">
        <v>14</v>
      </c>
      <c r="L2549" s="3" t="s">
        <v>15</v>
      </c>
      <c r="M2549" s="8">
        <v>3</v>
      </c>
      <c r="N2549" s="5">
        <v>36.25</v>
      </c>
      <c r="O2549" s="6">
        <v>0</v>
      </c>
      <c r="P2549" s="5">
        <v>13.67</v>
      </c>
      <c r="Q2549" s="5">
        <f t="shared" si="156"/>
        <v>108.75</v>
      </c>
      <c r="R2549" s="5">
        <f t="shared" si="157"/>
        <v>41.01</v>
      </c>
      <c r="S2549" s="5">
        <f t="shared" si="158"/>
        <v>67.740000000000009</v>
      </c>
      <c r="T2549" s="7">
        <f t="shared" si="159"/>
        <v>0.62289655172413805</v>
      </c>
      <c r="U2549" s="4">
        <f>YEAR(SalesDataTable[[#This Row],[Order Date]])</f>
        <v>2026</v>
      </c>
      <c r="V2549" s="7" t="str">
        <f>"Q"&amp;ROUNDUP(MONTH(SalesDataTable[[#This Row],[Order Date]])/3,0)</f>
        <v>Q4</v>
      </c>
      <c r="W2549" s="8">
        <f>MONTH(SalesDataTable[[#This Row],[Order Date]])</f>
        <v>12</v>
      </c>
      <c r="X2549" s="7" t="str">
        <f>TEXT(SalesDataTable[[#This Row],[Order Date]],"mmm")</f>
        <v>Dec</v>
      </c>
    </row>
    <row r="2550" spans="1:24" ht="15.75">
      <c r="A2550" s="1">
        <v>1740</v>
      </c>
      <c r="B2550" s="2">
        <v>46364</v>
      </c>
      <c r="C2550" s="3">
        <f>YEAR(SalesDataTable[[#This Row],[Order Date]])</f>
        <v>2026</v>
      </c>
      <c r="D2550" s="10" t="str">
        <f>"Q"&amp;ROUNDUP(MONTH(SalesDataTable[[#This Row],[Order Date]])/3,0)</f>
        <v>Q4</v>
      </c>
      <c r="E2550" s="3">
        <f>MONTH(SalesDataTable[[#This Row],[Order Date]])</f>
        <v>12</v>
      </c>
      <c r="F2550" s="3" t="str">
        <f>TEXT(SalesDataTable[[#This Row],[Order Date]],"MMM")</f>
        <v>Dec</v>
      </c>
      <c r="G2550" s="3" t="s">
        <v>11</v>
      </c>
      <c r="H2550" s="3" t="s">
        <v>39</v>
      </c>
      <c r="I2550" s="3" t="s">
        <v>28</v>
      </c>
      <c r="J2550" s="3" t="s">
        <v>3</v>
      </c>
      <c r="K2550" s="3" t="s">
        <v>14</v>
      </c>
      <c r="L2550" s="3" t="s">
        <v>48</v>
      </c>
      <c r="M2550" s="8">
        <v>1</v>
      </c>
      <c r="N2550" s="5">
        <v>165.29</v>
      </c>
      <c r="O2550" s="6">
        <v>0.05</v>
      </c>
      <c r="P2550" s="5">
        <v>89.92</v>
      </c>
      <c r="Q2550" s="5">
        <f t="shared" si="156"/>
        <v>157.02549999999999</v>
      </c>
      <c r="R2550" s="5">
        <f t="shared" si="157"/>
        <v>89.92</v>
      </c>
      <c r="S2550" s="5">
        <f t="shared" si="158"/>
        <v>67.105499999999992</v>
      </c>
      <c r="T2550" s="7">
        <f t="shared" si="159"/>
        <v>0.42735415585366704</v>
      </c>
      <c r="U2550" s="4">
        <f>YEAR(SalesDataTable[[#This Row],[Order Date]])</f>
        <v>2026</v>
      </c>
      <c r="V2550" s="7" t="str">
        <f>"Q"&amp;ROUNDUP(MONTH(SalesDataTable[[#This Row],[Order Date]])/3,0)</f>
        <v>Q4</v>
      </c>
      <c r="W2550" s="8">
        <f>MONTH(SalesDataTable[[#This Row],[Order Date]])</f>
        <v>12</v>
      </c>
      <c r="X2550" s="7" t="str">
        <f>TEXT(SalesDataTable[[#This Row],[Order Date]],"mmm")</f>
        <v>Dec</v>
      </c>
    </row>
    <row r="2551" spans="1:24" ht="15.75">
      <c r="A2551" s="1">
        <v>3191</v>
      </c>
      <c r="B2551" s="2">
        <v>46364</v>
      </c>
      <c r="C2551" s="3">
        <f>YEAR(SalesDataTable[[#This Row],[Order Date]])</f>
        <v>2026</v>
      </c>
      <c r="D2551" s="10" t="str">
        <f>"Q"&amp;ROUNDUP(MONTH(SalesDataTable[[#This Row],[Order Date]])/3,0)</f>
        <v>Q4</v>
      </c>
      <c r="E2551" s="3">
        <f>MONTH(SalesDataTable[[#This Row],[Order Date]])</f>
        <v>12</v>
      </c>
      <c r="F2551" s="3" t="str">
        <f>TEXT(SalesDataTable[[#This Row],[Order Date]],"MMM")</f>
        <v>Dec</v>
      </c>
      <c r="G2551" s="3" t="s">
        <v>20</v>
      </c>
      <c r="H2551" s="3" t="s">
        <v>33</v>
      </c>
      <c r="I2551" s="3" t="s">
        <v>2</v>
      </c>
      <c r="J2551" s="3" t="s">
        <v>13</v>
      </c>
      <c r="K2551" s="3" t="s">
        <v>23</v>
      </c>
      <c r="L2551" s="3" t="s">
        <v>40</v>
      </c>
      <c r="M2551" s="8">
        <v>1</v>
      </c>
      <c r="N2551" s="5">
        <v>82.89</v>
      </c>
      <c r="O2551" s="6">
        <v>0.15</v>
      </c>
      <c r="P2551" s="5">
        <v>38.51</v>
      </c>
      <c r="Q2551" s="5">
        <f t="shared" si="156"/>
        <v>70.456500000000005</v>
      </c>
      <c r="R2551" s="5">
        <f t="shared" si="157"/>
        <v>38.51</v>
      </c>
      <c r="S2551" s="5">
        <f t="shared" si="158"/>
        <v>31.946500000000007</v>
      </c>
      <c r="T2551" s="7">
        <f t="shared" si="159"/>
        <v>0.45342161475520365</v>
      </c>
      <c r="U2551" s="4">
        <f>YEAR(SalesDataTable[[#This Row],[Order Date]])</f>
        <v>2026</v>
      </c>
      <c r="V2551" s="7" t="str">
        <f>"Q"&amp;ROUNDUP(MONTH(SalesDataTable[[#This Row],[Order Date]])/3,0)</f>
        <v>Q4</v>
      </c>
      <c r="W2551" s="8">
        <f>MONTH(SalesDataTable[[#This Row],[Order Date]])</f>
        <v>12</v>
      </c>
      <c r="X2551" s="7" t="str">
        <f>TEXT(SalesDataTable[[#This Row],[Order Date]],"mmm")</f>
        <v>Dec</v>
      </c>
    </row>
    <row r="2552" spans="1:24" ht="15.75">
      <c r="A2552" s="1">
        <v>3662</v>
      </c>
      <c r="B2552" s="2">
        <v>46364</v>
      </c>
      <c r="C2552" s="3">
        <f>YEAR(SalesDataTable[[#This Row],[Order Date]])</f>
        <v>2026</v>
      </c>
      <c r="D2552" s="10" t="str">
        <f>"Q"&amp;ROUNDUP(MONTH(SalesDataTable[[#This Row],[Order Date]])/3,0)</f>
        <v>Q4</v>
      </c>
      <c r="E2552" s="3">
        <f>MONTH(SalesDataTable[[#This Row],[Order Date]])</f>
        <v>12</v>
      </c>
      <c r="F2552" s="3" t="str">
        <f>TEXT(SalesDataTable[[#This Row],[Order Date]],"MMM")</f>
        <v>Dec</v>
      </c>
      <c r="G2552" s="3" t="s">
        <v>6</v>
      </c>
      <c r="H2552" s="3" t="s">
        <v>27</v>
      </c>
      <c r="I2552" s="3" t="s">
        <v>2</v>
      </c>
      <c r="J2552" s="3" t="s">
        <v>16</v>
      </c>
      <c r="K2552" s="3" t="s">
        <v>23</v>
      </c>
      <c r="L2552" s="3" t="s">
        <v>29</v>
      </c>
      <c r="M2552" s="8">
        <v>1</v>
      </c>
      <c r="N2552" s="5">
        <v>199.66</v>
      </c>
      <c r="O2552" s="6">
        <v>0</v>
      </c>
      <c r="P2552" s="5">
        <v>103.15</v>
      </c>
      <c r="Q2552" s="5">
        <f t="shared" si="156"/>
        <v>199.66</v>
      </c>
      <c r="R2552" s="5">
        <f t="shared" si="157"/>
        <v>103.15</v>
      </c>
      <c r="S2552" s="5">
        <f t="shared" si="158"/>
        <v>96.509999999999991</v>
      </c>
      <c r="T2552" s="7">
        <f t="shared" si="159"/>
        <v>0.48337173194430527</v>
      </c>
      <c r="U2552" s="4">
        <f>YEAR(SalesDataTable[[#This Row],[Order Date]])</f>
        <v>2026</v>
      </c>
      <c r="V2552" s="7" t="str">
        <f>"Q"&amp;ROUNDUP(MONTH(SalesDataTable[[#This Row],[Order Date]])/3,0)</f>
        <v>Q4</v>
      </c>
      <c r="W2552" s="8">
        <f>MONTH(SalesDataTable[[#This Row],[Order Date]])</f>
        <v>12</v>
      </c>
      <c r="X2552" s="7" t="str">
        <f>TEXT(SalesDataTable[[#This Row],[Order Date]],"mmm")</f>
        <v>Dec</v>
      </c>
    </row>
    <row r="2553" spans="1:24" ht="15.75">
      <c r="A2553" s="1">
        <v>3922</v>
      </c>
      <c r="B2553" s="2">
        <v>46364</v>
      </c>
      <c r="C2553" s="3">
        <f>YEAR(SalesDataTable[[#This Row],[Order Date]])</f>
        <v>2026</v>
      </c>
      <c r="D2553" s="10" t="str">
        <f>"Q"&amp;ROUNDUP(MONTH(SalesDataTable[[#This Row],[Order Date]])/3,0)</f>
        <v>Q4</v>
      </c>
      <c r="E2553" s="3">
        <f>MONTH(SalesDataTable[[#This Row],[Order Date]])</f>
        <v>12</v>
      </c>
      <c r="F2553" s="3" t="str">
        <f>TEXT(SalesDataTable[[#This Row],[Order Date]],"MMM")</f>
        <v>Dec</v>
      </c>
      <c r="G2553" s="3" t="s">
        <v>20</v>
      </c>
      <c r="H2553" s="3" t="s">
        <v>33</v>
      </c>
      <c r="I2553" s="3" t="s">
        <v>19</v>
      </c>
      <c r="J2553" s="3" t="s">
        <v>13</v>
      </c>
      <c r="K2553" s="3" t="s">
        <v>9</v>
      </c>
      <c r="L2553" s="3" t="s">
        <v>17</v>
      </c>
      <c r="M2553" s="8">
        <v>2</v>
      </c>
      <c r="N2553" s="5">
        <v>146.25</v>
      </c>
      <c r="O2553" s="6">
        <v>0.05</v>
      </c>
      <c r="P2553" s="5">
        <v>77.3</v>
      </c>
      <c r="Q2553" s="5">
        <f t="shared" si="156"/>
        <v>277.875</v>
      </c>
      <c r="R2553" s="5">
        <f t="shared" si="157"/>
        <v>154.6</v>
      </c>
      <c r="S2553" s="5">
        <f t="shared" si="158"/>
        <v>123.27500000000001</v>
      </c>
      <c r="T2553" s="7">
        <f t="shared" si="159"/>
        <v>0.44363472784525421</v>
      </c>
      <c r="U2553" s="4">
        <f>YEAR(SalesDataTable[[#This Row],[Order Date]])</f>
        <v>2026</v>
      </c>
      <c r="V2553" s="7" t="str">
        <f>"Q"&amp;ROUNDUP(MONTH(SalesDataTable[[#This Row],[Order Date]])/3,0)</f>
        <v>Q4</v>
      </c>
      <c r="W2553" s="8">
        <f>MONTH(SalesDataTable[[#This Row],[Order Date]])</f>
        <v>12</v>
      </c>
      <c r="X2553" s="7" t="str">
        <f>TEXT(SalesDataTable[[#This Row],[Order Date]],"mmm")</f>
        <v>Dec</v>
      </c>
    </row>
    <row r="2554" spans="1:24" ht="15.75">
      <c r="A2554" s="1">
        <v>4022</v>
      </c>
      <c r="B2554" s="2">
        <v>46364</v>
      </c>
      <c r="C2554" s="3">
        <f>YEAR(SalesDataTable[[#This Row],[Order Date]])</f>
        <v>2026</v>
      </c>
      <c r="D2554" s="10" t="str">
        <f>"Q"&amp;ROUNDUP(MONTH(SalesDataTable[[#This Row],[Order Date]])/3,0)</f>
        <v>Q4</v>
      </c>
      <c r="E2554" s="3">
        <f>MONTH(SalesDataTable[[#This Row],[Order Date]])</f>
        <v>12</v>
      </c>
      <c r="F2554" s="3" t="str">
        <f>TEXT(SalesDataTable[[#This Row],[Order Date]],"MMM")</f>
        <v>Dec</v>
      </c>
      <c r="G2554" s="3" t="s">
        <v>0</v>
      </c>
      <c r="H2554" s="3" t="s">
        <v>36</v>
      </c>
      <c r="I2554" s="3" t="s">
        <v>28</v>
      </c>
      <c r="J2554" s="3" t="s">
        <v>3</v>
      </c>
      <c r="K2554" s="3" t="s">
        <v>23</v>
      </c>
      <c r="L2554" s="3" t="s">
        <v>24</v>
      </c>
      <c r="M2554" s="8">
        <v>1</v>
      </c>
      <c r="N2554" s="5">
        <v>333.51</v>
      </c>
      <c r="O2554" s="6">
        <v>0.2</v>
      </c>
      <c r="P2554" s="5">
        <v>199.91</v>
      </c>
      <c r="Q2554" s="5">
        <f t="shared" si="156"/>
        <v>266.80799999999999</v>
      </c>
      <c r="R2554" s="5">
        <f t="shared" si="157"/>
        <v>199.91</v>
      </c>
      <c r="S2554" s="5">
        <f t="shared" si="158"/>
        <v>66.897999999999996</v>
      </c>
      <c r="T2554" s="7">
        <f t="shared" si="159"/>
        <v>0.25073461065635211</v>
      </c>
      <c r="U2554" s="4">
        <f>YEAR(SalesDataTable[[#This Row],[Order Date]])</f>
        <v>2026</v>
      </c>
      <c r="V2554" s="7" t="str">
        <f>"Q"&amp;ROUNDUP(MONTH(SalesDataTable[[#This Row],[Order Date]])/3,0)</f>
        <v>Q4</v>
      </c>
      <c r="W2554" s="8">
        <f>MONTH(SalesDataTable[[#This Row],[Order Date]])</f>
        <v>12</v>
      </c>
      <c r="X2554" s="7" t="str">
        <f>TEXT(SalesDataTable[[#This Row],[Order Date]],"mmm")</f>
        <v>Dec</v>
      </c>
    </row>
    <row r="2555" spans="1:24" ht="15.75">
      <c r="A2555" s="1">
        <v>4366</v>
      </c>
      <c r="B2555" s="2">
        <v>46364</v>
      </c>
      <c r="C2555" s="3">
        <f>YEAR(SalesDataTable[[#This Row],[Order Date]])</f>
        <v>2026</v>
      </c>
      <c r="D2555" s="10" t="str">
        <f>"Q"&amp;ROUNDUP(MONTH(SalesDataTable[[#This Row],[Order Date]])/3,0)</f>
        <v>Q4</v>
      </c>
      <c r="E2555" s="3">
        <f>MONTH(SalesDataTable[[#This Row],[Order Date]])</f>
        <v>12</v>
      </c>
      <c r="F2555" s="3" t="str">
        <f>TEXT(SalesDataTable[[#This Row],[Order Date]],"MMM")</f>
        <v>Dec</v>
      </c>
      <c r="G2555" s="3" t="s">
        <v>6</v>
      </c>
      <c r="H2555" s="3" t="s">
        <v>43</v>
      </c>
      <c r="I2555" s="3" t="s">
        <v>19</v>
      </c>
      <c r="J2555" s="3" t="s">
        <v>13</v>
      </c>
      <c r="K2555" s="3" t="s">
        <v>9</v>
      </c>
      <c r="L2555" s="3" t="s">
        <v>37</v>
      </c>
      <c r="M2555" s="8">
        <v>1</v>
      </c>
      <c r="N2555" s="5">
        <v>151.97</v>
      </c>
      <c r="O2555" s="6">
        <v>0.05</v>
      </c>
      <c r="P2555" s="5">
        <v>80.239999999999995</v>
      </c>
      <c r="Q2555" s="5">
        <f t="shared" si="156"/>
        <v>144.3715</v>
      </c>
      <c r="R2555" s="5">
        <f t="shared" si="157"/>
        <v>80.239999999999995</v>
      </c>
      <c r="S2555" s="5">
        <f t="shared" si="158"/>
        <v>64.131500000000003</v>
      </c>
      <c r="T2555" s="7">
        <f t="shared" si="159"/>
        <v>0.44421163456776441</v>
      </c>
      <c r="U2555" s="4">
        <f>YEAR(SalesDataTable[[#This Row],[Order Date]])</f>
        <v>2026</v>
      </c>
      <c r="V2555" s="7" t="str">
        <f>"Q"&amp;ROUNDUP(MONTH(SalesDataTable[[#This Row],[Order Date]])/3,0)</f>
        <v>Q4</v>
      </c>
      <c r="W2555" s="8">
        <f>MONTH(SalesDataTable[[#This Row],[Order Date]])</f>
        <v>12</v>
      </c>
      <c r="X2555" s="7" t="str">
        <f>TEXT(SalesDataTable[[#This Row],[Order Date]],"mmm")</f>
        <v>Dec</v>
      </c>
    </row>
    <row r="2556" spans="1:24" ht="15.75">
      <c r="A2556" s="1">
        <v>4880</v>
      </c>
      <c r="B2556" s="2">
        <v>46364</v>
      </c>
      <c r="C2556" s="3">
        <f>YEAR(SalesDataTable[[#This Row],[Order Date]])</f>
        <v>2026</v>
      </c>
      <c r="D2556" s="10" t="str">
        <f>"Q"&amp;ROUNDUP(MONTH(SalesDataTable[[#This Row],[Order Date]])/3,0)</f>
        <v>Q4</v>
      </c>
      <c r="E2556" s="3">
        <f>MONTH(SalesDataTable[[#This Row],[Order Date]])</f>
        <v>12</v>
      </c>
      <c r="F2556" s="3" t="str">
        <f>TEXT(SalesDataTable[[#This Row],[Order Date]],"MMM")</f>
        <v>Dec</v>
      </c>
      <c r="G2556" s="3" t="s">
        <v>20</v>
      </c>
      <c r="H2556" s="3" t="s">
        <v>47</v>
      </c>
      <c r="I2556" s="3" t="s">
        <v>19</v>
      </c>
      <c r="J2556" s="3" t="s">
        <v>13</v>
      </c>
      <c r="K2556" s="3" t="s">
        <v>4</v>
      </c>
      <c r="L2556" s="3" t="s">
        <v>26</v>
      </c>
      <c r="M2556" s="8">
        <v>1</v>
      </c>
      <c r="N2556" s="5">
        <v>41.07</v>
      </c>
      <c r="O2556" s="6">
        <v>0</v>
      </c>
      <c r="P2556" s="5">
        <v>16.600000000000001</v>
      </c>
      <c r="Q2556" s="5">
        <f t="shared" si="156"/>
        <v>41.07</v>
      </c>
      <c r="R2556" s="5">
        <f t="shared" si="157"/>
        <v>16.600000000000001</v>
      </c>
      <c r="S2556" s="5">
        <f t="shared" si="158"/>
        <v>24.47</v>
      </c>
      <c r="T2556" s="7">
        <f t="shared" si="159"/>
        <v>0.59581202824446067</v>
      </c>
      <c r="U2556" s="4">
        <f>YEAR(SalesDataTable[[#This Row],[Order Date]])</f>
        <v>2026</v>
      </c>
      <c r="V2556" s="7" t="str">
        <f>"Q"&amp;ROUNDUP(MONTH(SalesDataTable[[#This Row],[Order Date]])/3,0)</f>
        <v>Q4</v>
      </c>
      <c r="W2556" s="8">
        <f>MONTH(SalesDataTable[[#This Row],[Order Date]])</f>
        <v>12</v>
      </c>
      <c r="X2556" s="7" t="str">
        <f>TEXT(SalesDataTable[[#This Row],[Order Date]],"mmm")</f>
        <v>Dec</v>
      </c>
    </row>
    <row r="2557" spans="1:24" ht="15.75">
      <c r="A2557" s="1">
        <v>5127</v>
      </c>
      <c r="B2557" s="2">
        <v>46364</v>
      </c>
      <c r="C2557" s="3">
        <f>YEAR(SalesDataTable[[#This Row],[Order Date]])</f>
        <v>2026</v>
      </c>
      <c r="D2557" s="10" t="str">
        <f>"Q"&amp;ROUNDUP(MONTH(SalesDataTable[[#This Row],[Order Date]])/3,0)</f>
        <v>Q4</v>
      </c>
      <c r="E2557" s="3">
        <f>MONTH(SalesDataTable[[#This Row],[Order Date]])</f>
        <v>12</v>
      </c>
      <c r="F2557" s="3" t="str">
        <f>TEXT(SalesDataTable[[#This Row],[Order Date]],"MMM")</f>
        <v>Dec</v>
      </c>
      <c r="G2557" s="3" t="s">
        <v>6</v>
      </c>
      <c r="H2557" s="3" t="s">
        <v>41</v>
      </c>
      <c r="I2557" s="3" t="s">
        <v>28</v>
      </c>
      <c r="J2557" s="3" t="s">
        <v>3</v>
      </c>
      <c r="K2557" s="3" t="s">
        <v>23</v>
      </c>
      <c r="L2557" s="3" t="s">
        <v>51</v>
      </c>
      <c r="M2557" s="8">
        <v>1</v>
      </c>
      <c r="N2557" s="5">
        <v>122.65</v>
      </c>
      <c r="O2557" s="6">
        <v>0</v>
      </c>
      <c r="P2557" s="5">
        <v>58.9</v>
      </c>
      <c r="Q2557" s="5">
        <f t="shared" si="156"/>
        <v>122.65</v>
      </c>
      <c r="R2557" s="5">
        <f t="shared" si="157"/>
        <v>58.9</v>
      </c>
      <c r="S2557" s="5">
        <f t="shared" si="158"/>
        <v>63.750000000000007</v>
      </c>
      <c r="T2557" s="7">
        <f t="shared" si="159"/>
        <v>0.51977170811251527</v>
      </c>
      <c r="U2557" s="4">
        <f>YEAR(SalesDataTable[[#This Row],[Order Date]])</f>
        <v>2026</v>
      </c>
      <c r="V2557" s="7" t="str">
        <f>"Q"&amp;ROUNDUP(MONTH(SalesDataTable[[#This Row],[Order Date]])/3,0)</f>
        <v>Q4</v>
      </c>
      <c r="W2557" s="8">
        <f>MONTH(SalesDataTable[[#This Row],[Order Date]])</f>
        <v>12</v>
      </c>
      <c r="X2557" s="7" t="str">
        <f>TEXT(SalesDataTable[[#This Row],[Order Date]],"mmm")</f>
        <v>Dec</v>
      </c>
    </row>
    <row r="2558" spans="1:24" ht="15.75">
      <c r="A2558" s="1">
        <v>13</v>
      </c>
      <c r="B2558" s="2">
        <v>46365</v>
      </c>
      <c r="C2558" s="3">
        <f>YEAR(SalesDataTable[[#This Row],[Order Date]])</f>
        <v>2026</v>
      </c>
      <c r="D2558" s="10" t="str">
        <f>"Q"&amp;ROUNDUP(MONTH(SalesDataTable[[#This Row],[Order Date]])/3,0)</f>
        <v>Q4</v>
      </c>
      <c r="E2558" s="3">
        <f>MONTH(SalesDataTable[[#This Row],[Order Date]])</f>
        <v>12</v>
      </c>
      <c r="F2558" s="3" t="str">
        <f>TEXT(SalesDataTable[[#This Row],[Order Date]],"MMM")</f>
        <v>Dec</v>
      </c>
      <c r="G2558" s="3" t="s">
        <v>6</v>
      </c>
      <c r="H2558" s="3" t="s">
        <v>27</v>
      </c>
      <c r="I2558" s="3" t="s">
        <v>2</v>
      </c>
      <c r="J2558" s="3" t="s">
        <v>3</v>
      </c>
      <c r="K2558" s="3" t="s">
        <v>9</v>
      </c>
      <c r="L2558" s="3" t="s">
        <v>17</v>
      </c>
      <c r="M2558" s="8">
        <v>6</v>
      </c>
      <c r="N2558" s="5">
        <v>143.16</v>
      </c>
      <c r="O2558" s="6">
        <v>0.15</v>
      </c>
      <c r="P2558" s="5">
        <v>80.349999999999994</v>
      </c>
      <c r="Q2558" s="5">
        <f t="shared" si="156"/>
        <v>730.11599999999999</v>
      </c>
      <c r="R2558" s="5">
        <f t="shared" si="157"/>
        <v>482.09999999999997</v>
      </c>
      <c r="S2558" s="5">
        <f t="shared" si="158"/>
        <v>248.01600000000002</v>
      </c>
      <c r="T2558" s="7">
        <f t="shared" si="159"/>
        <v>0.33969396643820987</v>
      </c>
      <c r="U2558" s="4">
        <f>YEAR(SalesDataTable[[#This Row],[Order Date]])</f>
        <v>2026</v>
      </c>
      <c r="V2558" s="7" t="str">
        <f>"Q"&amp;ROUNDUP(MONTH(SalesDataTable[[#This Row],[Order Date]])/3,0)</f>
        <v>Q4</v>
      </c>
      <c r="W2558" s="8">
        <f>MONTH(SalesDataTable[[#This Row],[Order Date]])</f>
        <v>12</v>
      </c>
      <c r="X2558" s="7" t="str">
        <f>TEXT(SalesDataTable[[#This Row],[Order Date]],"mmm")</f>
        <v>Dec</v>
      </c>
    </row>
    <row r="2559" spans="1:24" ht="15.75">
      <c r="A2559" s="1">
        <v>102</v>
      </c>
      <c r="B2559" s="2">
        <v>46365</v>
      </c>
      <c r="C2559" s="3">
        <f>YEAR(SalesDataTable[[#This Row],[Order Date]])</f>
        <v>2026</v>
      </c>
      <c r="D2559" s="10" t="str">
        <f>"Q"&amp;ROUNDUP(MONTH(SalesDataTable[[#This Row],[Order Date]])/3,0)</f>
        <v>Q4</v>
      </c>
      <c r="E2559" s="3">
        <f>MONTH(SalesDataTable[[#This Row],[Order Date]])</f>
        <v>12</v>
      </c>
      <c r="F2559" s="3" t="str">
        <f>TEXT(SalesDataTable[[#This Row],[Order Date]],"MMM")</f>
        <v>Dec</v>
      </c>
      <c r="G2559" s="3" t="s">
        <v>11</v>
      </c>
      <c r="H2559" s="3" t="s">
        <v>25</v>
      </c>
      <c r="I2559" s="3" t="s">
        <v>19</v>
      </c>
      <c r="J2559" s="3" t="s">
        <v>13</v>
      </c>
      <c r="K2559" s="3" t="s">
        <v>9</v>
      </c>
      <c r="L2559" s="3" t="s">
        <v>17</v>
      </c>
      <c r="M2559" s="8">
        <v>3</v>
      </c>
      <c r="N2559" s="5">
        <v>142.75</v>
      </c>
      <c r="O2559" s="6">
        <v>0.1</v>
      </c>
      <c r="P2559" s="5">
        <v>81.739999999999995</v>
      </c>
      <c r="Q2559" s="5">
        <f t="shared" si="156"/>
        <v>385.42500000000001</v>
      </c>
      <c r="R2559" s="5">
        <f t="shared" si="157"/>
        <v>245.21999999999997</v>
      </c>
      <c r="S2559" s="5">
        <f t="shared" si="158"/>
        <v>140.20500000000004</v>
      </c>
      <c r="T2559" s="7">
        <f t="shared" si="159"/>
        <v>0.3637672698968672</v>
      </c>
      <c r="U2559" s="4">
        <f>YEAR(SalesDataTable[[#This Row],[Order Date]])</f>
        <v>2026</v>
      </c>
      <c r="V2559" s="7" t="str">
        <f>"Q"&amp;ROUNDUP(MONTH(SalesDataTable[[#This Row],[Order Date]])/3,0)</f>
        <v>Q4</v>
      </c>
      <c r="W2559" s="8">
        <f>MONTH(SalesDataTable[[#This Row],[Order Date]])</f>
        <v>12</v>
      </c>
      <c r="X2559" s="7" t="str">
        <f>TEXT(SalesDataTable[[#This Row],[Order Date]],"mmm")</f>
        <v>Dec</v>
      </c>
    </row>
    <row r="2560" spans="1:24" ht="15.75">
      <c r="A2560" s="1">
        <v>519</v>
      </c>
      <c r="B2560" s="2">
        <v>46365</v>
      </c>
      <c r="C2560" s="3">
        <f>YEAR(SalesDataTable[[#This Row],[Order Date]])</f>
        <v>2026</v>
      </c>
      <c r="D2560" s="10" t="str">
        <f>"Q"&amp;ROUNDUP(MONTH(SalesDataTable[[#This Row],[Order Date]])/3,0)</f>
        <v>Q4</v>
      </c>
      <c r="E2560" s="3">
        <f>MONTH(SalesDataTable[[#This Row],[Order Date]])</f>
        <v>12</v>
      </c>
      <c r="F2560" s="3" t="str">
        <f>TEXT(SalesDataTable[[#This Row],[Order Date]],"MMM")</f>
        <v>Dec</v>
      </c>
      <c r="G2560" s="3" t="s">
        <v>6</v>
      </c>
      <c r="H2560" s="3" t="s">
        <v>43</v>
      </c>
      <c r="I2560" s="3" t="s">
        <v>19</v>
      </c>
      <c r="J2560" s="3" t="s">
        <v>3</v>
      </c>
      <c r="K2560" s="3" t="s">
        <v>34</v>
      </c>
      <c r="L2560" s="3" t="s">
        <v>42</v>
      </c>
      <c r="M2560" s="8">
        <v>2</v>
      </c>
      <c r="N2560" s="5">
        <v>36.03</v>
      </c>
      <c r="O2560" s="6">
        <v>0.1</v>
      </c>
      <c r="P2560" s="5">
        <v>13.54</v>
      </c>
      <c r="Q2560" s="5">
        <f t="shared" si="156"/>
        <v>64.853999999999999</v>
      </c>
      <c r="R2560" s="5">
        <f t="shared" si="157"/>
        <v>27.08</v>
      </c>
      <c r="S2560" s="5">
        <f t="shared" si="158"/>
        <v>37.774000000000001</v>
      </c>
      <c r="T2560" s="7">
        <f t="shared" si="159"/>
        <v>0.58244672649335427</v>
      </c>
      <c r="U2560" s="4">
        <f>YEAR(SalesDataTable[[#This Row],[Order Date]])</f>
        <v>2026</v>
      </c>
      <c r="V2560" s="7" t="str">
        <f>"Q"&amp;ROUNDUP(MONTH(SalesDataTable[[#This Row],[Order Date]])/3,0)</f>
        <v>Q4</v>
      </c>
      <c r="W2560" s="8">
        <f>MONTH(SalesDataTable[[#This Row],[Order Date]])</f>
        <v>12</v>
      </c>
      <c r="X2560" s="7" t="str">
        <f>TEXT(SalesDataTable[[#This Row],[Order Date]],"mmm")</f>
        <v>Dec</v>
      </c>
    </row>
    <row r="2561" spans="1:24" ht="15.75">
      <c r="A2561" s="1">
        <v>522</v>
      </c>
      <c r="B2561" s="2">
        <v>46365</v>
      </c>
      <c r="C2561" s="3">
        <f>YEAR(SalesDataTable[[#This Row],[Order Date]])</f>
        <v>2026</v>
      </c>
      <c r="D2561" s="10" t="str">
        <f>"Q"&amp;ROUNDUP(MONTH(SalesDataTable[[#This Row],[Order Date]])/3,0)</f>
        <v>Q4</v>
      </c>
      <c r="E2561" s="3">
        <f>MONTH(SalesDataTable[[#This Row],[Order Date]])</f>
        <v>12</v>
      </c>
      <c r="F2561" s="3" t="str">
        <f>TEXT(SalesDataTable[[#This Row],[Order Date]],"MMM")</f>
        <v>Dec</v>
      </c>
      <c r="G2561" s="3" t="s">
        <v>0</v>
      </c>
      <c r="H2561" s="3" t="s">
        <v>50</v>
      </c>
      <c r="I2561" s="3" t="s">
        <v>19</v>
      </c>
      <c r="J2561" s="3" t="s">
        <v>3</v>
      </c>
      <c r="K2561" s="3" t="s">
        <v>14</v>
      </c>
      <c r="L2561" s="3" t="s">
        <v>44</v>
      </c>
      <c r="M2561" s="8">
        <v>2</v>
      </c>
      <c r="N2561" s="5">
        <v>133.4</v>
      </c>
      <c r="O2561" s="6">
        <v>0</v>
      </c>
      <c r="P2561" s="5">
        <v>67.69</v>
      </c>
      <c r="Q2561" s="5">
        <f t="shared" si="156"/>
        <v>266.8</v>
      </c>
      <c r="R2561" s="5">
        <f t="shared" si="157"/>
        <v>135.38</v>
      </c>
      <c r="S2561" s="5">
        <f t="shared" si="158"/>
        <v>131.42000000000002</v>
      </c>
      <c r="T2561" s="7">
        <f t="shared" si="159"/>
        <v>0.49257871064467768</v>
      </c>
      <c r="U2561" s="4">
        <f>YEAR(SalesDataTable[[#This Row],[Order Date]])</f>
        <v>2026</v>
      </c>
      <c r="V2561" s="7" t="str">
        <f>"Q"&amp;ROUNDUP(MONTH(SalesDataTable[[#This Row],[Order Date]])/3,0)</f>
        <v>Q4</v>
      </c>
      <c r="W2561" s="8">
        <f>MONTH(SalesDataTable[[#This Row],[Order Date]])</f>
        <v>12</v>
      </c>
      <c r="X2561" s="7" t="str">
        <f>TEXT(SalesDataTable[[#This Row],[Order Date]],"mmm")</f>
        <v>Dec</v>
      </c>
    </row>
    <row r="2562" spans="1:24" ht="15.75">
      <c r="A2562" s="1">
        <v>798</v>
      </c>
      <c r="B2562" s="2">
        <v>46365</v>
      </c>
      <c r="C2562" s="3">
        <f>YEAR(SalesDataTable[[#This Row],[Order Date]])</f>
        <v>2026</v>
      </c>
      <c r="D2562" s="10" t="str">
        <f>"Q"&amp;ROUNDUP(MONTH(SalesDataTable[[#This Row],[Order Date]])/3,0)</f>
        <v>Q4</v>
      </c>
      <c r="E2562" s="3">
        <f>MONTH(SalesDataTable[[#This Row],[Order Date]])</f>
        <v>12</v>
      </c>
      <c r="F2562" s="3" t="str">
        <f>TEXT(SalesDataTable[[#This Row],[Order Date]],"MMM")</f>
        <v>Dec</v>
      </c>
      <c r="G2562" s="3" t="s">
        <v>11</v>
      </c>
      <c r="H2562" s="3" t="s">
        <v>12</v>
      </c>
      <c r="I2562" s="3" t="s">
        <v>19</v>
      </c>
      <c r="J2562" s="3" t="s">
        <v>3</v>
      </c>
      <c r="K2562" s="3" t="s">
        <v>23</v>
      </c>
      <c r="L2562" s="3" t="s">
        <v>29</v>
      </c>
      <c r="M2562" s="8">
        <v>3</v>
      </c>
      <c r="N2562" s="5">
        <v>199.31</v>
      </c>
      <c r="O2562" s="6">
        <v>0.05</v>
      </c>
      <c r="P2562" s="5">
        <v>101.19</v>
      </c>
      <c r="Q2562" s="5">
        <f t="shared" ref="Q2562:Q2625" si="160">M2562*N2562*(1-O2562)</f>
        <v>568.0335</v>
      </c>
      <c r="R2562" s="5">
        <f t="shared" ref="R2562:R2625" si="161">M2562*P2562</f>
        <v>303.57</v>
      </c>
      <c r="S2562" s="5">
        <f t="shared" ref="S2562:S2625" si="162">Q2562-R2562</f>
        <v>264.46350000000001</v>
      </c>
      <c r="T2562" s="7">
        <f t="shared" ref="T2562:T2625" si="163">IFERROR(S2562/Q2562,0)</f>
        <v>0.46557729429690325</v>
      </c>
      <c r="U2562" s="4">
        <f>YEAR(SalesDataTable[[#This Row],[Order Date]])</f>
        <v>2026</v>
      </c>
      <c r="V2562" s="7" t="str">
        <f>"Q"&amp;ROUNDUP(MONTH(SalesDataTable[[#This Row],[Order Date]])/3,0)</f>
        <v>Q4</v>
      </c>
      <c r="W2562" s="8">
        <f>MONTH(SalesDataTable[[#This Row],[Order Date]])</f>
        <v>12</v>
      </c>
      <c r="X2562" s="7" t="str">
        <f>TEXT(SalesDataTable[[#This Row],[Order Date]],"mmm")</f>
        <v>Dec</v>
      </c>
    </row>
    <row r="2563" spans="1:24" ht="15.75">
      <c r="A2563" s="1">
        <v>1746</v>
      </c>
      <c r="B2563" s="2">
        <v>46365</v>
      </c>
      <c r="C2563" s="3">
        <f>YEAR(SalesDataTable[[#This Row],[Order Date]])</f>
        <v>2026</v>
      </c>
      <c r="D2563" s="10" t="str">
        <f>"Q"&amp;ROUNDUP(MONTH(SalesDataTable[[#This Row],[Order Date]])/3,0)</f>
        <v>Q4</v>
      </c>
      <c r="E2563" s="3">
        <f>MONTH(SalesDataTable[[#This Row],[Order Date]])</f>
        <v>12</v>
      </c>
      <c r="F2563" s="3" t="str">
        <f>TEXT(SalesDataTable[[#This Row],[Order Date]],"MMM")</f>
        <v>Dec</v>
      </c>
      <c r="G2563" s="3" t="s">
        <v>6</v>
      </c>
      <c r="H2563" s="3" t="s">
        <v>41</v>
      </c>
      <c r="I2563" s="3" t="s">
        <v>2</v>
      </c>
      <c r="J2563" s="3" t="s">
        <v>16</v>
      </c>
      <c r="K2563" s="3" t="s">
        <v>14</v>
      </c>
      <c r="L2563" s="3" t="s">
        <v>32</v>
      </c>
      <c r="M2563" s="8">
        <v>1</v>
      </c>
      <c r="N2563" s="5">
        <v>47.44</v>
      </c>
      <c r="O2563" s="6">
        <v>0.15</v>
      </c>
      <c r="P2563" s="5">
        <v>17.899999999999999</v>
      </c>
      <c r="Q2563" s="5">
        <f t="shared" si="160"/>
        <v>40.323999999999998</v>
      </c>
      <c r="R2563" s="5">
        <f t="shared" si="161"/>
        <v>17.899999999999999</v>
      </c>
      <c r="S2563" s="5">
        <f t="shared" si="162"/>
        <v>22.423999999999999</v>
      </c>
      <c r="T2563" s="7">
        <f t="shared" si="163"/>
        <v>0.55609562543398472</v>
      </c>
      <c r="U2563" s="4">
        <f>YEAR(SalesDataTable[[#This Row],[Order Date]])</f>
        <v>2026</v>
      </c>
      <c r="V2563" s="7" t="str">
        <f>"Q"&amp;ROUNDUP(MONTH(SalesDataTable[[#This Row],[Order Date]])/3,0)</f>
        <v>Q4</v>
      </c>
      <c r="W2563" s="8">
        <f>MONTH(SalesDataTable[[#This Row],[Order Date]])</f>
        <v>12</v>
      </c>
      <c r="X2563" s="7" t="str">
        <f>TEXT(SalesDataTable[[#This Row],[Order Date]],"mmm")</f>
        <v>Dec</v>
      </c>
    </row>
    <row r="2564" spans="1:24" ht="15.75">
      <c r="A2564" s="1">
        <v>3412</v>
      </c>
      <c r="B2564" s="2">
        <v>46365</v>
      </c>
      <c r="C2564" s="3">
        <f>YEAR(SalesDataTable[[#This Row],[Order Date]])</f>
        <v>2026</v>
      </c>
      <c r="D2564" s="10" t="str">
        <f>"Q"&amp;ROUNDUP(MONTH(SalesDataTable[[#This Row],[Order Date]])/3,0)</f>
        <v>Q4</v>
      </c>
      <c r="E2564" s="3">
        <f>MONTH(SalesDataTable[[#This Row],[Order Date]])</f>
        <v>12</v>
      </c>
      <c r="F2564" s="3" t="str">
        <f>TEXT(SalesDataTable[[#This Row],[Order Date]],"MMM")</f>
        <v>Dec</v>
      </c>
      <c r="G2564" s="3" t="s">
        <v>0</v>
      </c>
      <c r="H2564" s="3" t="s">
        <v>1</v>
      </c>
      <c r="I2564" s="3" t="s">
        <v>8</v>
      </c>
      <c r="J2564" s="3" t="s">
        <v>16</v>
      </c>
      <c r="K2564" s="3" t="s">
        <v>9</v>
      </c>
      <c r="L2564" s="3" t="s">
        <v>17</v>
      </c>
      <c r="M2564" s="8">
        <v>10</v>
      </c>
      <c r="N2564" s="5">
        <v>145.30000000000001</v>
      </c>
      <c r="O2564" s="6">
        <v>0.1</v>
      </c>
      <c r="P2564" s="5">
        <v>79.7</v>
      </c>
      <c r="Q2564" s="5">
        <f t="shared" si="160"/>
        <v>1307.7</v>
      </c>
      <c r="R2564" s="5">
        <f t="shared" si="161"/>
        <v>797</v>
      </c>
      <c r="S2564" s="5">
        <f t="shared" si="162"/>
        <v>510.70000000000005</v>
      </c>
      <c r="T2564" s="7">
        <f t="shared" si="163"/>
        <v>0.39053299686472437</v>
      </c>
      <c r="U2564" s="4">
        <f>YEAR(SalesDataTable[[#This Row],[Order Date]])</f>
        <v>2026</v>
      </c>
      <c r="V2564" s="7" t="str">
        <f>"Q"&amp;ROUNDUP(MONTH(SalesDataTable[[#This Row],[Order Date]])/3,0)</f>
        <v>Q4</v>
      </c>
      <c r="W2564" s="8">
        <f>MONTH(SalesDataTable[[#This Row],[Order Date]])</f>
        <v>12</v>
      </c>
      <c r="X2564" s="7" t="str">
        <f>TEXT(SalesDataTable[[#This Row],[Order Date]],"mmm")</f>
        <v>Dec</v>
      </c>
    </row>
    <row r="2565" spans="1:24" ht="15.75">
      <c r="A2565" s="1">
        <v>175</v>
      </c>
      <c r="B2565" s="2">
        <v>46366</v>
      </c>
      <c r="C2565" s="3">
        <f>YEAR(SalesDataTable[[#This Row],[Order Date]])</f>
        <v>2026</v>
      </c>
      <c r="D2565" s="10" t="str">
        <f>"Q"&amp;ROUNDUP(MONTH(SalesDataTable[[#This Row],[Order Date]])/3,0)</f>
        <v>Q4</v>
      </c>
      <c r="E2565" s="3">
        <f>MONTH(SalesDataTable[[#This Row],[Order Date]])</f>
        <v>12</v>
      </c>
      <c r="F2565" s="3" t="str">
        <f>TEXT(SalesDataTable[[#This Row],[Order Date]],"MMM")</f>
        <v>Dec</v>
      </c>
      <c r="G2565" s="3" t="s">
        <v>0</v>
      </c>
      <c r="H2565" s="3" t="s">
        <v>1</v>
      </c>
      <c r="I2565" s="3" t="s">
        <v>28</v>
      </c>
      <c r="J2565" s="3" t="s">
        <v>13</v>
      </c>
      <c r="K2565" s="3" t="s">
        <v>4</v>
      </c>
      <c r="L2565" s="3" t="s">
        <v>5</v>
      </c>
      <c r="M2565" s="8">
        <v>1</v>
      </c>
      <c r="N2565" s="5">
        <v>81.010000000000005</v>
      </c>
      <c r="O2565" s="6">
        <v>0.2</v>
      </c>
      <c r="P2565" s="5">
        <v>41.51</v>
      </c>
      <c r="Q2565" s="5">
        <f t="shared" si="160"/>
        <v>64.808000000000007</v>
      </c>
      <c r="R2565" s="5">
        <f t="shared" si="161"/>
        <v>41.51</v>
      </c>
      <c r="S2565" s="5">
        <f t="shared" si="162"/>
        <v>23.298000000000009</v>
      </c>
      <c r="T2565" s="7">
        <f t="shared" si="163"/>
        <v>0.35949265522774976</v>
      </c>
      <c r="U2565" s="4">
        <f>YEAR(SalesDataTable[[#This Row],[Order Date]])</f>
        <v>2026</v>
      </c>
      <c r="V2565" s="7" t="str">
        <f>"Q"&amp;ROUNDUP(MONTH(SalesDataTable[[#This Row],[Order Date]])/3,0)</f>
        <v>Q4</v>
      </c>
      <c r="W2565" s="8">
        <f>MONTH(SalesDataTable[[#This Row],[Order Date]])</f>
        <v>12</v>
      </c>
      <c r="X2565" s="7" t="str">
        <f>TEXT(SalesDataTable[[#This Row],[Order Date]],"mmm")</f>
        <v>Dec</v>
      </c>
    </row>
    <row r="2566" spans="1:24" ht="15.75">
      <c r="A2566" s="1">
        <v>1014</v>
      </c>
      <c r="B2566" s="2">
        <v>46366</v>
      </c>
      <c r="C2566" s="3">
        <f>YEAR(SalesDataTable[[#This Row],[Order Date]])</f>
        <v>2026</v>
      </c>
      <c r="D2566" s="10" t="str">
        <f>"Q"&amp;ROUNDUP(MONTH(SalesDataTable[[#This Row],[Order Date]])/3,0)</f>
        <v>Q4</v>
      </c>
      <c r="E2566" s="3">
        <f>MONTH(SalesDataTable[[#This Row],[Order Date]])</f>
        <v>12</v>
      </c>
      <c r="F2566" s="3" t="str">
        <f>TEXT(SalesDataTable[[#This Row],[Order Date]],"MMM")</f>
        <v>Dec</v>
      </c>
      <c r="G2566" s="3" t="s">
        <v>20</v>
      </c>
      <c r="H2566" s="3" t="s">
        <v>31</v>
      </c>
      <c r="I2566" s="3" t="s">
        <v>28</v>
      </c>
      <c r="J2566" s="3" t="s">
        <v>13</v>
      </c>
      <c r="K2566" s="3" t="s">
        <v>14</v>
      </c>
      <c r="L2566" s="3" t="s">
        <v>15</v>
      </c>
      <c r="M2566" s="8">
        <v>2</v>
      </c>
      <c r="N2566" s="5">
        <v>35.619999999999997</v>
      </c>
      <c r="O2566" s="6">
        <v>0</v>
      </c>
      <c r="P2566" s="5">
        <v>13.62</v>
      </c>
      <c r="Q2566" s="5">
        <f t="shared" si="160"/>
        <v>71.239999999999995</v>
      </c>
      <c r="R2566" s="5">
        <f t="shared" si="161"/>
        <v>27.24</v>
      </c>
      <c r="S2566" s="5">
        <f t="shared" si="162"/>
        <v>44</v>
      </c>
      <c r="T2566" s="7">
        <f t="shared" si="163"/>
        <v>0.61763054463784395</v>
      </c>
      <c r="U2566" s="4">
        <f>YEAR(SalesDataTable[[#This Row],[Order Date]])</f>
        <v>2026</v>
      </c>
      <c r="V2566" s="7" t="str">
        <f>"Q"&amp;ROUNDUP(MONTH(SalesDataTable[[#This Row],[Order Date]])/3,0)</f>
        <v>Q4</v>
      </c>
      <c r="W2566" s="8">
        <f>MONTH(SalesDataTable[[#This Row],[Order Date]])</f>
        <v>12</v>
      </c>
      <c r="X2566" s="7" t="str">
        <f>TEXT(SalesDataTable[[#This Row],[Order Date]],"mmm")</f>
        <v>Dec</v>
      </c>
    </row>
    <row r="2567" spans="1:24" ht="15.75">
      <c r="A2567" s="1">
        <v>1763</v>
      </c>
      <c r="B2567" s="2">
        <v>46366</v>
      </c>
      <c r="C2567" s="3">
        <f>YEAR(SalesDataTable[[#This Row],[Order Date]])</f>
        <v>2026</v>
      </c>
      <c r="D2567" s="10" t="str">
        <f>"Q"&amp;ROUNDUP(MONTH(SalesDataTable[[#This Row],[Order Date]])/3,0)</f>
        <v>Q4</v>
      </c>
      <c r="E2567" s="3">
        <f>MONTH(SalesDataTable[[#This Row],[Order Date]])</f>
        <v>12</v>
      </c>
      <c r="F2567" s="3" t="str">
        <f>TEXT(SalesDataTable[[#This Row],[Order Date]],"MMM")</f>
        <v>Dec</v>
      </c>
      <c r="G2567" s="3" t="s">
        <v>0</v>
      </c>
      <c r="H2567" s="3" t="s">
        <v>1</v>
      </c>
      <c r="I2567" s="3" t="s">
        <v>2</v>
      </c>
      <c r="J2567" s="3" t="s">
        <v>13</v>
      </c>
      <c r="K2567" s="3" t="s">
        <v>4</v>
      </c>
      <c r="L2567" s="3" t="s">
        <v>22</v>
      </c>
      <c r="M2567" s="8">
        <v>2</v>
      </c>
      <c r="N2567" s="5">
        <v>49.88</v>
      </c>
      <c r="O2567" s="6">
        <v>0.05</v>
      </c>
      <c r="P2567" s="5">
        <v>22.31</v>
      </c>
      <c r="Q2567" s="5">
        <f t="shared" si="160"/>
        <v>94.772000000000006</v>
      </c>
      <c r="R2567" s="5">
        <f t="shared" si="161"/>
        <v>44.62</v>
      </c>
      <c r="S2567" s="5">
        <f t="shared" si="162"/>
        <v>50.152000000000008</v>
      </c>
      <c r="T2567" s="7">
        <f t="shared" si="163"/>
        <v>0.52918583547883347</v>
      </c>
      <c r="U2567" s="4">
        <f>YEAR(SalesDataTable[[#This Row],[Order Date]])</f>
        <v>2026</v>
      </c>
      <c r="V2567" s="7" t="str">
        <f>"Q"&amp;ROUNDUP(MONTH(SalesDataTable[[#This Row],[Order Date]])/3,0)</f>
        <v>Q4</v>
      </c>
      <c r="W2567" s="8">
        <f>MONTH(SalesDataTable[[#This Row],[Order Date]])</f>
        <v>12</v>
      </c>
      <c r="X2567" s="7" t="str">
        <f>TEXT(SalesDataTable[[#This Row],[Order Date]],"mmm")</f>
        <v>Dec</v>
      </c>
    </row>
    <row r="2568" spans="1:24" ht="15.75">
      <c r="A2568" s="1">
        <v>1863</v>
      </c>
      <c r="B2568" s="2">
        <v>46366</v>
      </c>
      <c r="C2568" s="3">
        <f>YEAR(SalesDataTable[[#This Row],[Order Date]])</f>
        <v>2026</v>
      </c>
      <c r="D2568" s="10" t="str">
        <f>"Q"&amp;ROUNDUP(MONTH(SalesDataTable[[#This Row],[Order Date]])/3,0)</f>
        <v>Q4</v>
      </c>
      <c r="E2568" s="3">
        <f>MONTH(SalesDataTable[[#This Row],[Order Date]])</f>
        <v>12</v>
      </c>
      <c r="F2568" s="3" t="str">
        <f>TEXT(SalesDataTable[[#This Row],[Order Date]],"MMM")</f>
        <v>Dec</v>
      </c>
      <c r="G2568" s="3" t="s">
        <v>20</v>
      </c>
      <c r="H2568" s="3" t="s">
        <v>31</v>
      </c>
      <c r="I2568" s="3" t="s">
        <v>28</v>
      </c>
      <c r="J2568" s="3" t="s">
        <v>3</v>
      </c>
      <c r="K2568" s="3" t="s">
        <v>4</v>
      </c>
      <c r="L2568" s="3" t="s">
        <v>30</v>
      </c>
      <c r="M2568" s="8">
        <v>1</v>
      </c>
      <c r="N2568" s="5">
        <v>101.18</v>
      </c>
      <c r="O2568" s="6">
        <v>0.05</v>
      </c>
      <c r="P2568" s="5">
        <v>49.12</v>
      </c>
      <c r="Q2568" s="5">
        <f t="shared" si="160"/>
        <v>96.120999999999995</v>
      </c>
      <c r="R2568" s="5">
        <f t="shared" si="161"/>
        <v>49.12</v>
      </c>
      <c r="S2568" s="5">
        <f t="shared" si="162"/>
        <v>47.000999999999998</v>
      </c>
      <c r="T2568" s="7">
        <f t="shared" si="163"/>
        <v>0.48897743469169069</v>
      </c>
      <c r="U2568" s="4">
        <f>YEAR(SalesDataTable[[#This Row],[Order Date]])</f>
        <v>2026</v>
      </c>
      <c r="V2568" s="7" t="str">
        <f>"Q"&amp;ROUNDUP(MONTH(SalesDataTable[[#This Row],[Order Date]])/3,0)</f>
        <v>Q4</v>
      </c>
      <c r="W2568" s="8">
        <f>MONTH(SalesDataTable[[#This Row],[Order Date]])</f>
        <v>12</v>
      </c>
      <c r="X2568" s="7" t="str">
        <f>TEXT(SalesDataTable[[#This Row],[Order Date]],"mmm")</f>
        <v>Dec</v>
      </c>
    </row>
    <row r="2569" spans="1:24" ht="15.75">
      <c r="A2569" s="1">
        <v>3466</v>
      </c>
      <c r="B2569" s="2">
        <v>46366</v>
      </c>
      <c r="C2569" s="3">
        <f>YEAR(SalesDataTable[[#This Row],[Order Date]])</f>
        <v>2026</v>
      </c>
      <c r="D2569" s="10" t="str">
        <f>"Q"&amp;ROUNDUP(MONTH(SalesDataTable[[#This Row],[Order Date]])/3,0)</f>
        <v>Q4</v>
      </c>
      <c r="E2569" s="3">
        <f>MONTH(SalesDataTable[[#This Row],[Order Date]])</f>
        <v>12</v>
      </c>
      <c r="F2569" s="3" t="str">
        <f>TEXT(SalesDataTable[[#This Row],[Order Date]],"MMM")</f>
        <v>Dec</v>
      </c>
      <c r="G2569" s="3" t="s">
        <v>6</v>
      </c>
      <c r="H2569" s="3" t="s">
        <v>43</v>
      </c>
      <c r="I2569" s="3" t="s">
        <v>19</v>
      </c>
      <c r="J2569" s="3" t="s">
        <v>16</v>
      </c>
      <c r="K2569" s="3" t="s">
        <v>34</v>
      </c>
      <c r="L2569" s="3" t="s">
        <v>42</v>
      </c>
      <c r="M2569" s="8">
        <v>2</v>
      </c>
      <c r="N2569" s="5">
        <v>36.64</v>
      </c>
      <c r="O2569" s="6">
        <v>0</v>
      </c>
      <c r="P2569" s="5">
        <v>13.7</v>
      </c>
      <c r="Q2569" s="5">
        <f t="shared" si="160"/>
        <v>73.28</v>
      </c>
      <c r="R2569" s="5">
        <f t="shared" si="161"/>
        <v>27.4</v>
      </c>
      <c r="S2569" s="5">
        <f t="shared" si="162"/>
        <v>45.88</v>
      </c>
      <c r="T2569" s="7">
        <f t="shared" si="163"/>
        <v>0.62609170305676853</v>
      </c>
      <c r="U2569" s="4">
        <f>YEAR(SalesDataTable[[#This Row],[Order Date]])</f>
        <v>2026</v>
      </c>
      <c r="V2569" s="7" t="str">
        <f>"Q"&amp;ROUNDUP(MONTH(SalesDataTable[[#This Row],[Order Date]])/3,0)</f>
        <v>Q4</v>
      </c>
      <c r="W2569" s="8">
        <f>MONTH(SalesDataTable[[#This Row],[Order Date]])</f>
        <v>12</v>
      </c>
      <c r="X2569" s="7" t="str">
        <f>TEXT(SalesDataTable[[#This Row],[Order Date]],"mmm")</f>
        <v>Dec</v>
      </c>
    </row>
    <row r="2570" spans="1:24" ht="15.75">
      <c r="A2570" s="1">
        <v>3630</v>
      </c>
      <c r="B2570" s="2">
        <v>46366</v>
      </c>
      <c r="C2570" s="3">
        <f>YEAR(SalesDataTable[[#This Row],[Order Date]])</f>
        <v>2026</v>
      </c>
      <c r="D2570" s="10" t="str">
        <f>"Q"&amp;ROUNDUP(MONTH(SalesDataTable[[#This Row],[Order Date]])/3,0)</f>
        <v>Q4</v>
      </c>
      <c r="E2570" s="3">
        <f>MONTH(SalesDataTable[[#This Row],[Order Date]])</f>
        <v>12</v>
      </c>
      <c r="F2570" s="3" t="str">
        <f>TEXT(SalesDataTable[[#This Row],[Order Date]],"MMM")</f>
        <v>Dec</v>
      </c>
      <c r="G2570" s="3" t="s">
        <v>6</v>
      </c>
      <c r="H2570" s="3" t="s">
        <v>43</v>
      </c>
      <c r="I2570" s="3" t="s">
        <v>19</v>
      </c>
      <c r="J2570" s="3" t="s">
        <v>3</v>
      </c>
      <c r="K2570" s="3" t="s">
        <v>4</v>
      </c>
      <c r="L2570" s="3" t="s">
        <v>26</v>
      </c>
      <c r="M2570" s="8">
        <v>3</v>
      </c>
      <c r="N2570" s="5">
        <v>39.979999999999997</v>
      </c>
      <c r="O2570" s="6">
        <v>0.1</v>
      </c>
      <c r="P2570" s="5">
        <v>16.989999999999998</v>
      </c>
      <c r="Q2570" s="5">
        <f t="shared" si="160"/>
        <v>107.946</v>
      </c>
      <c r="R2570" s="5">
        <f t="shared" si="161"/>
        <v>50.97</v>
      </c>
      <c r="S2570" s="5">
        <f t="shared" si="162"/>
        <v>56.975999999999999</v>
      </c>
      <c r="T2570" s="7">
        <f t="shared" si="163"/>
        <v>0.52781946528819967</v>
      </c>
      <c r="U2570" s="4">
        <f>YEAR(SalesDataTable[[#This Row],[Order Date]])</f>
        <v>2026</v>
      </c>
      <c r="V2570" s="7" t="str">
        <f>"Q"&amp;ROUNDUP(MONTH(SalesDataTable[[#This Row],[Order Date]])/3,0)</f>
        <v>Q4</v>
      </c>
      <c r="W2570" s="8">
        <f>MONTH(SalesDataTable[[#This Row],[Order Date]])</f>
        <v>12</v>
      </c>
      <c r="X2570" s="7" t="str">
        <f>TEXT(SalesDataTable[[#This Row],[Order Date]],"mmm")</f>
        <v>Dec</v>
      </c>
    </row>
    <row r="2571" spans="1:24" ht="15.75">
      <c r="A2571" s="1">
        <v>3633</v>
      </c>
      <c r="B2571" s="2">
        <v>46366</v>
      </c>
      <c r="C2571" s="3">
        <f>YEAR(SalesDataTable[[#This Row],[Order Date]])</f>
        <v>2026</v>
      </c>
      <c r="D2571" s="10" t="str">
        <f>"Q"&amp;ROUNDUP(MONTH(SalesDataTable[[#This Row],[Order Date]])/3,0)</f>
        <v>Q4</v>
      </c>
      <c r="E2571" s="3">
        <f>MONTH(SalesDataTable[[#This Row],[Order Date]])</f>
        <v>12</v>
      </c>
      <c r="F2571" s="3" t="str">
        <f>TEXT(SalesDataTable[[#This Row],[Order Date]],"MMM")</f>
        <v>Dec</v>
      </c>
      <c r="G2571" s="3" t="s">
        <v>20</v>
      </c>
      <c r="H2571" s="3" t="s">
        <v>21</v>
      </c>
      <c r="I2571" s="3" t="s">
        <v>28</v>
      </c>
      <c r="J2571" s="3" t="s">
        <v>16</v>
      </c>
      <c r="K2571" s="3" t="s">
        <v>9</v>
      </c>
      <c r="L2571" s="3" t="s">
        <v>17</v>
      </c>
      <c r="M2571" s="8">
        <v>3</v>
      </c>
      <c r="N2571" s="5">
        <v>144.16</v>
      </c>
      <c r="O2571" s="6">
        <v>0</v>
      </c>
      <c r="P2571" s="5">
        <v>77.36</v>
      </c>
      <c r="Q2571" s="5">
        <f t="shared" si="160"/>
        <v>432.48</v>
      </c>
      <c r="R2571" s="5">
        <f t="shared" si="161"/>
        <v>232.07999999999998</v>
      </c>
      <c r="S2571" s="5">
        <f t="shared" si="162"/>
        <v>200.40000000000003</v>
      </c>
      <c r="T2571" s="7">
        <f t="shared" si="163"/>
        <v>0.46337402885682583</v>
      </c>
      <c r="U2571" s="4">
        <f>YEAR(SalesDataTable[[#This Row],[Order Date]])</f>
        <v>2026</v>
      </c>
      <c r="V2571" s="7" t="str">
        <f>"Q"&amp;ROUNDUP(MONTH(SalesDataTable[[#This Row],[Order Date]])/3,0)</f>
        <v>Q4</v>
      </c>
      <c r="W2571" s="8">
        <f>MONTH(SalesDataTable[[#This Row],[Order Date]])</f>
        <v>12</v>
      </c>
      <c r="X2571" s="7" t="str">
        <f>TEXT(SalesDataTable[[#This Row],[Order Date]],"mmm")</f>
        <v>Dec</v>
      </c>
    </row>
    <row r="2572" spans="1:24" ht="15.75">
      <c r="A2572" s="1">
        <v>4</v>
      </c>
      <c r="B2572" s="2">
        <v>46367</v>
      </c>
      <c r="C2572" s="3">
        <f>YEAR(SalesDataTable[[#This Row],[Order Date]])</f>
        <v>2026</v>
      </c>
      <c r="D2572" s="10" t="str">
        <f>"Q"&amp;ROUNDUP(MONTH(SalesDataTable[[#This Row],[Order Date]])/3,0)</f>
        <v>Q4</v>
      </c>
      <c r="E2572" s="3">
        <f>MONTH(SalesDataTable[[#This Row],[Order Date]])</f>
        <v>12</v>
      </c>
      <c r="F2572" s="3" t="str">
        <f>TEXT(SalesDataTable[[#This Row],[Order Date]],"MMM")</f>
        <v>Dec</v>
      </c>
      <c r="G2572" s="3" t="s">
        <v>20</v>
      </c>
      <c r="H2572" s="3" t="s">
        <v>21</v>
      </c>
      <c r="I2572" s="3" t="s">
        <v>2</v>
      </c>
      <c r="J2572" s="3" t="s">
        <v>13</v>
      </c>
      <c r="K2572" s="3" t="s">
        <v>4</v>
      </c>
      <c r="L2572" s="3" t="s">
        <v>30</v>
      </c>
      <c r="M2572" s="8">
        <v>1</v>
      </c>
      <c r="N2572" s="5">
        <v>102.98</v>
      </c>
      <c r="O2572" s="6">
        <v>0.1</v>
      </c>
      <c r="P2572" s="5">
        <v>51.45</v>
      </c>
      <c r="Q2572" s="5">
        <f t="shared" si="160"/>
        <v>92.682000000000002</v>
      </c>
      <c r="R2572" s="5">
        <f t="shared" si="161"/>
        <v>51.45</v>
      </c>
      <c r="S2572" s="5">
        <f t="shared" si="162"/>
        <v>41.231999999999999</v>
      </c>
      <c r="T2572" s="7">
        <f t="shared" si="163"/>
        <v>0.4448760277076455</v>
      </c>
      <c r="U2572" s="4">
        <f>YEAR(SalesDataTable[[#This Row],[Order Date]])</f>
        <v>2026</v>
      </c>
      <c r="V2572" s="7" t="str">
        <f>"Q"&amp;ROUNDUP(MONTH(SalesDataTable[[#This Row],[Order Date]])/3,0)</f>
        <v>Q4</v>
      </c>
      <c r="W2572" s="8">
        <f>MONTH(SalesDataTable[[#This Row],[Order Date]])</f>
        <v>12</v>
      </c>
      <c r="X2572" s="7" t="str">
        <f>TEXT(SalesDataTable[[#This Row],[Order Date]],"mmm")</f>
        <v>Dec</v>
      </c>
    </row>
    <row r="2573" spans="1:24" ht="15.75">
      <c r="A2573" s="1">
        <v>70</v>
      </c>
      <c r="B2573" s="2">
        <v>46367</v>
      </c>
      <c r="C2573" s="3">
        <f>YEAR(SalesDataTable[[#This Row],[Order Date]])</f>
        <v>2026</v>
      </c>
      <c r="D2573" s="10" t="str">
        <f>"Q"&amp;ROUNDUP(MONTH(SalesDataTable[[#This Row],[Order Date]])/3,0)</f>
        <v>Q4</v>
      </c>
      <c r="E2573" s="3">
        <f>MONTH(SalesDataTable[[#This Row],[Order Date]])</f>
        <v>12</v>
      </c>
      <c r="F2573" s="3" t="str">
        <f>TEXT(SalesDataTable[[#This Row],[Order Date]],"MMM")</f>
        <v>Dec</v>
      </c>
      <c r="G2573" s="3" t="s">
        <v>20</v>
      </c>
      <c r="H2573" s="3" t="s">
        <v>47</v>
      </c>
      <c r="I2573" s="3" t="s">
        <v>2</v>
      </c>
      <c r="J2573" s="3" t="s">
        <v>13</v>
      </c>
      <c r="K2573" s="3" t="s">
        <v>34</v>
      </c>
      <c r="L2573" s="3" t="s">
        <v>38</v>
      </c>
      <c r="M2573" s="8">
        <v>2</v>
      </c>
      <c r="N2573" s="5">
        <v>122.49</v>
      </c>
      <c r="O2573" s="6">
        <v>0.15</v>
      </c>
      <c r="P2573" s="5">
        <v>70.930000000000007</v>
      </c>
      <c r="Q2573" s="5">
        <f t="shared" si="160"/>
        <v>208.23299999999998</v>
      </c>
      <c r="R2573" s="5">
        <f t="shared" si="161"/>
        <v>141.86000000000001</v>
      </c>
      <c r="S2573" s="5">
        <f t="shared" si="162"/>
        <v>66.372999999999962</v>
      </c>
      <c r="T2573" s="7">
        <f t="shared" si="163"/>
        <v>0.31874390706564265</v>
      </c>
      <c r="U2573" s="4">
        <f>YEAR(SalesDataTable[[#This Row],[Order Date]])</f>
        <v>2026</v>
      </c>
      <c r="V2573" s="7" t="str">
        <f>"Q"&amp;ROUNDUP(MONTH(SalesDataTable[[#This Row],[Order Date]])/3,0)</f>
        <v>Q4</v>
      </c>
      <c r="W2573" s="8">
        <f>MONTH(SalesDataTable[[#This Row],[Order Date]])</f>
        <v>12</v>
      </c>
      <c r="X2573" s="7" t="str">
        <f>TEXT(SalesDataTable[[#This Row],[Order Date]],"mmm")</f>
        <v>Dec</v>
      </c>
    </row>
    <row r="2574" spans="1:24" ht="15.75">
      <c r="A2574" s="1">
        <v>948</v>
      </c>
      <c r="B2574" s="2">
        <v>46367</v>
      </c>
      <c r="C2574" s="3">
        <f>YEAR(SalesDataTable[[#This Row],[Order Date]])</f>
        <v>2026</v>
      </c>
      <c r="D2574" s="10" t="str">
        <f>"Q"&amp;ROUNDUP(MONTH(SalesDataTable[[#This Row],[Order Date]])/3,0)</f>
        <v>Q4</v>
      </c>
      <c r="E2574" s="3">
        <f>MONTH(SalesDataTable[[#This Row],[Order Date]])</f>
        <v>12</v>
      </c>
      <c r="F2574" s="3" t="str">
        <f>TEXT(SalesDataTable[[#This Row],[Order Date]],"MMM")</f>
        <v>Dec</v>
      </c>
      <c r="G2574" s="3" t="s">
        <v>6</v>
      </c>
      <c r="H2574" s="3" t="s">
        <v>41</v>
      </c>
      <c r="I2574" s="3" t="s">
        <v>28</v>
      </c>
      <c r="J2574" s="3" t="s">
        <v>13</v>
      </c>
      <c r="K2574" s="3" t="s">
        <v>9</v>
      </c>
      <c r="L2574" s="3" t="s">
        <v>17</v>
      </c>
      <c r="M2574" s="8">
        <v>1</v>
      </c>
      <c r="N2574" s="5">
        <v>141.74</v>
      </c>
      <c r="O2574" s="6">
        <v>0.15</v>
      </c>
      <c r="P2574" s="5">
        <v>78.97</v>
      </c>
      <c r="Q2574" s="5">
        <f t="shared" si="160"/>
        <v>120.479</v>
      </c>
      <c r="R2574" s="5">
        <f t="shared" si="161"/>
        <v>78.97</v>
      </c>
      <c r="S2574" s="5">
        <f t="shared" si="162"/>
        <v>41.509</v>
      </c>
      <c r="T2574" s="7">
        <f t="shared" si="163"/>
        <v>0.34453307215365336</v>
      </c>
      <c r="U2574" s="4">
        <f>YEAR(SalesDataTable[[#This Row],[Order Date]])</f>
        <v>2026</v>
      </c>
      <c r="V2574" s="7" t="str">
        <f>"Q"&amp;ROUNDUP(MONTH(SalesDataTable[[#This Row],[Order Date]])/3,0)</f>
        <v>Q4</v>
      </c>
      <c r="W2574" s="8">
        <f>MONTH(SalesDataTable[[#This Row],[Order Date]])</f>
        <v>12</v>
      </c>
      <c r="X2574" s="7" t="str">
        <f>TEXT(SalesDataTable[[#This Row],[Order Date]],"mmm")</f>
        <v>Dec</v>
      </c>
    </row>
    <row r="2575" spans="1:24" ht="15.75">
      <c r="A2575" s="1">
        <v>1957</v>
      </c>
      <c r="B2575" s="2">
        <v>46367</v>
      </c>
      <c r="C2575" s="3">
        <f>YEAR(SalesDataTable[[#This Row],[Order Date]])</f>
        <v>2026</v>
      </c>
      <c r="D2575" s="10" t="str">
        <f>"Q"&amp;ROUNDUP(MONTH(SalesDataTable[[#This Row],[Order Date]])/3,0)</f>
        <v>Q4</v>
      </c>
      <c r="E2575" s="3">
        <f>MONTH(SalesDataTable[[#This Row],[Order Date]])</f>
        <v>12</v>
      </c>
      <c r="F2575" s="3" t="str">
        <f>TEXT(SalesDataTable[[#This Row],[Order Date]],"MMM")</f>
        <v>Dec</v>
      </c>
      <c r="G2575" s="3" t="s">
        <v>20</v>
      </c>
      <c r="H2575" s="3" t="s">
        <v>31</v>
      </c>
      <c r="I2575" s="3" t="s">
        <v>2</v>
      </c>
      <c r="J2575" s="3" t="s">
        <v>3</v>
      </c>
      <c r="K2575" s="3" t="s">
        <v>4</v>
      </c>
      <c r="L2575" s="3" t="s">
        <v>26</v>
      </c>
      <c r="M2575" s="8">
        <v>6</v>
      </c>
      <c r="N2575" s="5">
        <v>39.44</v>
      </c>
      <c r="O2575" s="6">
        <v>0.1</v>
      </c>
      <c r="P2575" s="5">
        <v>16.89</v>
      </c>
      <c r="Q2575" s="5">
        <f t="shared" si="160"/>
        <v>212.976</v>
      </c>
      <c r="R2575" s="5">
        <f t="shared" si="161"/>
        <v>101.34</v>
      </c>
      <c r="S2575" s="5">
        <f t="shared" si="162"/>
        <v>111.636</v>
      </c>
      <c r="T2575" s="7">
        <f t="shared" si="163"/>
        <v>0.52417173766058145</v>
      </c>
      <c r="U2575" s="4">
        <f>YEAR(SalesDataTable[[#This Row],[Order Date]])</f>
        <v>2026</v>
      </c>
      <c r="V2575" s="7" t="str">
        <f>"Q"&amp;ROUNDUP(MONTH(SalesDataTable[[#This Row],[Order Date]])/3,0)</f>
        <v>Q4</v>
      </c>
      <c r="W2575" s="8">
        <f>MONTH(SalesDataTable[[#This Row],[Order Date]])</f>
        <v>12</v>
      </c>
      <c r="X2575" s="7" t="str">
        <f>TEXT(SalesDataTable[[#This Row],[Order Date]],"mmm")</f>
        <v>Dec</v>
      </c>
    </row>
    <row r="2576" spans="1:24" ht="15.75">
      <c r="A2576" s="1">
        <v>3097</v>
      </c>
      <c r="B2576" s="2">
        <v>46367</v>
      </c>
      <c r="C2576" s="3">
        <f>YEAR(SalesDataTable[[#This Row],[Order Date]])</f>
        <v>2026</v>
      </c>
      <c r="D2576" s="10" t="str">
        <f>"Q"&amp;ROUNDUP(MONTH(SalesDataTable[[#This Row],[Order Date]])/3,0)</f>
        <v>Q4</v>
      </c>
      <c r="E2576" s="3">
        <f>MONTH(SalesDataTable[[#This Row],[Order Date]])</f>
        <v>12</v>
      </c>
      <c r="F2576" s="3" t="str">
        <f>TEXT(SalesDataTable[[#This Row],[Order Date]],"MMM")</f>
        <v>Dec</v>
      </c>
      <c r="G2576" s="3" t="s">
        <v>11</v>
      </c>
      <c r="H2576" s="3" t="s">
        <v>18</v>
      </c>
      <c r="I2576" s="3" t="s">
        <v>19</v>
      </c>
      <c r="J2576" s="3" t="s">
        <v>3</v>
      </c>
      <c r="K2576" s="3" t="s">
        <v>4</v>
      </c>
      <c r="L2576" s="3" t="s">
        <v>22</v>
      </c>
      <c r="M2576" s="8">
        <v>1</v>
      </c>
      <c r="N2576" s="5">
        <v>49.64</v>
      </c>
      <c r="O2576" s="6">
        <v>0.1</v>
      </c>
      <c r="P2576" s="5">
        <v>22</v>
      </c>
      <c r="Q2576" s="5">
        <f t="shared" si="160"/>
        <v>44.676000000000002</v>
      </c>
      <c r="R2576" s="5">
        <f t="shared" si="161"/>
        <v>22</v>
      </c>
      <c r="S2576" s="5">
        <f t="shared" si="162"/>
        <v>22.676000000000002</v>
      </c>
      <c r="T2576" s="7">
        <f t="shared" si="163"/>
        <v>0.50756558331094992</v>
      </c>
      <c r="U2576" s="4">
        <f>YEAR(SalesDataTable[[#This Row],[Order Date]])</f>
        <v>2026</v>
      </c>
      <c r="V2576" s="7" t="str">
        <f>"Q"&amp;ROUNDUP(MONTH(SalesDataTable[[#This Row],[Order Date]])/3,0)</f>
        <v>Q4</v>
      </c>
      <c r="W2576" s="8">
        <f>MONTH(SalesDataTable[[#This Row],[Order Date]])</f>
        <v>12</v>
      </c>
      <c r="X2576" s="7" t="str">
        <f>TEXT(SalesDataTable[[#This Row],[Order Date]],"mmm")</f>
        <v>Dec</v>
      </c>
    </row>
    <row r="2577" spans="1:24" ht="15.75">
      <c r="A2577" s="1">
        <v>3649</v>
      </c>
      <c r="B2577" s="2">
        <v>46367</v>
      </c>
      <c r="C2577" s="3">
        <f>YEAR(SalesDataTable[[#This Row],[Order Date]])</f>
        <v>2026</v>
      </c>
      <c r="D2577" s="10" t="str">
        <f>"Q"&amp;ROUNDUP(MONTH(SalesDataTable[[#This Row],[Order Date]])/3,0)</f>
        <v>Q4</v>
      </c>
      <c r="E2577" s="3">
        <f>MONTH(SalesDataTable[[#This Row],[Order Date]])</f>
        <v>12</v>
      </c>
      <c r="F2577" s="3" t="str">
        <f>TEXT(SalesDataTable[[#This Row],[Order Date]],"MMM")</f>
        <v>Dec</v>
      </c>
      <c r="G2577" s="3" t="s">
        <v>11</v>
      </c>
      <c r="H2577" s="3" t="s">
        <v>12</v>
      </c>
      <c r="I2577" s="3" t="s">
        <v>2</v>
      </c>
      <c r="J2577" s="3" t="s">
        <v>13</v>
      </c>
      <c r="K2577" s="3" t="s">
        <v>14</v>
      </c>
      <c r="L2577" s="3" t="s">
        <v>48</v>
      </c>
      <c r="M2577" s="8">
        <v>1</v>
      </c>
      <c r="N2577" s="5">
        <v>164.29</v>
      </c>
      <c r="O2577" s="6">
        <v>0.05</v>
      </c>
      <c r="P2577" s="5">
        <v>88.66</v>
      </c>
      <c r="Q2577" s="5">
        <f t="shared" si="160"/>
        <v>156.07549999999998</v>
      </c>
      <c r="R2577" s="5">
        <f t="shared" si="161"/>
        <v>88.66</v>
      </c>
      <c r="S2577" s="5">
        <f t="shared" si="162"/>
        <v>67.41549999999998</v>
      </c>
      <c r="T2577" s="7">
        <f t="shared" si="163"/>
        <v>0.43194159237035917</v>
      </c>
      <c r="U2577" s="4">
        <f>YEAR(SalesDataTable[[#This Row],[Order Date]])</f>
        <v>2026</v>
      </c>
      <c r="V2577" s="7" t="str">
        <f>"Q"&amp;ROUNDUP(MONTH(SalesDataTable[[#This Row],[Order Date]])/3,0)</f>
        <v>Q4</v>
      </c>
      <c r="W2577" s="8">
        <f>MONTH(SalesDataTable[[#This Row],[Order Date]])</f>
        <v>12</v>
      </c>
      <c r="X2577" s="7" t="str">
        <f>TEXT(SalesDataTable[[#This Row],[Order Date]],"mmm")</f>
        <v>Dec</v>
      </c>
    </row>
    <row r="2578" spans="1:24" ht="15.75">
      <c r="A2578" s="1">
        <v>3963</v>
      </c>
      <c r="B2578" s="2">
        <v>46367</v>
      </c>
      <c r="C2578" s="3">
        <f>YEAR(SalesDataTable[[#This Row],[Order Date]])</f>
        <v>2026</v>
      </c>
      <c r="D2578" s="10" t="str">
        <f>"Q"&amp;ROUNDUP(MONTH(SalesDataTable[[#This Row],[Order Date]])/3,0)</f>
        <v>Q4</v>
      </c>
      <c r="E2578" s="3">
        <f>MONTH(SalesDataTable[[#This Row],[Order Date]])</f>
        <v>12</v>
      </c>
      <c r="F2578" s="3" t="str">
        <f>TEXT(SalesDataTable[[#This Row],[Order Date]],"MMM")</f>
        <v>Dec</v>
      </c>
      <c r="G2578" s="3" t="s">
        <v>20</v>
      </c>
      <c r="H2578" s="3" t="s">
        <v>33</v>
      </c>
      <c r="I2578" s="3" t="s">
        <v>2</v>
      </c>
      <c r="J2578" s="3" t="s">
        <v>3</v>
      </c>
      <c r="K2578" s="3" t="s">
        <v>14</v>
      </c>
      <c r="L2578" s="3" t="s">
        <v>15</v>
      </c>
      <c r="M2578" s="8">
        <v>1</v>
      </c>
      <c r="N2578" s="5">
        <v>35.81</v>
      </c>
      <c r="O2578" s="6">
        <v>0</v>
      </c>
      <c r="P2578" s="5">
        <v>13.28</v>
      </c>
      <c r="Q2578" s="5">
        <f t="shared" si="160"/>
        <v>35.81</v>
      </c>
      <c r="R2578" s="5">
        <f t="shared" si="161"/>
        <v>13.28</v>
      </c>
      <c r="S2578" s="5">
        <f t="shared" si="162"/>
        <v>22.53</v>
      </c>
      <c r="T2578" s="7">
        <f t="shared" si="163"/>
        <v>0.62915386763473891</v>
      </c>
      <c r="U2578" s="4">
        <f>YEAR(SalesDataTable[[#This Row],[Order Date]])</f>
        <v>2026</v>
      </c>
      <c r="V2578" s="7" t="str">
        <f>"Q"&amp;ROUNDUP(MONTH(SalesDataTable[[#This Row],[Order Date]])/3,0)</f>
        <v>Q4</v>
      </c>
      <c r="W2578" s="8">
        <f>MONTH(SalesDataTable[[#This Row],[Order Date]])</f>
        <v>12</v>
      </c>
      <c r="X2578" s="7" t="str">
        <f>TEXT(SalesDataTable[[#This Row],[Order Date]],"mmm")</f>
        <v>Dec</v>
      </c>
    </row>
    <row r="2579" spans="1:24" ht="15.75">
      <c r="A2579" s="1">
        <v>4305</v>
      </c>
      <c r="B2579" s="2">
        <v>46367</v>
      </c>
      <c r="C2579" s="3">
        <f>YEAR(SalesDataTable[[#This Row],[Order Date]])</f>
        <v>2026</v>
      </c>
      <c r="D2579" s="10" t="str">
        <f>"Q"&amp;ROUNDUP(MONTH(SalesDataTable[[#This Row],[Order Date]])/3,0)</f>
        <v>Q4</v>
      </c>
      <c r="E2579" s="3">
        <f>MONTH(SalesDataTable[[#This Row],[Order Date]])</f>
        <v>12</v>
      </c>
      <c r="F2579" s="3" t="str">
        <f>TEXT(SalesDataTable[[#This Row],[Order Date]],"MMM")</f>
        <v>Dec</v>
      </c>
      <c r="G2579" s="3" t="s">
        <v>0</v>
      </c>
      <c r="H2579" s="3" t="s">
        <v>36</v>
      </c>
      <c r="I2579" s="3" t="s">
        <v>19</v>
      </c>
      <c r="J2579" s="3" t="s">
        <v>13</v>
      </c>
      <c r="K2579" s="3" t="s">
        <v>34</v>
      </c>
      <c r="L2579" s="3" t="s">
        <v>35</v>
      </c>
      <c r="M2579" s="8">
        <v>1</v>
      </c>
      <c r="N2579" s="5">
        <v>41.31</v>
      </c>
      <c r="O2579" s="6">
        <v>0.05</v>
      </c>
      <c r="P2579" s="5">
        <v>14.56</v>
      </c>
      <c r="Q2579" s="5">
        <f t="shared" si="160"/>
        <v>39.244500000000002</v>
      </c>
      <c r="R2579" s="5">
        <f t="shared" si="161"/>
        <v>14.56</v>
      </c>
      <c r="S2579" s="5">
        <f t="shared" si="162"/>
        <v>24.6845</v>
      </c>
      <c r="T2579" s="7">
        <f t="shared" si="163"/>
        <v>0.62899259768884808</v>
      </c>
      <c r="U2579" s="4">
        <f>YEAR(SalesDataTable[[#This Row],[Order Date]])</f>
        <v>2026</v>
      </c>
      <c r="V2579" s="7" t="str">
        <f>"Q"&amp;ROUNDUP(MONTH(SalesDataTable[[#This Row],[Order Date]])/3,0)</f>
        <v>Q4</v>
      </c>
      <c r="W2579" s="8">
        <f>MONTH(SalesDataTable[[#This Row],[Order Date]])</f>
        <v>12</v>
      </c>
      <c r="X2579" s="7" t="str">
        <f>TEXT(SalesDataTable[[#This Row],[Order Date]],"mmm")</f>
        <v>Dec</v>
      </c>
    </row>
    <row r="2580" spans="1:24" ht="15.75">
      <c r="A2580" s="1">
        <v>4942</v>
      </c>
      <c r="B2580" s="2">
        <v>46367</v>
      </c>
      <c r="C2580" s="3">
        <f>YEAR(SalesDataTable[[#This Row],[Order Date]])</f>
        <v>2026</v>
      </c>
      <c r="D2580" s="10" t="str">
        <f>"Q"&amp;ROUNDUP(MONTH(SalesDataTable[[#This Row],[Order Date]])/3,0)</f>
        <v>Q4</v>
      </c>
      <c r="E2580" s="3">
        <f>MONTH(SalesDataTable[[#This Row],[Order Date]])</f>
        <v>12</v>
      </c>
      <c r="F2580" s="3" t="str">
        <f>TEXT(SalesDataTable[[#This Row],[Order Date]],"MMM")</f>
        <v>Dec</v>
      </c>
      <c r="G2580" s="3" t="s">
        <v>20</v>
      </c>
      <c r="H2580" s="3" t="s">
        <v>47</v>
      </c>
      <c r="I2580" s="3" t="s">
        <v>28</v>
      </c>
      <c r="J2580" s="3" t="s">
        <v>13</v>
      </c>
      <c r="K2580" s="3" t="s">
        <v>14</v>
      </c>
      <c r="L2580" s="3" t="s">
        <v>15</v>
      </c>
      <c r="M2580" s="8">
        <v>3</v>
      </c>
      <c r="N2580" s="5">
        <v>36.6</v>
      </c>
      <c r="O2580" s="6">
        <v>0.15</v>
      </c>
      <c r="P2580" s="5">
        <v>13.95</v>
      </c>
      <c r="Q2580" s="5">
        <f t="shared" si="160"/>
        <v>93.330000000000013</v>
      </c>
      <c r="R2580" s="5">
        <f t="shared" si="161"/>
        <v>41.849999999999994</v>
      </c>
      <c r="S2580" s="5">
        <f t="shared" si="162"/>
        <v>51.480000000000018</v>
      </c>
      <c r="T2580" s="7">
        <f t="shared" si="163"/>
        <v>0.55159112825458068</v>
      </c>
      <c r="U2580" s="4">
        <f>YEAR(SalesDataTable[[#This Row],[Order Date]])</f>
        <v>2026</v>
      </c>
      <c r="V2580" s="7" t="str">
        <f>"Q"&amp;ROUNDUP(MONTH(SalesDataTable[[#This Row],[Order Date]])/3,0)</f>
        <v>Q4</v>
      </c>
      <c r="W2580" s="8">
        <f>MONTH(SalesDataTable[[#This Row],[Order Date]])</f>
        <v>12</v>
      </c>
      <c r="X2580" s="7" t="str">
        <f>TEXT(SalesDataTable[[#This Row],[Order Date]],"mmm")</f>
        <v>Dec</v>
      </c>
    </row>
    <row r="2581" spans="1:24" ht="15.75">
      <c r="A2581" s="1">
        <v>19</v>
      </c>
      <c r="B2581" s="2">
        <v>46368</v>
      </c>
      <c r="C2581" s="3">
        <f>YEAR(SalesDataTable[[#This Row],[Order Date]])</f>
        <v>2026</v>
      </c>
      <c r="D2581" s="10" t="str">
        <f>"Q"&amp;ROUNDUP(MONTH(SalesDataTable[[#This Row],[Order Date]])/3,0)</f>
        <v>Q4</v>
      </c>
      <c r="E2581" s="3">
        <f>MONTH(SalesDataTable[[#This Row],[Order Date]])</f>
        <v>12</v>
      </c>
      <c r="F2581" s="3" t="str">
        <f>TEXT(SalesDataTable[[#This Row],[Order Date]],"MMM")</f>
        <v>Dec</v>
      </c>
      <c r="G2581" s="3" t="s">
        <v>6</v>
      </c>
      <c r="H2581" s="3" t="s">
        <v>7</v>
      </c>
      <c r="I2581" s="3" t="s">
        <v>2</v>
      </c>
      <c r="J2581" s="3" t="s">
        <v>13</v>
      </c>
      <c r="K2581" s="3" t="s">
        <v>4</v>
      </c>
      <c r="L2581" s="3" t="s">
        <v>22</v>
      </c>
      <c r="M2581" s="8">
        <v>5</v>
      </c>
      <c r="N2581" s="5">
        <v>49.59</v>
      </c>
      <c r="O2581" s="6">
        <v>0</v>
      </c>
      <c r="P2581" s="5">
        <v>22.63</v>
      </c>
      <c r="Q2581" s="5">
        <f t="shared" si="160"/>
        <v>247.95000000000002</v>
      </c>
      <c r="R2581" s="5">
        <f t="shared" si="161"/>
        <v>113.14999999999999</v>
      </c>
      <c r="S2581" s="5">
        <f t="shared" si="162"/>
        <v>134.80000000000001</v>
      </c>
      <c r="T2581" s="7">
        <f t="shared" si="163"/>
        <v>0.54365799556362171</v>
      </c>
      <c r="U2581" s="4">
        <f>YEAR(SalesDataTable[[#This Row],[Order Date]])</f>
        <v>2026</v>
      </c>
      <c r="V2581" s="7" t="str">
        <f>"Q"&amp;ROUNDUP(MONTH(SalesDataTable[[#This Row],[Order Date]])/3,0)</f>
        <v>Q4</v>
      </c>
      <c r="W2581" s="8">
        <f>MONTH(SalesDataTable[[#This Row],[Order Date]])</f>
        <v>12</v>
      </c>
      <c r="X2581" s="7" t="str">
        <f>TEXT(SalesDataTable[[#This Row],[Order Date]],"mmm")</f>
        <v>Dec</v>
      </c>
    </row>
    <row r="2582" spans="1:24" ht="15.75">
      <c r="A2582" s="1">
        <v>4963</v>
      </c>
      <c r="B2582" s="2">
        <v>46368</v>
      </c>
      <c r="C2582" s="3">
        <f>YEAR(SalesDataTable[[#This Row],[Order Date]])</f>
        <v>2026</v>
      </c>
      <c r="D2582" s="10" t="str">
        <f>"Q"&amp;ROUNDUP(MONTH(SalesDataTable[[#This Row],[Order Date]])/3,0)</f>
        <v>Q4</v>
      </c>
      <c r="E2582" s="3">
        <f>MONTH(SalesDataTable[[#This Row],[Order Date]])</f>
        <v>12</v>
      </c>
      <c r="F2582" s="3" t="str">
        <f>TEXT(SalesDataTable[[#This Row],[Order Date]],"MMM")</f>
        <v>Dec</v>
      </c>
      <c r="G2582" s="3" t="s">
        <v>0</v>
      </c>
      <c r="H2582" s="3" t="s">
        <v>1</v>
      </c>
      <c r="I2582" s="3" t="s">
        <v>2</v>
      </c>
      <c r="J2582" s="3" t="s">
        <v>13</v>
      </c>
      <c r="K2582" s="3" t="s">
        <v>9</v>
      </c>
      <c r="L2582" s="3" t="s">
        <v>46</v>
      </c>
      <c r="M2582" s="8">
        <v>5</v>
      </c>
      <c r="N2582" s="5">
        <v>72.3</v>
      </c>
      <c r="O2582" s="6">
        <v>0.05</v>
      </c>
      <c r="P2582" s="5">
        <v>31.73</v>
      </c>
      <c r="Q2582" s="5">
        <f t="shared" si="160"/>
        <v>343.42500000000001</v>
      </c>
      <c r="R2582" s="5">
        <f t="shared" si="161"/>
        <v>158.65</v>
      </c>
      <c r="S2582" s="5">
        <f t="shared" si="162"/>
        <v>184.77500000000001</v>
      </c>
      <c r="T2582" s="7">
        <f t="shared" si="163"/>
        <v>0.53803596127247577</v>
      </c>
      <c r="U2582" s="4">
        <f>YEAR(SalesDataTable[[#This Row],[Order Date]])</f>
        <v>2026</v>
      </c>
      <c r="V2582" s="7" t="str">
        <f>"Q"&amp;ROUNDUP(MONTH(SalesDataTable[[#This Row],[Order Date]])/3,0)</f>
        <v>Q4</v>
      </c>
      <c r="W2582" s="8">
        <f>MONTH(SalesDataTable[[#This Row],[Order Date]])</f>
        <v>12</v>
      </c>
      <c r="X2582" s="7" t="str">
        <f>TEXT(SalesDataTable[[#This Row],[Order Date]],"mmm")</f>
        <v>Dec</v>
      </c>
    </row>
    <row r="2583" spans="1:24" ht="15.75">
      <c r="A2583" s="1">
        <v>5110</v>
      </c>
      <c r="B2583" s="2">
        <v>46368</v>
      </c>
      <c r="C2583" s="3">
        <f>YEAR(SalesDataTable[[#This Row],[Order Date]])</f>
        <v>2026</v>
      </c>
      <c r="D2583" s="10" t="str">
        <f>"Q"&amp;ROUNDUP(MONTH(SalesDataTable[[#This Row],[Order Date]])/3,0)</f>
        <v>Q4</v>
      </c>
      <c r="E2583" s="3">
        <f>MONTH(SalesDataTable[[#This Row],[Order Date]])</f>
        <v>12</v>
      </c>
      <c r="F2583" s="3" t="str">
        <f>TEXT(SalesDataTable[[#This Row],[Order Date]],"MMM")</f>
        <v>Dec</v>
      </c>
      <c r="G2583" s="3" t="s">
        <v>20</v>
      </c>
      <c r="H2583" s="3" t="s">
        <v>21</v>
      </c>
      <c r="I2583" s="3" t="s">
        <v>2</v>
      </c>
      <c r="J2583" s="3" t="s">
        <v>13</v>
      </c>
      <c r="K2583" s="3" t="s">
        <v>4</v>
      </c>
      <c r="L2583" s="3" t="s">
        <v>22</v>
      </c>
      <c r="M2583" s="8">
        <v>1</v>
      </c>
      <c r="N2583" s="5">
        <v>51.57</v>
      </c>
      <c r="O2583" s="6">
        <v>0.1</v>
      </c>
      <c r="P2583" s="5">
        <v>23.11</v>
      </c>
      <c r="Q2583" s="5">
        <f t="shared" si="160"/>
        <v>46.413000000000004</v>
      </c>
      <c r="R2583" s="5">
        <f t="shared" si="161"/>
        <v>23.11</v>
      </c>
      <c r="S2583" s="5">
        <f t="shared" si="162"/>
        <v>23.303000000000004</v>
      </c>
      <c r="T2583" s="7">
        <f t="shared" si="163"/>
        <v>0.5020791588563549</v>
      </c>
      <c r="U2583" s="4">
        <f>YEAR(SalesDataTable[[#This Row],[Order Date]])</f>
        <v>2026</v>
      </c>
      <c r="V2583" s="7" t="str">
        <f>"Q"&amp;ROUNDUP(MONTH(SalesDataTable[[#This Row],[Order Date]])/3,0)</f>
        <v>Q4</v>
      </c>
      <c r="W2583" s="8">
        <f>MONTH(SalesDataTable[[#This Row],[Order Date]])</f>
        <v>12</v>
      </c>
      <c r="X2583" s="7" t="str">
        <f>TEXT(SalesDataTable[[#This Row],[Order Date]],"mmm")</f>
        <v>Dec</v>
      </c>
    </row>
    <row r="2584" spans="1:24" ht="15.75">
      <c r="A2584" s="1">
        <v>10</v>
      </c>
      <c r="B2584" s="2">
        <v>46369</v>
      </c>
      <c r="C2584" s="3">
        <f>YEAR(SalesDataTable[[#This Row],[Order Date]])</f>
        <v>2026</v>
      </c>
      <c r="D2584" s="10" t="str">
        <f>"Q"&amp;ROUNDUP(MONTH(SalesDataTable[[#This Row],[Order Date]])/3,0)</f>
        <v>Q4</v>
      </c>
      <c r="E2584" s="3">
        <f>MONTH(SalesDataTable[[#This Row],[Order Date]])</f>
        <v>12</v>
      </c>
      <c r="F2584" s="3" t="str">
        <f>TEXT(SalesDataTable[[#This Row],[Order Date]],"MMM")</f>
        <v>Dec</v>
      </c>
      <c r="G2584" s="3" t="s">
        <v>0</v>
      </c>
      <c r="H2584" s="3" t="s">
        <v>1</v>
      </c>
      <c r="I2584" s="3" t="s">
        <v>2</v>
      </c>
      <c r="J2584" s="3" t="s">
        <v>3</v>
      </c>
      <c r="K2584" s="3" t="s">
        <v>14</v>
      </c>
      <c r="L2584" s="3" t="s">
        <v>15</v>
      </c>
      <c r="M2584" s="8">
        <v>3</v>
      </c>
      <c r="N2584" s="5">
        <v>35.380000000000003</v>
      </c>
      <c r="O2584" s="6">
        <v>0</v>
      </c>
      <c r="P2584" s="5">
        <v>13.51</v>
      </c>
      <c r="Q2584" s="5">
        <f t="shared" si="160"/>
        <v>106.14000000000001</v>
      </c>
      <c r="R2584" s="5">
        <f t="shared" si="161"/>
        <v>40.53</v>
      </c>
      <c r="S2584" s="5">
        <f t="shared" si="162"/>
        <v>65.610000000000014</v>
      </c>
      <c r="T2584" s="7">
        <f t="shared" si="163"/>
        <v>0.61814584511023185</v>
      </c>
      <c r="U2584" s="4">
        <f>YEAR(SalesDataTable[[#This Row],[Order Date]])</f>
        <v>2026</v>
      </c>
      <c r="V2584" s="7" t="str">
        <f>"Q"&amp;ROUNDUP(MONTH(SalesDataTable[[#This Row],[Order Date]])/3,0)</f>
        <v>Q4</v>
      </c>
      <c r="W2584" s="8">
        <f>MONTH(SalesDataTable[[#This Row],[Order Date]])</f>
        <v>12</v>
      </c>
      <c r="X2584" s="7" t="str">
        <f>TEXT(SalesDataTable[[#This Row],[Order Date]],"mmm")</f>
        <v>Dec</v>
      </c>
    </row>
    <row r="2585" spans="1:24" ht="15.75">
      <c r="A2585" s="1">
        <v>216</v>
      </c>
      <c r="B2585" s="2">
        <v>46369</v>
      </c>
      <c r="C2585" s="3">
        <f>YEAR(SalesDataTable[[#This Row],[Order Date]])</f>
        <v>2026</v>
      </c>
      <c r="D2585" s="10" t="str">
        <f>"Q"&amp;ROUNDUP(MONTH(SalesDataTable[[#This Row],[Order Date]])/3,0)</f>
        <v>Q4</v>
      </c>
      <c r="E2585" s="3">
        <f>MONTH(SalesDataTable[[#This Row],[Order Date]])</f>
        <v>12</v>
      </c>
      <c r="F2585" s="3" t="str">
        <f>TEXT(SalesDataTable[[#This Row],[Order Date]],"MMM")</f>
        <v>Dec</v>
      </c>
      <c r="G2585" s="3" t="s">
        <v>11</v>
      </c>
      <c r="H2585" s="3" t="s">
        <v>12</v>
      </c>
      <c r="I2585" s="3" t="s">
        <v>2</v>
      </c>
      <c r="J2585" s="3" t="s">
        <v>16</v>
      </c>
      <c r="K2585" s="3" t="s">
        <v>4</v>
      </c>
      <c r="L2585" s="3" t="s">
        <v>5</v>
      </c>
      <c r="M2585" s="8">
        <v>1</v>
      </c>
      <c r="N2585" s="5">
        <v>83.08</v>
      </c>
      <c r="O2585" s="6">
        <v>0.15</v>
      </c>
      <c r="P2585" s="5">
        <v>42.91</v>
      </c>
      <c r="Q2585" s="5">
        <f t="shared" si="160"/>
        <v>70.617999999999995</v>
      </c>
      <c r="R2585" s="5">
        <f t="shared" si="161"/>
        <v>42.91</v>
      </c>
      <c r="S2585" s="5">
        <f t="shared" si="162"/>
        <v>27.707999999999998</v>
      </c>
      <c r="T2585" s="7">
        <f t="shared" si="163"/>
        <v>0.39236455294684075</v>
      </c>
      <c r="U2585" s="4">
        <f>YEAR(SalesDataTable[[#This Row],[Order Date]])</f>
        <v>2026</v>
      </c>
      <c r="V2585" s="7" t="str">
        <f>"Q"&amp;ROUNDUP(MONTH(SalesDataTable[[#This Row],[Order Date]])/3,0)</f>
        <v>Q4</v>
      </c>
      <c r="W2585" s="8">
        <f>MONTH(SalesDataTable[[#This Row],[Order Date]])</f>
        <v>12</v>
      </c>
      <c r="X2585" s="7" t="str">
        <f>TEXT(SalesDataTable[[#This Row],[Order Date]],"mmm")</f>
        <v>Dec</v>
      </c>
    </row>
    <row r="2586" spans="1:24" ht="15.75">
      <c r="A2586" s="1">
        <v>1937</v>
      </c>
      <c r="B2586" s="2">
        <v>46369</v>
      </c>
      <c r="C2586" s="3">
        <f>YEAR(SalesDataTable[[#This Row],[Order Date]])</f>
        <v>2026</v>
      </c>
      <c r="D2586" s="10" t="str">
        <f>"Q"&amp;ROUNDUP(MONTH(SalesDataTable[[#This Row],[Order Date]])/3,0)</f>
        <v>Q4</v>
      </c>
      <c r="E2586" s="3">
        <f>MONTH(SalesDataTable[[#This Row],[Order Date]])</f>
        <v>12</v>
      </c>
      <c r="F2586" s="3" t="str">
        <f>TEXT(SalesDataTable[[#This Row],[Order Date]],"MMM")</f>
        <v>Dec</v>
      </c>
      <c r="G2586" s="3" t="s">
        <v>6</v>
      </c>
      <c r="H2586" s="3" t="s">
        <v>43</v>
      </c>
      <c r="I2586" s="3" t="s">
        <v>8</v>
      </c>
      <c r="J2586" s="3" t="s">
        <v>16</v>
      </c>
      <c r="K2586" s="3" t="s">
        <v>23</v>
      </c>
      <c r="L2586" s="3" t="s">
        <v>51</v>
      </c>
      <c r="M2586" s="8">
        <v>3</v>
      </c>
      <c r="N2586" s="5">
        <v>120.5</v>
      </c>
      <c r="O2586" s="6">
        <v>0.15</v>
      </c>
      <c r="P2586" s="5">
        <v>61.44</v>
      </c>
      <c r="Q2586" s="5">
        <f t="shared" si="160"/>
        <v>307.27499999999998</v>
      </c>
      <c r="R2586" s="5">
        <f t="shared" si="161"/>
        <v>184.32</v>
      </c>
      <c r="S2586" s="5">
        <f t="shared" si="162"/>
        <v>122.95499999999998</v>
      </c>
      <c r="T2586" s="7">
        <f t="shared" si="163"/>
        <v>0.40014644862094212</v>
      </c>
      <c r="U2586" s="4">
        <f>YEAR(SalesDataTable[[#This Row],[Order Date]])</f>
        <v>2026</v>
      </c>
      <c r="V2586" s="7" t="str">
        <f>"Q"&amp;ROUNDUP(MONTH(SalesDataTable[[#This Row],[Order Date]])/3,0)</f>
        <v>Q4</v>
      </c>
      <c r="W2586" s="8">
        <f>MONTH(SalesDataTable[[#This Row],[Order Date]])</f>
        <v>12</v>
      </c>
      <c r="X2586" s="7" t="str">
        <f>TEXT(SalesDataTable[[#This Row],[Order Date]],"mmm")</f>
        <v>Dec</v>
      </c>
    </row>
    <row r="2587" spans="1:24" ht="15.75">
      <c r="A2587" s="1">
        <v>4720</v>
      </c>
      <c r="B2587" s="2">
        <v>46369</v>
      </c>
      <c r="C2587" s="3">
        <f>YEAR(SalesDataTable[[#This Row],[Order Date]])</f>
        <v>2026</v>
      </c>
      <c r="D2587" s="10" t="str">
        <f>"Q"&amp;ROUNDUP(MONTH(SalesDataTable[[#This Row],[Order Date]])/3,0)</f>
        <v>Q4</v>
      </c>
      <c r="E2587" s="3">
        <f>MONTH(SalesDataTable[[#This Row],[Order Date]])</f>
        <v>12</v>
      </c>
      <c r="F2587" s="3" t="str">
        <f>TEXT(SalesDataTable[[#This Row],[Order Date]],"MMM")</f>
        <v>Dec</v>
      </c>
      <c r="G2587" s="3" t="s">
        <v>0</v>
      </c>
      <c r="H2587" s="3" t="s">
        <v>1</v>
      </c>
      <c r="I2587" s="3" t="s">
        <v>2</v>
      </c>
      <c r="J2587" s="3" t="s">
        <v>13</v>
      </c>
      <c r="K2587" s="3" t="s">
        <v>9</v>
      </c>
      <c r="L2587" s="3" t="s">
        <v>46</v>
      </c>
      <c r="M2587" s="8">
        <v>3</v>
      </c>
      <c r="N2587" s="5">
        <v>73.040000000000006</v>
      </c>
      <c r="O2587" s="6">
        <v>0.1</v>
      </c>
      <c r="P2587" s="5">
        <v>31.78</v>
      </c>
      <c r="Q2587" s="5">
        <f t="shared" si="160"/>
        <v>197.208</v>
      </c>
      <c r="R2587" s="5">
        <f t="shared" si="161"/>
        <v>95.34</v>
      </c>
      <c r="S2587" s="5">
        <f t="shared" si="162"/>
        <v>101.86799999999999</v>
      </c>
      <c r="T2587" s="7">
        <f t="shared" si="163"/>
        <v>0.51655105269563095</v>
      </c>
      <c r="U2587" s="4">
        <f>YEAR(SalesDataTable[[#This Row],[Order Date]])</f>
        <v>2026</v>
      </c>
      <c r="V2587" s="7" t="str">
        <f>"Q"&amp;ROUNDUP(MONTH(SalesDataTable[[#This Row],[Order Date]])/3,0)</f>
        <v>Q4</v>
      </c>
      <c r="W2587" s="8">
        <f>MONTH(SalesDataTable[[#This Row],[Order Date]])</f>
        <v>12</v>
      </c>
      <c r="X2587" s="7" t="str">
        <f>TEXT(SalesDataTable[[#This Row],[Order Date]],"mmm")</f>
        <v>Dec</v>
      </c>
    </row>
    <row r="2588" spans="1:24" ht="15.75">
      <c r="A2588" s="1">
        <v>91</v>
      </c>
      <c r="B2588" s="2">
        <v>46370</v>
      </c>
      <c r="C2588" s="3">
        <f>YEAR(SalesDataTable[[#This Row],[Order Date]])</f>
        <v>2026</v>
      </c>
      <c r="D2588" s="10" t="str">
        <f>"Q"&amp;ROUNDUP(MONTH(SalesDataTable[[#This Row],[Order Date]])/3,0)</f>
        <v>Q4</v>
      </c>
      <c r="E2588" s="3">
        <f>MONTH(SalesDataTable[[#This Row],[Order Date]])</f>
        <v>12</v>
      </c>
      <c r="F2588" s="3" t="str">
        <f>TEXT(SalesDataTable[[#This Row],[Order Date]],"MMM")</f>
        <v>Dec</v>
      </c>
      <c r="G2588" s="3" t="s">
        <v>6</v>
      </c>
      <c r="H2588" s="3" t="s">
        <v>7</v>
      </c>
      <c r="I2588" s="3" t="s">
        <v>2</v>
      </c>
      <c r="J2588" s="3" t="s">
        <v>3</v>
      </c>
      <c r="K2588" s="3" t="s">
        <v>23</v>
      </c>
      <c r="L2588" s="3" t="s">
        <v>24</v>
      </c>
      <c r="M2588" s="8">
        <v>2</v>
      </c>
      <c r="N2588" s="5">
        <v>339.95</v>
      </c>
      <c r="O2588" s="6">
        <v>0</v>
      </c>
      <c r="P2588" s="5">
        <v>195.78</v>
      </c>
      <c r="Q2588" s="5">
        <f t="shared" si="160"/>
        <v>679.9</v>
      </c>
      <c r="R2588" s="5">
        <f t="shared" si="161"/>
        <v>391.56</v>
      </c>
      <c r="S2588" s="5">
        <f t="shared" si="162"/>
        <v>288.33999999999997</v>
      </c>
      <c r="T2588" s="7">
        <f t="shared" si="163"/>
        <v>0.42409177820267685</v>
      </c>
      <c r="U2588" s="4">
        <f>YEAR(SalesDataTable[[#This Row],[Order Date]])</f>
        <v>2026</v>
      </c>
      <c r="V2588" s="7" t="str">
        <f>"Q"&amp;ROUNDUP(MONTH(SalesDataTable[[#This Row],[Order Date]])/3,0)</f>
        <v>Q4</v>
      </c>
      <c r="W2588" s="8">
        <f>MONTH(SalesDataTable[[#This Row],[Order Date]])</f>
        <v>12</v>
      </c>
      <c r="X2588" s="7" t="str">
        <f>TEXT(SalesDataTable[[#This Row],[Order Date]],"mmm")</f>
        <v>Dec</v>
      </c>
    </row>
    <row r="2589" spans="1:24" ht="15.75">
      <c r="A2589" s="1">
        <v>505</v>
      </c>
      <c r="B2589" s="2">
        <v>46370</v>
      </c>
      <c r="C2589" s="3">
        <f>YEAR(SalesDataTable[[#This Row],[Order Date]])</f>
        <v>2026</v>
      </c>
      <c r="D2589" s="10" t="str">
        <f>"Q"&amp;ROUNDUP(MONTH(SalesDataTable[[#This Row],[Order Date]])/3,0)</f>
        <v>Q4</v>
      </c>
      <c r="E2589" s="3">
        <f>MONTH(SalesDataTable[[#This Row],[Order Date]])</f>
        <v>12</v>
      </c>
      <c r="F2589" s="3" t="str">
        <f>TEXT(SalesDataTable[[#This Row],[Order Date]],"MMM")</f>
        <v>Dec</v>
      </c>
      <c r="G2589" s="3" t="s">
        <v>0</v>
      </c>
      <c r="H2589" s="3" t="s">
        <v>50</v>
      </c>
      <c r="I2589" s="3" t="s">
        <v>28</v>
      </c>
      <c r="J2589" s="3" t="s">
        <v>3</v>
      </c>
      <c r="K2589" s="3" t="s">
        <v>23</v>
      </c>
      <c r="L2589" s="3" t="s">
        <v>29</v>
      </c>
      <c r="M2589" s="8">
        <v>2</v>
      </c>
      <c r="N2589" s="5">
        <v>199.43</v>
      </c>
      <c r="O2589" s="6">
        <v>0.05</v>
      </c>
      <c r="P2589" s="5">
        <v>106.58</v>
      </c>
      <c r="Q2589" s="5">
        <f t="shared" si="160"/>
        <v>378.91699999999997</v>
      </c>
      <c r="R2589" s="5">
        <f t="shared" si="161"/>
        <v>213.16</v>
      </c>
      <c r="S2589" s="5">
        <f t="shared" si="162"/>
        <v>165.75699999999998</v>
      </c>
      <c r="T2589" s="7">
        <f t="shared" si="163"/>
        <v>0.4374493622613923</v>
      </c>
      <c r="U2589" s="4">
        <f>YEAR(SalesDataTable[[#This Row],[Order Date]])</f>
        <v>2026</v>
      </c>
      <c r="V2589" s="7" t="str">
        <f>"Q"&amp;ROUNDUP(MONTH(SalesDataTable[[#This Row],[Order Date]])/3,0)</f>
        <v>Q4</v>
      </c>
      <c r="W2589" s="8">
        <f>MONTH(SalesDataTable[[#This Row],[Order Date]])</f>
        <v>12</v>
      </c>
      <c r="X2589" s="7" t="str">
        <f>TEXT(SalesDataTable[[#This Row],[Order Date]],"mmm")</f>
        <v>Dec</v>
      </c>
    </row>
    <row r="2590" spans="1:24" ht="15.75">
      <c r="A2590" s="1">
        <v>640</v>
      </c>
      <c r="B2590" s="2">
        <v>46370</v>
      </c>
      <c r="C2590" s="3">
        <f>YEAR(SalesDataTable[[#This Row],[Order Date]])</f>
        <v>2026</v>
      </c>
      <c r="D2590" s="10" t="str">
        <f>"Q"&amp;ROUNDUP(MONTH(SalesDataTable[[#This Row],[Order Date]])/3,0)</f>
        <v>Q4</v>
      </c>
      <c r="E2590" s="3">
        <f>MONTH(SalesDataTable[[#This Row],[Order Date]])</f>
        <v>12</v>
      </c>
      <c r="F2590" s="3" t="str">
        <f>TEXT(SalesDataTable[[#This Row],[Order Date]],"MMM")</f>
        <v>Dec</v>
      </c>
      <c r="G2590" s="3" t="s">
        <v>0</v>
      </c>
      <c r="H2590" s="3" t="s">
        <v>50</v>
      </c>
      <c r="I2590" s="3" t="s">
        <v>2</v>
      </c>
      <c r="J2590" s="3" t="s">
        <v>3</v>
      </c>
      <c r="K2590" s="3" t="s">
        <v>34</v>
      </c>
      <c r="L2590" s="3" t="s">
        <v>45</v>
      </c>
      <c r="M2590" s="8">
        <v>2</v>
      </c>
      <c r="N2590" s="5">
        <v>51.77</v>
      </c>
      <c r="O2590" s="6">
        <v>0.05</v>
      </c>
      <c r="P2590" s="5">
        <v>21.76</v>
      </c>
      <c r="Q2590" s="5">
        <f t="shared" si="160"/>
        <v>98.363</v>
      </c>
      <c r="R2590" s="5">
        <f t="shared" si="161"/>
        <v>43.52</v>
      </c>
      <c r="S2590" s="5">
        <f t="shared" si="162"/>
        <v>54.842999999999996</v>
      </c>
      <c r="T2590" s="7">
        <f t="shared" si="163"/>
        <v>0.55755721155312465</v>
      </c>
      <c r="U2590" s="4">
        <f>YEAR(SalesDataTable[[#This Row],[Order Date]])</f>
        <v>2026</v>
      </c>
      <c r="V2590" s="7" t="str">
        <f>"Q"&amp;ROUNDUP(MONTH(SalesDataTable[[#This Row],[Order Date]])/3,0)</f>
        <v>Q4</v>
      </c>
      <c r="W2590" s="8">
        <f>MONTH(SalesDataTable[[#This Row],[Order Date]])</f>
        <v>12</v>
      </c>
      <c r="X2590" s="7" t="str">
        <f>TEXT(SalesDataTable[[#This Row],[Order Date]],"mmm")</f>
        <v>Dec</v>
      </c>
    </row>
    <row r="2591" spans="1:24" ht="15.75">
      <c r="A2591" s="1">
        <v>1408</v>
      </c>
      <c r="B2591" s="2">
        <v>46370</v>
      </c>
      <c r="C2591" s="3">
        <f>YEAR(SalesDataTable[[#This Row],[Order Date]])</f>
        <v>2026</v>
      </c>
      <c r="D2591" s="10" t="str">
        <f>"Q"&amp;ROUNDUP(MONTH(SalesDataTable[[#This Row],[Order Date]])/3,0)</f>
        <v>Q4</v>
      </c>
      <c r="E2591" s="3">
        <f>MONTH(SalesDataTable[[#This Row],[Order Date]])</f>
        <v>12</v>
      </c>
      <c r="F2591" s="3" t="str">
        <f>TEXT(SalesDataTable[[#This Row],[Order Date]],"MMM")</f>
        <v>Dec</v>
      </c>
      <c r="G2591" s="3" t="s">
        <v>6</v>
      </c>
      <c r="H2591" s="3" t="s">
        <v>7</v>
      </c>
      <c r="I2591" s="3" t="s">
        <v>2</v>
      </c>
      <c r="J2591" s="3" t="s">
        <v>13</v>
      </c>
      <c r="K2591" s="3" t="s">
        <v>14</v>
      </c>
      <c r="L2591" s="3" t="s">
        <v>48</v>
      </c>
      <c r="M2591" s="8">
        <v>1</v>
      </c>
      <c r="N2591" s="5">
        <v>161.53</v>
      </c>
      <c r="O2591" s="6">
        <v>0</v>
      </c>
      <c r="P2591" s="5">
        <v>87.43</v>
      </c>
      <c r="Q2591" s="5">
        <f t="shared" si="160"/>
        <v>161.53</v>
      </c>
      <c r="R2591" s="5">
        <f t="shared" si="161"/>
        <v>87.43</v>
      </c>
      <c r="S2591" s="5">
        <f t="shared" si="162"/>
        <v>74.099999999999994</v>
      </c>
      <c r="T2591" s="7">
        <f t="shared" si="163"/>
        <v>0.45873831486411187</v>
      </c>
      <c r="U2591" s="4">
        <f>YEAR(SalesDataTable[[#This Row],[Order Date]])</f>
        <v>2026</v>
      </c>
      <c r="V2591" s="7" t="str">
        <f>"Q"&amp;ROUNDUP(MONTH(SalesDataTable[[#This Row],[Order Date]])/3,0)</f>
        <v>Q4</v>
      </c>
      <c r="W2591" s="8">
        <f>MONTH(SalesDataTable[[#This Row],[Order Date]])</f>
        <v>12</v>
      </c>
      <c r="X2591" s="7" t="str">
        <f>TEXT(SalesDataTable[[#This Row],[Order Date]],"mmm")</f>
        <v>Dec</v>
      </c>
    </row>
    <row r="2592" spans="1:24" ht="15.75">
      <c r="A2592" s="1">
        <v>2074</v>
      </c>
      <c r="B2592" s="2">
        <v>46370</v>
      </c>
      <c r="C2592" s="3">
        <f>YEAR(SalesDataTable[[#This Row],[Order Date]])</f>
        <v>2026</v>
      </c>
      <c r="D2592" s="10" t="str">
        <f>"Q"&amp;ROUNDUP(MONTH(SalesDataTable[[#This Row],[Order Date]])/3,0)</f>
        <v>Q4</v>
      </c>
      <c r="E2592" s="3">
        <f>MONTH(SalesDataTable[[#This Row],[Order Date]])</f>
        <v>12</v>
      </c>
      <c r="F2592" s="3" t="str">
        <f>TEXT(SalesDataTable[[#This Row],[Order Date]],"MMM")</f>
        <v>Dec</v>
      </c>
      <c r="G2592" s="3" t="s">
        <v>6</v>
      </c>
      <c r="H2592" s="3" t="s">
        <v>43</v>
      </c>
      <c r="I2592" s="3" t="s">
        <v>8</v>
      </c>
      <c r="J2592" s="3" t="s">
        <v>16</v>
      </c>
      <c r="K2592" s="3" t="s">
        <v>9</v>
      </c>
      <c r="L2592" s="3" t="s">
        <v>17</v>
      </c>
      <c r="M2592" s="8">
        <v>4</v>
      </c>
      <c r="N2592" s="5">
        <v>145.85</v>
      </c>
      <c r="O2592" s="6">
        <v>0.1</v>
      </c>
      <c r="P2592" s="5">
        <v>79.47</v>
      </c>
      <c r="Q2592" s="5">
        <f t="shared" si="160"/>
        <v>525.05999999999995</v>
      </c>
      <c r="R2592" s="5">
        <f t="shared" si="161"/>
        <v>317.88</v>
      </c>
      <c r="S2592" s="5">
        <f t="shared" si="162"/>
        <v>207.17999999999995</v>
      </c>
      <c r="T2592" s="7">
        <f t="shared" si="163"/>
        <v>0.39458347617415146</v>
      </c>
      <c r="U2592" s="4">
        <f>YEAR(SalesDataTable[[#This Row],[Order Date]])</f>
        <v>2026</v>
      </c>
      <c r="V2592" s="7" t="str">
        <f>"Q"&amp;ROUNDUP(MONTH(SalesDataTable[[#This Row],[Order Date]])/3,0)</f>
        <v>Q4</v>
      </c>
      <c r="W2592" s="8">
        <f>MONTH(SalesDataTable[[#This Row],[Order Date]])</f>
        <v>12</v>
      </c>
      <c r="X2592" s="7" t="str">
        <f>TEXT(SalesDataTable[[#This Row],[Order Date]],"mmm")</f>
        <v>Dec</v>
      </c>
    </row>
    <row r="2593" spans="1:24" ht="15.75">
      <c r="A2593" s="1">
        <v>2639</v>
      </c>
      <c r="B2593" s="2">
        <v>46370</v>
      </c>
      <c r="C2593" s="3">
        <f>YEAR(SalesDataTable[[#This Row],[Order Date]])</f>
        <v>2026</v>
      </c>
      <c r="D2593" s="10" t="str">
        <f>"Q"&amp;ROUNDUP(MONTH(SalesDataTable[[#This Row],[Order Date]])/3,0)</f>
        <v>Q4</v>
      </c>
      <c r="E2593" s="3">
        <f>MONTH(SalesDataTable[[#This Row],[Order Date]])</f>
        <v>12</v>
      </c>
      <c r="F2593" s="3" t="str">
        <f>TEXT(SalesDataTable[[#This Row],[Order Date]],"MMM")</f>
        <v>Dec</v>
      </c>
      <c r="G2593" s="3" t="s">
        <v>20</v>
      </c>
      <c r="H2593" s="3" t="s">
        <v>47</v>
      </c>
      <c r="I2593" s="3" t="s">
        <v>2</v>
      </c>
      <c r="J2593" s="3" t="s">
        <v>3</v>
      </c>
      <c r="K2593" s="3" t="s">
        <v>23</v>
      </c>
      <c r="L2593" s="3" t="s">
        <v>29</v>
      </c>
      <c r="M2593" s="8">
        <v>1</v>
      </c>
      <c r="N2593" s="5">
        <v>197.18</v>
      </c>
      <c r="O2593" s="6">
        <v>0</v>
      </c>
      <c r="P2593" s="5">
        <v>105.28</v>
      </c>
      <c r="Q2593" s="5">
        <f t="shared" si="160"/>
        <v>197.18</v>
      </c>
      <c r="R2593" s="5">
        <f t="shared" si="161"/>
        <v>105.28</v>
      </c>
      <c r="S2593" s="5">
        <f t="shared" si="162"/>
        <v>91.9</v>
      </c>
      <c r="T2593" s="7">
        <f t="shared" si="163"/>
        <v>0.46607160969672384</v>
      </c>
      <c r="U2593" s="4">
        <f>YEAR(SalesDataTable[[#This Row],[Order Date]])</f>
        <v>2026</v>
      </c>
      <c r="V2593" s="7" t="str">
        <f>"Q"&amp;ROUNDUP(MONTH(SalesDataTable[[#This Row],[Order Date]])/3,0)</f>
        <v>Q4</v>
      </c>
      <c r="W2593" s="8">
        <f>MONTH(SalesDataTable[[#This Row],[Order Date]])</f>
        <v>12</v>
      </c>
      <c r="X2593" s="7" t="str">
        <f>TEXT(SalesDataTable[[#This Row],[Order Date]],"mmm")</f>
        <v>Dec</v>
      </c>
    </row>
    <row r="2594" spans="1:24" ht="15.75">
      <c r="A2594" s="1">
        <v>2694</v>
      </c>
      <c r="B2594" s="2">
        <v>46370</v>
      </c>
      <c r="C2594" s="3">
        <f>YEAR(SalesDataTable[[#This Row],[Order Date]])</f>
        <v>2026</v>
      </c>
      <c r="D2594" s="10" t="str">
        <f>"Q"&amp;ROUNDUP(MONTH(SalesDataTable[[#This Row],[Order Date]])/3,0)</f>
        <v>Q4</v>
      </c>
      <c r="E2594" s="3">
        <f>MONTH(SalesDataTable[[#This Row],[Order Date]])</f>
        <v>12</v>
      </c>
      <c r="F2594" s="3" t="str">
        <f>TEXT(SalesDataTable[[#This Row],[Order Date]],"MMM")</f>
        <v>Dec</v>
      </c>
      <c r="G2594" s="3" t="s">
        <v>20</v>
      </c>
      <c r="H2594" s="3" t="s">
        <v>31</v>
      </c>
      <c r="I2594" s="3" t="s">
        <v>2</v>
      </c>
      <c r="J2594" s="3" t="s">
        <v>13</v>
      </c>
      <c r="K2594" s="3" t="s">
        <v>23</v>
      </c>
      <c r="L2594" s="3" t="s">
        <v>51</v>
      </c>
      <c r="M2594" s="8">
        <v>1</v>
      </c>
      <c r="N2594" s="5">
        <v>124.9</v>
      </c>
      <c r="O2594" s="6">
        <v>0</v>
      </c>
      <c r="P2594" s="5">
        <v>62.16</v>
      </c>
      <c r="Q2594" s="5">
        <f t="shared" si="160"/>
        <v>124.9</v>
      </c>
      <c r="R2594" s="5">
        <f t="shared" si="161"/>
        <v>62.16</v>
      </c>
      <c r="S2594" s="5">
        <f t="shared" si="162"/>
        <v>62.740000000000009</v>
      </c>
      <c r="T2594" s="7">
        <f t="shared" si="163"/>
        <v>0.50232185748598879</v>
      </c>
      <c r="U2594" s="4">
        <f>YEAR(SalesDataTable[[#This Row],[Order Date]])</f>
        <v>2026</v>
      </c>
      <c r="V2594" s="7" t="str">
        <f>"Q"&amp;ROUNDUP(MONTH(SalesDataTable[[#This Row],[Order Date]])/3,0)</f>
        <v>Q4</v>
      </c>
      <c r="W2594" s="8">
        <f>MONTH(SalesDataTable[[#This Row],[Order Date]])</f>
        <v>12</v>
      </c>
      <c r="X2594" s="7" t="str">
        <f>TEXT(SalesDataTable[[#This Row],[Order Date]],"mmm")</f>
        <v>Dec</v>
      </c>
    </row>
    <row r="2595" spans="1:24" ht="15.75">
      <c r="A2595" s="1">
        <v>2797</v>
      </c>
      <c r="B2595" s="2">
        <v>46370</v>
      </c>
      <c r="C2595" s="3">
        <f>YEAR(SalesDataTable[[#This Row],[Order Date]])</f>
        <v>2026</v>
      </c>
      <c r="D2595" s="10" t="str">
        <f>"Q"&amp;ROUNDUP(MONTH(SalesDataTable[[#This Row],[Order Date]])/3,0)</f>
        <v>Q4</v>
      </c>
      <c r="E2595" s="3">
        <f>MONTH(SalesDataTable[[#This Row],[Order Date]])</f>
        <v>12</v>
      </c>
      <c r="F2595" s="3" t="str">
        <f>TEXT(SalesDataTable[[#This Row],[Order Date]],"MMM")</f>
        <v>Dec</v>
      </c>
      <c r="G2595" s="3" t="s">
        <v>11</v>
      </c>
      <c r="H2595" s="3" t="s">
        <v>52</v>
      </c>
      <c r="I2595" s="3" t="s">
        <v>19</v>
      </c>
      <c r="J2595" s="3" t="s">
        <v>13</v>
      </c>
      <c r="K2595" s="3" t="s">
        <v>9</v>
      </c>
      <c r="L2595" s="3" t="s">
        <v>46</v>
      </c>
      <c r="M2595" s="8">
        <v>2</v>
      </c>
      <c r="N2595" s="5">
        <v>70.239999999999995</v>
      </c>
      <c r="O2595" s="6">
        <v>0.1</v>
      </c>
      <c r="P2595" s="5">
        <v>32.130000000000003</v>
      </c>
      <c r="Q2595" s="5">
        <f t="shared" si="160"/>
        <v>126.43199999999999</v>
      </c>
      <c r="R2595" s="5">
        <f t="shared" si="161"/>
        <v>64.260000000000005</v>
      </c>
      <c r="S2595" s="5">
        <f t="shared" si="162"/>
        <v>62.171999999999983</v>
      </c>
      <c r="T2595" s="7">
        <f t="shared" si="163"/>
        <v>0.49174259681093385</v>
      </c>
      <c r="U2595" s="4">
        <f>YEAR(SalesDataTable[[#This Row],[Order Date]])</f>
        <v>2026</v>
      </c>
      <c r="V2595" s="7" t="str">
        <f>"Q"&amp;ROUNDUP(MONTH(SalesDataTable[[#This Row],[Order Date]])/3,0)</f>
        <v>Q4</v>
      </c>
      <c r="W2595" s="8">
        <f>MONTH(SalesDataTable[[#This Row],[Order Date]])</f>
        <v>12</v>
      </c>
      <c r="X2595" s="7" t="str">
        <f>TEXT(SalesDataTable[[#This Row],[Order Date]],"mmm")</f>
        <v>Dec</v>
      </c>
    </row>
    <row r="2596" spans="1:24" ht="15.75">
      <c r="A2596" s="1">
        <v>2811</v>
      </c>
      <c r="B2596" s="2">
        <v>46370</v>
      </c>
      <c r="C2596" s="3">
        <f>YEAR(SalesDataTable[[#This Row],[Order Date]])</f>
        <v>2026</v>
      </c>
      <c r="D2596" s="10" t="str">
        <f>"Q"&amp;ROUNDUP(MONTH(SalesDataTable[[#This Row],[Order Date]])/3,0)</f>
        <v>Q4</v>
      </c>
      <c r="E2596" s="3">
        <f>MONTH(SalesDataTable[[#This Row],[Order Date]])</f>
        <v>12</v>
      </c>
      <c r="F2596" s="3" t="str">
        <f>TEXT(SalesDataTable[[#This Row],[Order Date]],"MMM")</f>
        <v>Dec</v>
      </c>
      <c r="G2596" s="3" t="s">
        <v>6</v>
      </c>
      <c r="H2596" s="3" t="s">
        <v>41</v>
      </c>
      <c r="I2596" s="3" t="s">
        <v>19</v>
      </c>
      <c r="J2596" s="3" t="s">
        <v>16</v>
      </c>
      <c r="K2596" s="3" t="s">
        <v>9</v>
      </c>
      <c r="L2596" s="3" t="s">
        <v>17</v>
      </c>
      <c r="M2596" s="8">
        <v>5</v>
      </c>
      <c r="N2596" s="5">
        <v>145.6</v>
      </c>
      <c r="O2596" s="6">
        <v>0.15</v>
      </c>
      <c r="P2596" s="5">
        <v>81.180000000000007</v>
      </c>
      <c r="Q2596" s="5">
        <f t="shared" si="160"/>
        <v>618.79999999999995</v>
      </c>
      <c r="R2596" s="5">
        <f t="shared" si="161"/>
        <v>405.90000000000003</v>
      </c>
      <c r="S2596" s="5">
        <f t="shared" si="162"/>
        <v>212.89999999999992</v>
      </c>
      <c r="T2596" s="7">
        <f t="shared" si="163"/>
        <v>0.34405300581771159</v>
      </c>
      <c r="U2596" s="4">
        <f>YEAR(SalesDataTable[[#This Row],[Order Date]])</f>
        <v>2026</v>
      </c>
      <c r="V2596" s="7" t="str">
        <f>"Q"&amp;ROUNDUP(MONTH(SalesDataTable[[#This Row],[Order Date]])/3,0)</f>
        <v>Q4</v>
      </c>
      <c r="W2596" s="8">
        <f>MONTH(SalesDataTable[[#This Row],[Order Date]])</f>
        <v>12</v>
      </c>
      <c r="X2596" s="7" t="str">
        <f>TEXT(SalesDataTable[[#This Row],[Order Date]],"mmm")</f>
        <v>Dec</v>
      </c>
    </row>
    <row r="2597" spans="1:24" ht="15.75">
      <c r="A2597" s="1">
        <v>4037</v>
      </c>
      <c r="B2597" s="2">
        <v>46370</v>
      </c>
      <c r="C2597" s="3">
        <f>YEAR(SalesDataTable[[#This Row],[Order Date]])</f>
        <v>2026</v>
      </c>
      <c r="D2597" s="10" t="str">
        <f>"Q"&amp;ROUNDUP(MONTH(SalesDataTable[[#This Row],[Order Date]])/3,0)</f>
        <v>Q4</v>
      </c>
      <c r="E2597" s="3">
        <f>MONTH(SalesDataTable[[#This Row],[Order Date]])</f>
        <v>12</v>
      </c>
      <c r="F2597" s="3" t="str">
        <f>TEXT(SalesDataTable[[#This Row],[Order Date]],"MMM")</f>
        <v>Dec</v>
      </c>
      <c r="G2597" s="3" t="s">
        <v>20</v>
      </c>
      <c r="H2597" s="3" t="s">
        <v>33</v>
      </c>
      <c r="I2597" s="3" t="s">
        <v>19</v>
      </c>
      <c r="J2597" s="3" t="s">
        <v>3</v>
      </c>
      <c r="K2597" s="3" t="s">
        <v>9</v>
      </c>
      <c r="L2597" s="3" t="s">
        <v>37</v>
      </c>
      <c r="M2597" s="8">
        <v>1</v>
      </c>
      <c r="N2597" s="5">
        <v>152.4</v>
      </c>
      <c r="O2597" s="6">
        <v>0.05</v>
      </c>
      <c r="P2597" s="5">
        <v>77.98</v>
      </c>
      <c r="Q2597" s="5">
        <f t="shared" si="160"/>
        <v>144.78</v>
      </c>
      <c r="R2597" s="5">
        <f t="shared" si="161"/>
        <v>77.98</v>
      </c>
      <c r="S2597" s="5">
        <f t="shared" si="162"/>
        <v>66.8</v>
      </c>
      <c r="T2597" s="7">
        <f t="shared" si="163"/>
        <v>0.46138969470921398</v>
      </c>
      <c r="U2597" s="4">
        <f>YEAR(SalesDataTable[[#This Row],[Order Date]])</f>
        <v>2026</v>
      </c>
      <c r="V2597" s="7" t="str">
        <f>"Q"&amp;ROUNDUP(MONTH(SalesDataTable[[#This Row],[Order Date]])/3,0)</f>
        <v>Q4</v>
      </c>
      <c r="W2597" s="8">
        <f>MONTH(SalesDataTable[[#This Row],[Order Date]])</f>
        <v>12</v>
      </c>
      <c r="X2597" s="7" t="str">
        <f>TEXT(SalesDataTable[[#This Row],[Order Date]],"mmm")</f>
        <v>Dec</v>
      </c>
    </row>
    <row r="2598" spans="1:24" ht="15.75">
      <c r="A2598" s="1">
        <v>4629</v>
      </c>
      <c r="B2598" s="2">
        <v>46370</v>
      </c>
      <c r="C2598" s="3">
        <f>YEAR(SalesDataTable[[#This Row],[Order Date]])</f>
        <v>2026</v>
      </c>
      <c r="D2598" s="10" t="str">
        <f>"Q"&amp;ROUNDUP(MONTH(SalesDataTable[[#This Row],[Order Date]])/3,0)</f>
        <v>Q4</v>
      </c>
      <c r="E2598" s="3">
        <f>MONTH(SalesDataTable[[#This Row],[Order Date]])</f>
        <v>12</v>
      </c>
      <c r="F2598" s="3" t="str">
        <f>TEXT(SalesDataTable[[#This Row],[Order Date]],"MMM")</f>
        <v>Dec</v>
      </c>
      <c r="G2598" s="3" t="s">
        <v>11</v>
      </c>
      <c r="H2598" s="3" t="s">
        <v>12</v>
      </c>
      <c r="I2598" s="3" t="s">
        <v>2</v>
      </c>
      <c r="J2598" s="3" t="s">
        <v>13</v>
      </c>
      <c r="K2598" s="3" t="s">
        <v>14</v>
      </c>
      <c r="L2598" s="3" t="s">
        <v>15</v>
      </c>
      <c r="M2598" s="8">
        <v>1</v>
      </c>
      <c r="N2598" s="5">
        <v>36.17</v>
      </c>
      <c r="O2598" s="6">
        <v>0.05</v>
      </c>
      <c r="P2598" s="5">
        <v>13.87</v>
      </c>
      <c r="Q2598" s="5">
        <f t="shared" si="160"/>
        <v>34.361499999999999</v>
      </c>
      <c r="R2598" s="5">
        <f t="shared" si="161"/>
        <v>13.87</v>
      </c>
      <c r="S2598" s="5">
        <f t="shared" si="162"/>
        <v>20.491500000000002</v>
      </c>
      <c r="T2598" s="7">
        <f t="shared" si="163"/>
        <v>0.59635056676803988</v>
      </c>
      <c r="U2598" s="4">
        <f>YEAR(SalesDataTable[[#This Row],[Order Date]])</f>
        <v>2026</v>
      </c>
      <c r="V2598" s="7" t="str">
        <f>"Q"&amp;ROUNDUP(MONTH(SalesDataTable[[#This Row],[Order Date]])/3,0)</f>
        <v>Q4</v>
      </c>
      <c r="W2598" s="8">
        <f>MONTH(SalesDataTable[[#This Row],[Order Date]])</f>
        <v>12</v>
      </c>
      <c r="X2598" s="7" t="str">
        <f>TEXT(SalesDataTable[[#This Row],[Order Date]],"mmm")</f>
        <v>Dec</v>
      </c>
    </row>
    <row r="2599" spans="1:24" ht="15.75">
      <c r="A2599" s="1">
        <v>2455</v>
      </c>
      <c r="B2599" s="2">
        <v>46371</v>
      </c>
      <c r="C2599" s="3">
        <f>YEAR(SalesDataTable[[#This Row],[Order Date]])</f>
        <v>2026</v>
      </c>
      <c r="D2599" s="10" t="str">
        <f>"Q"&amp;ROUNDUP(MONTH(SalesDataTable[[#This Row],[Order Date]])/3,0)</f>
        <v>Q4</v>
      </c>
      <c r="E2599" s="3">
        <f>MONTH(SalesDataTable[[#This Row],[Order Date]])</f>
        <v>12</v>
      </c>
      <c r="F2599" s="3" t="str">
        <f>TEXT(SalesDataTable[[#This Row],[Order Date]],"MMM")</f>
        <v>Dec</v>
      </c>
      <c r="G2599" s="3" t="s">
        <v>6</v>
      </c>
      <c r="H2599" s="3" t="s">
        <v>43</v>
      </c>
      <c r="I2599" s="3" t="s">
        <v>2</v>
      </c>
      <c r="J2599" s="3" t="s">
        <v>3</v>
      </c>
      <c r="K2599" s="3" t="s">
        <v>23</v>
      </c>
      <c r="L2599" s="3" t="s">
        <v>51</v>
      </c>
      <c r="M2599" s="8">
        <v>3</v>
      </c>
      <c r="N2599" s="5">
        <v>126.21</v>
      </c>
      <c r="O2599" s="6">
        <v>0.1</v>
      </c>
      <c r="P2599" s="5">
        <v>60.65</v>
      </c>
      <c r="Q2599" s="5">
        <f t="shared" si="160"/>
        <v>340.767</v>
      </c>
      <c r="R2599" s="5">
        <f t="shared" si="161"/>
        <v>181.95</v>
      </c>
      <c r="S2599" s="5">
        <f t="shared" si="162"/>
        <v>158.81700000000001</v>
      </c>
      <c r="T2599" s="7">
        <f t="shared" si="163"/>
        <v>0.46605745274630467</v>
      </c>
      <c r="U2599" s="4">
        <f>YEAR(SalesDataTable[[#This Row],[Order Date]])</f>
        <v>2026</v>
      </c>
      <c r="V2599" s="7" t="str">
        <f>"Q"&amp;ROUNDUP(MONTH(SalesDataTable[[#This Row],[Order Date]])/3,0)</f>
        <v>Q4</v>
      </c>
      <c r="W2599" s="8">
        <f>MONTH(SalesDataTable[[#This Row],[Order Date]])</f>
        <v>12</v>
      </c>
      <c r="X2599" s="7" t="str">
        <f>TEXT(SalesDataTable[[#This Row],[Order Date]],"mmm")</f>
        <v>Dec</v>
      </c>
    </row>
    <row r="2600" spans="1:24" ht="15.75">
      <c r="A2600" s="1">
        <v>3184</v>
      </c>
      <c r="B2600" s="2">
        <v>46371</v>
      </c>
      <c r="C2600" s="3">
        <f>YEAR(SalesDataTable[[#This Row],[Order Date]])</f>
        <v>2026</v>
      </c>
      <c r="D2600" s="10" t="str">
        <f>"Q"&amp;ROUNDUP(MONTH(SalesDataTable[[#This Row],[Order Date]])/3,0)</f>
        <v>Q4</v>
      </c>
      <c r="E2600" s="3">
        <f>MONTH(SalesDataTable[[#This Row],[Order Date]])</f>
        <v>12</v>
      </c>
      <c r="F2600" s="3" t="str">
        <f>TEXT(SalesDataTable[[#This Row],[Order Date]],"MMM")</f>
        <v>Dec</v>
      </c>
      <c r="G2600" s="3" t="s">
        <v>20</v>
      </c>
      <c r="H2600" s="3" t="s">
        <v>47</v>
      </c>
      <c r="I2600" s="3" t="s">
        <v>8</v>
      </c>
      <c r="J2600" s="3" t="s">
        <v>3</v>
      </c>
      <c r="K2600" s="3" t="s">
        <v>9</v>
      </c>
      <c r="L2600" s="3" t="s">
        <v>17</v>
      </c>
      <c r="M2600" s="8">
        <v>6</v>
      </c>
      <c r="N2600" s="5">
        <v>143.72999999999999</v>
      </c>
      <c r="O2600" s="6">
        <v>0.15</v>
      </c>
      <c r="P2600" s="5">
        <v>77.27</v>
      </c>
      <c r="Q2600" s="5">
        <f t="shared" si="160"/>
        <v>733.02299999999991</v>
      </c>
      <c r="R2600" s="5">
        <f t="shared" si="161"/>
        <v>463.62</v>
      </c>
      <c r="S2600" s="5">
        <f t="shared" si="162"/>
        <v>269.40299999999991</v>
      </c>
      <c r="T2600" s="7">
        <f t="shared" si="163"/>
        <v>0.36752325643260847</v>
      </c>
      <c r="U2600" s="4">
        <f>YEAR(SalesDataTable[[#This Row],[Order Date]])</f>
        <v>2026</v>
      </c>
      <c r="V2600" s="7" t="str">
        <f>"Q"&amp;ROUNDUP(MONTH(SalesDataTable[[#This Row],[Order Date]])/3,0)</f>
        <v>Q4</v>
      </c>
      <c r="W2600" s="8">
        <f>MONTH(SalesDataTable[[#This Row],[Order Date]])</f>
        <v>12</v>
      </c>
      <c r="X2600" s="7" t="str">
        <f>TEXT(SalesDataTable[[#This Row],[Order Date]],"mmm")</f>
        <v>Dec</v>
      </c>
    </row>
    <row r="2601" spans="1:24" ht="15.75">
      <c r="A2601" s="1">
        <v>3363</v>
      </c>
      <c r="B2601" s="2">
        <v>46371</v>
      </c>
      <c r="C2601" s="3">
        <f>YEAR(SalesDataTable[[#This Row],[Order Date]])</f>
        <v>2026</v>
      </c>
      <c r="D2601" s="10" t="str">
        <f>"Q"&amp;ROUNDUP(MONTH(SalesDataTable[[#This Row],[Order Date]])/3,0)</f>
        <v>Q4</v>
      </c>
      <c r="E2601" s="3">
        <f>MONTH(SalesDataTable[[#This Row],[Order Date]])</f>
        <v>12</v>
      </c>
      <c r="F2601" s="3" t="str">
        <f>TEXT(SalesDataTable[[#This Row],[Order Date]],"MMM")</f>
        <v>Dec</v>
      </c>
      <c r="G2601" s="3" t="s">
        <v>6</v>
      </c>
      <c r="H2601" s="3" t="s">
        <v>43</v>
      </c>
      <c r="I2601" s="3" t="s">
        <v>28</v>
      </c>
      <c r="J2601" s="3" t="s">
        <v>13</v>
      </c>
      <c r="K2601" s="3" t="s">
        <v>9</v>
      </c>
      <c r="L2601" s="3" t="s">
        <v>17</v>
      </c>
      <c r="M2601" s="8">
        <v>4</v>
      </c>
      <c r="N2601" s="5">
        <v>146.38999999999999</v>
      </c>
      <c r="O2601" s="6">
        <v>0</v>
      </c>
      <c r="P2601" s="5">
        <v>78.95</v>
      </c>
      <c r="Q2601" s="5">
        <f t="shared" si="160"/>
        <v>585.55999999999995</v>
      </c>
      <c r="R2601" s="5">
        <f t="shared" si="161"/>
        <v>315.8</v>
      </c>
      <c r="S2601" s="5">
        <f t="shared" si="162"/>
        <v>269.75999999999993</v>
      </c>
      <c r="T2601" s="7">
        <f t="shared" si="163"/>
        <v>0.46068720541020552</v>
      </c>
      <c r="U2601" s="4">
        <f>YEAR(SalesDataTable[[#This Row],[Order Date]])</f>
        <v>2026</v>
      </c>
      <c r="V2601" s="7" t="str">
        <f>"Q"&amp;ROUNDUP(MONTH(SalesDataTable[[#This Row],[Order Date]])/3,0)</f>
        <v>Q4</v>
      </c>
      <c r="W2601" s="8">
        <f>MONTH(SalesDataTable[[#This Row],[Order Date]])</f>
        <v>12</v>
      </c>
      <c r="X2601" s="7" t="str">
        <f>TEXT(SalesDataTable[[#This Row],[Order Date]],"mmm")</f>
        <v>Dec</v>
      </c>
    </row>
    <row r="2602" spans="1:24" ht="15.75">
      <c r="A2602" s="1">
        <v>3373</v>
      </c>
      <c r="B2602" s="2">
        <v>46371</v>
      </c>
      <c r="C2602" s="3">
        <f>YEAR(SalesDataTable[[#This Row],[Order Date]])</f>
        <v>2026</v>
      </c>
      <c r="D2602" s="10" t="str">
        <f>"Q"&amp;ROUNDUP(MONTH(SalesDataTable[[#This Row],[Order Date]])/3,0)</f>
        <v>Q4</v>
      </c>
      <c r="E2602" s="3">
        <f>MONTH(SalesDataTable[[#This Row],[Order Date]])</f>
        <v>12</v>
      </c>
      <c r="F2602" s="3" t="str">
        <f>TEXT(SalesDataTable[[#This Row],[Order Date]],"MMM")</f>
        <v>Dec</v>
      </c>
      <c r="G2602" s="3" t="s">
        <v>6</v>
      </c>
      <c r="H2602" s="3" t="s">
        <v>43</v>
      </c>
      <c r="I2602" s="3" t="s">
        <v>28</v>
      </c>
      <c r="J2602" s="3" t="s">
        <v>3</v>
      </c>
      <c r="K2602" s="3" t="s">
        <v>9</v>
      </c>
      <c r="L2602" s="3" t="s">
        <v>10</v>
      </c>
      <c r="M2602" s="8">
        <v>2</v>
      </c>
      <c r="N2602" s="5">
        <v>89.84</v>
      </c>
      <c r="O2602" s="6">
        <v>0.05</v>
      </c>
      <c r="P2602" s="5">
        <v>45.17</v>
      </c>
      <c r="Q2602" s="5">
        <f t="shared" si="160"/>
        <v>170.696</v>
      </c>
      <c r="R2602" s="5">
        <f t="shared" si="161"/>
        <v>90.34</v>
      </c>
      <c r="S2602" s="5">
        <f t="shared" si="162"/>
        <v>80.355999999999995</v>
      </c>
      <c r="T2602" s="7">
        <f t="shared" si="163"/>
        <v>0.47075502647982376</v>
      </c>
      <c r="U2602" s="4">
        <f>YEAR(SalesDataTable[[#This Row],[Order Date]])</f>
        <v>2026</v>
      </c>
      <c r="V2602" s="7" t="str">
        <f>"Q"&amp;ROUNDUP(MONTH(SalesDataTable[[#This Row],[Order Date]])/3,0)</f>
        <v>Q4</v>
      </c>
      <c r="W2602" s="8">
        <f>MONTH(SalesDataTable[[#This Row],[Order Date]])</f>
        <v>12</v>
      </c>
      <c r="X2602" s="7" t="str">
        <f>TEXT(SalesDataTable[[#This Row],[Order Date]],"mmm")</f>
        <v>Dec</v>
      </c>
    </row>
    <row r="2603" spans="1:24" ht="15.75">
      <c r="A2603" s="1">
        <v>3799</v>
      </c>
      <c r="B2603" s="2">
        <v>46371</v>
      </c>
      <c r="C2603" s="3">
        <f>YEAR(SalesDataTable[[#This Row],[Order Date]])</f>
        <v>2026</v>
      </c>
      <c r="D2603" s="10" t="str">
        <f>"Q"&amp;ROUNDUP(MONTH(SalesDataTable[[#This Row],[Order Date]])/3,0)</f>
        <v>Q4</v>
      </c>
      <c r="E2603" s="3">
        <f>MONTH(SalesDataTable[[#This Row],[Order Date]])</f>
        <v>12</v>
      </c>
      <c r="F2603" s="3" t="str">
        <f>TEXT(SalesDataTable[[#This Row],[Order Date]],"MMM")</f>
        <v>Dec</v>
      </c>
      <c r="G2603" s="3" t="s">
        <v>11</v>
      </c>
      <c r="H2603" s="3" t="s">
        <v>39</v>
      </c>
      <c r="I2603" s="3" t="s">
        <v>19</v>
      </c>
      <c r="J2603" s="3" t="s">
        <v>13</v>
      </c>
      <c r="K2603" s="3" t="s">
        <v>34</v>
      </c>
      <c r="L2603" s="3" t="s">
        <v>45</v>
      </c>
      <c r="M2603" s="8">
        <v>3</v>
      </c>
      <c r="N2603" s="5">
        <v>49.67</v>
      </c>
      <c r="O2603" s="6">
        <v>0.05</v>
      </c>
      <c r="P2603" s="5">
        <v>21.5</v>
      </c>
      <c r="Q2603" s="5">
        <f t="shared" si="160"/>
        <v>141.55949999999999</v>
      </c>
      <c r="R2603" s="5">
        <f t="shared" si="161"/>
        <v>64.5</v>
      </c>
      <c r="S2603" s="5">
        <f t="shared" si="162"/>
        <v>77.059499999999986</v>
      </c>
      <c r="T2603" s="7">
        <f t="shared" si="163"/>
        <v>0.54436120500566898</v>
      </c>
      <c r="U2603" s="4">
        <f>YEAR(SalesDataTable[[#This Row],[Order Date]])</f>
        <v>2026</v>
      </c>
      <c r="V2603" s="7" t="str">
        <f>"Q"&amp;ROUNDUP(MONTH(SalesDataTable[[#This Row],[Order Date]])/3,0)</f>
        <v>Q4</v>
      </c>
      <c r="W2603" s="8">
        <f>MONTH(SalesDataTable[[#This Row],[Order Date]])</f>
        <v>12</v>
      </c>
      <c r="X2603" s="7" t="str">
        <f>TEXT(SalesDataTable[[#This Row],[Order Date]],"mmm")</f>
        <v>Dec</v>
      </c>
    </row>
    <row r="2604" spans="1:24" ht="15.75">
      <c r="A2604" s="1">
        <v>5002</v>
      </c>
      <c r="B2604" s="2">
        <v>46371</v>
      </c>
      <c r="C2604" s="3">
        <f>YEAR(SalesDataTable[[#This Row],[Order Date]])</f>
        <v>2026</v>
      </c>
      <c r="D2604" s="10" t="str">
        <f>"Q"&amp;ROUNDUP(MONTH(SalesDataTable[[#This Row],[Order Date]])/3,0)</f>
        <v>Q4</v>
      </c>
      <c r="E2604" s="3">
        <f>MONTH(SalesDataTable[[#This Row],[Order Date]])</f>
        <v>12</v>
      </c>
      <c r="F2604" s="3" t="str">
        <f>TEXT(SalesDataTable[[#This Row],[Order Date]],"MMM")</f>
        <v>Dec</v>
      </c>
      <c r="G2604" s="3" t="s">
        <v>6</v>
      </c>
      <c r="H2604" s="3" t="s">
        <v>49</v>
      </c>
      <c r="I2604" s="3" t="s">
        <v>8</v>
      </c>
      <c r="J2604" s="3" t="s">
        <v>16</v>
      </c>
      <c r="K2604" s="3" t="s">
        <v>9</v>
      </c>
      <c r="L2604" s="3" t="s">
        <v>10</v>
      </c>
      <c r="M2604" s="8">
        <v>4</v>
      </c>
      <c r="N2604" s="5">
        <v>94.3</v>
      </c>
      <c r="O2604" s="6">
        <v>0.1</v>
      </c>
      <c r="P2604" s="5">
        <v>44.36</v>
      </c>
      <c r="Q2604" s="5">
        <f t="shared" si="160"/>
        <v>339.48</v>
      </c>
      <c r="R2604" s="5">
        <f t="shared" si="161"/>
        <v>177.44</v>
      </c>
      <c r="S2604" s="5">
        <f t="shared" si="162"/>
        <v>162.04000000000002</v>
      </c>
      <c r="T2604" s="7">
        <f t="shared" si="163"/>
        <v>0.47731825144338402</v>
      </c>
      <c r="U2604" s="4">
        <f>YEAR(SalesDataTable[[#This Row],[Order Date]])</f>
        <v>2026</v>
      </c>
      <c r="V2604" s="7" t="str">
        <f>"Q"&amp;ROUNDUP(MONTH(SalesDataTable[[#This Row],[Order Date]])/3,0)</f>
        <v>Q4</v>
      </c>
      <c r="W2604" s="8">
        <f>MONTH(SalesDataTable[[#This Row],[Order Date]])</f>
        <v>12</v>
      </c>
      <c r="X2604" s="7" t="str">
        <f>TEXT(SalesDataTable[[#This Row],[Order Date]],"mmm")</f>
        <v>Dec</v>
      </c>
    </row>
    <row r="2605" spans="1:24" ht="15.75">
      <c r="A2605" s="1">
        <v>2896</v>
      </c>
      <c r="B2605" s="2">
        <v>46372</v>
      </c>
      <c r="C2605" s="3">
        <f>YEAR(SalesDataTable[[#This Row],[Order Date]])</f>
        <v>2026</v>
      </c>
      <c r="D2605" s="10" t="str">
        <f>"Q"&amp;ROUNDUP(MONTH(SalesDataTable[[#This Row],[Order Date]])/3,0)</f>
        <v>Q4</v>
      </c>
      <c r="E2605" s="3">
        <f>MONTH(SalesDataTable[[#This Row],[Order Date]])</f>
        <v>12</v>
      </c>
      <c r="F2605" s="3" t="str">
        <f>TEXT(SalesDataTable[[#This Row],[Order Date]],"MMM")</f>
        <v>Dec</v>
      </c>
      <c r="G2605" s="3" t="s">
        <v>6</v>
      </c>
      <c r="H2605" s="3" t="s">
        <v>43</v>
      </c>
      <c r="I2605" s="3" t="s">
        <v>19</v>
      </c>
      <c r="J2605" s="3" t="s">
        <v>16</v>
      </c>
      <c r="K2605" s="3" t="s">
        <v>34</v>
      </c>
      <c r="L2605" s="3" t="s">
        <v>42</v>
      </c>
      <c r="M2605" s="8">
        <v>2</v>
      </c>
      <c r="N2605" s="5">
        <v>36.020000000000003</v>
      </c>
      <c r="O2605" s="6">
        <v>0.1</v>
      </c>
      <c r="P2605" s="5">
        <v>13.59</v>
      </c>
      <c r="Q2605" s="5">
        <f t="shared" si="160"/>
        <v>64.836000000000013</v>
      </c>
      <c r="R2605" s="5">
        <f t="shared" si="161"/>
        <v>27.18</v>
      </c>
      <c r="S2605" s="5">
        <f t="shared" si="162"/>
        <v>37.656000000000013</v>
      </c>
      <c r="T2605" s="7">
        <f t="shared" si="163"/>
        <v>0.58078845086063302</v>
      </c>
      <c r="U2605" s="4">
        <f>YEAR(SalesDataTable[[#This Row],[Order Date]])</f>
        <v>2026</v>
      </c>
      <c r="V2605" s="7" t="str">
        <f>"Q"&amp;ROUNDUP(MONTH(SalesDataTable[[#This Row],[Order Date]])/3,0)</f>
        <v>Q4</v>
      </c>
      <c r="W2605" s="8">
        <f>MONTH(SalesDataTable[[#This Row],[Order Date]])</f>
        <v>12</v>
      </c>
      <c r="X2605" s="7" t="str">
        <f>TEXT(SalesDataTable[[#This Row],[Order Date]],"mmm")</f>
        <v>Dec</v>
      </c>
    </row>
    <row r="2606" spans="1:24" ht="15.75">
      <c r="A2606" s="1">
        <v>3334</v>
      </c>
      <c r="B2606" s="2">
        <v>46372</v>
      </c>
      <c r="C2606" s="3">
        <f>YEAR(SalesDataTable[[#This Row],[Order Date]])</f>
        <v>2026</v>
      </c>
      <c r="D2606" s="10" t="str">
        <f>"Q"&amp;ROUNDUP(MONTH(SalesDataTable[[#This Row],[Order Date]])/3,0)</f>
        <v>Q4</v>
      </c>
      <c r="E2606" s="3">
        <f>MONTH(SalesDataTable[[#This Row],[Order Date]])</f>
        <v>12</v>
      </c>
      <c r="F2606" s="3" t="str">
        <f>TEXT(SalesDataTable[[#This Row],[Order Date]],"MMM")</f>
        <v>Dec</v>
      </c>
      <c r="G2606" s="3" t="s">
        <v>6</v>
      </c>
      <c r="H2606" s="3" t="s">
        <v>49</v>
      </c>
      <c r="I2606" s="3" t="s">
        <v>2</v>
      </c>
      <c r="J2606" s="3" t="s">
        <v>3</v>
      </c>
      <c r="K2606" s="3" t="s">
        <v>9</v>
      </c>
      <c r="L2606" s="3" t="s">
        <v>37</v>
      </c>
      <c r="M2606" s="8">
        <v>1</v>
      </c>
      <c r="N2606" s="5">
        <v>154.12</v>
      </c>
      <c r="O2606" s="6">
        <v>0</v>
      </c>
      <c r="P2606" s="5">
        <v>77.45</v>
      </c>
      <c r="Q2606" s="5">
        <f t="shared" si="160"/>
        <v>154.12</v>
      </c>
      <c r="R2606" s="5">
        <f t="shared" si="161"/>
        <v>77.45</v>
      </c>
      <c r="S2606" s="5">
        <f t="shared" si="162"/>
        <v>76.67</v>
      </c>
      <c r="T2606" s="7">
        <f t="shared" si="163"/>
        <v>0.49746950428237735</v>
      </c>
      <c r="U2606" s="4">
        <f>YEAR(SalesDataTable[[#This Row],[Order Date]])</f>
        <v>2026</v>
      </c>
      <c r="V2606" s="7" t="str">
        <f>"Q"&amp;ROUNDUP(MONTH(SalesDataTable[[#This Row],[Order Date]])/3,0)</f>
        <v>Q4</v>
      </c>
      <c r="W2606" s="8">
        <f>MONTH(SalesDataTable[[#This Row],[Order Date]])</f>
        <v>12</v>
      </c>
      <c r="X2606" s="7" t="str">
        <f>TEXT(SalesDataTable[[#This Row],[Order Date]],"mmm")</f>
        <v>Dec</v>
      </c>
    </row>
    <row r="2607" spans="1:24" ht="15.75">
      <c r="A2607" s="1">
        <v>3469</v>
      </c>
      <c r="B2607" s="2">
        <v>46372</v>
      </c>
      <c r="C2607" s="3">
        <f>YEAR(SalesDataTable[[#This Row],[Order Date]])</f>
        <v>2026</v>
      </c>
      <c r="D2607" s="10" t="str">
        <f>"Q"&amp;ROUNDUP(MONTH(SalesDataTable[[#This Row],[Order Date]])/3,0)</f>
        <v>Q4</v>
      </c>
      <c r="E2607" s="3">
        <f>MONTH(SalesDataTable[[#This Row],[Order Date]])</f>
        <v>12</v>
      </c>
      <c r="F2607" s="3" t="str">
        <f>TEXT(SalesDataTable[[#This Row],[Order Date]],"MMM")</f>
        <v>Dec</v>
      </c>
      <c r="G2607" s="3" t="s">
        <v>0</v>
      </c>
      <c r="H2607" s="3" t="s">
        <v>36</v>
      </c>
      <c r="I2607" s="3" t="s">
        <v>2</v>
      </c>
      <c r="J2607" s="3" t="s">
        <v>3</v>
      </c>
      <c r="K2607" s="3" t="s">
        <v>9</v>
      </c>
      <c r="L2607" s="3" t="s">
        <v>37</v>
      </c>
      <c r="M2607" s="8">
        <v>1</v>
      </c>
      <c r="N2607" s="5">
        <v>150.88</v>
      </c>
      <c r="O2607" s="6">
        <v>0.05</v>
      </c>
      <c r="P2607" s="5">
        <v>81.02</v>
      </c>
      <c r="Q2607" s="5">
        <f t="shared" si="160"/>
        <v>143.33599999999998</v>
      </c>
      <c r="R2607" s="5">
        <f t="shared" si="161"/>
        <v>81.02</v>
      </c>
      <c r="S2607" s="5">
        <f t="shared" si="162"/>
        <v>62.315999999999988</v>
      </c>
      <c r="T2607" s="7">
        <f t="shared" si="163"/>
        <v>0.43475470223809787</v>
      </c>
      <c r="U2607" s="4">
        <f>YEAR(SalesDataTable[[#This Row],[Order Date]])</f>
        <v>2026</v>
      </c>
      <c r="V2607" s="7" t="str">
        <f>"Q"&amp;ROUNDUP(MONTH(SalesDataTable[[#This Row],[Order Date]])/3,0)</f>
        <v>Q4</v>
      </c>
      <c r="W2607" s="8">
        <f>MONTH(SalesDataTable[[#This Row],[Order Date]])</f>
        <v>12</v>
      </c>
      <c r="X2607" s="7" t="str">
        <f>TEXT(SalesDataTable[[#This Row],[Order Date]],"mmm")</f>
        <v>Dec</v>
      </c>
    </row>
    <row r="2608" spans="1:24" ht="15.75">
      <c r="A2608" s="1">
        <v>569</v>
      </c>
      <c r="B2608" s="2">
        <v>46373</v>
      </c>
      <c r="C2608" s="3">
        <f>YEAR(SalesDataTable[[#This Row],[Order Date]])</f>
        <v>2026</v>
      </c>
      <c r="D2608" s="10" t="str">
        <f>"Q"&amp;ROUNDUP(MONTH(SalesDataTable[[#This Row],[Order Date]])/3,0)</f>
        <v>Q4</v>
      </c>
      <c r="E2608" s="3">
        <f>MONTH(SalesDataTable[[#This Row],[Order Date]])</f>
        <v>12</v>
      </c>
      <c r="F2608" s="3" t="str">
        <f>TEXT(SalesDataTable[[#This Row],[Order Date]],"MMM")</f>
        <v>Dec</v>
      </c>
      <c r="G2608" s="3" t="s">
        <v>11</v>
      </c>
      <c r="H2608" s="3" t="s">
        <v>12</v>
      </c>
      <c r="I2608" s="3" t="s">
        <v>28</v>
      </c>
      <c r="J2608" s="3" t="s">
        <v>13</v>
      </c>
      <c r="K2608" s="3" t="s">
        <v>4</v>
      </c>
      <c r="L2608" s="3" t="s">
        <v>26</v>
      </c>
      <c r="M2608" s="8">
        <v>2</v>
      </c>
      <c r="N2608" s="5">
        <v>40.479999999999997</v>
      </c>
      <c r="O2608" s="6">
        <v>0</v>
      </c>
      <c r="P2608" s="5">
        <v>16.23</v>
      </c>
      <c r="Q2608" s="5">
        <f t="shared" si="160"/>
        <v>80.959999999999994</v>
      </c>
      <c r="R2608" s="5">
        <f t="shared" si="161"/>
        <v>32.46</v>
      </c>
      <c r="S2608" s="5">
        <f t="shared" si="162"/>
        <v>48.499999999999993</v>
      </c>
      <c r="T2608" s="7">
        <f t="shared" si="163"/>
        <v>0.5990612648221344</v>
      </c>
      <c r="U2608" s="4">
        <f>YEAR(SalesDataTable[[#This Row],[Order Date]])</f>
        <v>2026</v>
      </c>
      <c r="V2608" s="7" t="str">
        <f>"Q"&amp;ROUNDUP(MONTH(SalesDataTable[[#This Row],[Order Date]])/3,0)</f>
        <v>Q4</v>
      </c>
      <c r="W2608" s="8">
        <f>MONTH(SalesDataTable[[#This Row],[Order Date]])</f>
        <v>12</v>
      </c>
      <c r="X2608" s="7" t="str">
        <f>TEXT(SalesDataTable[[#This Row],[Order Date]],"mmm")</f>
        <v>Dec</v>
      </c>
    </row>
    <row r="2609" spans="1:24" ht="15.75">
      <c r="A2609" s="1">
        <v>2404</v>
      </c>
      <c r="B2609" s="2">
        <v>46373</v>
      </c>
      <c r="C2609" s="3">
        <f>YEAR(SalesDataTable[[#This Row],[Order Date]])</f>
        <v>2026</v>
      </c>
      <c r="D2609" s="10" t="str">
        <f>"Q"&amp;ROUNDUP(MONTH(SalesDataTable[[#This Row],[Order Date]])/3,0)</f>
        <v>Q4</v>
      </c>
      <c r="E2609" s="3">
        <f>MONTH(SalesDataTable[[#This Row],[Order Date]])</f>
        <v>12</v>
      </c>
      <c r="F2609" s="3" t="str">
        <f>TEXT(SalesDataTable[[#This Row],[Order Date]],"MMM")</f>
        <v>Dec</v>
      </c>
      <c r="G2609" s="3" t="s">
        <v>11</v>
      </c>
      <c r="H2609" s="3" t="s">
        <v>39</v>
      </c>
      <c r="I2609" s="3" t="s">
        <v>28</v>
      </c>
      <c r="J2609" s="3" t="s">
        <v>16</v>
      </c>
      <c r="K2609" s="3" t="s">
        <v>14</v>
      </c>
      <c r="L2609" s="3" t="s">
        <v>48</v>
      </c>
      <c r="M2609" s="8">
        <v>3</v>
      </c>
      <c r="N2609" s="5">
        <v>163.34</v>
      </c>
      <c r="O2609" s="6">
        <v>0.1</v>
      </c>
      <c r="P2609" s="5">
        <v>88.53</v>
      </c>
      <c r="Q2609" s="5">
        <f t="shared" si="160"/>
        <v>441.01799999999997</v>
      </c>
      <c r="R2609" s="5">
        <f t="shared" si="161"/>
        <v>265.59000000000003</v>
      </c>
      <c r="S2609" s="5">
        <f t="shared" si="162"/>
        <v>175.42799999999994</v>
      </c>
      <c r="T2609" s="7">
        <f t="shared" si="163"/>
        <v>0.39777968246194023</v>
      </c>
      <c r="U2609" s="4">
        <f>YEAR(SalesDataTable[[#This Row],[Order Date]])</f>
        <v>2026</v>
      </c>
      <c r="V2609" s="7" t="str">
        <f>"Q"&amp;ROUNDUP(MONTH(SalesDataTable[[#This Row],[Order Date]])/3,0)</f>
        <v>Q4</v>
      </c>
      <c r="W2609" s="8">
        <f>MONTH(SalesDataTable[[#This Row],[Order Date]])</f>
        <v>12</v>
      </c>
      <c r="X2609" s="7" t="str">
        <f>TEXT(SalesDataTable[[#This Row],[Order Date]],"mmm")</f>
        <v>Dec</v>
      </c>
    </row>
    <row r="2610" spans="1:24" ht="15.75">
      <c r="A2610" s="1">
        <v>4682</v>
      </c>
      <c r="B2610" s="2">
        <v>46373</v>
      </c>
      <c r="C2610" s="3">
        <f>YEAR(SalesDataTable[[#This Row],[Order Date]])</f>
        <v>2026</v>
      </c>
      <c r="D2610" s="10" t="str">
        <f>"Q"&amp;ROUNDUP(MONTH(SalesDataTable[[#This Row],[Order Date]])/3,0)</f>
        <v>Q4</v>
      </c>
      <c r="E2610" s="3">
        <f>MONTH(SalesDataTable[[#This Row],[Order Date]])</f>
        <v>12</v>
      </c>
      <c r="F2610" s="3" t="str">
        <f>TEXT(SalesDataTable[[#This Row],[Order Date]],"MMM")</f>
        <v>Dec</v>
      </c>
      <c r="G2610" s="3" t="s">
        <v>20</v>
      </c>
      <c r="H2610" s="3" t="s">
        <v>21</v>
      </c>
      <c r="I2610" s="3" t="s">
        <v>19</v>
      </c>
      <c r="J2610" s="3" t="s">
        <v>13</v>
      </c>
      <c r="K2610" s="3" t="s">
        <v>34</v>
      </c>
      <c r="L2610" s="3" t="s">
        <v>35</v>
      </c>
      <c r="M2610" s="8">
        <v>2</v>
      </c>
      <c r="N2610" s="5">
        <v>40.89</v>
      </c>
      <c r="O2610" s="6">
        <v>0</v>
      </c>
      <c r="P2610" s="5">
        <v>14.95</v>
      </c>
      <c r="Q2610" s="5">
        <f t="shared" si="160"/>
        <v>81.78</v>
      </c>
      <c r="R2610" s="5">
        <f t="shared" si="161"/>
        <v>29.9</v>
      </c>
      <c r="S2610" s="5">
        <f t="shared" si="162"/>
        <v>51.88</v>
      </c>
      <c r="T2610" s="7">
        <f t="shared" si="163"/>
        <v>0.63438493519197847</v>
      </c>
      <c r="U2610" s="4">
        <f>YEAR(SalesDataTable[[#This Row],[Order Date]])</f>
        <v>2026</v>
      </c>
      <c r="V2610" s="7" t="str">
        <f>"Q"&amp;ROUNDUP(MONTH(SalesDataTable[[#This Row],[Order Date]])/3,0)</f>
        <v>Q4</v>
      </c>
      <c r="W2610" s="8">
        <f>MONTH(SalesDataTable[[#This Row],[Order Date]])</f>
        <v>12</v>
      </c>
      <c r="X2610" s="7" t="str">
        <f>TEXT(SalesDataTable[[#This Row],[Order Date]],"mmm")</f>
        <v>Dec</v>
      </c>
    </row>
    <row r="2611" spans="1:24" ht="15.75">
      <c r="A2611" s="1">
        <v>4888</v>
      </c>
      <c r="B2611" s="2">
        <v>46373</v>
      </c>
      <c r="C2611" s="3">
        <f>YEAR(SalesDataTable[[#This Row],[Order Date]])</f>
        <v>2026</v>
      </c>
      <c r="D2611" s="10" t="str">
        <f>"Q"&amp;ROUNDUP(MONTH(SalesDataTable[[#This Row],[Order Date]])/3,0)</f>
        <v>Q4</v>
      </c>
      <c r="E2611" s="3">
        <f>MONTH(SalesDataTable[[#This Row],[Order Date]])</f>
        <v>12</v>
      </c>
      <c r="F2611" s="3" t="str">
        <f>TEXT(SalesDataTable[[#This Row],[Order Date]],"MMM")</f>
        <v>Dec</v>
      </c>
      <c r="G2611" s="3" t="s">
        <v>11</v>
      </c>
      <c r="H2611" s="3" t="s">
        <v>12</v>
      </c>
      <c r="I2611" s="3" t="s">
        <v>28</v>
      </c>
      <c r="J2611" s="3" t="s">
        <v>13</v>
      </c>
      <c r="K2611" s="3" t="s">
        <v>34</v>
      </c>
      <c r="L2611" s="3" t="s">
        <v>35</v>
      </c>
      <c r="M2611" s="8">
        <v>1</v>
      </c>
      <c r="N2611" s="5">
        <v>40.159999999999997</v>
      </c>
      <c r="O2611" s="6">
        <v>0.15</v>
      </c>
      <c r="P2611" s="5">
        <v>14.46</v>
      </c>
      <c r="Q2611" s="5">
        <f t="shared" si="160"/>
        <v>34.135999999999996</v>
      </c>
      <c r="R2611" s="5">
        <f t="shared" si="161"/>
        <v>14.46</v>
      </c>
      <c r="S2611" s="5">
        <f t="shared" si="162"/>
        <v>19.675999999999995</v>
      </c>
      <c r="T2611" s="7">
        <f t="shared" si="163"/>
        <v>0.576400281228029</v>
      </c>
      <c r="U2611" s="4">
        <f>YEAR(SalesDataTable[[#This Row],[Order Date]])</f>
        <v>2026</v>
      </c>
      <c r="V2611" s="7" t="str">
        <f>"Q"&amp;ROUNDUP(MONTH(SalesDataTable[[#This Row],[Order Date]])/3,0)</f>
        <v>Q4</v>
      </c>
      <c r="W2611" s="8">
        <f>MONTH(SalesDataTable[[#This Row],[Order Date]])</f>
        <v>12</v>
      </c>
      <c r="X2611" s="7" t="str">
        <f>TEXT(SalesDataTable[[#This Row],[Order Date]],"mmm")</f>
        <v>Dec</v>
      </c>
    </row>
    <row r="2612" spans="1:24" ht="15.75">
      <c r="A2612" s="1">
        <v>4923</v>
      </c>
      <c r="B2612" s="2">
        <v>46373</v>
      </c>
      <c r="C2612" s="3">
        <f>YEAR(SalesDataTable[[#This Row],[Order Date]])</f>
        <v>2026</v>
      </c>
      <c r="D2612" s="10" t="str">
        <f>"Q"&amp;ROUNDUP(MONTH(SalesDataTable[[#This Row],[Order Date]])/3,0)</f>
        <v>Q4</v>
      </c>
      <c r="E2612" s="3">
        <f>MONTH(SalesDataTable[[#This Row],[Order Date]])</f>
        <v>12</v>
      </c>
      <c r="F2612" s="3" t="str">
        <f>TEXT(SalesDataTable[[#This Row],[Order Date]],"MMM")</f>
        <v>Dec</v>
      </c>
      <c r="G2612" s="3" t="s">
        <v>20</v>
      </c>
      <c r="H2612" s="3" t="s">
        <v>47</v>
      </c>
      <c r="I2612" s="3" t="s">
        <v>2</v>
      </c>
      <c r="J2612" s="3" t="s">
        <v>13</v>
      </c>
      <c r="K2612" s="3" t="s">
        <v>23</v>
      </c>
      <c r="L2612" s="3" t="s">
        <v>40</v>
      </c>
      <c r="M2612" s="8">
        <v>2</v>
      </c>
      <c r="N2612" s="5">
        <v>79.86</v>
      </c>
      <c r="O2612" s="6">
        <v>0</v>
      </c>
      <c r="P2612" s="5">
        <v>39.049999999999997</v>
      </c>
      <c r="Q2612" s="5">
        <f t="shared" si="160"/>
        <v>159.72</v>
      </c>
      <c r="R2612" s="5">
        <f t="shared" si="161"/>
        <v>78.099999999999994</v>
      </c>
      <c r="S2612" s="5">
        <f t="shared" si="162"/>
        <v>81.62</v>
      </c>
      <c r="T2612" s="7">
        <f t="shared" si="163"/>
        <v>0.51101928374655647</v>
      </c>
      <c r="U2612" s="4">
        <f>YEAR(SalesDataTable[[#This Row],[Order Date]])</f>
        <v>2026</v>
      </c>
      <c r="V2612" s="7" t="str">
        <f>"Q"&amp;ROUNDUP(MONTH(SalesDataTable[[#This Row],[Order Date]])/3,0)</f>
        <v>Q4</v>
      </c>
      <c r="W2612" s="8">
        <f>MONTH(SalesDataTable[[#This Row],[Order Date]])</f>
        <v>12</v>
      </c>
      <c r="X2612" s="7" t="str">
        <f>TEXT(SalesDataTable[[#This Row],[Order Date]],"mmm")</f>
        <v>Dec</v>
      </c>
    </row>
    <row r="2613" spans="1:24" ht="15.75">
      <c r="A2613" s="1">
        <v>131</v>
      </c>
      <c r="B2613" s="2">
        <v>46374</v>
      </c>
      <c r="C2613" s="3">
        <f>YEAR(SalesDataTable[[#This Row],[Order Date]])</f>
        <v>2026</v>
      </c>
      <c r="D2613" s="10" t="str">
        <f>"Q"&amp;ROUNDUP(MONTH(SalesDataTable[[#This Row],[Order Date]])/3,0)</f>
        <v>Q4</v>
      </c>
      <c r="E2613" s="3">
        <f>MONTH(SalesDataTable[[#This Row],[Order Date]])</f>
        <v>12</v>
      </c>
      <c r="F2613" s="3" t="str">
        <f>TEXT(SalesDataTable[[#This Row],[Order Date]],"MMM")</f>
        <v>Dec</v>
      </c>
      <c r="G2613" s="3" t="s">
        <v>6</v>
      </c>
      <c r="H2613" s="3" t="s">
        <v>41</v>
      </c>
      <c r="I2613" s="3" t="s">
        <v>28</v>
      </c>
      <c r="J2613" s="3" t="s">
        <v>3</v>
      </c>
      <c r="K2613" s="3" t="s">
        <v>23</v>
      </c>
      <c r="L2613" s="3" t="s">
        <v>51</v>
      </c>
      <c r="M2613" s="8">
        <v>2</v>
      </c>
      <c r="N2613" s="5">
        <v>123.42</v>
      </c>
      <c r="O2613" s="6">
        <v>0.1</v>
      </c>
      <c r="P2613" s="5">
        <v>60.03</v>
      </c>
      <c r="Q2613" s="5">
        <f t="shared" si="160"/>
        <v>222.15600000000001</v>
      </c>
      <c r="R2613" s="5">
        <f t="shared" si="161"/>
        <v>120.06</v>
      </c>
      <c r="S2613" s="5">
        <f t="shared" si="162"/>
        <v>102.096</v>
      </c>
      <c r="T2613" s="7">
        <f t="shared" si="163"/>
        <v>0.45956895154756117</v>
      </c>
      <c r="U2613" s="4">
        <f>YEAR(SalesDataTable[[#This Row],[Order Date]])</f>
        <v>2026</v>
      </c>
      <c r="V2613" s="7" t="str">
        <f>"Q"&amp;ROUNDUP(MONTH(SalesDataTable[[#This Row],[Order Date]])/3,0)</f>
        <v>Q4</v>
      </c>
      <c r="W2613" s="8">
        <f>MONTH(SalesDataTable[[#This Row],[Order Date]])</f>
        <v>12</v>
      </c>
      <c r="X2613" s="7" t="str">
        <f>TEXT(SalesDataTable[[#This Row],[Order Date]],"mmm")</f>
        <v>Dec</v>
      </c>
    </row>
    <row r="2614" spans="1:24" ht="15.75">
      <c r="A2614" s="1">
        <v>349</v>
      </c>
      <c r="B2614" s="2">
        <v>46374</v>
      </c>
      <c r="C2614" s="3">
        <f>YEAR(SalesDataTable[[#This Row],[Order Date]])</f>
        <v>2026</v>
      </c>
      <c r="D2614" s="10" t="str">
        <f>"Q"&amp;ROUNDUP(MONTH(SalesDataTable[[#This Row],[Order Date]])/3,0)</f>
        <v>Q4</v>
      </c>
      <c r="E2614" s="3">
        <f>MONTH(SalesDataTable[[#This Row],[Order Date]])</f>
        <v>12</v>
      </c>
      <c r="F2614" s="3" t="str">
        <f>TEXT(SalesDataTable[[#This Row],[Order Date]],"MMM")</f>
        <v>Dec</v>
      </c>
      <c r="G2614" s="3" t="s">
        <v>11</v>
      </c>
      <c r="H2614" s="3" t="s">
        <v>12</v>
      </c>
      <c r="I2614" s="3" t="s">
        <v>2</v>
      </c>
      <c r="J2614" s="3" t="s">
        <v>3</v>
      </c>
      <c r="K2614" s="3" t="s">
        <v>14</v>
      </c>
      <c r="L2614" s="3" t="s">
        <v>32</v>
      </c>
      <c r="M2614" s="8">
        <v>1</v>
      </c>
      <c r="N2614" s="5">
        <v>47.61</v>
      </c>
      <c r="O2614" s="6">
        <v>0.05</v>
      </c>
      <c r="P2614" s="5">
        <v>18.18</v>
      </c>
      <c r="Q2614" s="5">
        <f t="shared" si="160"/>
        <v>45.229499999999994</v>
      </c>
      <c r="R2614" s="5">
        <f t="shared" si="161"/>
        <v>18.18</v>
      </c>
      <c r="S2614" s="5">
        <f t="shared" si="162"/>
        <v>27.049499999999995</v>
      </c>
      <c r="T2614" s="7">
        <f t="shared" si="163"/>
        <v>0.59804994527907662</v>
      </c>
      <c r="U2614" s="4">
        <f>YEAR(SalesDataTable[[#This Row],[Order Date]])</f>
        <v>2026</v>
      </c>
      <c r="V2614" s="7" t="str">
        <f>"Q"&amp;ROUNDUP(MONTH(SalesDataTable[[#This Row],[Order Date]])/3,0)</f>
        <v>Q4</v>
      </c>
      <c r="W2614" s="8">
        <f>MONTH(SalesDataTable[[#This Row],[Order Date]])</f>
        <v>12</v>
      </c>
      <c r="X2614" s="7" t="str">
        <f>TEXT(SalesDataTable[[#This Row],[Order Date]],"mmm")</f>
        <v>Dec</v>
      </c>
    </row>
    <row r="2615" spans="1:24" ht="15.75">
      <c r="A2615" s="1">
        <v>1131</v>
      </c>
      <c r="B2615" s="2">
        <v>46374</v>
      </c>
      <c r="C2615" s="3">
        <f>YEAR(SalesDataTable[[#This Row],[Order Date]])</f>
        <v>2026</v>
      </c>
      <c r="D2615" s="10" t="str">
        <f>"Q"&amp;ROUNDUP(MONTH(SalesDataTable[[#This Row],[Order Date]])/3,0)</f>
        <v>Q4</v>
      </c>
      <c r="E2615" s="3">
        <f>MONTH(SalesDataTable[[#This Row],[Order Date]])</f>
        <v>12</v>
      </c>
      <c r="F2615" s="3" t="str">
        <f>TEXT(SalesDataTable[[#This Row],[Order Date]],"MMM")</f>
        <v>Dec</v>
      </c>
      <c r="G2615" s="3" t="s">
        <v>20</v>
      </c>
      <c r="H2615" s="3" t="s">
        <v>33</v>
      </c>
      <c r="I2615" s="3" t="s">
        <v>2</v>
      </c>
      <c r="J2615" s="3" t="s">
        <v>3</v>
      </c>
      <c r="K2615" s="3" t="s">
        <v>9</v>
      </c>
      <c r="L2615" s="3" t="s">
        <v>10</v>
      </c>
      <c r="M2615" s="8">
        <v>2</v>
      </c>
      <c r="N2615" s="5">
        <v>93.88</v>
      </c>
      <c r="O2615" s="6">
        <v>0.1</v>
      </c>
      <c r="P2615" s="5">
        <v>45.89</v>
      </c>
      <c r="Q2615" s="5">
        <f t="shared" si="160"/>
        <v>168.98400000000001</v>
      </c>
      <c r="R2615" s="5">
        <f t="shared" si="161"/>
        <v>91.78</v>
      </c>
      <c r="S2615" s="5">
        <f t="shared" si="162"/>
        <v>77.204000000000008</v>
      </c>
      <c r="T2615" s="7">
        <f t="shared" si="163"/>
        <v>0.45687165648818823</v>
      </c>
      <c r="U2615" s="4">
        <f>YEAR(SalesDataTable[[#This Row],[Order Date]])</f>
        <v>2026</v>
      </c>
      <c r="V2615" s="7" t="str">
        <f>"Q"&amp;ROUNDUP(MONTH(SalesDataTable[[#This Row],[Order Date]])/3,0)</f>
        <v>Q4</v>
      </c>
      <c r="W2615" s="8">
        <f>MONTH(SalesDataTable[[#This Row],[Order Date]])</f>
        <v>12</v>
      </c>
      <c r="X2615" s="7" t="str">
        <f>TEXT(SalesDataTable[[#This Row],[Order Date]],"mmm")</f>
        <v>Dec</v>
      </c>
    </row>
    <row r="2616" spans="1:24" ht="15.75">
      <c r="A2616" s="1">
        <v>2738</v>
      </c>
      <c r="B2616" s="2">
        <v>46374</v>
      </c>
      <c r="C2616" s="3">
        <f>YEAR(SalesDataTable[[#This Row],[Order Date]])</f>
        <v>2026</v>
      </c>
      <c r="D2616" s="10" t="str">
        <f>"Q"&amp;ROUNDUP(MONTH(SalesDataTable[[#This Row],[Order Date]])/3,0)</f>
        <v>Q4</v>
      </c>
      <c r="E2616" s="3">
        <f>MONTH(SalesDataTable[[#This Row],[Order Date]])</f>
        <v>12</v>
      </c>
      <c r="F2616" s="3" t="str">
        <f>TEXT(SalesDataTable[[#This Row],[Order Date]],"MMM")</f>
        <v>Dec</v>
      </c>
      <c r="G2616" s="3" t="s">
        <v>6</v>
      </c>
      <c r="H2616" s="3" t="s">
        <v>41</v>
      </c>
      <c r="I2616" s="3" t="s">
        <v>2</v>
      </c>
      <c r="J2616" s="3" t="s">
        <v>13</v>
      </c>
      <c r="K2616" s="3" t="s">
        <v>9</v>
      </c>
      <c r="L2616" s="3" t="s">
        <v>17</v>
      </c>
      <c r="M2616" s="8">
        <v>3</v>
      </c>
      <c r="N2616" s="5">
        <v>145.43</v>
      </c>
      <c r="O2616" s="6">
        <v>0.05</v>
      </c>
      <c r="P2616" s="5">
        <v>81.72</v>
      </c>
      <c r="Q2616" s="5">
        <f t="shared" si="160"/>
        <v>414.47550000000001</v>
      </c>
      <c r="R2616" s="5">
        <f t="shared" si="161"/>
        <v>245.16</v>
      </c>
      <c r="S2616" s="5">
        <f t="shared" si="162"/>
        <v>169.31550000000001</v>
      </c>
      <c r="T2616" s="7">
        <f t="shared" si="163"/>
        <v>0.40850544845232106</v>
      </c>
      <c r="U2616" s="4">
        <f>YEAR(SalesDataTable[[#This Row],[Order Date]])</f>
        <v>2026</v>
      </c>
      <c r="V2616" s="7" t="str">
        <f>"Q"&amp;ROUNDUP(MONTH(SalesDataTable[[#This Row],[Order Date]])/3,0)</f>
        <v>Q4</v>
      </c>
      <c r="W2616" s="8">
        <f>MONTH(SalesDataTable[[#This Row],[Order Date]])</f>
        <v>12</v>
      </c>
      <c r="X2616" s="7" t="str">
        <f>TEXT(SalesDataTable[[#This Row],[Order Date]],"mmm")</f>
        <v>Dec</v>
      </c>
    </row>
    <row r="2617" spans="1:24" ht="15.75">
      <c r="A2617" s="1">
        <v>4400</v>
      </c>
      <c r="B2617" s="2">
        <v>46374</v>
      </c>
      <c r="C2617" s="3">
        <f>YEAR(SalesDataTable[[#This Row],[Order Date]])</f>
        <v>2026</v>
      </c>
      <c r="D2617" s="10" t="str">
        <f>"Q"&amp;ROUNDUP(MONTH(SalesDataTable[[#This Row],[Order Date]])/3,0)</f>
        <v>Q4</v>
      </c>
      <c r="E2617" s="3">
        <f>MONTH(SalesDataTable[[#This Row],[Order Date]])</f>
        <v>12</v>
      </c>
      <c r="F2617" s="3" t="str">
        <f>TEXT(SalesDataTable[[#This Row],[Order Date]],"MMM")</f>
        <v>Dec</v>
      </c>
      <c r="G2617" s="3" t="s">
        <v>20</v>
      </c>
      <c r="H2617" s="3" t="s">
        <v>21</v>
      </c>
      <c r="I2617" s="3" t="s">
        <v>2</v>
      </c>
      <c r="J2617" s="3" t="s">
        <v>3</v>
      </c>
      <c r="K2617" s="3" t="s">
        <v>14</v>
      </c>
      <c r="L2617" s="3" t="s">
        <v>15</v>
      </c>
      <c r="M2617" s="8">
        <v>2</v>
      </c>
      <c r="N2617" s="5">
        <v>36.89</v>
      </c>
      <c r="O2617" s="6">
        <v>0.1</v>
      </c>
      <c r="P2617" s="5">
        <v>13.74</v>
      </c>
      <c r="Q2617" s="5">
        <f t="shared" si="160"/>
        <v>66.402000000000001</v>
      </c>
      <c r="R2617" s="5">
        <f t="shared" si="161"/>
        <v>27.48</v>
      </c>
      <c r="S2617" s="5">
        <f t="shared" si="162"/>
        <v>38.921999999999997</v>
      </c>
      <c r="T2617" s="7">
        <f t="shared" si="163"/>
        <v>0.58615704346254627</v>
      </c>
      <c r="U2617" s="4">
        <f>YEAR(SalesDataTable[[#This Row],[Order Date]])</f>
        <v>2026</v>
      </c>
      <c r="V2617" s="7" t="str">
        <f>"Q"&amp;ROUNDUP(MONTH(SalesDataTable[[#This Row],[Order Date]])/3,0)</f>
        <v>Q4</v>
      </c>
      <c r="W2617" s="8">
        <f>MONTH(SalesDataTable[[#This Row],[Order Date]])</f>
        <v>12</v>
      </c>
      <c r="X2617" s="7" t="str">
        <f>TEXT(SalesDataTable[[#This Row],[Order Date]],"mmm")</f>
        <v>Dec</v>
      </c>
    </row>
    <row r="2618" spans="1:24" ht="15.75">
      <c r="A2618" s="1">
        <v>3122</v>
      </c>
      <c r="B2618" s="2">
        <v>46375</v>
      </c>
      <c r="C2618" s="3">
        <f>YEAR(SalesDataTable[[#This Row],[Order Date]])</f>
        <v>2026</v>
      </c>
      <c r="D2618" s="10" t="str">
        <f>"Q"&amp;ROUNDUP(MONTH(SalesDataTable[[#This Row],[Order Date]])/3,0)</f>
        <v>Q4</v>
      </c>
      <c r="E2618" s="3">
        <f>MONTH(SalesDataTable[[#This Row],[Order Date]])</f>
        <v>12</v>
      </c>
      <c r="F2618" s="3" t="str">
        <f>TEXT(SalesDataTable[[#This Row],[Order Date]],"MMM")</f>
        <v>Dec</v>
      </c>
      <c r="G2618" s="3" t="s">
        <v>0</v>
      </c>
      <c r="H2618" s="3" t="s">
        <v>1</v>
      </c>
      <c r="I2618" s="3" t="s">
        <v>28</v>
      </c>
      <c r="J2618" s="3" t="s">
        <v>3</v>
      </c>
      <c r="K2618" s="3" t="s">
        <v>9</v>
      </c>
      <c r="L2618" s="3" t="s">
        <v>17</v>
      </c>
      <c r="M2618" s="8">
        <v>1</v>
      </c>
      <c r="N2618" s="5">
        <v>145.44</v>
      </c>
      <c r="O2618" s="6">
        <v>0.1</v>
      </c>
      <c r="P2618" s="5">
        <v>80.42</v>
      </c>
      <c r="Q2618" s="5">
        <f t="shared" si="160"/>
        <v>130.89600000000002</v>
      </c>
      <c r="R2618" s="5">
        <f t="shared" si="161"/>
        <v>80.42</v>
      </c>
      <c r="S2618" s="5">
        <f t="shared" si="162"/>
        <v>50.476000000000013</v>
      </c>
      <c r="T2618" s="7">
        <f t="shared" si="163"/>
        <v>0.38561911746730232</v>
      </c>
      <c r="U2618" s="4">
        <f>YEAR(SalesDataTable[[#This Row],[Order Date]])</f>
        <v>2026</v>
      </c>
      <c r="V2618" s="7" t="str">
        <f>"Q"&amp;ROUNDUP(MONTH(SalesDataTable[[#This Row],[Order Date]])/3,0)</f>
        <v>Q4</v>
      </c>
      <c r="W2618" s="8">
        <f>MONTH(SalesDataTable[[#This Row],[Order Date]])</f>
        <v>12</v>
      </c>
      <c r="X2618" s="7" t="str">
        <f>TEXT(SalesDataTable[[#This Row],[Order Date]],"mmm")</f>
        <v>Dec</v>
      </c>
    </row>
    <row r="2619" spans="1:24" ht="15.75">
      <c r="A2619" s="1">
        <v>4572</v>
      </c>
      <c r="B2619" s="2">
        <v>46375</v>
      </c>
      <c r="C2619" s="3">
        <f>YEAR(SalesDataTable[[#This Row],[Order Date]])</f>
        <v>2026</v>
      </c>
      <c r="D2619" s="10" t="str">
        <f>"Q"&amp;ROUNDUP(MONTH(SalesDataTable[[#This Row],[Order Date]])/3,0)</f>
        <v>Q4</v>
      </c>
      <c r="E2619" s="3">
        <f>MONTH(SalesDataTable[[#This Row],[Order Date]])</f>
        <v>12</v>
      </c>
      <c r="F2619" s="3" t="str">
        <f>TEXT(SalesDataTable[[#This Row],[Order Date]],"MMM")</f>
        <v>Dec</v>
      </c>
      <c r="G2619" s="3" t="s">
        <v>0</v>
      </c>
      <c r="H2619" s="3" t="s">
        <v>50</v>
      </c>
      <c r="I2619" s="3" t="s">
        <v>2</v>
      </c>
      <c r="J2619" s="3" t="s">
        <v>13</v>
      </c>
      <c r="K2619" s="3" t="s">
        <v>34</v>
      </c>
      <c r="L2619" s="3" t="s">
        <v>45</v>
      </c>
      <c r="M2619" s="8">
        <v>2</v>
      </c>
      <c r="N2619" s="5">
        <v>51.56</v>
      </c>
      <c r="O2619" s="6">
        <v>0</v>
      </c>
      <c r="P2619" s="5">
        <v>21.9</v>
      </c>
      <c r="Q2619" s="5">
        <f t="shared" si="160"/>
        <v>103.12</v>
      </c>
      <c r="R2619" s="5">
        <f t="shared" si="161"/>
        <v>43.8</v>
      </c>
      <c r="S2619" s="5">
        <f t="shared" si="162"/>
        <v>59.320000000000007</v>
      </c>
      <c r="T2619" s="7">
        <f t="shared" si="163"/>
        <v>0.57525213343677273</v>
      </c>
      <c r="U2619" s="4">
        <f>YEAR(SalesDataTable[[#This Row],[Order Date]])</f>
        <v>2026</v>
      </c>
      <c r="V2619" s="7" t="str">
        <f>"Q"&amp;ROUNDUP(MONTH(SalesDataTable[[#This Row],[Order Date]])/3,0)</f>
        <v>Q4</v>
      </c>
      <c r="W2619" s="8">
        <f>MONTH(SalesDataTable[[#This Row],[Order Date]])</f>
        <v>12</v>
      </c>
      <c r="X2619" s="7" t="str">
        <f>TEXT(SalesDataTable[[#This Row],[Order Date]],"mmm")</f>
        <v>Dec</v>
      </c>
    </row>
    <row r="2620" spans="1:24" ht="15.75">
      <c r="A2620" s="1">
        <v>4783</v>
      </c>
      <c r="B2620" s="2">
        <v>46375</v>
      </c>
      <c r="C2620" s="3">
        <f>YEAR(SalesDataTable[[#This Row],[Order Date]])</f>
        <v>2026</v>
      </c>
      <c r="D2620" s="10" t="str">
        <f>"Q"&amp;ROUNDUP(MONTH(SalesDataTable[[#This Row],[Order Date]])/3,0)</f>
        <v>Q4</v>
      </c>
      <c r="E2620" s="3">
        <f>MONTH(SalesDataTable[[#This Row],[Order Date]])</f>
        <v>12</v>
      </c>
      <c r="F2620" s="3" t="str">
        <f>TEXT(SalesDataTable[[#This Row],[Order Date]],"MMM")</f>
        <v>Dec</v>
      </c>
      <c r="G2620" s="3" t="s">
        <v>20</v>
      </c>
      <c r="H2620" s="3" t="s">
        <v>31</v>
      </c>
      <c r="I2620" s="3" t="s">
        <v>2</v>
      </c>
      <c r="J2620" s="3" t="s">
        <v>13</v>
      </c>
      <c r="K2620" s="3" t="s">
        <v>23</v>
      </c>
      <c r="L2620" s="3" t="s">
        <v>51</v>
      </c>
      <c r="M2620" s="8">
        <v>2</v>
      </c>
      <c r="N2620" s="5">
        <v>122</v>
      </c>
      <c r="O2620" s="6">
        <v>0.15</v>
      </c>
      <c r="P2620" s="5">
        <v>60.01</v>
      </c>
      <c r="Q2620" s="5">
        <f t="shared" si="160"/>
        <v>207.4</v>
      </c>
      <c r="R2620" s="5">
        <f t="shared" si="161"/>
        <v>120.02</v>
      </c>
      <c r="S2620" s="5">
        <f t="shared" si="162"/>
        <v>87.38000000000001</v>
      </c>
      <c r="T2620" s="7">
        <f t="shared" si="163"/>
        <v>0.4213114754098361</v>
      </c>
      <c r="U2620" s="4">
        <f>YEAR(SalesDataTable[[#This Row],[Order Date]])</f>
        <v>2026</v>
      </c>
      <c r="V2620" s="7" t="str">
        <f>"Q"&amp;ROUNDUP(MONTH(SalesDataTable[[#This Row],[Order Date]])/3,0)</f>
        <v>Q4</v>
      </c>
      <c r="W2620" s="8">
        <f>MONTH(SalesDataTable[[#This Row],[Order Date]])</f>
        <v>12</v>
      </c>
      <c r="X2620" s="7" t="str">
        <f>TEXT(SalesDataTable[[#This Row],[Order Date]],"mmm")</f>
        <v>Dec</v>
      </c>
    </row>
    <row r="2621" spans="1:24" ht="15.75">
      <c r="A2621" s="1">
        <v>5055</v>
      </c>
      <c r="B2621" s="2">
        <v>46375</v>
      </c>
      <c r="C2621" s="3">
        <f>YEAR(SalesDataTable[[#This Row],[Order Date]])</f>
        <v>2026</v>
      </c>
      <c r="D2621" s="10" t="str">
        <f>"Q"&amp;ROUNDUP(MONTH(SalesDataTable[[#This Row],[Order Date]])/3,0)</f>
        <v>Q4</v>
      </c>
      <c r="E2621" s="3">
        <f>MONTH(SalesDataTable[[#This Row],[Order Date]])</f>
        <v>12</v>
      </c>
      <c r="F2621" s="3" t="str">
        <f>TEXT(SalesDataTable[[#This Row],[Order Date]],"MMM")</f>
        <v>Dec</v>
      </c>
      <c r="G2621" s="3" t="s">
        <v>11</v>
      </c>
      <c r="H2621" s="3" t="s">
        <v>18</v>
      </c>
      <c r="I2621" s="3" t="s">
        <v>28</v>
      </c>
      <c r="J2621" s="3" t="s">
        <v>13</v>
      </c>
      <c r="K2621" s="3" t="s">
        <v>9</v>
      </c>
      <c r="L2621" s="3" t="s">
        <v>46</v>
      </c>
      <c r="M2621" s="8">
        <v>1</v>
      </c>
      <c r="N2621" s="5">
        <v>71.89</v>
      </c>
      <c r="O2621" s="6">
        <v>0.15</v>
      </c>
      <c r="P2621" s="5">
        <v>32.409999999999997</v>
      </c>
      <c r="Q2621" s="5">
        <f t="shared" si="160"/>
        <v>61.106499999999997</v>
      </c>
      <c r="R2621" s="5">
        <f t="shared" si="161"/>
        <v>32.409999999999997</v>
      </c>
      <c r="S2621" s="5">
        <f t="shared" si="162"/>
        <v>28.6965</v>
      </c>
      <c r="T2621" s="7">
        <f t="shared" si="163"/>
        <v>0.46961452545964832</v>
      </c>
      <c r="U2621" s="4">
        <f>YEAR(SalesDataTable[[#This Row],[Order Date]])</f>
        <v>2026</v>
      </c>
      <c r="V2621" s="7" t="str">
        <f>"Q"&amp;ROUNDUP(MONTH(SalesDataTable[[#This Row],[Order Date]])/3,0)</f>
        <v>Q4</v>
      </c>
      <c r="W2621" s="8">
        <f>MONTH(SalesDataTable[[#This Row],[Order Date]])</f>
        <v>12</v>
      </c>
      <c r="X2621" s="7" t="str">
        <f>TEXT(SalesDataTable[[#This Row],[Order Date]],"mmm")</f>
        <v>Dec</v>
      </c>
    </row>
    <row r="2622" spans="1:24" ht="15.75">
      <c r="A2622" s="1">
        <v>5100</v>
      </c>
      <c r="B2622" s="2">
        <v>46375</v>
      </c>
      <c r="C2622" s="3">
        <f>YEAR(SalesDataTable[[#This Row],[Order Date]])</f>
        <v>2026</v>
      </c>
      <c r="D2622" s="10" t="str">
        <f>"Q"&amp;ROUNDUP(MONTH(SalesDataTable[[#This Row],[Order Date]])/3,0)</f>
        <v>Q4</v>
      </c>
      <c r="E2622" s="3">
        <f>MONTH(SalesDataTable[[#This Row],[Order Date]])</f>
        <v>12</v>
      </c>
      <c r="F2622" s="3" t="str">
        <f>TEXT(SalesDataTable[[#This Row],[Order Date]],"MMM")</f>
        <v>Dec</v>
      </c>
      <c r="G2622" s="3" t="s">
        <v>11</v>
      </c>
      <c r="H2622" s="3" t="s">
        <v>25</v>
      </c>
      <c r="I2622" s="3" t="s">
        <v>2</v>
      </c>
      <c r="J2622" s="3" t="s">
        <v>3</v>
      </c>
      <c r="K2622" s="3" t="s">
        <v>9</v>
      </c>
      <c r="L2622" s="3" t="s">
        <v>46</v>
      </c>
      <c r="M2622" s="8">
        <v>2</v>
      </c>
      <c r="N2622" s="5">
        <v>70.59</v>
      </c>
      <c r="O2622" s="6">
        <v>0.15</v>
      </c>
      <c r="P2622" s="5">
        <v>31.56</v>
      </c>
      <c r="Q2622" s="5">
        <f t="shared" si="160"/>
        <v>120.003</v>
      </c>
      <c r="R2622" s="5">
        <f t="shared" si="161"/>
        <v>63.12</v>
      </c>
      <c r="S2622" s="5">
        <f t="shared" si="162"/>
        <v>56.883000000000003</v>
      </c>
      <c r="T2622" s="7">
        <f t="shared" si="163"/>
        <v>0.47401314967125824</v>
      </c>
      <c r="U2622" s="4">
        <f>YEAR(SalesDataTable[[#This Row],[Order Date]])</f>
        <v>2026</v>
      </c>
      <c r="V2622" s="7" t="str">
        <f>"Q"&amp;ROUNDUP(MONTH(SalesDataTable[[#This Row],[Order Date]])/3,0)</f>
        <v>Q4</v>
      </c>
      <c r="W2622" s="8">
        <f>MONTH(SalesDataTable[[#This Row],[Order Date]])</f>
        <v>12</v>
      </c>
      <c r="X2622" s="7" t="str">
        <f>TEXT(SalesDataTable[[#This Row],[Order Date]],"mmm")</f>
        <v>Dec</v>
      </c>
    </row>
    <row r="2623" spans="1:24" ht="15.75">
      <c r="A2623" s="1">
        <v>488</v>
      </c>
      <c r="B2623" s="2">
        <v>46376</v>
      </c>
      <c r="C2623" s="3">
        <f>YEAR(SalesDataTable[[#This Row],[Order Date]])</f>
        <v>2026</v>
      </c>
      <c r="D2623" s="10" t="str">
        <f>"Q"&amp;ROUNDUP(MONTH(SalesDataTable[[#This Row],[Order Date]])/3,0)</f>
        <v>Q4</v>
      </c>
      <c r="E2623" s="3">
        <f>MONTH(SalesDataTable[[#This Row],[Order Date]])</f>
        <v>12</v>
      </c>
      <c r="F2623" s="3" t="str">
        <f>TEXT(SalesDataTable[[#This Row],[Order Date]],"MMM")</f>
        <v>Dec</v>
      </c>
      <c r="G2623" s="3" t="s">
        <v>20</v>
      </c>
      <c r="H2623" s="3" t="s">
        <v>31</v>
      </c>
      <c r="I2623" s="3" t="s">
        <v>2</v>
      </c>
      <c r="J2623" s="3" t="s">
        <v>3</v>
      </c>
      <c r="K2623" s="3" t="s">
        <v>9</v>
      </c>
      <c r="L2623" s="3" t="s">
        <v>17</v>
      </c>
      <c r="M2623" s="8">
        <v>4</v>
      </c>
      <c r="N2623" s="5">
        <v>141.91</v>
      </c>
      <c r="O2623" s="6">
        <v>0.05</v>
      </c>
      <c r="P2623" s="5">
        <v>80.260000000000005</v>
      </c>
      <c r="Q2623" s="5">
        <f t="shared" si="160"/>
        <v>539.25799999999992</v>
      </c>
      <c r="R2623" s="5">
        <f t="shared" si="161"/>
        <v>321.04000000000002</v>
      </c>
      <c r="S2623" s="5">
        <f t="shared" si="162"/>
        <v>218.2179999999999</v>
      </c>
      <c r="T2623" s="7">
        <f t="shared" si="163"/>
        <v>0.40466344495584661</v>
      </c>
      <c r="U2623" s="4">
        <f>YEAR(SalesDataTable[[#This Row],[Order Date]])</f>
        <v>2026</v>
      </c>
      <c r="V2623" s="7" t="str">
        <f>"Q"&amp;ROUNDUP(MONTH(SalesDataTable[[#This Row],[Order Date]])/3,0)</f>
        <v>Q4</v>
      </c>
      <c r="W2623" s="8">
        <f>MONTH(SalesDataTable[[#This Row],[Order Date]])</f>
        <v>12</v>
      </c>
      <c r="X2623" s="7" t="str">
        <f>TEXT(SalesDataTable[[#This Row],[Order Date]],"mmm")</f>
        <v>Dec</v>
      </c>
    </row>
    <row r="2624" spans="1:24" ht="15.75">
      <c r="A2624" s="1">
        <v>710</v>
      </c>
      <c r="B2624" s="2">
        <v>46376</v>
      </c>
      <c r="C2624" s="3">
        <f>YEAR(SalesDataTable[[#This Row],[Order Date]])</f>
        <v>2026</v>
      </c>
      <c r="D2624" s="10" t="str">
        <f>"Q"&amp;ROUNDUP(MONTH(SalesDataTable[[#This Row],[Order Date]])/3,0)</f>
        <v>Q4</v>
      </c>
      <c r="E2624" s="3">
        <f>MONTH(SalesDataTable[[#This Row],[Order Date]])</f>
        <v>12</v>
      </c>
      <c r="F2624" s="3" t="str">
        <f>TEXT(SalesDataTable[[#This Row],[Order Date]],"MMM")</f>
        <v>Dec</v>
      </c>
      <c r="G2624" s="3" t="s">
        <v>6</v>
      </c>
      <c r="H2624" s="3" t="s">
        <v>27</v>
      </c>
      <c r="I2624" s="3" t="s">
        <v>8</v>
      </c>
      <c r="J2624" s="3" t="s">
        <v>16</v>
      </c>
      <c r="K2624" s="3" t="s">
        <v>9</v>
      </c>
      <c r="L2624" s="3" t="s">
        <v>17</v>
      </c>
      <c r="M2624" s="8">
        <v>3</v>
      </c>
      <c r="N2624" s="5">
        <v>140.4</v>
      </c>
      <c r="O2624" s="6">
        <v>0.2</v>
      </c>
      <c r="P2624" s="5">
        <v>81.760000000000005</v>
      </c>
      <c r="Q2624" s="5">
        <f t="shared" si="160"/>
        <v>336.96000000000004</v>
      </c>
      <c r="R2624" s="5">
        <f t="shared" si="161"/>
        <v>245.28000000000003</v>
      </c>
      <c r="S2624" s="5">
        <f t="shared" si="162"/>
        <v>91.68</v>
      </c>
      <c r="T2624" s="7">
        <f t="shared" si="163"/>
        <v>0.27207977207977208</v>
      </c>
      <c r="U2624" s="4">
        <f>YEAR(SalesDataTable[[#This Row],[Order Date]])</f>
        <v>2026</v>
      </c>
      <c r="V2624" s="7" t="str">
        <f>"Q"&amp;ROUNDUP(MONTH(SalesDataTable[[#This Row],[Order Date]])/3,0)</f>
        <v>Q4</v>
      </c>
      <c r="W2624" s="8">
        <f>MONTH(SalesDataTable[[#This Row],[Order Date]])</f>
        <v>12</v>
      </c>
      <c r="X2624" s="7" t="str">
        <f>TEXT(SalesDataTable[[#This Row],[Order Date]],"mmm")</f>
        <v>Dec</v>
      </c>
    </row>
    <row r="2625" spans="1:24" ht="15.75">
      <c r="A2625" s="1">
        <v>1009</v>
      </c>
      <c r="B2625" s="2">
        <v>46376</v>
      </c>
      <c r="C2625" s="3">
        <f>YEAR(SalesDataTable[[#This Row],[Order Date]])</f>
        <v>2026</v>
      </c>
      <c r="D2625" s="10" t="str">
        <f>"Q"&amp;ROUNDUP(MONTH(SalesDataTable[[#This Row],[Order Date]])/3,0)</f>
        <v>Q4</v>
      </c>
      <c r="E2625" s="3">
        <f>MONTH(SalesDataTable[[#This Row],[Order Date]])</f>
        <v>12</v>
      </c>
      <c r="F2625" s="3" t="str">
        <f>TEXT(SalesDataTable[[#This Row],[Order Date]],"MMM")</f>
        <v>Dec</v>
      </c>
      <c r="G2625" s="3" t="s">
        <v>20</v>
      </c>
      <c r="H2625" s="3" t="s">
        <v>47</v>
      </c>
      <c r="I2625" s="3" t="s">
        <v>28</v>
      </c>
      <c r="J2625" s="3" t="s">
        <v>3</v>
      </c>
      <c r="K2625" s="3" t="s">
        <v>9</v>
      </c>
      <c r="L2625" s="3" t="s">
        <v>46</v>
      </c>
      <c r="M2625" s="8">
        <v>2</v>
      </c>
      <c r="N2625" s="5">
        <v>72.349999999999994</v>
      </c>
      <c r="O2625" s="6">
        <v>0.15</v>
      </c>
      <c r="P2625" s="5">
        <v>32.44</v>
      </c>
      <c r="Q2625" s="5">
        <f t="shared" si="160"/>
        <v>122.99499999999999</v>
      </c>
      <c r="R2625" s="5">
        <f t="shared" si="161"/>
        <v>64.88</v>
      </c>
      <c r="S2625" s="5">
        <f t="shared" si="162"/>
        <v>58.114999999999995</v>
      </c>
      <c r="T2625" s="7">
        <f t="shared" si="163"/>
        <v>0.47249888206837676</v>
      </c>
      <c r="U2625" s="4">
        <f>YEAR(SalesDataTable[[#This Row],[Order Date]])</f>
        <v>2026</v>
      </c>
      <c r="V2625" s="7" t="str">
        <f>"Q"&amp;ROUNDUP(MONTH(SalesDataTable[[#This Row],[Order Date]])/3,0)</f>
        <v>Q4</v>
      </c>
      <c r="W2625" s="8">
        <f>MONTH(SalesDataTable[[#This Row],[Order Date]])</f>
        <v>12</v>
      </c>
      <c r="X2625" s="7" t="str">
        <f>TEXT(SalesDataTable[[#This Row],[Order Date]],"mmm")</f>
        <v>Dec</v>
      </c>
    </row>
    <row r="2626" spans="1:24" ht="15.75">
      <c r="A2626" s="1">
        <v>1231</v>
      </c>
      <c r="B2626" s="2">
        <v>46376</v>
      </c>
      <c r="C2626" s="3">
        <f>YEAR(SalesDataTable[[#This Row],[Order Date]])</f>
        <v>2026</v>
      </c>
      <c r="D2626" s="10" t="str">
        <f>"Q"&amp;ROUNDUP(MONTH(SalesDataTable[[#This Row],[Order Date]])/3,0)</f>
        <v>Q4</v>
      </c>
      <c r="E2626" s="3">
        <f>MONTH(SalesDataTable[[#This Row],[Order Date]])</f>
        <v>12</v>
      </c>
      <c r="F2626" s="3" t="str">
        <f>TEXT(SalesDataTable[[#This Row],[Order Date]],"MMM")</f>
        <v>Dec</v>
      </c>
      <c r="G2626" s="3" t="s">
        <v>20</v>
      </c>
      <c r="H2626" s="3" t="s">
        <v>33</v>
      </c>
      <c r="I2626" s="3" t="s">
        <v>2</v>
      </c>
      <c r="J2626" s="3" t="s">
        <v>13</v>
      </c>
      <c r="K2626" s="3" t="s">
        <v>23</v>
      </c>
      <c r="L2626" s="3" t="s">
        <v>51</v>
      </c>
      <c r="M2626" s="8">
        <v>4</v>
      </c>
      <c r="N2626" s="5">
        <v>120.8</v>
      </c>
      <c r="O2626" s="6">
        <v>0.1</v>
      </c>
      <c r="P2626" s="5">
        <v>59.93</v>
      </c>
      <c r="Q2626" s="5">
        <f t="shared" ref="Q2626:Q2689" si="164">M2626*N2626*(1-O2626)</f>
        <v>434.88</v>
      </c>
      <c r="R2626" s="5">
        <f t="shared" ref="R2626:R2689" si="165">M2626*P2626</f>
        <v>239.72</v>
      </c>
      <c r="S2626" s="5">
        <f t="shared" ref="S2626:S2689" si="166">Q2626-R2626</f>
        <v>195.16</v>
      </c>
      <c r="T2626" s="7">
        <f t="shared" ref="T2626:T2689" si="167">IFERROR(S2626/Q2626,0)</f>
        <v>0.44876747608535689</v>
      </c>
      <c r="U2626" s="4">
        <f>YEAR(SalesDataTable[[#This Row],[Order Date]])</f>
        <v>2026</v>
      </c>
      <c r="V2626" s="7" t="str">
        <f>"Q"&amp;ROUNDUP(MONTH(SalesDataTable[[#This Row],[Order Date]])/3,0)</f>
        <v>Q4</v>
      </c>
      <c r="W2626" s="8">
        <f>MONTH(SalesDataTable[[#This Row],[Order Date]])</f>
        <v>12</v>
      </c>
      <c r="X2626" s="7" t="str">
        <f>TEXT(SalesDataTable[[#This Row],[Order Date]],"mmm")</f>
        <v>Dec</v>
      </c>
    </row>
    <row r="2627" spans="1:24" ht="15.75">
      <c r="A2627" s="1">
        <v>1445</v>
      </c>
      <c r="B2627" s="2">
        <v>46376</v>
      </c>
      <c r="C2627" s="3">
        <f>YEAR(SalesDataTable[[#This Row],[Order Date]])</f>
        <v>2026</v>
      </c>
      <c r="D2627" s="10" t="str">
        <f>"Q"&amp;ROUNDUP(MONTH(SalesDataTable[[#This Row],[Order Date]])/3,0)</f>
        <v>Q4</v>
      </c>
      <c r="E2627" s="3">
        <f>MONTH(SalesDataTable[[#This Row],[Order Date]])</f>
        <v>12</v>
      </c>
      <c r="F2627" s="3" t="str">
        <f>TEXT(SalesDataTable[[#This Row],[Order Date]],"MMM")</f>
        <v>Dec</v>
      </c>
      <c r="G2627" s="3" t="s">
        <v>20</v>
      </c>
      <c r="H2627" s="3" t="s">
        <v>31</v>
      </c>
      <c r="I2627" s="3" t="s">
        <v>2</v>
      </c>
      <c r="J2627" s="3" t="s">
        <v>13</v>
      </c>
      <c r="K2627" s="3" t="s">
        <v>9</v>
      </c>
      <c r="L2627" s="3" t="s">
        <v>46</v>
      </c>
      <c r="M2627" s="8">
        <v>1</v>
      </c>
      <c r="N2627" s="5">
        <v>71.23</v>
      </c>
      <c r="O2627" s="6">
        <v>0</v>
      </c>
      <c r="P2627" s="5">
        <v>31.63</v>
      </c>
      <c r="Q2627" s="5">
        <f t="shared" si="164"/>
        <v>71.23</v>
      </c>
      <c r="R2627" s="5">
        <f t="shared" si="165"/>
        <v>31.63</v>
      </c>
      <c r="S2627" s="5">
        <f t="shared" si="166"/>
        <v>39.600000000000009</v>
      </c>
      <c r="T2627" s="7">
        <f t="shared" si="167"/>
        <v>0.55594552856942303</v>
      </c>
      <c r="U2627" s="4">
        <f>YEAR(SalesDataTable[[#This Row],[Order Date]])</f>
        <v>2026</v>
      </c>
      <c r="V2627" s="7" t="str">
        <f>"Q"&amp;ROUNDUP(MONTH(SalesDataTable[[#This Row],[Order Date]])/3,0)</f>
        <v>Q4</v>
      </c>
      <c r="W2627" s="8">
        <f>MONTH(SalesDataTable[[#This Row],[Order Date]])</f>
        <v>12</v>
      </c>
      <c r="X2627" s="7" t="str">
        <f>TEXT(SalesDataTable[[#This Row],[Order Date]],"mmm")</f>
        <v>Dec</v>
      </c>
    </row>
    <row r="2628" spans="1:24" ht="15.75">
      <c r="A2628" s="1">
        <v>2842</v>
      </c>
      <c r="B2628" s="2">
        <v>46376</v>
      </c>
      <c r="C2628" s="3">
        <f>YEAR(SalesDataTable[[#This Row],[Order Date]])</f>
        <v>2026</v>
      </c>
      <c r="D2628" s="10" t="str">
        <f>"Q"&amp;ROUNDUP(MONTH(SalesDataTable[[#This Row],[Order Date]])/3,0)</f>
        <v>Q4</v>
      </c>
      <c r="E2628" s="3">
        <f>MONTH(SalesDataTable[[#This Row],[Order Date]])</f>
        <v>12</v>
      </c>
      <c r="F2628" s="3" t="str">
        <f>TEXT(SalesDataTable[[#This Row],[Order Date]],"MMM")</f>
        <v>Dec</v>
      </c>
      <c r="G2628" s="3" t="s">
        <v>11</v>
      </c>
      <c r="H2628" s="3" t="s">
        <v>39</v>
      </c>
      <c r="I2628" s="3" t="s">
        <v>8</v>
      </c>
      <c r="J2628" s="3" t="s">
        <v>16</v>
      </c>
      <c r="K2628" s="3" t="s">
        <v>4</v>
      </c>
      <c r="L2628" s="3" t="s">
        <v>22</v>
      </c>
      <c r="M2628" s="8">
        <v>5</v>
      </c>
      <c r="N2628" s="5">
        <v>51.02</v>
      </c>
      <c r="O2628" s="6">
        <v>0.05</v>
      </c>
      <c r="P2628" s="5">
        <v>22.56</v>
      </c>
      <c r="Q2628" s="5">
        <f t="shared" si="164"/>
        <v>242.345</v>
      </c>
      <c r="R2628" s="5">
        <f t="shared" si="165"/>
        <v>112.8</v>
      </c>
      <c r="S2628" s="5">
        <f t="shared" si="166"/>
        <v>129.54500000000002</v>
      </c>
      <c r="T2628" s="7">
        <f t="shared" si="167"/>
        <v>0.5345478553302111</v>
      </c>
      <c r="U2628" s="4">
        <f>YEAR(SalesDataTable[[#This Row],[Order Date]])</f>
        <v>2026</v>
      </c>
      <c r="V2628" s="7" t="str">
        <f>"Q"&amp;ROUNDUP(MONTH(SalesDataTable[[#This Row],[Order Date]])/3,0)</f>
        <v>Q4</v>
      </c>
      <c r="W2628" s="8">
        <f>MONTH(SalesDataTable[[#This Row],[Order Date]])</f>
        <v>12</v>
      </c>
      <c r="X2628" s="7" t="str">
        <f>TEXT(SalesDataTable[[#This Row],[Order Date]],"mmm")</f>
        <v>Dec</v>
      </c>
    </row>
    <row r="2629" spans="1:24" ht="15.75">
      <c r="A2629" s="1">
        <v>3783</v>
      </c>
      <c r="B2629" s="2">
        <v>46376</v>
      </c>
      <c r="C2629" s="3">
        <f>YEAR(SalesDataTable[[#This Row],[Order Date]])</f>
        <v>2026</v>
      </c>
      <c r="D2629" s="10" t="str">
        <f>"Q"&amp;ROUNDUP(MONTH(SalesDataTable[[#This Row],[Order Date]])/3,0)</f>
        <v>Q4</v>
      </c>
      <c r="E2629" s="3">
        <f>MONTH(SalesDataTable[[#This Row],[Order Date]])</f>
        <v>12</v>
      </c>
      <c r="F2629" s="3" t="str">
        <f>TEXT(SalesDataTable[[#This Row],[Order Date]],"MMM")</f>
        <v>Dec</v>
      </c>
      <c r="G2629" s="3" t="s">
        <v>11</v>
      </c>
      <c r="H2629" s="3" t="s">
        <v>12</v>
      </c>
      <c r="I2629" s="3" t="s">
        <v>28</v>
      </c>
      <c r="J2629" s="3" t="s">
        <v>13</v>
      </c>
      <c r="K2629" s="3" t="s">
        <v>14</v>
      </c>
      <c r="L2629" s="3" t="s">
        <v>44</v>
      </c>
      <c r="M2629" s="8">
        <v>1</v>
      </c>
      <c r="N2629" s="5">
        <v>130.52000000000001</v>
      </c>
      <c r="O2629" s="6">
        <v>0.1</v>
      </c>
      <c r="P2629" s="5">
        <v>66.09</v>
      </c>
      <c r="Q2629" s="5">
        <f t="shared" si="164"/>
        <v>117.46800000000002</v>
      </c>
      <c r="R2629" s="5">
        <f t="shared" si="165"/>
        <v>66.09</v>
      </c>
      <c r="S2629" s="5">
        <f t="shared" si="166"/>
        <v>51.378000000000014</v>
      </c>
      <c r="T2629" s="7">
        <f t="shared" si="167"/>
        <v>0.43737869036673821</v>
      </c>
      <c r="U2629" s="4">
        <f>YEAR(SalesDataTable[[#This Row],[Order Date]])</f>
        <v>2026</v>
      </c>
      <c r="V2629" s="7" t="str">
        <f>"Q"&amp;ROUNDUP(MONTH(SalesDataTable[[#This Row],[Order Date]])/3,0)</f>
        <v>Q4</v>
      </c>
      <c r="W2629" s="8">
        <f>MONTH(SalesDataTable[[#This Row],[Order Date]])</f>
        <v>12</v>
      </c>
      <c r="X2629" s="7" t="str">
        <f>TEXT(SalesDataTable[[#This Row],[Order Date]],"mmm")</f>
        <v>Dec</v>
      </c>
    </row>
    <row r="2630" spans="1:24" ht="15.75">
      <c r="A2630" s="1">
        <v>4484</v>
      </c>
      <c r="B2630" s="2">
        <v>46376</v>
      </c>
      <c r="C2630" s="3">
        <f>YEAR(SalesDataTable[[#This Row],[Order Date]])</f>
        <v>2026</v>
      </c>
      <c r="D2630" s="10" t="str">
        <f>"Q"&amp;ROUNDUP(MONTH(SalesDataTable[[#This Row],[Order Date]])/3,0)</f>
        <v>Q4</v>
      </c>
      <c r="E2630" s="3">
        <f>MONTH(SalesDataTable[[#This Row],[Order Date]])</f>
        <v>12</v>
      </c>
      <c r="F2630" s="3" t="str">
        <f>TEXT(SalesDataTable[[#This Row],[Order Date]],"MMM")</f>
        <v>Dec</v>
      </c>
      <c r="G2630" s="3" t="s">
        <v>6</v>
      </c>
      <c r="H2630" s="3" t="s">
        <v>49</v>
      </c>
      <c r="I2630" s="3" t="s">
        <v>2</v>
      </c>
      <c r="J2630" s="3" t="s">
        <v>3</v>
      </c>
      <c r="K2630" s="3" t="s">
        <v>4</v>
      </c>
      <c r="L2630" s="3" t="s">
        <v>5</v>
      </c>
      <c r="M2630" s="8">
        <v>2</v>
      </c>
      <c r="N2630" s="5">
        <v>79.87</v>
      </c>
      <c r="O2630" s="6">
        <v>0.15</v>
      </c>
      <c r="P2630" s="5">
        <v>41.9</v>
      </c>
      <c r="Q2630" s="5">
        <f t="shared" si="164"/>
        <v>135.779</v>
      </c>
      <c r="R2630" s="5">
        <f t="shared" si="165"/>
        <v>83.8</v>
      </c>
      <c r="S2630" s="5">
        <f t="shared" si="166"/>
        <v>51.978999999999999</v>
      </c>
      <c r="T2630" s="7">
        <f t="shared" si="167"/>
        <v>0.38282061290773978</v>
      </c>
      <c r="U2630" s="4">
        <f>YEAR(SalesDataTable[[#This Row],[Order Date]])</f>
        <v>2026</v>
      </c>
      <c r="V2630" s="7" t="str">
        <f>"Q"&amp;ROUNDUP(MONTH(SalesDataTable[[#This Row],[Order Date]])/3,0)</f>
        <v>Q4</v>
      </c>
      <c r="W2630" s="8">
        <f>MONTH(SalesDataTable[[#This Row],[Order Date]])</f>
        <v>12</v>
      </c>
      <c r="X2630" s="7" t="str">
        <f>TEXT(SalesDataTable[[#This Row],[Order Date]],"mmm")</f>
        <v>Dec</v>
      </c>
    </row>
    <row r="2631" spans="1:24" ht="15.75">
      <c r="A2631" s="1">
        <v>4597</v>
      </c>
      <c r="B2631" s="2">
        <v>46376</v>
      </c>
      <c r="C2631" s="3">
        <f>YEAR(SalesDataTable[[#This Row],[Order Date]])</f>
        <v>2026</v>
      </c>
      <c r="D2631" s="10" t="str">
        <f>"Q"&amp;ROUNDUP(MONTH(SalesDataTable[[#This Row],[Order Date]])/3,0)</f>
        <v>Q4</v>
      </c>
      <c r="E2631" s="3">
        <f>MONTH(SalesDataTable[[#This Row],[Order Date]])</f>
        <v>12</v>
      </c>
      <c r="F2631" s="3" t="str">
        <f>TEXT(SalesDataTable[[#This Row],[Order Date]],"MMM")</f>
        <v>Dec</v>
      </c>
      <c r="G2631" s="3" t="s">
        <v>20</v>
      </c>
      <c r="H2631" s="3" t="s">
        <v>47</v>
      </c>
      <c r="I2631" s="3" t="s">
        <v>2</v>
      </c>
      <c r="J2631" s="3" t="s">
        <v>3</v>
      </c>
      <c r="K2631" s="3" t="s">
        <v>9</v>
      </c>
      <c r="L2631" s="3" t="s">
        <v>46</v>
      </c>
      <c r="M2631" s="8">
        <v>3</v>
      </c>
      <c r="N2631" s="5">
        <v>71.3</v>
      </c>
      <c r="O2631" s="6">
        <v>0.1</v>
      </c>
      <c r="P2631" s="5">
        <v>32.93</v>
      </c>
      <c r="Q2631" s="5">
        <f t="shared" si="164"/>
        <v>192.51</v>
      </c>
      <c r="R2631" s="5">
        <f t="shared" si="165"/>
        <v>98.789999999999992</v>
      </c>
      <c r="S2631" s="5">
        <f t="shared" si="166"/>
        <v>93.72</v>
      </c>
      <c r="T2631" s="7">
        <f t="shared" si="167"/>
        <v>0.48683185289075892</v>
      </c>
      <c r="U2631" s="4">
        <f>YEAR(SalesDataTable[[#This Row],[Order Date]])</f>
        <v>2026</v>
      </c>
      <c r="V2631" s="7" t="str">
        <f>"Q"&amp;ROUNDUP(MONTH(SalesDataTable[[#This Row],[Order Date]])/3,0)</f>
        <v>Q4</v>
      </c>
      <c r="W2631" s="8">
        <f>MONTH(SalesDataTable[[#This Row],[Order Date]])</f>
        <v>12</v>
      </c>
      <c r="X2631" s="7" t="str">
        <f>TEXT(SalesDataTable[[#This Row],[Order Date]],"mmm")</f>
        <v>Dec</v>
      </c>
    </row>
    <row r="2632" spans="1:24" ht="15.75">
      <c r="A2632" s="1">
        <v>4917</v>
      </c>
      <c r="B2632" s="2">
        <v>46376</v>
      </c>
      <c r="C2632" s="3">
        <f>YEAR(SalesDataTable[[#This Row],[Order Date]])</f>
        <v>2026</v>
      </c>
      <c r="D2632" s="10" t="str">
        <f>"Q"&amp;ROUNDUP(MONTH(SalesDataTable[[#This Row],[Order Date]])/3,0)</f>
        <v>Q4</v>
      </c>
      <c r="E2632" s="3">
        <f>MONTH(SalesDataTable[[#This Row],[Order Date]])</f>
        <v>12</v>
      </c>
      <c r="F2632" s="3" t="str">
        <f>TEXT(SalesDataTable[[#This Row],[Order Date]],"MMM")</f>
        <v>Dec</v>
      </c>
      <c r="G2632" s="3" t="s">
        <v>0</v>
      </c>
      <c r="H2632" s="3" t="s">
        <v>36</v>
      </c>
      <c r="I2632" s="3" t="s">
        <v>2</v>
      </c>
      <c r="J2632" s="3" t="s">
        <v>3</v>
      </c>
      <c r="K2632" s="3" t="s">
        <v>23</v>
      </c>
      <c r="L2632" s="3" t="s">
        <v>51</v>
      </c>
      <c r="M2632" s="8">
        <v>2</v>
      </c>
      <c r="N2632" s="5">
        <v>122.95</v>
      </c>
      <c r="O2632" s="6">
        <v>0.1</v>
      </c>
      <c r="P2632" s="5">
        <v>59.79</v>
      </c>
      <c r="Q2632" s="5">
        <f t="shared" si="164"/>
        <v>221.31</v>
      </c>
      <c r="R2632" s="5">
        <f t="shared" si="165"/>
        <v>119.58</v>
      </c>
      <c r="S2632" s="5">
        <f t="shared" si="166"/>
        <v>101.73</v>
      </c>
      <c r="T2632" s="7">
        <f t="shared" si="167"/>
        <v>0.45967195336857802</v>
      </c>
      <c r="U2632" s="4">
        <f>YEAR(SalesDataTable[[#This Row],[Order Date]])</f>
        <v>2026</v>
      </c>
      <c r="V2632" s="7" t="str">
        <f>"Q"&amp;ROUNDUP(MONTH(SalesDataTable[[#This Row],[Order Date]])/3,0)</f>
        <v>Q4</v>
      </c>
      <c r="W2632" s="8">
        <f>MONTH(SalesDataTable[[#This Row],[Order Date]])</f>
        <v>12</v>
      </c>
      <c r="X2632" s="7" t="str">
        <f>TEXT(SalesDataTable[[#This Row],[Order Date]],"mmm")</f>
        <v>Dec</v>
      </c>
    </row>
    <row r="2633" spans="1:24" ht="15.75">
      <c r="A2633" s="1">
        <v>629</v>
      </c>
      <c r="B2633" s="2">
        <v>46377</v>
      </c>
      <c r="C2633" s="3">
        <f>YEAR(SalesDataTable[[#This Row],[Order Date]])</f>
        <v>2026</v>
      </c>
      <c r="D2633" s="10" t="str">
        <f>"Q"&amp;ROUNDUP(MONTH(SalesDataTable[[#This Row],[Order Date]])/3,0)</f>
        <v>Q4</v>
      </c>
      <c r="E2633" s="3">
        <f>MONTH(SalesDataTable[[#This Row],[Order Date]])</f>
        <v>12</v>
      </c>
      <c r="F2633" s="3" t="str">
        <f>TEXT(SalesDataTable[[#This Row],[Order Date]],"MMM")</f>
        <v>Dec</v>
      </c>
      <c r="G2633" s="3" t="s">
        <v>20</v>
      </c>
      <c r="H2633" s="3" t="s">
        <v>47</v>
      </c>
      <c r="I2633" s="3" t="s">
        <v>2</v>
      </c>
      <c r="J2633" s="3" t="s">
        <v>16</v>
      </c>
      <c r="K2633" s="3" t="s">
        <v>34</v>
      </c>
      <c r="L2633" s="3" t="s">
        <v>45</v>
      </c>
      <c r="M2633" s="8">
        <v>2</v>
      </c>
      <c r="N2633" s="5">
        <v>50.04</v>
      </c>
      <c r="O2633" s="6">
        <v>0.05</v>
      </c>
      <c r="P2633" s="5">
        <v>22.43</v>
      </c>
      <c r="Q2633" s="5">
        <f t="shared" si="164"/>
        <v>95.075999999999993</v>
      </c>
      <c r="R2633" s="5">
        <f t="shared" si="165"/>
        <v>44.86</v>
      </c>
      <c r="S2633" s="5">
        <f t="shared" si="166"/>
        <v>50.215999999999994</v>
      </c>
      <c r="T2633" s="7">
        <f t="shared" si="167"/>
        <v>0.52816694013210486</v>
      </c>
      <c r="U2633" s="4">
        <f>YEAR(SalesDataTable[[#This Row],[Order Date]])</f>
        <v>2026</v>
      </c>
      <c r="V2633" s="7" t="str">
        <f>"Q"&amp;ROUNDUP(MONTH(SalesDataTable[[#This Row],[Order Date]])/3,0)</f>
        <v>Q4</v>
      </c>
      <c r="W2633" s="8">
        <f>MONTH(SalesDataTable[[#This Row],[Order Date]])</f>
        <v>12</v>
      </c>
      <c r="X2633" s="7" t="str">
        <f>TEXT(SalesDataTable[[#This Row],[Order Date]],"mmm")</f>
        <v>Dec</v>
      </c>
    </row>
    <row r="2634" spans="1:24" ht="15.75">
      <c r="A2634" s="1">
        <v>1373</v>
      </c>
      <c r="B2634" s="2">
        <v>46377</v>
      </c>
      <c r="C2634" s="3">
        <f>YEAR(SalesDataTable[[#This Row],[Order Date]])</f>
        <v>2026</v>
      </c>
      <c r="D2634" s="10" t="str">
        <f>"Q"&amp;ROUNDUP(MONTH(SalesDataTable[[#This Row],[Order Date]])/3,0)</f>
        <v>Q4</v>
      </c>
      <c r="E2634" s="3">
        <f>MONTH(SalesDataTable[[#This Row],[Order Date]])</f>
        <v>12</v>
      </c>
      <c r="F2634" s="3" t="str">
        <f>TEXT(SalesDataTable[[#This Row],[Order Date]],"MMM")</f>
        <v>Dec</v>
      </c>
      <c r="G2634" s="3" t="s">
        <v>6</v>
      </c>
      <c r="H2634" s="3" t="s">
        <v>7</v>
      </c>
      <c r="I2634" s="3" t="s">
        <v>28</v>
      </c>
      <c r="J2634" s="3" t="s">
        <v>3</v>
      </c>
      <c r="K2634" s="3" t="s">
        <v>23</v>
      </c>
      <c r="L2634" s="3" t="s">
        <v>40</v>
      </c>
      <c r="M2634" s="8">
        <v>1</v>
      </c>
      <c r="N2634" s="5">
        <v>80.92</v>
      </c>
      <c r="O2634" s="6">
        <v>0.05</v>
      </c>
      <c r="P2634" s="5">
        <v>40.14</v>
      </c>
      <c r="Q2634" s="5">
        <f t="shared" si="164"/>
        <v>76.873999999999995</v>
      </c>
      <c r="R2634" s="5">
        <f t="shared" si="165"/>
        <v>40.14</v>
      </c>
      <c r="S2634" s="5">
        <f t="shared" si="166"/>
        <v>36.733999999999995</v>
      </c>
      <c r="T2634" s="7">
        <f t="shared" si="167"/>
        <v>0.47784686630069978</v>
      </c>
      <c r="U2634" s="4">
        <f>YEAR(SalesDataTable[[#This Row],[Order Date]])</f>
        <v>2026</v>
      </c>
      <c r="V2634" s="7" t="str">
        <f>"Q"&amp;ROUNDUP(MONTH(SalesDataTable[[#This Row],[Order Date]])/3,0)</f>
        <v>Q4</v>
      </c>
      <c r="W2634" s="8">
        <f>MONTH(SalesDataTable[[#This Row],[Order Date]])</f>
        <v>12</v>
      </c>
      <c r="X2634" s="7" t="str">
        <f>TEXT(SalesDataTable[[#This Row],[Order Date]],"mmm")</f>
        <v>Dec</v>
      </c>
    </row>
    <row r="2635" spans="1:24" ht="15.75">
      <c r="A2635" s="1">
        <v>1668</v>
      </c>
      <c r="B2635" s="2">
        <v>46377</v>
      </c>
      <c r="C2635" s="3">
        <f>YEAR(SalesDataTable[[#This Row],[Order Date]])</f>
        <v>2026</v>
      </c>
      <c r="D2635" s="10" t="str">
        <f>"Q"&amp;ROUNDUP(MONTH(SalesDataTable[[#This Row],[Order Date]])/3,0)</f>
        <v>Q4</v>
      </c>
      <c r="E2635" s="3">
        <f>MONTH(SalesDataTable[[#This Row],[Order Date]])</f>
        <v>12</v>
      </c>
      <c r="F2635" s="3" t="str">
        <f>TEXT(SalesDataTable[[#This Row],[Order Date]],"MMM")</f>
        <v>Dec</v>
      </c>
      <c r="G2635" s="3" t="s">
        <v>11</v>
      </c>
      <c r="H2635" s="3" t="s">
        <v>25</v>
      </c>
      <c r="I2635" s="3" t="s">
        <v>2</v>
      </c>
      <c r="J2635" s="3" t="s">
        <v>16</v>
      </c>
      <c r="K2635" s="3" t="s">
        <v>4</v>
      </c>
      <c r="L2635" s="3" t="s">
        <v>22</v>
      </c>
      <c r="M2635" s="8">
        <v>6</v>
      </c>
      <c r="N2635" s="5">
        <v>50.35</v>
      </c>
      <c r="O2635" s="6">
        <v>0.15</v>
      </c>
      <c r="P2635" s="5">
        <v>22.91</v>
      </c>
      <c r="Q2635" s="5">
        <f t="shared" si="164"/>
        <v>256.78500000000003</v>
      </c>
      <c r="R2635" s="5">
        <f t="shared" si="165"/>
        <v>137.46</v>
      </c>
      <c r="S2635" s="5">
        <f t="shared" si="166"/>
        <v>119.32500000000002</v>
      </c>
      <c r="T2635" s="7">
        <f t="shared" si="167"/>
        <v>0.46468835796483443</v>
      </c>
      <c r="U2635" s="4">
        <f>YEAR(SalesDataTable[[#This Row],[Order Date]])</f>
        <v>2026</v>
      </c>
      <c r="V2635" s="7" t="str">
        <f>"Q"&amp;ROUNDUP(MONTH(SalesDataTable[[#This Row],[Order Date]])/3,0)</f>
        <v>Q4</v>
      </c>
      <c r="W2635" s="8">
        <f>MONTH(SalesDataTable[[#This Row],[Order Date]])</f>
        <v>12</v>
      </c>
      <c r="X2635" s="7" t="str">
        <f>TEXT(SalesDataTable[[#This Row],[Order Date]],"mmm")</f>
        <v>Dec</v>
      </c>
    </row>
    <row r="2636" spans="1:24" ht="15.75">
      <c r="A2636" s="1">
        <v>2646</v>
      </c>
      <c r="B2636" s="2">
        <v>46377</v>
      </c>
      <c r="C2636" s="3">
        <f>YEAR(SalesDataTable[[#This Row],[Order Date]])</f>
        <v>2026</v>
      </c>
      <c r="D2636" s="10" t="str">
        <f>"Q"&amp;ROUNDUP(MONTH(SalesDataTable[[#This Row],[Order Date]])/3,0)</f>
        <v>Q4</v>
      </c>
      <c r="E2636" s="3">
        <f>MONTH(SalesDataTable[[#This Row],[Order Date]])</f>
        <v>12</v>
      </c>
      <c r="F2636" s="3" t="str">
        <f>TEXT(SalesDataTable[[#This Row],[Order Date]],"MMM")</f>
        <v>Dec</v>
      </c>
      <c r="G2636" s="3" t="s">
        <v>6</v>
      </c>
      <c r="H2636" s="3" t="s">
        <v>7</v>
      </c>
      <c r="I2636" s="3" t="s">
        <v>2</v>
      </c>
      <c r="J2636" s="3" t="s">
        <v>3</v>
      </c>
      <c r="K2636" s="3" t="s">
        <v>34</v>
      </c>
      <c r="L2636" s="3" t="s">
        <v>42</v>
      </c>
      <c r="M2636" s="8">
        <v>1</v>
      </c>
      <c r="N2636" s="5">
        <v>35.799999999999997</v>
      </c>
      <c r="O2636" s="6">
        <v>0.05</v>
      </c>
      <c r="P2636" s="5">
        <v>14.12</v>
      </c>
      <c r="Q2636" s="5">
        <f t="shared" si="164"/>
        <v>34.01</v>
      </c>
      <c r="R2636" s="5">
        <f t="shared" si="165"/>
        <v>14.12</v>
      </c>
      <c r="S2636" s="5">
        <f t="shared" si="166"/>
        <v>19.89</v>
      </c>
      <c r="T2636" s="7">
        <f t="shared" si="167"/>
        <v>0.58482799176712741</v>
      </c>
      <c r="U2636" s="4">
        <f>YEAR(SalesDataTable[[#This Row],[Order Date]])</f>
        <v>2026</v>
      </c>
      <c r="V2636" s="7" t="str">
        <f>"Q"&amp;ROUNDUP(MONTH(SalesDataTable[[#This Row],[Order Date]])/3,0)</f>
        <v>Q4</v>
      </c>
      <c r="W2636" s="8">
        <f>MONTH(SalesDataTable[[#This Row],[Order Date]])</f>
        <v>12</v>
      </c>
      <c r="X2636" s="7" t="str">
        <f>TEXT(SalesDataTable[[#This Row],[Order Date]],"mmm")</f>
        <v>Dec</v>
      </c>
    </row>
    <row r="2637" spans="1:24" ht="15.75">
      <c r="A2637" s="1">
        <v>3044</v>
      </c>
      <c r="B2637" s="2">
        <v>46377</v>
      </c>
      <c r="C2637" s="3">
        <f>YEAR(SalesDataTable[[#This Row],[Order Date]])</f>
        <v>2026</v>
      </c>
      <c r="D2637" s="10" t="str">
        <f>"Q"&amp;ROUNDUP(MONTH(SalesDataTable[[#This Row],[Order Date]])/3,0)</f>
        <v>Q4</v>
      </c>
      <c r="E2637" s="3">
        <f>MONTH(SalesDataTable[[#This Row],[Order Date]])</f>
        <v>12</v>
      </c>
      <c r="F2637" s="3" t="str">
        <f>TEXT(SalesDataTable[[#This Row],[Order Date]],"MMM")</f>
        <v>Dec</v>
      </c>
      <c r="G2637" s="3" t="s">
        <v>6</v>
      </c>
      <c r="H2637" s="3" t="s">
        <v>27</v>
      </c>
      <c r="I2637" s="3" t="s">
        <v>8</v>
      </c>
      <c r="J2637" s="3" t="s">
        <v>16</v>
      </c>
      <c r="K2637" s="3" t="s">
        <v>4</v>
      </c>
      <c r="L2637" s="3" t="s">
        <v>26</v>
      </c>
      <c r="M2637" s="8">
        <v>4</v>
      </c>
      <c r="N2637" s="5">
        <v>40.64</v>
      </c>
      <c r="O2637" s="6">
        <v>0.1</v>
      </c>
      <c r="P2637" s="5">
        <v>16.260000000000002</v>
      </c>
      <c r="Q2637" s="5">
        <f t="shared" si="164"/>
        <v>146.304</v>
      </c>
      <c r="R2637" s="5">
        <f t="shared" si="165"/>
        <v>65.040000000000006</v>
      </c>
      <c r="S2637" s="5">
        <f t="shared" si="166"/>
        <v>81.263999999999996</v>
      </c>
      <c r="T2637" s="7">
        <f t="shared" si="167"/>
        <v>0.55544619422572172</v>
      </c>
      <c r="U2637" s="4">
        <f>YEAR(SalesDataTable[[#This Row],[Order Date]])</f>
        <v>2026</v>
      </c>
      <c r="V2637" s="7" t="str">
        <f>"Q"&amp;ROUNDUP(MONTH(SalesDataTable[[#This Row],[Order Date]])/3,0)</f>
        <v>Q4</v>
      </c>
      <c r="W2637" s="8">
        <f>MONTH(SalesDataTable[[#This Row],[Order Date]])</f>
        <v>12</v>
      </c>
      <c r="X2637" s="7" t="str">
        <f>TEXT(SalesDataTable[[#This Row],[Order Date]],"mmm")</f>
        <v>Dec</v>
      </c>
    </row>
    <row r="2638" spans="1:24" ht="15.75">
      <c r="A2638" s="1">
        <v>3065</v>
      </c>
      <c r="B2638" s="2">
        <v>46377</v>
      </c>
      <c r="C2638" s="3">
        <f>YEAR(SalesDataTable[[#This Row],[Order Date]])</f>
        <v>2026</v>
      </c>
      <c r="D2638" s="10" t="str">
        <f>"Q"&amp;ROUNDUP(MONTH(SalesDataTable[[#This Row],[Order Date]])/3,0)</f>
        <v>Q4</v>
      </c>
      <c r="E2638" s="3">
        <f>MONTH(SalesDataTable[[#This Row],[Order Date]])</f>
        <v>12</v>
      </c>
      <c r="F2638" s="3" t="str">
        <f>TEXT(SalesDataTable[[#This Row],[Order Date]],"MMM")</f>
        <v>Dec</v>
      </c>
      <c r="G2638" s="3" t="s">
        <v>11</v>
      </c>
      <c r="H2638" s="3" t="s">
        <v>39</v>
      </c>
      <c r="I2638" s="3" t="s">
        <v>2</v>
      </c>
      <c r="J2638" s="3" t="s">
        <v>13</v>
      </c>
      <c r="K2638" s="3" t="s">
        <v>23</v>
      </c>
      <c r="L2638" s="3" t="s">
        <v>40</v>
      </c>
      <c r="M2638" s="8">
        <v>3</v>
      </c>
      <c r="N2638" s="5">
        <v>81.510000000000005</v>
      </c>
      <c r="O2638" s="6">
        <v>0.05</v>
      </c>
      <c r="P2638" s="5">
        <v>39.9</v>
      </c>
      <c r="Q2638" s="5">
        <f t="shared" si="164"/>
        <v>232.30350000000001</v>
      </c>
      <c r="R2638" s="5">
        <f t="shared" si="165"/>
        <v>119.69999999999999</v>
      </c>
      <c r="S2638" s="5">
        <f t="shared" si="166"/>
        <v>112.60350000000003</v>
      </c>
      <c r="T2638" s="7">
        <f t="shared" si="167"/>
        <v>0.48472580051527425</v>
      </c>
      <c r="U2638" s="4">
        <f>YEAR(SalesDataTable[[#This Row],[Order Date]])</f>
        <v>2026</v>
      </c>
      <c r="V2638" s="7" t="str">
        <f>"Q"&amp;ROUNDUP(MONTH(SalesDataTable[[#This Row],[Order Date]])/3,0)</f>
        <v>Q4</v>
      </c>
      <c r="W2638" s="8">
        <f>MONTH(SalesDataTable[[#This Row],[Order Date]])</f>
        <v>12</v>
      </c>
      <c r="X2638" s="7" t="str">
        <f>TEXT(SalesDataTable[[#This Row],[Order Date]],"mmm")</f>
        <v>Dec</v>
      </c>
    </row>
    <row r="2639" spans="1:24" ht="15.75">
      <c r="A2639" s="1">
        <v>3365</v>
      </c>
      <c r="B2639" s="2">
        <v>46377</v>
      </c>
      <c r="C2639" s="3">
        <f>YEAR(SalesDataTable[[#This Row],[Order Date]])</f>
        <v>2026</v>
      </c>
      <c r="D2639" s="10" t="str">
        <f>"Q"&amp;ROUNDUP(MONTH(SalesDataTable[[#This Row],[Order Date]])/3,0)</f>
        <v>Q4</v>
      </c>
      <c r="E2639" s="3">
        <f>MONTH(SalesDataTable[[#This Row],[Order Date]])</f>
        <v>12</v>
      </c>
      <c r="F2639" s="3" t="str">
        <f>TEXT(SalesDataTable[[#This Row],[Order Date]],"MMM")</f>
        <v>Dec</v>
      </c>
      <c r="G2639" s="3" t="s">
        <v>20</v>
      </c>
      <c r="H2639" s="3" t="s">
        <v>31</v>
      </c>
      <c r="I2639" s="3" t="s">
        <v>19</v>
      </c>
      <c r="J2639" s="3" t="s">
        <v>13</v>
      </c>
      <c r="K2639" s="3" t="s">
        <v>34</v>
      </c>
      <c r="L2639" s="3" t="s">
        <v>38</v>
      </c>
      <c r="M2639" s="8">
        <v>2</v>
      </c>
      <c r="N2639" s="5">
        <v>122.4</v>
      </c>
      <c r="O2639" s="6">
        <v>0.1</v>
      </c>
      <c r="P2639" s="5">
        <v>71.09</v>
      </c>
      <c r="Q2639" s="5">
        <f t="shared" si="164"/>
        <v>220.32000000000002</v>
      </c>
      <c r="R2639" s="5">
        <f t="shared" si="165"/>
        <v>142.18</v>
      </c>
      <c r="S2639" s="5">
        <f t="shared" si="166"/>
        <v>78.140000000000015</v>
      </c>
      <c r="T2639" s="7">
        <f t="shared" si="167"/>
        <v>0.35466594045025424</v>
      </c>
      <c r="U2639" s="4">
        <f>YEAR(SalesDataTable[[#This Row],[Order Date]])</f>
        <v>2026</v>
      </c>
      <c r="V2639" s="7" t="str">
        <f>"Q"&amp;ROUNDUP(MONTH(SalesDataTable[[#This Row],[Order Date]])/3,0)</f>
        <v>Q4</v>
      </c>
      <c r="W2639" s="8">
        <f>MONTH(SalesDataTable[[#This Row],[Order Date]])</f>
        <v>12</v>
      </c>
      <c r="X2639" s="7" t="str">
        <f>TEXT(SalesDataTable[[#This Row],[Order Date]],"mmm")</f>
        <v>Dec</v>
      </c>
    </row>
    <row r="2640" spans="1:24" ht="15.75">
      <c r="A2640" s="1">
        <v>4042</v>
      </c>
      <c r="B2640" s="2">
        <v>46377</v>
      </c>
      <c r="C2640" s="3">
        <f>YEAR(SalesDataTable[[#This Row],[Order Date]])</f>
        <v>2026</v>
      </c>
      <c r="D2640" s="10" t="str">
        <f>"Q"&amp;ROUNDUP(MONTH(SalesDataTable[[#This Row],[Order Date]])/3,0)</f>
        <v>Q4</v>
      </c>
      <c r="E2640" s="3">
        <f>MONTH(SalesDataTable[[#This Row],[Order Date]])</f>
        <v>12</v>
      </c>
      <c r="F2640" s="3" t="str">
        <f>TEXT(SalesDataTable[[#This Row],[Order Date]],"MMM")</f>
        <v>Dec</v>
      </c>
      <c r="G2640" s="3" t="s">
        <v>0</v>
      </c>
      <c r="H2640" s="3" t="s">
        <v>36</v>
      </c>
      <c r="I2640" s="3" t="s">
        <v>28</v>
      </c>
      <c r="J2640" s="3" t="s">
        <v>3</v>
      </c>
      <c r="K2640" s="3" t="s">
        <v>14</v>
      </c>
      <c r="L2640" s="3" t="s">
        <v>32</v>
      </c>
      <c r="M2640" s="8">
        <v>1</v>
      </c>
      <c r="N2640" s="5">
        <v>45.94</v>
      </c>
      <c r="O2640" s="6">
        <v>0.05</v>
      </c>
      <c r="P2640" s="5">
        <v>18.100000000000001</v>
      </c>
      <c r="Q2640" s="5">
        <f t="shared" si="164"/>
        <v>43.642999999999994</v>
      </c>
      <c r="R2640" s="5">
        <f t="shared" si="165"/>
        <v>18.100000000000001</v>
      </c>
      <c r="S2640" s="5">
        <f t="shared" si="166"/>
        <v>25.542999999999992</v>
      </c>
      <c r="T2640" s="7">
        <f t="shared" si="167"/>
        <v>0.58527140664024002</v>
      </c>
      <c r="U2640" s="4">
        <f>YEAR(SalesDataTable[[#This Row],[Order Date]])</f>
        <v>2026</v>
      </c>
      <c r="V2640" s="7" t="str">
        <f>"Q"&amp;ROUNDUP(MONTH(SalesDataTable[[#This Row],[Order Date]])/3,0)</f>
        <v>Q4</v>
      </c>
      <c r="W2640" s="8">
        <f>MONTH(SalesDataTable[[#This Row],[Order Date]])</f>
        <v>12</v>
      </c>
      <c r="X2640" s="7" t="str">
        <f>TEXT(SalesDataTable[[#This Row],[Order Date]],"mmm")</f>
        <v>Dec</v>
      </c>
    </row>
    <row r="2641" spans="1:24" ht="15.75">
      <c r="A2641" s="1">
        <v>4635</v>
      </c>
      <c r="B2641" s="2">
        <v>46377</v>
      </c>
      <c r="C2641" s="3">
        <f>YEAR(SalesDataTable[[#This Row],[Order Date]])</f>
        <v>2026</v>
      </c>
      <c r="D2641" s="10" t="str">
        <f>"Q"&amp;ROUNDUP(MONTH(SalesDataTable[[#This Row],[Order Date]])/3,0)</f>
        <v>Q4</v>
      </c>
      <c r="E2641" s="3">
        <f>MONTH(SalesDataTable[[#This Row],[Order Date]])</f>
        <v>12</v>
      </c>
      <c r="F2641" s="3" t="str">
        <f>TEXT(SalesDataTable[[#This Row],[Order Date]],"MMM")</f>
        <v>Dec</v>
      </c>
      <c r="G2641" s="3" t="s">
        <v>20</v>
      </c>
      <c r="H2641" s="3" t="s">
        <v>47</v>
      </c>
      <c r="I2641" s="3" t="s">
        <v>8</v>
      </c>
      <c r="J2641" s="3" t="s">
        <v>3</v>
      </c>
      <c r="K2641" s="3" t="s">
        <v>23</v>
      </c>
      <c r="L2641" s="3" t="s">
        <v>29</v>
      </c>
      <c r="M2641" s="8">
        <v>15</v>
      </c>
      <c r="N2641" s="5">
        <v>196.89</v>
      </c>
      <c r="O2641" s="6">
        <v>0.15</v>
      </c>
      <c r="P2641" s="5">
        <v>105.09</v>
      </c>
      <c r="Q2641" s="5">
        <f t="shared" si="164"/>
        <v>2510.3474999999999</v>
      </c>
      <c r="R2641" s="5">
        <f t="shared" si="165"/>
        <v>1576.3500000000001</v>
      </c>
      <c r="S2641" s="5">
        <f t="shared" si="166"/>
        <v>933.99749999999972</v>
      </c>
      <c r="T2641" s="7">
        <f t="shared" si="167"/>
        <v>0.37205904760197533</v>
      </c>
      <c r="U2641" s="4">
        <f>YEAR(SalesDataTable[[#This Row],[Order Date]])</f>
        <v>2026</v>
      </c>
      <c r="V2641" s="7" t="str">
        <f>"Q"&amp;ROUNDUP(MONTH(SalesDataTable[[#This Row],[Order Date]])/3,0)</f>
        <v>Q4</v>
      </c>
      <c r="W2641" s="8">
        <f>MONTH(SalesDataTable[[#This Row],[Order Date]])</f>
        <v>12</v>
      </c>
      <c r="X2641" s="7" t="str">
        <f>TEXT(SalesDataTable[[#This Row],[Order Date]],"mmm")</f>
        <v>Dec</v>
      </c>
    </row>
    <row r="2642" spans="1:24" ht="15.75">
      <c r="A2642" s="1">
        <v>4748</v>
      </c>
      <c r="B2642" s="2">
        <v>46377</v>
      </c>
      <c r="C2642" s="3">
        <f>YEAR(SalesDataTable[[#This Row],[Order Date]])</f>
        <v>2026</v>
      </c>
      <c r="D2642" s="10" t="str">
        <f>"Q"&amp;ROUNDUP(MONTH(SalesDataTable[[#This Row],[Order Date]])/3,0)</f>
        <v>Q4</v>
      </c>
      <c r="E2642" s="3">
        <f>MONTH(SalesDataTable[[#This Row],[Order Date]])</f>
        <v>12</v>
      </c>
      <c r="F2642" s="3" t="str">
        <f>TEXT(SalesDataTable[[#This Row],[Order Date]],"MMM")</f>
        <v>Dec</v>
      </c>
      <c r="G2642" s="3" t="s">
        <v>20</v>
      </c>
      <c r="H2642" s="3" t="s">
        <v>47</v>
      </c>
      <c r="I2642" s="3" t="s">
        <v>19</v>
      </c>
      <c r="J2642" s="3" t="s">
        <v>16</v>
      </c>
      <c r="K2642" s="3" t="s">
        <v>4</v>
      </c>
      <c r="L2642" s="3" t="s">
        <v>22</v>
      </c>
      <c r="M2642" s="8">
        <v>1</v>
      </c>
      <c r="N2642" s="5">
        <v>51.18</v>
      </c>
      <c r="O2642" s="6">
        <v>0.05</v>
      </c>
      <c r="P2642" s="5">
        <v>22.98</v>
      </c>
      <c r="Q2642" s="5">
        <f t="shared" si="164"/>
        <v>48.620999999999995</v>
      </c>
      <c r="R2642" s="5">
        <f t="shared" si="165"/>
        <v>22.98</v>
      </c>
      <c r="S2642" s="5">
        <f t="shared" si="166"/>
        <v>25.640999999999995</v>
      </c>
      <c r="T2642" s="7">
        <f t="shared" si="167"/>
        <v>0.52736471894860237</v>
      </c>
      <c r="U2642" s="4">
        <f>YEAR(SalesDataTable[[#This Row],[Order Date]])</f>
        <v>2026</v>
      </c>
      <c r="V2642" s="7" t="str">
        <f>"Q"&amp;ROUNDUP(MONTH(SalesDataTable[[#This Row],[Order Date]])/3,0)</f>
        <v>Q4</v>
      </c>
      <c r="W2642" s="8">
        <f>MONTH(SalesDataTable[[#This Row],[Order Date]])</f>
        <v>12</v>
      </c>
      <c r="X2642" s="7" t="str">
        <f>TEXT(SalesDataTable[[#This Row],[Order Date]],"mmm")</f>
        <v>Dec</v>
      </c>
    </row>
    <row r="2643" spans="1:24" ht="15.75">
      <c r="A2643" s="1">
        <v>342</v>
      </c>
      <c r="B2643" s="2">
        <v>46378</v>
      </c>
      <c r="C2643" s="3">
        <f>YEAR(SalesDataTable[[#This Row],[Order Date]])</f>
        <v>2026</v>
      </c>
      <c r="D2643" s="10" t="str">
        <f>"Q"&amp;ROUNDUP(MONTH(SalesDataTable[[#This Row],[Order Date]])/3,0)</f>
        <v>Q4</v>
      </c>
      <c r="E2643" s="3">
        <f>MONTH(SalesDataTable[[#This Row],[Order Date]])</f>
        <v>12</v>
      </c>
      <c r="F2643" s="3" t="str">
        <f>TEXT(SalesDataTable[[#This Row],[Order Date]],"MMM")</f>
        <v>Dec</v>
      </c>
      <c r="G2643" s="3" t="s">
        <v>6</v>
      </c>
      <c r="H2643" s="3" t="s">
        <v>27</v>
      </c>
      <c r="I2643" s="3" t="s">
        <v>19</v>
      </c>
      <c r="J2643" s="3" t="s">
        <v>13</v>
      </c>
      <c r="K2643" s="3" t="s">
        <v>4</v>
      </c>
      <c r="L2643" s="3" t="s">
        <v>26</v>
      </c>
      <c r="M2643" s="8">
        <v>3</v>
      </c>
      <c r="N2643" s="5">
        <v>40.78</v>
      </c>
      <c r="O2643" s="6">
        <v>0.15</v>
      </c>
      <c r="P2643" s="5">
        <v>16.73</v>
      </c>
      <c r="Q2643" s="5">
        <f t="shared" si="164"/>
        <v>103.989</v>
      </c>
      <c r="R2643" s="5">
        <f t="shared" si="165"/>
        <v>50.19</v>
      </c>
      <c r="S2643" s="5">
        <f t="shared" si="166"/>
        <v>53.799000000000007</v>
      </c>
      <c r="T2643" s="7">
        <f t="shared" si="167"/>
        <v>0.51735279693044456</v>
      </c>
      <c r="U2643" s="4">
        <f>YEAR(SalesDataTable[[#This Row],[Order Date]])</f>
        <v>2026</v>
      </c>
      <c r="V2643" s="7" t="str">
        <f>"Q"&amp;ROUNDUP(MONTH(SalesDataTable[[#This Row],[Order Date]])/3,0)</f>
        <v>Q4</v>
      </c>
      <c r="W2643" s="8">
        <f>MONTH(SalesDataTable[[#This Row],[Order Date]])</f>
        <v>12</v>
      </c>
      <c r="X2643" s="7" t="str">
        <f>TEXT(SalesDataTable[[#This Row],[Order Date]],"mmm")</f>
        <v>Dec</v>
      </c>
    </row>
    <row r="2644" spans="1:24" ht="15.75">
      <c r="A2644" s="1">
        <v>676</v>
      </c>
      <c r="B2644" s="2">
        <v>46378</v>
      </c>
      <c r="C2644" s="3">
        <f>YEAR(SalesDataTable[[#This Row],[Order Date]])</f>
        <v>2026</v>
      </c>
      <c r="D2644" s="10" t="str">
        <f>"Q"&amp;ROUNDUP(MONTH(SalesDataTable[[#This Row],[Order Date]])/3,0)</f>
        <v>Q4</v>
      </c>
      <c r="E2644" s="3">
        <f>MONTH(SalesDataTable[[#This Row],[Order Date]])</f>
        <v>12</v>
      </c>
      <c r="F2644" s="3" t="str">
        <f>TEXT(SalesDataTable[[#This Row],[Order Date]],"MMM")</f>
        <v>Dec</v>
      </c>
      <c r="G2644" s="3" t="s">
        <v>11</v>
      </c>
      <c r="H2644" s="3" t="s">
        <v>18</v>
      </c>
      <c r="I2644" s="3" t="s">
        <v>28</v>
      </c>
      <c r="J2644" s="3" t="s">
        <v>3</v>
      </c>
      <c r="K2644" s="3" t="s">
        <v>23</v>
      </c>
      <c r="L2644" s="3" t="s">
        <v>29</v>
      </c>
      <c r="M2644" s="8">
        <v>1</v>
      </c>
      <c r="N2644" s="5">
        <v>195.63</v>
      </c>
      <c r="O2644" s="6">
        <v>0.05</v>
      </c>
      <c r="P2644" s="5">
        <v>102.13</v>
      </c>
      <c r="Q2644" s="5">
        <f t="shared" si="164"/>
        <v>185.84849999999997</v>
      </c>
      <c r="R2644" s="5">
        <f t="shared" si="165"/>
        <v>102.13</v>
      </c>
      <c r="S2644" s="5">
        <f t="shared" si="166"/>
        <v>83.718499999999977</v>
      </c>
      <c r="T2644" s="7">
        <f t="shared" si="167"/>
        <v>0.45046637449320276</v>
      </c>
      <c r="U2644" s="4">
        <f>YEAR(SalesDataTable[[#This Row],[Order Date]])</f>
        <v>2026</v>
      </c>
      <c r="V2644" s="7" t="str">
        <f>"Q"&amp;ROUNDUP(MONTH(SalesDataTable[[#This Row],[Order Date]])/3,0)</f>
        <v>Q4</v>
      </c>
      <c r="W2644" s="8">
        <f>MONTH(SalesDataTable[[#This Row],[Order Date]])</f>
        <v>12</v>
      </c>
      <c r="X2644" s="7" t="str">
        <f>TEXT(SalesDataTable[[#This Row],[Order Date]],"mmm")</f>
        <v>Dec</v>
      </c>
    </row>
    <row r="2645" spans="1:24" ht="15.75">
      <c r="A2645" s="1">
        <v>1912</v>
      </c>
      <c r="B2645" s="2">
        <v>46378</v>
      </c>
      <c r="C2645" s="3">
        <f>YEAR(SalesDataTable[[#This Row],[Order Date]])</f>
        <v>2026</v>
      </c>
      <c r="D2645" s="10" t="str">
        <f>"Q"&amp;ROUNDUP(MONTH(SalesDataTable[[#This Row],[Order Date]])/3,0)</f>
        <v>Q4</v>
      </c>
      <c r="E2645" s="3">
        <f>MONTH(SalesDataTable[[#This Row],[Order Date]])</f>
        <v>12</v>
      </c>
      <c r="F2645" s="3" t="str">
        <f>TEXT(SalesDataTable[[#This Row],[Order Date]],"MMM")</f>
        <v>Dec</v>
      </c>
      <c r="G2645" s="3" t="s">
        <v>11</v>
      </c>
      <c r="H2645" s="3" t="s">
        <v>25</v>
      </c>
      <c r="I2645" s="3" t="s">
        <v>8</v>
      </c>
      <c r="J2645" s="3" t="s">
        <v>3</v>
      </c>
      <c r="K2645" s="3" t="s">
        <v>14</v>
      </c>
      <c r="L2645" s="3" t="s">
        <v>44</v>
      </c>
      <c r="M2645" s="8">
        <v>10</v>
      </c>
      <c r="N2645" s="5">
        <v>134.86000000000001</v>
      </c>
      <c r="O2645" s="6">
        <v>0.1</v>
      </c>
      <c r="P2645" s="5">
        <v>65.3</v>
      </c>
      <c r="Q2645" s="5">
        <f t="shared" si="164"/>
        <v>1213.7400000000002</v>
      </c>
      <c r="R2645" s="5">
        <f t="shared" si="165"/>
        <v>653</v>
      </c>
      <c r="S2645" s="5">
        <f t="shared" si="166"/>
        <v>560.74000000000024</v>
      </c>
      <c r="T2645" s="7">
        <f t="shared" si="167"/>
        <v>0.46199350767050612</v>
      </c>
      <c r="U2645" s="4">
        <f>YEAR(SalesDataTable[[#This Row],[Order Date]])</f>
        <v>2026</v>
      </c>
      <c r="V2645" s="7" t="str">
        <f>"Q"&amp;ROUNDUP(MONTH(SalesDataTable[[#This Row],[Order Date]])/3,0)</f>
        <v>Q4</v>
      </c>
      <c r="W2645" s="8">
        <f>MONTH(SalesDataTable[[#This Row],[Order Date]])</f>
        <v>12</v>
      </c>
      <c r="X2645" s="7" t="str">
        <f>TEXT(SalesDataTable[[#This Row],[Order Date]],"mmm")</f>
        <v>Dec</v>
      </c>
    </row>
    <row r="2646" spans="1:24" ht="15.75">
      <c r="A2646" s="1">
        <v>2065</v>
      </c>
      <c r="B2646" s="2">
        <v>46378</v>
      </c>
      <c r="C2646" s="3">
        <f>YEAR(SalesDataTable[[#This Row],[Order Date]])</f>
        <v>2026</v>
      </c>
      <c r="D2646" s="10" t="str">
        <f>"Q"&amp;ROUNDUP(MONTH(SalesDataTable[[#This Row],[Order Date]])/3,0)</f>
        <v>Q4</v>
      </c>
      <c r="E2646" s="3">
        <f>MONTH(SalesDataTable[[#This Row],[Order Date]])</f>
        <v>12</v>
      </c>
      <c r="F2646" s="3" t="str">
        <f>TEXT(SalesDataTable[[#This Row],[Order Date]],"MMM")</f>
        <v>Dec</v>
      </c>
      <c r="G2646" s="3" t="s">
        <v>20</v>
      </c>
      <c r="H2646" s="3" t="s">
        <v>21</v>
      </c>
      <c r="I2646" s="3" t="s">
        <v>2</v>
      </c>
      <c r="J2646" s="3" t="s">
        <v>13</v>
      </c>
      <c r="K2646" s="3" t="s">
        <v>4</v>
      </c>
      <c r="L2646" s="3" t="s">
        <v>5</v>
      </c>
      <c r="M2646" s="8">
        <v>1</v>
      </c>
      <c r="N2646" s="5">
        <v>83.15</v>
      </c>
      <c r="O2646" s="6">
        <v>0</v>
      </c>
      <c r="P2646" s="5">
        <v>42.3</v>
      </c>
      <c r="Q2646" s="5">
        <f t="shared" si="164"/>
        <v>83.15</v>
      </c>
      <c r="R2646" s="5">
        <f t="shared" si="165"/>
        <v>42.3</v>
      </c>
      <c r="S2646" s="5">
        <f t="shared" si="166"/>
        <v>40.850000000000009</v>
      </c>
      <c r="T2646" s="7">
        <f t="shared" si="167"/>
        <v>0.49128081779915822</v>
      </c>
      <c r="U2646" s="4">
        <f>YEAR(SalesDataTable[[#This Row],[Order Date]])</f>
        <v>2026</v>
      </c>
      <c r="V2646" s="7" t="str">
        <f>"Q"&amp;ROUNDUP(MONTH(SalesDataTable[[#This Row],[Order Date]])/3,0)</f>
        <v>Q4</v>
      </c>
      <c r="W2646" s="8">
        <f>MONTH(SalesDataTable[[#This Row],[Order Date]])</f>
        <v>12</v>
      </c>
      <c r="X2646" s="7" t="str">
        <f>TEXT(SalesDataTable[[#This Row],[Order Date]],"mmm")</f>
        <v>Dec</v>
      </c>
    </row>
    <row r="2647" spans="1:24" ht="15.75">
      <c r="A2647" s="1">
        <v>3136</v>
      </c>
      <c r="B2647" s="2">
        <v>46378</v>
      </c>
      <c r="C2647" s="3">
        <f>YEAR(SalesDataTable[[#This Row],[Order Date]])</f>
        <v>2026</v>
      </c>
      <c r="D2647" s="10" t="str">
        <f>"Q"&amp;ROUNDUP(MONTH(SalesDataTable[[#This Row],[Order Date]])/3,0)</f>
        <v>Q4</v>
      </c>
      <c r="E2647" s="3">
        <f>MONTH(SalesDataTable[[#This Row],[Order Date]])</f>
        <v>12</v>
      </c>
      <c r="F2647" s="3" t="str">
        <f>TEXT(SalesDataTable[[#This Row],[Order Date]],"MMM")</f>
        <v>Dec</v>
      </c>
      <c r="G2647" s="3" t="s">
        <v>6</v>
      </c>
      <c r="H2647" s="3" t="s">
        <v>27</v>
      </c>
      <c r="I2647" s="3" t="s">
        <v>28</v>
      </c>
      <c r="J2647" s="3" t="s">
        <v>16</v>
      </c>
      <c r="K2647" s="3" t="s">
        <v>4</v>
      </c>
      <c r="L2647" s="3" t="s">
        <v>5</v>
      </c>
      <c r="M2647" s="8">
        <v>1</v>
      </c>
      <c r="N2647" s="5">
        <v>81.599999999999994</v>
      </c>
      <c r="O2647" s="6">
        <v>0.15</v>
      </c>
      <c r="P2647" s="5">
        <v>42</v>
      </c>
      <c r="Q2647" s="5">
        <f t="shared" si="164"/>
        <v>69.36</v>
      </c>
      <c r="R2647" s="5">
        <f t="shared" si="165"/>
        <v>42</v>
      </c>
      <c r="S2647" s="5">
        <f t="shared" si="166"/>
        <v>27.36</v>
      </c>
      <c r="T2647" s="7">
        <f t="shared" si="167"/>
        <v>0.3944636678200692</v>
      </c>
      <c r="U2647" s="4">
        <f>YEAR(SalesDataTable[[#This Row],[Order Date]])</f>
        <v>2026</v>
      </c>
      <c r="V2647" s="7" t="str">
        <f>"Q"&amp;ROUNDUP(MONTH(SalesDataTable[[#This Row],[Order Date]])/3,0)</f>
        <v>Q4</v>
      </c>
      <c r="W2647" s="8">
        <f>MONTH(SalesDataTable[[#This Row],[Order Date]])</f>
        <v>12</v>
      </c>
      <c r="X2647" s="7" t="str">
        <f>TEXT(SalesDataTable[[#This Row],[Order Date]],"mmm")</f>
        <v>Dec</v>
      </c>
    </row>
    <row r="2648" spans="1:24" ht="15.75">
      <c r="A2648" s="1">
        <v>3423</v>
      </c>
      <c r="B2648" s="2">
        <v>46378</v>
      </c>
      <c r="C2648" s="3">
        <f>YEAR(SalesDataTable[[#This Row],[Order Date]])</f>
        <v>2026</v>
      </c>
      <c r="D2648" s="10" t="str">
        <f>"Q"&amp;ROUNDUP(MONTH(SalesDataTable[[#This Row],[Order Date]])/3,0)</f>
        <v>Q4</v>
      </c>
      <c r="E2648" s="3">
        <f>MONTH(SalesDataTable[[#This Row],[Order Date]])</f>
        <v>12</v>
      </c>
      <c r="F2648" s="3" t="str">
        <f>TEXT(SalesDataTable[[#This Row],[Order Date]],"MMM")</f>
        <v>Dec</v>
      </c>
      <c r="G2648" s="3" t="s">
        <v>20</v>
      </c>
      <c r="H2648" s="3" t="s">
        <v>31</v>
      </c>
      <c r="I2648" s="3" t="s">
        <v>19</v>
      </c>
      <c r="J2648" s="3" t="s">
        <v>16</v>
      </c>
      <c r="K2648" s="3" t="s">
        <v>14</v>
      </c>
      <c r="L2648" s="3" t="s">
        <v>32</v>
      </c>
      <c r="M2648" s="8">
        <v>5</v>
      </c>
      <c r="N2648" s="5">
        <v>47.67</v>
      </c>
      <c r="O2648" s="6">
        <v>0.1</v>
      </c>
      <c r="P2648" s="5">
        <v>17.84</v>
      </c>
      <c r="Q2648" s="5">
        <f t="shared" si="164"/>
        <v>214.51500000000001</v>
      </c>
      <c r="R2648" s="5">
        <f t="shared" si="165"/>
        <v>89.2</v>
      </c>
      <c r="S2648" s="5">
        <f t="shared" si="166"/>
        <v>125.31500000000001</v>
      </c>
      <c r="T2648" s="7">
        <f t="shared" si="167"/>
        <v>0.5841782625923595</v>
      </c>
      <c r="U2648" s="4">
        <f>YEAR(SalesDataTable[[#This Row],[Order Date]])</f>
        <v>2026</v>
      </c>
      <c r="V2648" s="7" t="str">
        <f>"Q"&amp;ROUNDUP(MONTH(SalesDataTable[[#This Row],[Order Date]])/3,0)</f>
        <v>Q4</v>
      </c>
      <c r="W2648" s="8">
        <f>MONTH(SalesDataTable[[#This Row],[Order Date]])</f>
        <v>12</v>
      </c>
      <c r="X2648" s="7" t="str">
        <f>TEXT(SalesDataTable[[#This Row],[Order Date]],"mmm")</f>
        <v>Dec</v>
      </c>
    </row>
    <row r="2649" spans="1:24" ht="15.75">
      <c r="A2649" s="1">
        <v>3746</v>
      </c>
      <c r="B2649" s="2">
        <v>46378</v>
      </c>
      <c r="C2649" s="3">
        <f>YEAR(SalesDataTable[[#This Row],[Order Date]])</f>
        <v>2026</v>
      </c>
      <c r="D2649" s="10" t="str">
        <f>"Q"&amp;ROUNDUP(MONTH(SalesDataTable[[#This Row],[Order Date]])/3,0)</f>
        <v>Q4</v>
      </c>
      <c r="E2649" s="3">
        <f>MONTH(SalesDataTable[[#This Row],[Order Date]])</f>
        <v>12</v>
      </c>
      <c r="F2649" s="3" t="str">
        <f>TEXT(SalesDataTable[[#This Row],[Order Date]],"MMM")</f>
        <v>Dec</v>
      </c>
      <c r="G2649" s="3" t="s">
        <v>20</v>
      </c>
      <c r="H2649" s="3" t="s">
        <v>31</v>
      </c>
      <c r="I2649" s="3" t="s">
        <v>19</v>
      </c>
      <c r="J2649" s="3" t="s">
        <v>16</v>
      </c>
      <c r="K2649" s="3" t="s">
        <v>4</v>
      </c>
      <c r="L2649" s="3" t="s">
        <v>22</v>
      </c>
      <c r="M2649" s="8">
        <v>2</v>
      </c>
      <c r="N2649" s="5">
        <v>50.96</v>
      </c>
      <c r="O2649" s="6">
        <v>0.15</v>
      </c>
      <c r="P2649" s="5">
        <v>22.59</v>
      </c>
      <c r="Q2649" s="5">
        <f t="shared" si="164"/>
        <v>86.632000000000005</v>
      </c>
      <c r="R2649" s="5">
        <f t="shared" si="165"/>
        <v>45.18</v>
      </c>
      <c r="S2649" s="5">
        <f t="shared" si="166"/>
        <v>41.452000000000005</v>
      </c>
      <c r="T2649" s="7">
        <f t="shared" si="167"/>
        <v>0.47848370117277683</v>
      </c>
      <c r="U2649" s="4">
        <f>YEAR(SalesDataTable[[#This Row],[Order Date]])</f>
        <v>2026</v>
      </c>
      <c r="V2649" s="7" t="str">
        <f>"Q"&amp;ROUNDUP(MONTH(SalesDataTable[[#This Row],[Order Date]])/3,0)</f>
        <v>Q4</v>
      </c>
      <c r="W2649" s="8">
        <f>MONTH(SalesDataTable[[#This Row],[Order Date]])</f>
        <v>12</v>
      </c>
      <c r="X2649" s="7" t="str">
        <f>TEXT(SalesDataTable[[#This Row],[Order Date]],"mmm")</f>
        <v>Dec</v>
      </c>
    </row>
    <row r="2650" spans="1:24" ht="15.75">
      <c r="A2650" s="1">
        <v>1198</v>
      </c>
      <c r="B2650" s="2">
        <v>46379</v>
      </c>
      <c r="C2650" s="3">
        <f>YEAR(SalesDataTable[[#This Row],[Order Date]])</f>
        <v>2026</v>
      </c>
      <c r="D2650" s="10" t="str">
        <f>"Q"&amp;ROUNDUP(MONTH(SalesDataTable[[#This Row],[Order Date]])/3,0)</f>
        <v>Q4</v>
      </c>
      <c r="E2650" s="3">
        <f>MONTH(SalesDataTable[[#This Row],[Order Date]])</f>
        <v>12</v>
      </c>
      <c r="F2650" s="3" t="str">
        <f>TEXT(SalesDataTable[[#This Row],[Order Date]],"MMM")</f>
        <v>Dec</v>
      </c>
      <c r="G2650" s="3" t="s">
        <v>20</v>
      </c>
      <c r="H2650" s="3" t="s">
        <v>31</v>
      </c>
      <c r="I2650" s="3" t="s">
        <v>19</v>
      </c>
      <c r="J2650" s="3" t="s">
        <v>13</v>
      </c>
      <c r="K2650" s="3" t="s">
        <v>14</v>
      </c>
      <c r="L2650" s="3" t="s">
        <v>32</v>
      </c>
      <c r="M2650" s="8">
        <v>5</v>
      </c>
      <c r="N2650" s="5">
        <v>47.69</v>
      </c>
      <c r="O2650" s="6">
        <v>0.05</v>
      </c>
      <c r="P2650" s="5">
        <v>18.23</v>
      </c>
      <c r="Q2650" s="5">
        <f t="shared" si="164"/>
        <v>226.52749999999997</v>
      </c>
      <c r="R2650" s="5">
        <f t="shared" si="165"/>
        <v>91.15</v>
      </c>
      <c r="S2650" s="5">
        <f t="shared" si="166"/>
        <v>135.37749999999997</v>
      </c>
      <c r="T2650" s="7">
        <f t="shared" si="167"/>
        <v>0.59762059794064726</v>
      </c>
      <c r="U2650" s="4">
        <f>YEAR(SalesDataTable[[#This Row],[Order Date]])</f>
        <v>2026</v>
      </c>
      <c r="V2650" s="7" t="str">
        <f>"Q"&amp;ROUNDUP(MONTH(SalesDataTable[[#This Row],[Order Date]])/3,0)</f>
        <v>Q4</v>
      </c>
      <c r="W2650" s="8">
        <f>MONTH(SalesDataTable[[#This Row],[Order Date]])</f>
        <v>12</v>
      </c>
      <c r="X2650" s="7" t="str">
        <f>TEXT(SalesDataTable[[#This Row],[Order Date]],"mmm")</f>
        <v>Dec</v>
      </c>
    </row>
    <row r="2651" spans="1:24" ht="15.75">
      <c r="A2651" s="1">
        <v>2123</v>
      </c>
      <c r="B2651" s="2">
        <v>46379</v>
      </c>
      <c r="C2651" s="3">
        <f>YEAR(SalesDataTable[[#This Row],[Order Date]])</f>
        <v>2026</v>
      </c>
      <c r="D2651" s="10" t="str">
        <f>"Q"&amp;ROUNDUP(MONTH(SalesDataTable[[#This Row],[Order Date]])/3,0)</f>
        <v>Q4</v>
      </c>
      <c r="E2651" s="3">
        <f>MONTH(SalesDataTable[[#This Row],[Order Date]])</f>
        <v>12</v>
      </c>
      <c r="F2651" s="3" t="str">
        <f>TEXT(SalesDataTable[[#This Row],[Order Date]],"MMM")</f>
        <v>Dec</v>
      </c>
      <c r="G2651" s="3" t="s">
        <v>20</v>
      </c>
      <c r="H2651" s="3" t="s">
        <v>33</v>
      </c>
      <c r="I2651" s="3" t="s">
        <v>2</v>
      </c>
      <c r="J2651" s="3" t="s">
        <v>3</v>
      </c>
      <c r="K2651" s="3" t="s">
        <v>9</v>
      </c>
      <c r="L2651" s="3" t="s">
        <v>10</v>
      </c>
      <c r="M2651" s="8">
        <v>1</v>
      </c>
      <c r="N2651" s="5">
        <v>91.08</v>
      </c>
      <c r="O2651" s="6">
        <v>0.2</v>
      </c>
      <c r="P2651" s="5">
        <v>46.14</v>
      </c>
      <c r="Q2651" s="5">
        <f t="shared" si="164"/>
        <v>72.864000000000004</v>
      </c>
      <c r="R2651" s="5">
        <f t="shared" si="165"/>
        <v>46.14</v>
      </c>
      <c r="S2651" s="5">
        <f t="shared" si="166"/>
        <v>26.724000000000004</v>
      </c>
      <c r="T2651" s="7">
        <f t="shared" si="167"/>
        <v>0.36676548089591571</v>
      </c>
      <c r="U2651" s="4">
        <f>YEAR(SalesDataTable[[#This Row],[Order Date]])</f>
        <v>2026</v>
      </c>
      <c r="V2651" s="7" t="str">
        <f>"Q"&amp;ROUNDUP(MONTH(SalesDataTable[[#This Row],[Order Date]])/3,0)</f>
        <v>Q4</v>
      </c>
      <c r="W2651" s="8">
        <f>MONTH(SalesDataTable[[#This Row],[Order Date]])</f>
        <v>12</v>
      </c>
      <c r="X2651" s="7" t="str">
        <f>TEXT(SalesDataTable[[#This Row],[Order Date]],"mmm")</f>
        <v>Dec</v>
      </c>
    </row>
    <row r="2652" spans="1:24" ht="15.75">
      <c r="A2652" s="1">
        <v>2586</v>
      </c>
      <c r="B2652" s="2">
        <v>46379</v>
      </c>
      <c r="C2652" s="3">
        <f>YEAR(SalesDataTable[[#This Row],[Order Date]])</f>
        <v>2026</v>
      </c>
      <c r="D2652" s="10" t="str">
        <f>"Q"&amp;ROUNDUP(MONTH(SalesDataTable[[#This Row],[Order Date]])/3,0)</f>
        <v>Q4</v>
      </c>
      <c r="E2652" s="3">
        <f>MONTH(SalesDataTable[[#This Row],[Order Date]])</f>
        <v>12</v>
      </c>
      <c r="F2652" s="3" t="str">
        <f>TEXT(SalesDataTable[[#This Row],[Order Date]],"MMM")</f>
        <v>Dec</v>
      </c>
      <c r="G2652" s="3" t="s">
        <v>6</v>
      </c>
      <c r="H2652" s="3" t="s">
        <v>49</v>
      </c>
      <c r="I2652" s="3" t="s">
        <v>19</v>
      </c>
      <c r="J2652" s="3" t="s">
        <v>13</v>
      </c>
      <c r="K2652" s="3" t="s">
        <v>9</v>
      </c>
      <c r="L2652" s="3" t="s">
        <v>17</v>
      </c>
      <c r="M2652" s="8">
        <v>1</v>
      </c>
      <c r="N2652" s="5">
        <v>143.84</v>
      </c>
      <c r="O2652" s="6">
        <v>0.15</v>
      </c>
      <c r="P2652" s="5">
        <v>78.17</v>
      </c>
      <c r="Q2652" s="5">
        <f t="shared" si="164"/>
        <v>122.264</v>
      </c>
      <c r="R2652" s="5">
        <f t="shared" si="165"/>
        <v>78.17</v>
      </c>
      <c r="S2652" s="5">
        <f t="shared" si="166"/>
        <v>44.093999999999994</v>
      </c>
      <c r="T2652" s="7">
        <f t="shared" si="167"/>
        <v>0.360645815612118</v>
      </c>
      <c r="U2652" s="4">
        <f>YEAR(SalesDataTable[[#This Row],[Order Date]])</f>
        <v>2026</v>
      </c>
      <c r="V2652" s="7" t="str">
        <f>"Q"&amp;ROUNDUP(MONTH(SalesDataTable[[#This Row],[Order Date]])/3,0)</f>
        <v>Q4</v>
      </c>
      <c r="W2652" s="8">
        <f>MONTH(SalesDataTable[[#This Row],[Order Date]])</f>
        <v>12</v>
      </c>
      <c r="X2652" s="7" t="str">
        <f>TEXT(SalesDataTable[[#This Row],[Order Date]],"mmm")</f>
        <v>Dec</v>
      </c>
    </row>
    <row r="2653" spans="1:24" ht="15.75">
      <c r="A2653" s="1">
        <v>3048</v>
      </c>
      <c r="B2653" s="2">
        <v>46379</v>
      </c>
      <c r="C2653" s="3">
        <f>YEAR(SalesDataTable[[#This Row],[Order Date]])</f>
        <v>2026</v>
      </c>
      <c r="D2653" s="10" t="str">
        <f>"Q"&amp;ROUNDUP(MONTH(SalesDataTable[[#This Row],[Order Date]])/3,0)</f>
        <v>Q4</v>
      </c>
      <c r="E2653" s="3">
        <f>MONTH(SalesDataTable[[#This Row],[Order Date]])</f>
        <v>12</v>
      </c>
      <c r="F2653" s="3" t="str">
        <f>TEXT(SalesDataTable[[#This Row],[Order Date]],"MMM")</f>
        <v>Dec</v>
      </c>
      <c r="G2653" s="3" t="s">
        <v>6</v>
      </c>
      <c r="H2653" s="3" t="s">
        <v>27</v>
      </c>
      <c r="I2653" s="3" t="s">
        <v>2</v>
      </c>
      <c r="J2653" s="3" t="s">
        <v>13</v>
      </c>
      <c r="K2653" s="3" t="s">
        <v>4</v>
      </c>
      <c r="L2653" s="3" t="s">
        <v>30</v>
      </c>
      <c r="M2653" s="8">
        <v>1</v>
      </c>
      <c r="N2653" s="5">
        <v>102.66</v>
      </c>
      <c r="O2653" s="6">
        <v>0.05</v>
      </c>
      <c r="P2653" s="5">
        <v>49.2</v>
      </c>
      <c r="Q2653" s="5">
        <f t="shared" si="164"/>
        <v>97.526999999999987</v>
      </c>
      <c r="R2653" s="5">
        <f t="shared" si="165"/>
        <v>49.2</v>
      </c>
      <c r="S2653" s="5">
        <f t="shared" si="166"/>
        <v>48.326999999999984</v>
      </c>
      <c r="T2653" s="7">
        <f t="shared" si="167"/>
        <v>0.4955243163431664</v>
      </c>
      <c r="U2653" s="4">
        <f>YEAR(SalesDataTable[[#This Row],[Order Date]])</f>
        <v>2026</v>
      </c>
      <c r="V2653" s="7" t="str">
        <f>"Q"&amp;ROUNDUP(MONTH(SalesDataTable[[#This Row],[Order Date]])/3,0)</f>
        <v>Q4</v>
      </c>
      <c r="W2653" s="8">
        <f>MONTH(SalesDataTable[[#This Row],[Order Date]])</f>
        <v>12</v>
      </c>
      <c r="X2653" s="7" t="str">
        <f>TEXT(SalesDataTable[[#This Row],[Order Date]],"mmm")</f>
        <v>Dec</v>
      </c>
    </row>
    <row r="2654" spans="1:24" ht="15.75">
      <c r="A2654" s="1">
        <v>3838</v>
      </c>
      <c r="B2654" s="2">
        <v>46379</v>
      </c>
      <c r="C2654" s="3">
        <f>YEAR(SalesDataTable[[#This Row],[Order Date]])</f>
        <v>2026</v>
      </c>
      <c r="D2654" s="10" t="str">
        <f>"Q"&amp;ROUNDUP(MONTH(SalesDataTable[[#This Row],[Order Date]])/3,0)</f>
        <v>Q4</v>
      </c>
      <c r="E2654" s="3">
        <f>MONTH(SalesDataTable[[#This Row],[Order Date]])</f>
        <v>12</v>
      </c>
      <c r="F2654" s="3" t="str">
        <f>TEXT(SalesDataTable[[#This Row],[Order Date]],"MMM")</f>
        <v>Dec</v>
      </c>
      <c r="G2654" s="3" t="s">
        <v>6</v>
      </c>
      <c r="H2654" s="3" t="s">
        <v>41</v>
      </c>
      <c r="I2654" s="3" t="s">
        <v>19</v>
      </c>
      <c r="J2654" s="3" t="s">
        <v>13</v>
      </c>
      <c r="K2654" s="3" t="s">
        <v>34</v>
      </c>
      <c r="L2654" s="3" t="s">
        <v>35</v>
      </c>
      <c r="M2654" s="8">
        <v>2</v>
      </c>
      <c r="N2654" s="5">
        <v>40.32</v>
      </c>
      <c r="O2654" s="6">
        <v>0</v>
      </c>
      <c r="P2654" s="5">
        <v>14.39</v>
      </c>
      <c r="Q2654" s="5">
        <f t="shared" si="164"/>
        <v>80.64</v>
      </c>
      <c r="R2654" s="5">
        <f t="shared" si="165"/>
        <v>28.78</v>
      </c>
      <c r="S2654" s="5">
        <f t="shared" si="166"/>
        <v>51.86</v>
      </c>
      <c r="T2654" s="7">
        <f t="shared" si="167"/>
        <v>0.64310515873015872</v>
      </c>
      <c r="U2654" s="4">
        <f>YEAR(SalesDataTable[[#This Row],[Order Date]])</f>
        <v>2026</v>
      </c>
      <c r="V2654" s="7" t="str">
        <f>"Q"&amp;ROUNDUP(MONTH(SalesDataTable[[#This Row],[Order Date]])/3,0)</f>
        <v>Q4</v>
      </c>
      <c r="W2654" s="8">
        <f>MONTH(SalesDataTable[[#This Row],[Order Date]])</f>
        <v>12</v>
      </c>
      <c r="X2654" s="7" t="str">
        <f>TEXT(SalesDataTable[[#This Row],[Order Date]],"mmm")</f>
        <v>Dec</v>
      </c>
    </row>
    <row r="2655" spans="1:24" ht="15.75">
      <c r="A2655" s="1">
        <v>4718</v>
      </c>
      <c r="B2655" s="2">
        <v>46379</v>
      </c>
      <c r="C2655" s="3">
        <f>YEAR(SalesDataTable[[#This Row],[Order Date]])</f>
        <v>2026</v>
      </c>
      <c r="D2655" s="10" t="str">
        <f>"Q"&amp;ROUNDUP(MONTH(SalesDataTable[[#This Row],[Order Date]])/3,0)</f>
        <v>Q4</v>
      </c>
      <c r="E2655" s="3">
        <f>MONTH(SalesDataTable[[#This Row],[Order Date]])</f>
        <v>12</v>
      </c>
      <c r="F2655" s="3" t="str">
        <f>TEXT(SalesDataTable[[#This Row],[Order Date]],"MMM")</f>
        <v>Dec</v>
      </c>
      <c r="G2655" s="3" t="s">
        <v>0</v>
      </c>
      <c r="H2655" s="3" t="s">
        <v>1</v>
      </c>
      <c r="I2655" s="3" t="s">
        <v>19</v>
      </c>
      <c r="J2655" s="3" t="s">
        <v>3</v>
      </c>
      <c r="K2655" s="3" t="s">
        <v>9</v>
      </c>
      <c r="L2655" s="3" t="s">
        <v>37</v>
      </c>
      <c r="M2655" s="8">
        <v>1</v>
      </c>
      <c r="N2655" s="5">
        <v>157.58000000000001</v>
      </c>
      <c r="O2655" s="6">
        <v>0.1</v>
      </c>
      <c r="P2655" s="5">
        <v>80.37</v>
      </c>
      <c r="Q2655" s="5">
        <f t="shared" si="164"/>
        <v>141.822</v>
      </c>
      <c r="R2655" s="5">
        <f t="shared" si="165"/>
        <v>80.37</v>
      </c>
      <c r="S2655" s="5">
        <f t="shared" si="166"/>
        <v>61.451999999999998</v>
      </c>
      <c r="T2655" s="7">
        <f t="shared" si="167"/>
        <v>0.43330371874603374</v>
      </c>
      <c r="U2655" s="4">
        <f>YEAR(SalesDataTable[[#This Row],[Order Date]])</f>
        <v>2026</v>
      </c>
      <c r="V2655" s="7" t="str">
        <f>"Q"&amp;ROUNDUP(MONTH(SalesDataTable[[#This Row],[Order Date]])/3,0)</f>
        <v>Q4</v>
      </c>
      <c r="W2655" s="8">
        <f>MONTH(SalesDataTable[[#This Row],[Order Date]])</f>
        <v>12</v>
      </c>
      <c r="X2655" s="7" t="str">
        <f>TEXT(SalesDataTable[[#This Row],[Order Date]],"mmm")</f>
        <v>Dec</v>
      </c>
    </row>
    <row r="2656" spans="1:24" ht="15.75">
      <c r="A2656" s="1">
        <v>4844</v>
      </c>
      <c r="B2656" s="2">
        <v>46379</v>
      </c>
      <c r="C2656" s="3">
        <f>YEAR(SalesDataTable[[#This Row],[Order Date]])</f>
        <v>2026</v>
      </c>
      <c r="D2656" s="10" t="str">
        <f>"Q"&amp;ROUNDUP(MONTH(SalesDataTable[[#This Row],[Order Date]])/3,0)</f>
        <v>Q4</v>
      </c>
      <c r="E2656" s="3">
        <f>MONTH(SalesDataTable[[#This Row],[Order Date]])</f>
        <v>12</v>
      </c>
      <c r="F2656" s="3" t="str">
        <f>TEXT(SalesDataTable[[#This Row],[Order Date]],"MMM")</f>
        <v>Dec</v>
      </c>
      <c r="G2656" s="3" t="s">
        <v>6</v>
      </c>
      <c r="H2656" s="3" t="s">
        <v>49</v>
      </c>
      <c r="I2656" s="3" t="s">
        <v>2</v>
      </c>
      <c r="J2656" s="3" t="s">
        <v>13</v>
      </c>
      <c r="K2656" s="3" t="s">
        <v>34</v>
      </c>
      <c r="L2656" s="3" t="s">
        <v>42</v>
      </c>
      <c r="M2656" s="8">
        <v>1</v>
      </c>
      <c r="N2656" s="5">
        <v>36.4</v>
      </c>
      <c r="O2656" s="6">
        <v>0</v>
      </c>
      <c r="P2656" s="5">
        <v>14.22</v>
      </c>
      <c r="Q2656" s="5">
        <f t="shared" si="164"/>
        <v>36.4</v>
      </c>
      <c r="R2656" s="5">
        <f t="shared" si="165"/>
        <v>14.22</v>
      </c>
      <c r="S2656" s="5">
        <f t="shared" si="166"/>
        <v>22.18</v>
      </c>
      <c r="T2656" s="7">
        <f t="shared" si="167"/>
        <v>0.6093406593406594</v>
      </c>
      <c r="U2656" s="4">
        <f>YEAR(SalesDataTable[[#This Row],[Order Date]])</f>
        <v>2026</v>
      </c>
      <c r="V2656" s="7" t="str">
        <f>"Q"&amp;ROUNDUP(MONTH(SalesDataTable[[#This Row],[Order Date]])/3,0)</f>
        <v>Q4</v>
      </c>
      <c r="W2656" s="8">
        <f>MONTH(SalesDataTable[[#This Row],[Order Date]])</f>
        <v>12</v>
      </c>
      <c r="X2656" s="7" t="str">
        <f>TEXT(SalesDataTable[[#This Row],[Order Date]],"mmm")</f>
        <v>Dec</v>
      </c>
    </row>
    <row r="2657" spans="1:24" ht="15.75">
      <c r="A2657" s="1">
        <v>678</v>
      </c>
      <c r="B2657" s="2">
        <v>46380</v>
      </c>
      <c r="C2657" s="3">
        <f>YEAR(SalesDataTable[[#This Row],[Order Date]])</f>
        <v>2026</v>
      </c>
      <c r="D2657" s="10" t="str">
        <f>"Q"&amp;ROUNDUP(MONTH(SalesDataTable[[#This Row],[Order Date]])/3,0)</f>
        <v>Q4</v>
      </c>
      <c r="E2657" s="3">
        <f>MONTH(SalesDataTable[[#This Row],[Order Date]])</f>
        <v>12</v>
      </c>
      <c r="F2657" s="3" t="str">
        <f>TEXT(SalesDataTable[[#This Row],[Order Date]],"MMM")</f>
        <v>Dec</v>
      </c>
      <c r="G2657" s="3" t="s">
        <v>6</v>
      </c>
      <c r="H2657" s="3" t="s">
        <v>41</v>
      </c>
      <c r="I2657" s="3" t="s">
        <v>2</v>
      </c>
      <c r="J2657" s="3" t="s">
        <v>16</v>
      </c>
      <c r="K2657" s="3" t="s">
        <v>9</v>
      </c>
      <c r="L2657" s="3" t="s">
        <v>17</v>
      </c>
      <c r="M2657" s="8">
        <v>1</v>
      </c>
      <c r="N2657" s="5">
        <v>142.15</v>
      </c>
      <c r="O2657" s="6">
        <v>0.05</v>
      </c>
      <c r="P2657" s="5">
        <v>80.5</v>
      </c>
      <c r="Q2657" s="5">
        <f t="shared" si="164"/>
        <v>135.04249999999999</v>
      </c>
      <c r="R2657" s="5">
        <f t="shared" si="165"/>
        <v>80.5</v>
      </c>
      <c r="S2657" s="5">
        <f t="shared" si="166"/>
        <v>54.54249999999999</v>
      </c>
      <c r="T2657" s="7">
        <f t="shared" si="167"/>
        <v>0.40389136753244342</v>
      </c>
      <c r="U2657" s="4">
        <f>YEAR(SalesDataTable[[#This Row],[Order Date]])</f>
        <v>2026</v>
      </c>
      <c r="V2657" s="7" t="str">
        <f>"Q"&amp;ROUNDUP(MONTH(SalesDataTable[[#This Row],[Order Date]])/3,0)</f>
        <v>Q4</v>
      </c>
      <c r="W2657" s="8">
        <f>MONTH(SalesDataTable[[#This Row],[Order Date]])</f>
        <v>12</v>
      </c>
      <c r="X2657" s="7" t="str">
        <f>TEXT(SalesDataTable[[#This Row],[Order Date]],"mmm")</f>
        <v>Dec</v>
      </c>
    </row>
    <row r="2658" spans="1:24" ht="15.75">
      <c r="A2658" s="1">
        <v>1706</v>
      </c>
      <c r="B2658" s="2">
        <v>46380</v>
      </c>
      <c r="C2658" s="3">
        <f>YEAR(SalesDataTable[[#This Row],[Order Date]])</f>
        <v>2026</v>
      </c>
      <c r="D2658" s="10" t="str">
        <f>"Q"&amp;ROUNDUP(MONTH(SalesDataTable[[#This Row],[Order Date]])/3,0)</f>
        <v>Q4</v>
      </c>
      <c r="E2658" s="3">
        <f>MONTH(SalesDataTable[[#This Row],[Order Date]])</f>
        <v>12</v>
      </c>
      <c r="F2658" s="3" t="str">
        <f>TEXT(SalesDataTable[[#This Row],[Order Date]],"MMM")</f>
        <v>Dec</v>
      </c>
      <c r="G2658" s="3" t="s">
        <v>0</v>
      </c>
      <c r="H2658" s="3" t="s">
        <v>1</v>
      </c>
      <c r="I2658" s="3" t="s">
        <v>2</v>
      </c>
      <c r="J2658" s="3" t="s">
        <v>3</v>
      </c>
      <c r="K2658" s="3" t="s">
        <v>23</v>
      </c>
      <c r="L2658" s="3" t="s">
        <v>24</v>
      </c>
      <c r="M2658" s="8">
        <v>2</v>
      </c>
      <c r="N2658" s="5">
        <v>332.38</v>
      </c>
      <c r="O2658" s="6">
        <v>0.05</v>
      </c>
      <c r="P2658" s="5">
        <v>192.16</v>
      </c>
      <c r="Q2658" s="5">
        <f t="shared" si="164"/>
        <v>631.52199999999993</v>
      </c>
      <c r="R2658" s="5">
        <f t="shared" si="165"/>
        <v>384.32</v>
      </c>
      <c r="S2658" s="5">
        <f t="shared" si="166"/>
        <v>247.20199999999994</v>
      </c>
      <c r="T2658" s="7">
        <f t="shared" si="167"/>
        <v>0.39143846136793331</v>
      </c>
      <c r="U2658" s="4">
        <f>YEAR(SalesDataTable[[#This Row],[Order Date]])</f>
        <v>2026</v>
      </c>
      <c r="V2658" s="7" t="str">
        <f>"Q"&amp;ROUNDUP(MONTH(SalesDataTable[[#This Row],[Order Date]])/3,0)</f>
        <v>Q4</v>
      </c>
      <c r="W2658" s="8">
        <f>MONTH(SalesDataTable[[#This Row],[Order Date]])</f>
        <v>12</v>
      </c>
      <c r="X2658" s="7" t="str">
        <f>TEXT(SalesDataTable[[#This Row],[Order Date]],"mmm")</f>
        <v>Dec</v>
      </c>
    </row>
    <row r="2659" spans="1:24" ht="15.75">
      <c r="A2659" s="1">
        <v>3034</v>
      </c>
      <c r="B2659" s="2">
        <v>46380</v>
      </c>
      <c r="C2659" s="3">
        <f>YEAR(SalesDataTable[[#This Row],[Order Date]])</f>
        <v>2026</v>
      </c>
      <c r="D2659" s="10" t="str">
        <f>"Q"&amp;ROUNDUP(MONTH(SalesDataTable[[#This Row],[Order Date]])/3,0)</f>
        <v>Q4</v>
      </c>
      <c r="E2659" s="3">
        <f>MONTH(SalesDataTable[[#This Row],[Order Date]])</f>
        <v>12</v>
      </c>
      <c r="F2659" s="3" t="str">
        <f>TEXT(SalesDataTable[[#This Row],[Order Date]],"MMM")</f>
        <v>Dec</v>
      </c>
      <c r="G2659" s="3" t="s">
        <v>6</v>
      </c>
      <c r="H2659" s="3" t="s">
        <v>7</v>
      </c>
      <c r="I2659" s="3" t="s">
        <v>19</v>
      </c>
      <c r="J2659" s="3" t="s">
        <v>13</v>
      </c>
      <c r="K2659" s="3" t="s">
        <v>23</v>
      </c>
      <c r="L2659" s="3" t="s">
        <v>51</v>
      </c>
      <c r="M2659" s="8">
        <v>1</v>
      </c>
      <c r="N2659" s="5">
        <v>122.18</v>
      </c>
      <c r="O2659" s="6">
        <v>0.15</v>
      </c>
      <c r="P2659" s="5">
        <v>61.28</v>
      </c>
      <c r="Q2659" s="5">
        <f t="shared" si="164"/>
        <v>103.85300000000001</v>
      </c>
      <c r="R2659" s="5">
        <f t="shared" si="165"/>
        <v>61.28</v>
      </c>
      <c r="S2659" s="5">
        <f t="shared" si="166"/>
        <v>42.573000000000008</v>
      </c>
      <c r="T2659" s="7">
        <f t="shared" si="167"/>
        <v>0.40993519686479934</v>
      </c>
      <c r="U2659" s="4">
        <f>YEAR(SalesDataTable[[#This Row],[Order Date]])</f>
        <v>2026</v>
      </c>
      <c r="V2659" s="7" t="str">
        <f>"Q"&amp;ROUNDUP(MONTH(SalesDataTable[[#This Row],[Order Date]])/3,0)</f>
        <v>Q4</v>
      </c>
      <c r="W2659" s="8">
        <f>MONTH(SalesDataTable[[#This Row],[Order Date]])</f>
        <v>12</v>
      </c>
      <c r="X2659" s="7" t="str">
        <f>TEXT(SalesDataTable[[#This Row],[Order Date]],"mmm")</f>
        <v>Dec</v>
      </c>
    </row>
    <row r="2660" spans="1:24" ht="15.75">
      <c r="A2660" s="1">
        <v>3883</v>
      </c>
      <c r="B2660" s="2">
        <v>46380</v>
      </c>
      <c r="C2660" s="3">
        <f>YEAR(SalesDataTable[[#This Row],[Order Date]])</f>
        <v>2026</v>
      </c>
      <c r="D2660" s="10" t="str">
        <f>"Q"&amp;ROUNDUP(MONTH(SalesDataTable[[#This Row],[Order Date]])/3,0)</f>
        <v>Q4</v>
      </c>
      <c r="E2660" s="3">
        <f>MONTH(SalesDataTable[[#This Row],[Order Date]])</f>
        <v>12</v>
      </c>
      <c r="F2660" s="3" t="str">
        <f>TEXT(SalesDataTable[[#This Row],[Order Date]],"MMM")</f>
        <v>Dec</v>
      </c>
      <c r="G2660" s="3" t="s">
        <v>0</v>
      </c>
      <c r="H2660" s="3" t="s">
        <v>1</v>
      </c>
      <c r="I2660" s="3" t="s">
        <v>2</v>
      </c>
      <c r="J2660" s="3" t="s">
        <v>13</v>
      </c>
      <c r="K2660" s="3" t="s">
        <v>23</v>
      </c>
      <c r="L2660" s="3" t="s">
        <v>51</v>
      </c>
      <c r="M2660" s="8">
        <v>1</v>
      </c>
      <c r="N2660" s="5">
        <v>125.66</v>
      </c>
      <c r="O2660" s="6">
        <v>0.15</v>
      </c>
      <c r="P2660" s="5">
        <v>60.6</v>
      </c>
      <c r="Q2660" s="5">
        <f t="shared" si="164"/>
        <v>106.81099999999999</v>
      </c>
      <c r="R2660" s="5">
        <f t="shared" si="165"/>
        <v>60.6</v>
      </c>
      <c r="S2660" s="5">
        <f t="shared" si="166"/>
        <v>46.210999999999991</v>
      </c>
      <c r="T2660" s="7">
        <f t="shared" si="167"/>
        <v>0.43264270533933763</v>
      </c>
      <c r="U2660" s="4">
        <f>YEAR(SalesDataTable[[#This Row],[Order Date]])</f>
        <v>2026</v>
      </c>
      <c r="V2660" s="7" t="str">
        <f>"Q"&amp;ROUNDUP(MONTH(SalesDataTable[[#This Row],[Order Date]])/3,0)</f>
        <v>Q4</v>
      </c>
      <c r="W2660" s="8">
        <f>MONTH(SalesDataTable[[#This Row],[Order Date]])</f>
        <v>12</v>
      </c>
      <c r="X2660" s="7" t="str">
        <f>TEXT(SalesDataTable[[#This Row],[Order Date]],"mmm")</f>
        <v>Dec</v>
      </c>
    </row>
    <row r="2661" spans="1:24" ht="15.75">
      <c r="A2661" s="1">
        <v>4342</v>
      </c>
      <c r="B2661" s="2">
        <v>46380</v>
      </c>
      <c r="C2661" s="3">
        <f>YEAR(SalesDataTable[[#This Row],[Order Date]])</f>
        <v>2026</v>
      </c>
      <c r="D2661" s="10" t="str">
        <f>"Q"&amp;ROUNDUP(MONTH(SalesDataTable[[#This Row],[Order Date]])/3,0)</f>
        <v>Q4</v>
      </c>
      <c r="E2661" s="3">
        <f>MONTH(SalesDataTable[[#This Row],[Order Date]])</f>
        <v>12</v>
      </c>
      <c r="F2661" s="3" t="str">
        <f>TEXT(SalesDataTable[[#This Row],[Order Date]],"MMM")</f>
        <v>Dec</v>
      </c>
      <c r="G2661" s="3" t="s">
        <v>20</v>
      </c>
      <c r="H2661" s="3" t="s">
        <v>21</v>
      </c>
      <c r="I2661" s="3" t="s">
        <v>2</v>
      </c>
      <c r="J2661" s="3" t="s">
        <v>3</v>
      </c>
      <c r="K2661" s="3" t="s">
        <v>14</v>
      </c>
      <c r="L2661" s="3" t="s">
        <v>32</v>
      </c>
      <c r="M2661" s="8">
        <v>2</v>
      </c>
      <c r="N2661" s="5">
        <v>47.38</v>
      </c>
      <c r="O2661" s="6">
        <v>0.05</v>
      </c>
      <c r="P2661" s="5">
        <v>18.850000000000001</v>
      </c>
      <c r="Q2661" s="5">
        <f t="shared" si="164"/>
        <v>90.022000000000006</v>
      </c>
      <c r="R2661" s="5">
        <f t="shared" si="165"/>
        <v>37.700000000000003</v>
      </c>
      <c r="S2661" s="5">
        <f t="shared" si="166"/>
        <v>52.322000000000003</v>
      </c>
      <c r="T2661" s="7">
        <f t="shared" si="167"/>
        <v>0.58121348114905247</v>
      </c>
      <c r="U2661" s="4">
        <f>YEAR(SalesDataTable[[#This Row],[Order Date]])</f>
        <v>2026</v>
      </c>
      <c r="V2661" s="7" t="str">
        <f>"Q"&amp;ROUNDUP(MONTH(SalesDataTable[[#This Row],[Order Date]])/3,0)</f>
        <v>Q4</v>
      </c>
      <c r="W2661" s="8">
        <f>MONTH(SalesDataTable[[#This Row],[Order Date]])</f>
        <v>12</v>
      </c>
      <c r="X2661" s="7" t="str">
        <f>TEXT(SalesDataTable[[#This Row],[Order Date]],"mmm")</f>
        <v>Dec</v>
      </c>
    </row>
    <row r="2662" spans="1:24" ht="15.75">
      <c r="A2662" s="1">
        <v>4468</v>
      </c>
      <c r="B2662" s="2">
        <v>46380</v>
      </c>
      <c r="C2662" s="3">
        <f>YEAR(SalesDataTable[[#This Row],[Order Date]])</f>
        <v>2026</v>
      </c>
      <c r="D2662" s="10" t="str">
        <f>"Q"&amp;ROUNDUP(MONTH(SalesDataTable[[#This Row],[Order Date]])/3,0)</f>
        <v>Q4</v>
      </c>
      <c r="E2662" s="3">
        <f>MONTH(SalesDataTable[[#This Row],[Order Date]])</f>
        <v>12</v>
      </c>
      <c r="F2662" s="3" t="str">
        <f>TEXT(SalesDataTable[[#This Row],[Order Date]],"MMM")</f>
        <v>Dec</v>
      </c>
      <c r="G2662" s="3" t="s">
        <v>0</v>
      </c>
      <c r="H2662" s="3" t="s">
        <v>1</v>
      </c>
      <c r="I2662" s="3" t="s">
        <v>2</v>
      </c>
      <c r="J2662" s="3" t="s">
        <v>16</v>
      </c>
      <c r="K2662" s="3" t="s">
        <v>23</v>
      </c>
      <c r="L2662" s="3" t="s">
        <v>40</v>
      </c>
      <c r="M2662" s="8">
        <v>1</v>
      </c>
      <c r="N2662" s="5">
        <v>80.8</v>
      </c>
      <c r="O2662" s="6">
        <v>0.05</v>
      </c>
      <c r="P2662" s="5">
        <v>38.33</v>
      </c>
      <c r="Q2662" s="5">
        <f t="shared" si="164"/>
        <v>76.759999999999991</v>
      </c>
      <c r="R2662" s="5">
        <f t="shared" si="165"/>
        <v>38.33</v>
      </c>
      <c r="S2662" s="5">
        <f t="shared" si="166"/>
        <v>38.429999999999993</v>
      </c>
      <c r="T2662" s="7">
        <f t="shared" si="167"/>
        <v>0.50065138092756645</v>
      </c>
      <c r="U2662" s="4">
        <f>YEAR(SalesDataTable[[#This Row],[Order Date]])</f>
        <v>2026</v>
      </c>
      <c r="V2662" s="7" t="str">
        <f>"Q"&amp;ROUNDUP(MONTH(SalesDataTable[[#This Row],[Order Date]])/3,0)</f>
        <v>Q4</v>
      </c>
      <c r="W2662" s="8">
        <f>MONTH(SalesDataTable[[#This Row],[Order Date]])</f>
        <v>12</v>
      </c>
      <c r="X2662" s="7" t="str">
        <f>TEXT(SalesDataTable[[#This Row],[Order Date]],"mmm")</f>
        <v>Dec</v>
      </c>
    </row>
    <row r="2663" spans="1:24" ht="15.75">
      <c r="A2663" s="1">
        <v>7</v>
      </c>
      <c r="B2663" s="2">
        <v>46381</v>
      </c>
      <c r="C2663" s="3">
        <f>YEAR(SalesDataTable[[#This Row],[Order Date]])</f>
        <v>2026</v>
      </c>
      <c r="D2663" s="10" t="str">
        <f>"Q"&amp;ROUNDUP(MONTH(SalesDataTable[[#This Row],[Order Date]])/3,0)</f>
        <v>Q4</v>
      </c>
      <c r="E2663" s="3">
        <f>MONTH(SalesDataTable[[#This Row],[Order Date]])</f>
        <v>12</v>
      </c>
      <c r="F2663" s="3" t="str">
        <f>TEXT(SalesDataTable[[#This Row],[Order Date]],"MMM")</f>
        <v>Dec</v>
      </c>
      <c r="G2663" s="3" t="s">
        <v>20</v>
      </c>
      <c r="H2663" s="3" t="s">
        <v>33</v>
      </c>
      <c r="I2663" s="3" t="s">
        <v>2</v>
      </c>
      <c r="J2663" s="3" t="s">
        <v>3</v>
      </c>
      <c r="K2663" s="3" t="s">
        <v>4</v>
      </c>
      <c r="L2663" s="3" t="s">
        <v>30</v>
      </c>
      <c r="M2663" s="8">
        <v>5</v>
      </c>
      <c r="N2663" s="5">
        <v>103.52</v>
      </c>
      <c r="O2663" s="6">
        <v>0.1</v>
      </c>
      <c r="P2663" s="5">
        <v>49.1</v>
      </c>
      <c r="Q2663" s="5">
        <f t="shared" si="164"/>
        <v>465.84000000000003</v>
      </c>
      <c r="R2663" s="5">
        <f t="shared" si="165"/>
        <v>245.5</v>
      </c>
      <c r="S2663" s="5">
        <f t="shared" si="166"/>
        <v>220.34000000000003</v>
      </c>
      <c r="T2663" s="7">
        <f t="shared" si="167"/>
        <v>0.47299501974927016</v>
      </c>
      <c r="U2663" s="4">
        <f>YEAR(SalesDataTable[[#This Row],[Order Date]])</f>
        <v>2026</v>
      </c>
      <c r="V2663" s="7" t="str">
        <f>"Q"&amp;ROUNDUP(MONTH(SalesDataTable[[#This Row],[Order Date]])/3,0)</f>
        <v>Q4</v>
      </c>
      <c r="W2663" s="8">
        <f>MONTH(SalesDataTable[[#This Row],[Order Date]])</f>
        <v>12</v>
      </c>
      <c r="X2663" s="7" t="str">
        <f>TEXT(SalesDataTable[[#This Row],[Order Date]],"mmm")</f>
        <v>Dec</v>
      </c>
    </row>
    <row r="2664" spans="1:24" ht="15.75">
      <c r="A2664" s="1">
        <v>658</v>
      </c>
      <c r="B2664" s="2">
        <v>46381</v>
      </c>
      <c r="C2664" s="3">
        <f>YEAR(SalesDataTable[[#This Row],[Order Date]])</f>
        <v>2026</v>
      </c>
      <c r="D2664" s="10" t="str">
        <f>"Q"&amp;ROUNDUP(MONTH(SalesDataTable[[#This Row],[Order Date]])/3,0)</f>
        <v>Q4</v>
      </c>
      <c r="E2664" s="3">
        <f>MONTH(SalesDataTable[[#This Row],[Order Date]])</f>
        <v>12</v>
      </c>
      <c r="F2664" s="3" t="str">
        <f>TEXT(SalesDataTable[[#This Row],[Order Date]],"MMM")</f>
        <v>Dec</v>
      </c>
      <c r="G2664" s="3" t="s">
        <v>6</v>
      </c>
      <c r="H2664" s="3" t="s">
        <v>27</v>
      </c>
      <c r="I2664" s="3" t="s">
        <v>19</v>
      </c>
      <c r="J2664" s="3" t="s">
        <v>16</v>
      </c>
      <c r="K2664" s="3" t="s">
        <v>9</v>
      </c>
      <c r="L2664" s="3" t="s">
        <v>37</v>
      </c>
      <c r="M2664" s="8">
        <v>2</v>
      </c>
      <c r="N2664" s="5">
        <v>153.38999999999999</v>
      </c>
      <c r="O2664" s="6">
        <v>0.05</v>
      </c>
      <c r="P2664" s="5">
        <v>78.06</v>
      </c>
      <c r="Q2664" s="5">
        <f t="shared" si="164"/>
        <v>291.44099999999997</v>
      </c>
      <c r="R2664" s="5">
        <f t="shared" si="165"/>
        <v>156.12</v>
      </c>
      <c r="S2664" s="5">
        <f t="shared" si="166"/>
        <v>135.32099999999997</v>
      </c>
      <c r="T2664" s="7">
        <f t="shared" si="167"/>
        <v>0.46431696295305047</v>
      </c>
      <c r="U2664" s="4">
        <f>YEAR(SalesDataTable[[#This Row],[Order Date]])</f>
        <v>2026</v>
      </c>
      <c r="V2664" s="7" t="str">
        <f>"Q"&amp;ROUNDUP(MONTH(SalesDataTable[[#This Row],[Order Date]])/3,0)</f>
        <v>Q4</v>
      </c>
      <c r="W2664" s="8">
        <f>MONTH(SalesDataTable[[#This Row],[Order Date]])</f>
        <v>12</v>
      </c>
      <c r="X2664" s="7" t="str">
        <f>TEXT(SalesDataTable[[#This Row],[Order Date]],"mmm")</f>
        <v>Dec</v>
      </c>
    </row>
    <row r="2665" spans="1:24" ht="15.75">
      <c r="A2665" s="1">
        <v>1192</v>
      </c>
      <c r="B2665" s="2">
        <v>46381</v>
      </c>
      <c r="C2665" s="3">
        <f>YEAR(SalesDataTable[[#This Row],[Order Date]])</f>
        <v>2026</v>
      </c>
      <c r="D2665" s="10" t="str">
        <f>"Q"&amp;ROUNDUP(MONTH(SalesDataTable[[#This Row],[Order Date]])/3,0)</f>
        <v>Q4</v>
      </c>
      <c r="E2665" s="3">
        <f>MONTH(SalesDataTable[[#This Row],[Order Date]])</f>
        <v>12</v>
      </c>
      <c r="F2665" s="3" t="str">
        <f>TEXT(SalesDataTable[[#This Row],[Order Date]],"MMM")</f>
        <v>Dec</v>
      </c>
      <c r="G2665" s="3" t="s">
        <v>20</v>
      </c>
      <c r="H2665" s="3" t="s">
        <v>47</v>
      </c>
      <c r="I2665" s="3" t="s">
        <v>8</v>
      </c>
      <c r="J2665" s="3" t="s">
        <v>16</v>
      </c>
      <c r="K2665" s="3" t="s">
        <v>34</v>
      </c>
      <c r="L2665" s="3" t="s">
        <v>35</v>
      </c>
      <c r="M2665" s="8">
        <v>6</v>
      </c>
      <c r="N2665" s="5">
        <v>39.49</v>
      </c>
      <c r="O2665" s="6">
        <v>0.05</v>
      </c>
      <c r="P2665" s="5">
        <v>14.49</v>
      </c>
      <c r="Q2665" s="5">
        <f t="shared" si="164"/>
        <v>225.09299999999999</v>
      </c>
      <c r="R2665" s="5">
        <f t="shared" si="165"/>
        <v>86.94</v>
      </c>
      <c r="S2665" s="5">
        <f t="shared" si="166"/>
        <v>138.15299999999999</v>
      </c>
      <c r="T2665" s="7">
        <f t="shared" si="167"/>
        <v>0.61375964601298127</v>
      </c>
      <c r="U2665" s="4">
        <f>YEAR(SalesDataTable[[#This Row],[Order Date]])</f>
        <v>2026</v>
      </c>
      <c r="V2665" s="7" t="str">
        <f>"Q"&amp;ROUNDUP(MONTH(SalesDataTable[[#This Row],[Order Date]])/3,0)</f>
        <v>Q4</v>
      </c>
      <c r="W2665" s="8">
        <f>MONTH(SalesDataTable[[#This Row],[Order Date]])</f>
        <v>12</v>
      </c>
      <c r="X2665" s="7" t="str">
        <f>TEXT(SalesDataTable[[#This Row],[Order Date]],"mmm")</f>
        <v>Dec</v>
      </c>
    </row>
    <row r="2666" spans="1:24" ht="15.75">
      <c r="A2666" s="1">
        <v>3852</v>
      </c>
      <c r="B2666" s="2">
        <v>46381</v>
      </c>
      <c r="C2666" s="3">
        <f>YEAR(SalesDataTable[[#This Row],[Order Date]])</f>
        <v>2026</v>
      </c>
      <c r="D2666" s="10" t="str">
        <f>"Q"&amp;ROUNDUP(MONTH(SalesDataTable[[#This Row],[Order Date]])/3,0)</f>
        <v>Q4</v>
      </c>
      <c r="E2666" s="3">
        <f>MONTH(SalesDataTable[[#This Row],[Order Date]])</f>
        <v>12</v>
      </c>
      <c r="F2666" s="3" t="str">
        <f>TEXT(SalesDataTable[[#This Row],[Order Date]],"MMM")</f>
        <v>Dec</v>
      </c>
      <c r="G2666" s="3" t="s">
        <v>11</v>
      </c>
      <c r="H2666" s="3" t="s">
        <v>12</v>
      </c>
      <c r="I2666" s="3" t="s">
        <v>19</v>
      </c>
      <c r="J2666" s="3" t="s">
        <v>16</v>
      </c>
      <c r="K2666" s="3" t="s">
        <v>34</v>
      </c>
      <c r="L2666" s="3" t="s">
        <v>42</v>
      </c>
      <c r="M2666" s="8">
        <v>1</v>
      </c>
      <c r="N2666" s="5">
        <v>35.54</v>
      </c>
      <c r="O2666" s="6">
        <v>0.1</v>
      </c>
      <c r="P2666" s="5">
        <v>13.63</v>
      </c>
      <c r="Q2666" s="5">
        <f t="shared" si="164"/>
        <v>31.986000000000001</v>
      </c>
      <c r="R2666" s="5">
        <f t="shared" si="165"/>
        <v>13.63</v>
      </c>
      <c r="S2666" s="5">
        <f t="shared" si="166"/>
        <v>18.356000000000002</v>
      </c>
      <c r="T2666" s="7">
        <f t="shared" si="167"/>
        <v>0.5738760707809667</v>
      </c>
      <c r="U2666" s="4">
        <f>YEAR(SalesDataTable[[#This Row],[Order Date]])</f>
        <v>2026</v>
      </c>
      <c r="V2666" s="7" t="str">
        <f>"Q"&amp;ROUNDUP(MONTH(SalesDataTable[[#This Row],[Order Date]])/3,0)</f>
        <v>Q4</v>
      </c>
      <c r="W2666" s="8">
        <f>MONTH(SalesDataTable[[#This Row],[Order Date]])</f>
        <v>12</v>
      </c>
      <c r="X2666" s="7" t="str">
        <f>TEXT(SalesDataTable[[#This Row],[Order Date]],"mmm")</f>
        <v>Dec</v>
      </c>
    </row>
    <row r="2667" spans="1:24" ht="15.75">
      <c r="A2667" s="1">
        <v>4507</v>
      </c>
      <c r="B2667" s="2">
        <v>46381</v>
      </c>
      <c r="C2667" s="3">
        <f>YEAR(SalesDataTable[[#This Row],[Order Date]])</f>
        <v>2026</v>
      </c>
      <c r="D2667" s="10" t="str">
        <f>"Q"&amp;ROUNDUP(MONTH(SalesDataTable[[#This Row],[Order Date]])/3,0)</f>
        <v>Q4</v>
      </c>
      <c r="E2667" s="3">
        <f>MONTH(SalesDataTable[[#This Row],[Order Date]])</f>
        <v>12</v>
      </c>
      <c r="F2667" s="3" t="str">
        <f>TEXT(SalesDataTable[[#This Row],[Order Date]],"MMM")</f>
        <v>Dec</v>
      </c>
      <c r="G2667" s="3" t="s">
        <v>6</v>
      </c>
      <c r="H2667" s="3" t="s">
        <v>43</v>
      </c>
      <c r="I2667" s="3" t="s">
        <v>28</v>
      </c>
      <c r="J2667" s="3" t="s">
        <v>3</v>
      </c>
      <c r="K2667" s="3" t="s">
        <v>14</v>
      </c>
      <c r="L2667" s="3" t="s">
        <v>48</v>
      </c>
      <c r="M2667" s="8">
        <v>2</v>
      </c>
      <c r="N2667" s="5">
        <v>167.21</v>
      </c>
      <c r="O2667" s="6">
        <v>0.05</v>
      </c>
      <c r="P2667" s="5">
        <v>88.23</v>
      </c>
      <c r="Q2667" s="5">
        <f t="shared" si="164"/>
        <v>317.69900000000001</v>
      </c>
      <c r="R2667" s="5">
        <f t="shared" si="165"/>
        <v>176.46</v>
      </c>
      <c r="S2667" s="5">
        <f t="shared" si="166"/>
        <v>141.239</v>
      </c>
      <c r="T2667" s="7">
        <f t="shared" si="167"/>
        <v>0.44456860109726504</v>
      </c>
      <c r="U2667" s="4">
        <f>YEAR(SalesDataTable[[#This Row],[Order Date]])</f>
        <v>2026</v>
      </c>
      <c r="V2667" s="7" t="str">
        <f>"Q"&amp;ROUNDUP(MONTH(SalesDataTable[[#This Row],[Order Date]])/3,0)</f>
        <v>Q4</v>
      </c>
      <c r="W2667" s="8">
        <f>MONTH(SalesDataTable[[#This Row],[Order Date]])</f>
        <v>12</v>
      </c>
      <c r="X2667" s="7" t="str">
        <f>TEXT(SalesDataTable[[#This Row],[Order Date]],"mmm")</f>
        <v>Dec</v>
      </c>
    </row>
    <row r="2668" spans="1:24" ht="15.75">
      <c r="A2668" s="1">
        <v>260</v>
      </c>
      <c r="B2668" s="2">
        <v>46382</v>
      </c>
      <c r="C2668" s="3">
        <f>YEAR(SalesDataTable[[#This Row],[Order Date]])</f>
        <v>2026</v>
      </c>
      <c r="D2668" s="10" t="str">
        <f>"Q"&amp;ROUNDUP(MONTH(SalesDataTable[[#This Row],[Order Date]])/3,0)</f>
        <v>Q4</v>
      </c>
      <c r="E2668" s="3">
        <f>MONTH(SalesDataTable[[#This Row],[Order Date]])</f>
        <v>12</v>
      </c>
      <c r="F2668" s="3" t="str">
        <f>TEXT(SalesDataTable[[#This Row],[Order Date]],"MMM")</f>
        <v>Dec</v>
      </c>
      <c r="G2668" s="3" t="s">
        <v>11</v>
      </c>
      <c r="H2668" s="3" t="s">
        <v>12</v>
      </c>
      <c r="I2668" s="3" t="s">
        <v>2</v>
      </c>
      <c r="J2668" s="3" t="s">
        <v>16</v>
      </c>
      <c r="K2668" s="3" t="s">
        <v>9</v>
      </c>
      <c r="L2668" s="3" t="s">
        <v>46</v>
      </c>
      <c r="M2668" s="8">
        <v>1</v>
      </c>
      <c r="N2668" s="5">
        <v>71.89</v>
      </c>
      <c r="O2668" s="6">
        <v>0.1</v>
      </c>
      <c r="P2668" s="5">
        <v>31.88</v>
      </c>
      <c r="Q2668" s="5">
        <f t="shared" si="164"/>
        <v>64.701000000000008</v>
      </c>
      <c r="R2668" s="5">
        <f t="shared" si="165"/>
        <v>31.88</v>
      </c>
      <c r="S2668" s="5">
        <f t="shared" si="166"/>
        <v>32.821000000000012</v>
      </c>
      <c r="T2668" s="7">
        <f t="shared" si="167"/>
        <v>0.50727191233520363</v>
      </c>
      <c r="U2668" s="4">
        <f>YEAR(SalesDataTable[[#This Row],[Order Date]])</f>
        <v>2026</v>
      </c>
      <c r="V2668" s="7" t="str">
        <f>"Q"&amp;ROUNDUP(MONTH(SalesDataTable[[#This Row],[Order Date]])/3,0)</f>
        <v>Q4</v>
      </c>
      <c r="W2668" s="8">
        <f>MONTH(SalesDataTable[[#This Row],[Order Date]])</f>
        <v>12</v>
      </c>
      <c r="X2668" s="7" t="str">
        <f>TEXT(SalesDataTable[[#This Row],[Order Date]],"mmm")</f>
        <v>Dec</v>
      </c>
    </row>
    <row r="2669" spans="1:24" ht="15.75">
      <c r="A2669" s="1">
        <v>1659</v>
      </c>
      <c r="B2669" s="2">
        <v>46382</v>
      </c>
      <c r="C2669" s="3">
        <f>YEAR(SalesDataTable[[#This Row],[Order Date]])</f>
        <v>2026</v>
      </c>
      <c r="D2669" s="10" t="str">
        <f>"Q"&amp;ROUNDUP(MONTH(SalesDataTable[[#This Row],[Order Date]])/3,0)</f>
        <v>Q4</v>
      </c>
      <c r="E2669" s="3">
        <f>MONTH(SalesDataTable[[#This Row],[Order Date]])</f>
        <v>12</v>
      </c>
      <c r="F2669" s="3" t="str">
        <f>TEXT(SalesDataTable[[#This Row],[Order Date]],"MMM")</f>
        <v>Dec</v>
      </c>
      <c r="G2669" s="3" t="s">
        <v>0</v>
      </c>
      <c r="H2669" s="3" t="s">
        <v>50</v>
      </c>
      <c r="I2669" s="3" t="s">
        <v>19</v>
      </c>
      <c r="J2669" s="3" t="s">
        <v>13</v>
      </c>
      <c r="K2669" s="3" t="s">
        <v>14</v>
      </c>
      <c r="L2669" s="3" t="s">
        <v>44</v>
      </c>
      <c r="M2669" s="8">
        <v>1</v>
      </c>
      <c r="N2669" s="5">
        <v>133.56</v>
      </c>
      <c r="O2669" s="6">
        <v>0.05</v>
      </c>
      <c r="P2669" s="5">
        <v>68.739999999999995</v>
      </c>
      <c r="Q2669" s="5">
        <f t="shared" si="164"/>
        <v>126.88199999999999</v>
      </c>
      <c r="R2669" s="5">
        <f t="shared" si="165"/>
        <v>68.739999999999995</v>
      </c>
      <c r="S2669" s="5">
        <f t="shared" si="166"/>
        <v>58.141999999999996</v>
      </c>
      <c r="T2669" s="7">
        <f t="shared" si="167"/>
        <v>0.4582367869358932</v>
      </c>
      <c r="U2669" s="4">
        <f>YEAR(SalesDataTable[[#This Row],[Order Date]])</f>
        <v>2026</v>
      </c>
      <c r="V2669" s="7" t="str">
        <f>"Q"&amp;ROUNDUP(MONTH(SalesDataTable[[#This Row],[Order Date]])/3,0)</f>
        <v>Q4</v>
      </c>
      <c r="W2669" s="8">
        <f>MONTH(SalesDataTable[[#This Row],[Order Date]])</f>
        <v>12</v>
      </c>
      <c r="X2669" s="7" t="str">
        <f>TEXT(SalesDataTable[[#This Row],[Order Date]],"mmm")</f>
        <v>Dec</v>
      </c>
    </row>
    <row r="2670" spans="1:24" ht="15.75">
      <c r="A2670" s="1">
        <v>3188</v>
      </c>
      <c r="B2670" s="2">
        <v>46382</v>
      </c>
      <c r="C2670" s="3">
        <f>YEAR(SalesDataTable[[#This Row],[Order Date]])</f>
        <v>2026</v>
      </c>
      <c r="D2670" s="10" t="str">
        <f>"Q"&amp;ROUNDUP(MONTH(SalesDataTable[[#This Row],[Order Date]])/3,0)</f>
        <v>Q4</v>
      </c>
      <c r="E2670" s="3">
        <f>MONTH(SalesDataTable[[#This Row],[Order Date]])</f>
        <v>12</v>
      </c>
      <c r="F2670" s="3" t="str">
        <f>TEXT(SalesDataTable[[#This Row],[Order Date]],"MMM")</f>
        <v>Dec</v>
      </c>
      <c r="G2670" s="3" t="s">
        <v>20</v>
      </c>
      <c r="H2670" s="3" t="s">
        <v>31</v>
      </c>
      <c r="I2670" s="3" t="s">
        <v>28</v>
      </c>
      <c r="J2670" s="3" t="s">
        <v>13</v>
      </c>
      <c r="K2670" s="3" t="s">
        <v>23</v>
      </c>
      <c r="L2670" s="3" t="s">
        <v>51</v>
      </c>
      <c r="M2670" s="8">
        <v>2</v>
      </c>
      <c r="N2670" s="5">
        <v>122.28</v>
      </c>
      <c r="O2670" s="6">
        <v>0.1</v>
      </c>
      <c r="P2670" s="5">
        <v>61.64</v>
      </c>
      <c r="Q2670" s="5">
        <f t="shared" si="164"/>
        <v>220.10400000000001</v>
      </c>
      <c r="R2670" s="5">
        <f t="shared" si="165"/>
        <v>123.28</v>
      </c>
      <c r="S2670" s="5">
        <f t="shared" si="166"/>
        <v>96.824000000000012</v>
      </c>
      <c r="T2670" s="7">
        <f t="shared" si="167"/>
        <v>0.43990113764402283</v>
      </c>
      <c r="U2670" s="4">
        <f>YEAR(SalesDataTable[[#This Row],[Order Date]])</f>
        <v>2026</v>
      </c>
      <c r="V2670" s="7" t="str">
        <f>"Q"&amp;ROUNDUP(MONTH(SalesDataTable[[#This Row],[Order Date]])/3,0)</f>
        <v>Q4</v>
      </c>
      <c r="W2670" s="8">
        <f>MONTH(SalesDataTable[[#This Row],[Order Date]])</f>
        <v>12</v>
      </c>
      <c r="X2670" s="7" t="str">
        <f>TEXT(SalesDataTable[[#This Row],[Order Date]],"mmm")</f>
        <v>Dec</v>
      </c>
    </row>
    <row r="2671" spans="1:24" ht="15.75">
      <c r="A2671" s="1">
        <v>3673</v>
      </c>
      <c r="B2671" s="2">
        <v>46382</v>
      </c>
      <c r="C2671" s="3">
        <f>YEAR(SalesDataTable[[#This Row],[Order Date]])</f>
        <v>2026</v>
      </c>
      <c r="D2671" s="10" t="str">
        <f>"Q"&amp;ROUNDUP(MONTH(SalesDataTable[[#This Row],[Order Date]])/3,0)</f>
        <v>Q4</v>
      </c>
      <c r="E2671" s="3">
        <f>MONTH(SalesDataTable[[#This Row],[Order Date]])</f>
        <v>12</v>
      </c>
      <c r="F2671" s="3" t="str">
        <f>TEXT(SalesDataTable[[#This Row],[Order Date]],"MMM")</f>
        <v>Dec</v>
      </c>
      <c r="G2671" s="3" t="s">
        <v>0</v>
      </c>
      <c r="H2671" s="3" t="s">
        <v>50</v>
      </c>
      <c r="I2671" s="3" t="s">
        <v>2</v>
      </c>
      <c r="J2671" s="3" t="s">
        <v>16</v>
      </c>
      <c r="K2671" s="3" t="s">
        <v>34</v>
      </c>
      <c r="L2671" s="3" t="s">
        <v>35</v>
      </c>
      <c r="M2671" s="8">
        <v>1</v>
      </c>
      <c r="N2671" s="5">
        <v>40.619999999999997</v>
      </c>
      <c r="O2671" s="6">
        <v>0</v>
      </c>
      <c r="P2671" s="5">
        <v>14.62</v>
      </c>
      <c r="Q2671" s="5">
        <f t="shared" si="164"/>
        <v>40.619999999999997</v>
      </c>
      <c r="R2671" s="5">
        <f t="shared" si="165"/>
        <v>14.62</v>
      </c>
      <c r="S2671" s="5">
        <f t="shared" si="166"/>
        <v>26</v>
      </c>
      <c r="T2671" s="7">
        <f t="shared" si="167"/>
        <v>0.64007877892663712</v>
      </c>
      <c r="U2671" s="4">
        <f>YEAR(SalesDataTable[[#This Row],[Order Date]])</f>
        <v>2026</v>
      </c>
      <c r="V2671" s="7" t="str">
        <f>"Q"&amp;ROUNDUP(MONTH(SalesDataTable[[#This Row],[Order Date]])/3,0)</f>
        <v>Q4</v>
      </c>
      <c r="W2671" s="8">
        <f>MONTH(SalesDataTable[[#This Row],[Order Date]])</f>
        <v>12</v>
      </c>
      <c r="X2671" s="7" t="str">
        <f>TEXT(SalesDataTable[[#This Row],[Order Date]],"mmm")</f>
        <v>Dec</v>
      </c>
    </row>
    <row r="2672" spans="1:24" ht="15.75">
      <c r="A2672" s="1">
        <v>3805</v>
      </c>
      <c r="B2672" s="2">
        <v>46382</v>
      </c>
      <c r="C2672" s="3">
        <f>YEAR(SalesDataTable[[#This Row],[Order Date]])</f>
        <v>2026</v>
      </c>
      <c r="D2672" s="10" t="str">
        <f>"Q"&amp;ROUNDUP(MONTH(SalesDataTable[[#This Row],[Order Date]])/3,0)</f>
        <v>Q4</v>
      </c>
      <c r="E2672" s="3">
        <f>MONTH(SalesDataTable[[#This Row],[Order Date]])</f>
        <v>12</v>
      </c>
      <c r="F2672" s="3" t="str">
        <f>TEXT(SalesDataTable[[#This Row],[Order Date]],"MMM")</f>
        <v>Dec</v>
      </c>
      <c r="G2672" s="3" t="s">
        <v>20</v>
      </c>
      <c r="H2672" s="3" t="s">
        <v>21</v>
      </c>
      <c r="I2672" s="3" t="s">
        <v>8</v>
      </c>
      <c r="J2672" s="3" t="s">
        <v>16</v>
      </c>
      <c r="K2672" s="3" t="s">
        <v>14</v>
      </c>
      <c r="L2672" s="3" t="s">
        <v>32</v>
      </c>
      <c r="M2672" s="8">
        <v>8</v>
      </c>
      <c r="N2672" s="5">
        <v>45.54</v>
      </c>
      <c r="O2672" s="6">
        <v>0.15</v>
      </c>
      <c r="P2672" s="5">
        <v>18.54</v>
      </c>
      <c r="Q2672" s="5">
        <f t="shared" si="164"/>
        <v>309.67199999999997</v>
      </c>
      <c r="R2672" s="5">
        <f t="shared" si="165"/>
        <v>148.32</v>
      </c>
      <c r="S2672" s="5">
        <f t="shared" si="166"/>
        <v>161.35199999999998</v>
      </c>
      <c r="T2672" s="7">
        <f t="shared" si="167"/>
        <v>0.52104161822831896</v>
      </c>
      <c r="U2672" s="4">
        <f>YEAR(SalesDataTable[[#This Row],[Order Date]])</f>
        <v>2026</v>
      </c>
      <c r="V2672" s="7" t="str">
        <f>"Q"&amp;ROUNDUP(MONTH(SalesDataTable[[#This Row],[Order Date]])/3,0)</f>
        <v>Q4</v>
      </c>
      <c r="W2672" s="8">
        <f>MONTH(SalesDataTable[[#This Row],[Order Date]])</f>
        <v>12</v>
      </c>
      <c r="X2672" s="7" t="str">
        <f>TEXT(SalesDataTable[[#This Row],[Order Date]],"mmm")</f>
        <v>Dec</v>
      </c>
    </row>
    <row r="2673" spans="1:24" ht="15.75">
      <c r="A2673" s="1">
        <v>3945</v>
      </c>
      <c r="B2673" s="2">
        <v>46382</v>
      </c>
      <c r="C2673" s="3">
        <f>YEAR(SalesDataTable[[#This Row],[Order Date]])</f>
        <v>2026</v>
      </c>
      <c r="D2673" s="10" t="str">
        <f>"Q"&amp;ROUNDUP(MONTH(SalesDataTable[[#This Row],[Order Date]])/3,0)</f>
        <v>Q4</v>
      </c>
      <c r="E2673" s="3">
        <f>MONTH(SalesDataTable[[#This Row],[Order Date]])</f>
        <v>12</v>
      </c>
      <c r="F2673" s="3" t="str">
        <f>TEXT(SalesDataTable[[#This Row],[Order Date]],"MMM")</f>
        <v>Dec</v>
      </c>
      <c r="G2673" s="3" t="s">
        <v>20</v>
      </c>
      <c r="H2673" s="3" t="s">
        <v>47</v>
      </c>
      <c r="I2673" s="3" t="s">
        <v>8</v>
      </c>
      <c r="J2673" s="3" t="s">
        <v>16</v>
      </c>
      <c r="K2673" s="3" t="s">
        <v>4</v>
      </c>
      <c r="L2673" s="3" t="s">
        <v>22</v>
      </c>
      <c r="M2673" s="8">
        <v>4</v>
      </c>
      <c r="N2673" s="5">
        <v>50.96</v>
      </c>
      <c r="O2673" s="6">
        <v>0.1</v>
      </c>
      <c r="P2673" s="5">
        <v>22.14</v>
      </c>
      <c r="Q2673" s="5">
        <f t="shared" si="164"/>
        <v>183.45600000000002</v>
      </c>
      <c r="R2673" s="5">
        <f t="shared" si="165"/>
        <v>88.56</v>
      </c>
      <c r="S2673" s="5">
        <f t="shared" si="166"/>
        <v>94.896000000000015</v>
      </c>
      <c r="T2673" s="7">
        <f t="shared" si="167"/>
        <v>0.51726844583987441</v>
      </c>
      <c r="U2673" s="4">
        <f>YEAR(SalesDataTable[[#This Row],[Order Date]])</f>
        <v>2026</v>
      </c>
      <c r="V2673" s="7" t="str">
        <f>"Q"&amp;ROUNDUP(MONTH(SalesDataTable[[#This Row],[Order Date]])/3,0)</f>
        <v>Q4</v>
      </c>
      <c r="W2673" s="8">
        <f>MONTH(SalesDataTable[[#This Row],[Order Date]])</f>
        <v>12</v>
      </c>
      <c r="X2673" s="7" t="str">
        <f>TEXT(SalesDataTable[[#This Row],[Order Date]],"mmm")</f>
        <v>Dec</v>
      </c>
    </row>
    <row r="2674" spans="1:24" ht="15.75">
      <c r="A2674" s="1">
        <v>4266</v>
      </c>
      <c r="B2674" s="2">
        <v>46382</v>
      </c>
      <c r="C2674" s="3">
        <f>YEAR(SalesDataTable[[#This Row],[Order Date]])</f>
        <v>2026</v>
      </c>
      <c r="D2674" s="10" t="str">
        <f>"Q"&amp;ROUNDUP(MONTH(SalesDataTable[[#This Row],[Order Date]])/3,0)</f>
        <v>Q4</v>
      </c>
      <c r="E2674" s="3">
        <f>MONTH(SalesDataTable[[#This Row],[Order Date]])</f>
        <v>12</v>
      </c>
      <c r="F2674" s="3" t="str">
        <f>TEXT(SalesDataTable[[#This Row],[Order Date]],"MMM")</f>
        <v>Dec</v>
      </c>
      <c r="G2674" s="3" t="s">
        <v>6</v>
      </c>
      <c r="H2674" s="3" t="s">
        <v>7</v>
      </c>
      <c r="I2674" s="3" t="s">
        <v>2</v>
      </c>
      <c r="J2674" s="3" t="s">
        <v>13</v>
      </c>
      <c r="K2674" s="3" t="s">
        <v>4</v>
      </c>
      <c r="L2674" s="3" t="s">
        <v>26</v>
      </c>
      <c r="M2674" s="8">
        <v>4</v>
      </c>
      <c r="N2674" s="5">
        <v>40.19</v>
      </c>
      <c r="O2674" s="6">
        <v>0.15</v>
      </c>
      <c r="P2674" s="5">
        <v>16.55</v>
      </c>
      <c r="Q2674" s="5">
        <f t="shared" si="164"/>
        <v>136.64599999999999</v>
      </c>
      <c r="R2674" s="5">
        <f t="shared" si="165"/>
        <v>66.2</v>
      </c>
      <c r="S2674" s="5">
        <f t="shared" si="166"/>
        <v>70.445999999999984</v>
      </c>
      <c r="T2674" s="7">
        <f t="shared" si="167"/>
        <v>0.51553649576277383</v>
      </c>
      <c r="U2674" s="4">
        <f>YEAR(SalesDataTable[[#This Row],[Order Date]])</f>
        <v>2026</v>
      </c>
      <c r="V2674" s="7" t="str">
        <f>"Q"&amp;ROUNDUP(MONTH(SalesDataTable[[#This Row],[Order Date]])/3,0)</f>
        <v>Q4</v>
      </c>
      <c r="W2674" s="8">
        <f>MONTH(SalesDataTable[[#This Row],[Order Date]])</f>
        <v>12</v>
      </c>
      <c r="X2674" s="7" t="str">
        <f>TEXT(SalesDataTable[[#This Row],[Order Date]],"mmm")</f>
        <v>Dec</v>
      </c>
    </row>
    <row r="2675" spans="1:24" ht="15.75">
      <c r="A2675" s="1">
        <v>606</v>
      </c>
      <c r="B2675" s="2">
        <v>46383</v>
      </c>
      <c r="C2675" s="3">
        <f>YEAR(SalesDataTable[[#This Row],[Order Date]])</f>
        <v>2026</v>
      </c>
      <c r="D2675" s="10" t="str">
        <f>"Q"&amp;ROUNDUP(MONTH(SalesDataTable[[#This Row],[Order Date]])/3,0)</f>
        <v>Q4</v>
      </c>
      <c r="E2675" s="3">
        <f>MONTH(SalesDataTable[[#This Row],[Order Date]])</f>
        <v>12</v>
      </c>
      <c r="F2675" s="3" t="str">
        <f>TEXT(SalesDataTable[[#This Row],[Order Date]],"MMM")</f>
        <v>Dec</v>
      </c>
      <c r="G2675" s="3" t="s">
        <v>6</v>
      </c>
      <c r="H2675" s="3" t="s">
        <v>43</v>
      </c>
      <c r="I2675" s="3" t="s">
        <v>2</v>
      </c>
      <c r="J2675" s="3" t="s">
        <v>13</v>
      </c>
      <c r="K2675" s="3" t="s">
        <v>23</v>
      </c>
      <c r="L2675" s="3" t="s">
        <v>24</v>
      </c>
      <c r="M2675" s="8">
        <v>3</v>
      </c>
      <c r="N2675" s="5">
        <v>333.84</v>
      </c>
      <c r="O2675" s="6">
        <v>0</v>
      </c>
      <c r="P2675" s="5">
        <v>193.05</v>
      </c>
      <c r="Q2675" s="5">
        <f t="shared" si="164"/>
        <v>1001.52</v>
      </c>
      <c r="R2675" s="5">
        <f t="shared" si="165"/>
        <v>579.15000000000009</v>
      </c>
      <c r="S2675" s="5">
        <f t="shared" si="166"/>
        <v>422.36999999999989</v>
      </c>
      <c r="T2675" s="7">
        <f t="shared" si="167"/>
        <v>0.42172897196261672</v>
      </c>
      <c r="U2675" s="4">
        <f>YEAR(SalesDataTable[[#This Row],[Order Date]])</f>
        <v>2026</v>
      </c>
      <c r="V2675" s="7" t="str">
        <f>"Q"&amp;ROUNDUP(MONTH(SalesDataTable[[#This Row],[Order Date]])/3,0)</f>
        <v>Q4</v>
      </c>
      <c r="W2675" s="8">
        <f>MONTH(SalesDataTable[[#This Row],[Order Date]])</f>
        <v>12</v>
      </c>
      <c r="X2675" s="7" t="str">
        <f>TEXT(SalesDataTable[[#This Row],[Order Date]],"mmm")</f>
        <v>Dec</v>
      </c>
    </row>
    <row r="2676" spans="1:24" ht="15.75">
      <c r="A2676" s="1">
        <v>1166</v>
      </c>
      <c r="B2676" s="2">
        <v>46383</v>
      </c>
      <c r="C2676" s="3">
        <f>YEAR(SalesDataTable[[#This Row],[Order Date]])</f>
        <v>2026</v>
      </c>
      <c r="D2676" s="10" t="str">
        <f>"Q"&amp;ROUNDUP(MONTH(SalesDataTable[[#This Row],[Order Date]])/3,0)</f>
        <v>Q4</v>
      </c>
      <c r="E2676" s="3">
        <f>MONTH(SalesDataTable[[#This Row],[Order Date]])</f>
        <v>12</v>
      </c>
      <c r="F2676" s="3" t="str">
        <f>TEXT(SalesDataTable[[#This Row],[Order Date]],"MMM")</f>
        <v>Dec</v>
      </c>
      <c r="G2676" s="3" t="s">
        <v>11</v>
      </c>
      <c r="H2676" s="3" t="s">
        <v>52</v>
      </c>
      <c r="I2676" s="3" t="s">
        <v>28</v>
      </c>
      <c r="J2676" s="3" t="s">
        <v>3</v>
      </c>
      <c r="K2676" s="3" t="s">
        <v>23</v>
      </c>
      <c r="L2676" s="3" t="s">
        <v>29</v>
      </c>
      <c r="M2676" s="8">
        <v>2</v>
      </c>
      <c r="N2676" s="5">
        <v>198.94</v>
      </c>
      <c r="O2676" s="6">
        <v>0.15</v>
      </c>
      <c r="P2676" s="5">
        <v>102.32</v>
      </c>
      <c r="Q2676" s="5">
        <f t="shared" si="164"/>
        <v>338.19799999999998</v>
      </c>
      <c r="R2676" s="5">
        <f t="shared" si="165"/>
        <v>204.64</v>
      </c>
      <c r="S2676" s="5">
        <f t="shared" si="166"/>
        <v>133.55799999999999</v>
      </c>
      <c r="T2676" s="7">
        <f t="shared" si="167"/>
        <v>0.39491067362905752</v>
      </c>
      <c r="U2676" s="4">
        <f>YEAR(SalesDataTable[[#This Row],[Order Date]])</f>
        <v>2026</v>
      </c>
      <c r="V2676" s="7" t="str">
        <f>"Q"&amp;ROUNDUP(MONTH(SalesDataTable[[#This Row],[Order Date]])/3,0)</f>
        <v>Q4</v>
      </c>
      <c r="W2676" s="8">
        <f>MONTH(SalesDataTable[[#This Row],[Order Date]])</f>
        <v>12</v>
      </c>
      <c r="X2676" s="7" t="str">
        <f>TEXT(SalesDataTable[[#This Row],[Order Date]],"mmm")</f>
        <v>Dec</v>
      </c>
    </row>
    <row r="2677" spans="1:24" ht="15.75">
      <c r="A2677" s="1">
        <v>1913</v>
      </c>
      <c r="B2677" s="2">
        <v>46383</v>
      </c>
      <c r="C2677" s="3">
        <f>YEAR(SalesDataTable[[#This Row],[Order Date]])</f>
        <v>2026</v>
      </c>
      <c r="D2677" s="10" t="str">
        <f>"Q"&amp;ROUNDUP(MONTH(SalesDataTable[[#This Row],[Order Date]])/3,0)</f>
        <v>Q4</v>
      </c>
      <c r="E2677" s="3">
        <f>MONTH(SalesDataTable[[#This Row],[Order Date]])</f>
        <v>12</v>
      </c>
      <c r="F2677" s="3" t="str">
        <f>TEXT(SalesDataTable[[#This Row],[Order Date]],"MMM")</f>
        <v>Dec</v>
      </c>
      <c r="G2677" s="3" t="s">
        <v>11</v>
      </c>
      <c r="H2677" s="3" t="s">
        <v>25</v>
      </c>
      <c r="I2677" s="3" t="s">
        <v>28</v>
      </c>
      <c r="J2677" s="3" t="s">
        <v>13</v>
      </c>
      <c r="K2677" s="3" t="s">
        <v>34</v>
      </c>
      <c r="L2677" s="3" t="s">
        <v>42</v>
      </c>
      <c r="M2677" s="8">
        <v>3</v>
      </c>
      <c r="N2677" s="5">
        <v>35.979999999999997</v>
      </c>
      <c r="O2677" s="6">
        <v>0</v>
      </c>
      <c r="P2677" s="5">
        <v>13.6</v>
      </c>
      <c r="Q2677" s="5">
        <f t="shared" si="164"/>
        <v>107.94</v>
      </c>
      <c r="R2677" s="5">
        <f t="shared" si="165"/>
        <v>40.799999999999997</v>
      </c>
      <c r="S2677" s="5">
        <f t="shared" si="166"/>
        <v>67.14</v>
      </c>
      <c r="T2677" s="7">
        <f t="shared" si="167"/>
        <v>0.62201222901612008</v>
      </c>
      <c r="U2677" s="4">
        <f>YEAR(SalesDataTable[[#This Row],[Order Date]])</f>
        <v>2026</v>
      </c>
      <c r="V2677" s="7" t="str">
        <f>"Q"&amp;ROUNDUP(MONTH(SalesDataTable[[#This Row],[Order Date]])/3,0)</f>
        <v>Q4</v>
      </c>
      <c r="W2677" s="8">
        <f>MONTH(SalesDataTable[[#This Row],[Order Date]])</f>
        <v>12</v>
      </c>
      <c r="X2677" s="7" t="str">
        <f>TEXT(SalesDataTable[[#This Row],[Order Date]],"mmm")</f>
        <v>Dec</v>
      </c>
    </row>
    <row r="2678" spans="1:24" ht="15.75">
      <c r="A2678" s="1">
        <v>2402</v>
      </c>
      <c r="B2678" s="2">
        <v>46383</v>
      </c>
      <c r="C2678" s="3">
        <f>YEAR(SalesDataTable[[#This Row],[Order Date]])</f>
        <v>2026</v>
      </c>
      <c r="D2678" s="10" t="str">
        <f>"Q"&amp;ROUNDUP(MONTH(SalesDataTable[[#This Row],[Order Date]])/3,0)</f>
        <v>Q4</v>
      </c>
      <c r="E2678" s="3">
        <f>MONTH(SalesDataTable[[#This Row],[Order Date]])</f>
        <v>12</v>
      </c>
      <c r="F2678" s="3" t="str">
        <f>TEXT(SalesDataTable[[#This Row],[Order Date]],"MMM")</f>
        <v>Dec</v>
      </c>
      <c r="G2678" s="3" t="s">
        <v>6</v>
      </c>
      <c r="H2678" s="3" t="s">
        <v>49</v>
      </c>
      <c r="I2678" s="3" t="s">
        <v>28</v>
      </c>
      <c r="J2678" s="3" t="s">
        <v>13</v>
      </c>
      <c r="K2678" s="3" t="s">
        <v>14</v>
      </c>
      <c r="L2678" s="3" t="s">
        <v>44</v>
      </c>
      <c r="M2678" s="8">
        <v>6</v>
      </c>
      <c r="N2678" s="5">
        <v>133.4</v>
      </c>
      <c r="O2678" s="6">
        <v>0.1</v>
      </c>
      <c r="P2678" s="5">
        <v>66.3</v>
      </c>
      <c r="Q2678" s="5">
        <f t="shared" si="164"/>
        <v>720.36000000000013</v>
      </c>
      <c r="R2678" s="5">
        <f t="shared" si="165"/>
        <v>397.79999999999995</v>
      </c>
      <c r="S2678" s="5">
        <f t="shared" si="166"/>
        <v>322.56000000000017</v>
      </c>
      <c r="T2678" s="7">
        <f t="shared" si="167"/>
        <v>0.44777611194402817</v>
      </c>
      <c r="U2678" s="4">
        <f>YEAR(SalesDataTable[[#This Row],[Order Date]])</f>
        <v>2026</v>
      </c>
      <c r="V2678" s="7" t="str">
        <f>"Q"&amp;ROUNDUP(MONTH(SalesDataTable[[#This Row],[Order Date]])/3,0)</f>
        <v>Q4</v>
      </c>
      <c r="W2678" s="8">
        <f>MONTH(SalesDataTable[[#This Row],[Order Date]])</f>
        <v>12</v>
      </c>
      <c r="X2678" s="7" t="str">
        <f>TEXT(SalesDataTable[[#This Row],[Order Date]],"mmm")</f>
        <v>Dec</v>
      </c>
    </row>
    <row r="2679" spans="1:24" ht="15.75">
      <c r="A2679" s="1">
        <v>3192</v>
      </c>
      <c r="B2679" s="2">
        <v>46383</v>
      </c>
      <c r="C2679" s="3">
        <f>YEAR(SalesDataTable[[#This Row],[Order Date]])</f>
        <v>2026</v>
      </c>
      <c r="D2679" s="10" t="str">
        <f>"Q"&amp;ROUNDUP(MONTH(SalesDataTable[[#This Row],[Order Date]])/3,0)</f>
        <v>Q4</v>
      </c>
      <c r="E2679" s="3">
        <f>MONTH(SalesDataTable[[#This Row],[Order Date]])</f>
        <v>12</v>
      </c>
      <c r="F2679" s="3" t="str">
        <f>TEXT(SalesDataTable[[#This Row],[Order Date]],"MMM")</f>
        <v>Dec</v>
      </c>
      <c r="G2679" s="3" t="s">
        <v>20</v>
      </c>
      <c r="H2679" s="3" t="s">
        <v>31</v>
      </c>
      <c r="I2679" s="3" t="s">
        <v>2</v>
      </c>
      <c r="J2679" s="3" t="s">
        <v>3</v>
      </c>
      <c r="K2679" s="3" t="s">
        <v>9</v>
      </c>
      <c r="L2679" s="3" t="s">
        <v>10</v>
      </c>
      <c r="M2679" s="8">
        <v>2</v>
      </c>
      <c r="N2679" s="5">
        <v>93.45</v>
      </c>
      <c r="O2679" s="6">
        <v>0</v>
      </c>
      <c r="P2679" s="5">
        <v>45.75</v>
      </c>
      <c r="Q2679" s="5">
        <f t="shared" si="164"/>
        <v>186.9</v>
      </c>
      <c r="R2679" s="5">
        <f t="shared" si="165"/>
        <v>91.5</v>
      </c>
      <c r="S2679" s="5">
        <f t="shared" si="166"/>
        <v>95.4</v>
      </c>
      <c r="T2679" s="7">
        <f t="shared" si="167"/>
        <v>0.5104333868378812</v>
      </c>
      <c r="U2679" s="4">
        <f>YEAR(SalesDataTable[[#This Row],[Order Date]])</f>
        <v>2026</v>
      </c>
      <c r="V2679" s="7" t="str">
        <f>"Q"&amp;ROUNDUP(MONTH(SalesDataTable[[#This Row],[Order Date]])/3,0)</f>
        <v>Q4</v>
      </c>
      <c r="W2679" s="8">
        <f>MONTH(SalesDataTable[[#This Row],[Order Date]])</f>
        <v>12</v>
      </c>
      <c r="X2679" s="7" t="str">
        <f>TEXT(SalesDataTable[[#This Row],[Order Date]],"mmm")</f>
        <v>Dec</v>
      </c>
    </row>
    <row r="2680" spans="1:24" ht="15.75">
      <c r="A2680" s="1">
        <v>3721</v>
      </c>
      <c r="B2680" s="2">
        <v>46383</v>
      </c>
      <c r="C2680" s="3">
        <f>YEAR(SalesDataTable[[#This Row],[Order Date]])</f>
        <v>2026</v>
      </c>
      <c r="D2680" s="10" t="str">
        <f>"Q"&amp;ROUNDUP(MONTH(SalesDataTable[[#This Row],[Order Date]])/3,0)</f>
        <v>Q4</v>
      </c>
      <c r="E2680" s="3">
        <f>MONTH(SalesDataTable[[#This Row],[Order Date]])</f>
        <v>12</v>
      </c>
      <c r="F2680" s="3" t="str">
        <f>TEXT(SalesDataTable[[#This Row],[Order Date]],"MMM")</f>
        <v>Dec</v>
      </c>
      <c r="G2680" s="3" t="s">
        <v>11</v>
      </c>
      <c r="H2680" s="3" t="s">
        <v>25</v>
      </c>
      <c r="I2680" s="3" t="s">
        <v>28</v>
      </c>
      <c r="J2680" s="3" t="s">
        <v>13</v>
      </c>
      <c r="K2680" s="3" t="s">
        <v>34</v>
      </c>
      <c r="L2680" s="3" t="s">
        <v>45</v>
      </c>
      <c r="M2680" s="8">
        <v>1</v>
      </c>
      <c r="N2680" s="5">
        <v>49.79</v>
      </c>
      <c r="O2680" s="6">
        <v>0.2</v>
      </c>
      <c r="P2680" s="5">
        <v>21.87</v>
      </c>
      <c r="Q2680" s="5">
        <f t="shared" si="164"/>
        <v>39.832000000000001</v>
      </c>
      <c r="R2680" s="5">
        <f t="shared" si="165"/>
        <v>21.87</v>
      </c>
      <c r="S2680" s="5">
        <f t="shared" si="166"/>
        <v>17.962</v>
      </c>
      <c r="T2680" s="7">
        <f t="shared" si="167"/>
        <v>0.45094396465153641</v>
      </c>
      <c r="U2680" s="4">
        <f>YEAR(SalesDataTable[[#This Row],[Order Date]])</f>
        <v>2026</v>
      </c>
      <c r="V2680" s="7" t="str">
        <f>"Q"&amp;ROUNDUP(MONTH(SalesDataTable[[#This Row],[Order Date]])/3,0)</f>
        <v>Q4</v>
      </c>
      <c r="W2680" s="8">
        <f>MONTH(SalesDataTable[[#This Row],[Order Date]])</f>
        <v>12</v>
      </c>
      <c r="X2680" s="7" t="str">
        <f>TEXT(SalesDataTable[[#This Row],[Order Date]],"mmm")</f>
        <v>Dec</v>
      </c>
    </row>
    <row r="2681" spans="1:24" ht="15.75">
      <c r="A2681" s="1">
        <v>3882</v>
      </c>
      <c r="B2681" s="2">
        <v>46383</v>
      </c>
      <c r="C2681" s="3">
        <f>YEAR(SalesDataTable[[#This Row],[Order Date]])</f>
        <v>2026</v>
      </c>
      <c r="D2681" s="10" t="str">
        <f>"Q"&amp;ROUNDUP(MONTH(SalesDataTable[[#This Row],[Order Date]])/3,0)</f>
        <v>Q4</v>
      </c>
      <c r="E2681" s="3">
        <f>MONTH(SalesDataTable[[#This Row],[Order Date]])</f>
        <v>12</v>
      </c>
      <c r="F2681" s="3" t="str">
        <f>TEXT(SalesDataTable[[#This Row],[Order Date]],"MMM")</f>
        <v>Dec</v>
      </c>
      <c r="G2681" s="3" t="s">
        <v>20</v>
      </c>
      <c r="H2681" s="3" t="s">
        <v>33</v>
      </c>
      <c r="I2681" s="3" t="s">
        <v>28</v>
      </c>
      <c r="J2681" s="3" t="s">
        <v>3</v>
      </c>
      <c r="K2681" s="3" t="s">
        <v>9</v>
      </c>
      <c r="L2681" s="3" t="s">
        <v>46</v>
      </c>
      <c r="M2681" s="8">
        <v>3</v>
      </c>
      <c r="N2681" s="5">
        <v>70.430000000000007</v>
      </c>
      <c r="O2681" s="6">
        <v>0.1</v>
      </c>
      <c r="P2681" s="5">
        <v>32.869999999999997</v>
      </c>
      <c r="Q2681" s="5">
        <f t="shared" si="164"/>
        <v>190.16100000000003</v>
      </c>
      <c r="R2681" s="5">
        <f t="shared" si="165"/>
        <v>98.609999999999985</v>
      </c>
      <c r="S2681" s="5">
        <f t="shared" si="166"/>
        <v>91.551000000000045</v>
      </c>
      <c r="T2681" s="7">
        <f t="shared" si="167"/>
        <v>0.48143941186678674</v>
      </c>
      <c r="U2681" s="4">
        <f>YEAR(SalesDataTable[[#This Row],[Order Date]])</f>
        <v>2026</v>
      </c>
      <c r="V2681" s="7" t="str">
        <f>"Q"&amp;ROUNDUP(MONTH(SalesDataTable[[#This Row],[Order Date]])/3,0)</f>
        <v>Q4</v>
      </c>
      <c r="W2681" s="8">
        <f>MONTH(SalesDataTable[[#This Row],[Order Date]])</f>
        <v>12</v>
      </c>
      <c r="X2681" s="7" t="str">
        <f>TEXT(SalesDataTable[[#This Row],[Order Date]],"mmm")</f>
        <v>Dec</v>
      </c>
    </row>
    <row r="2682" spans="1:24" ht="15.75">
      <c r="A2682" s="1">
        <v>4945</v>
      </c>
      <c r="B2682" s="2">
        <v>46383</v>
      </c>
      <c r="C2682" s="3">
        <f>YEAR(SalesDataTable[[#This Row],[Order Date]])</f>
        <v>2026</v>
      </c>
      <c r="D2682" s="10" t="str">
        <f>"Q"&amp;ROUNDUP(MONTH(SalesDataTable[[#This Row],[Order Date]])/3,0)</f>
        <v>Q4</v>
      </c>
      <c r="E2682" s="3">
        <f>MONTH(SalesDataTable[[#This Row],[Order Date]])</f>
        <v>12</v>
      </c>
      <c r="F2682" s="3" t="str">
        <f>TEXT(SalesDataTable[[#This Row],[Order Date]],"MMM")</f>
        <v>Dec</v>
      </c>
      <c r="G2682" s="3" t="s">
        <v>11</v>
      </c>
      <c r="H2682" s="3" t="s">
        <v>12</v>
      </c>
      <c r="I2682" s="3" t="s">
        <v>2</v>
      </c>
      <c r="J2682" s="3" t="s">
        <v>16</v>
      </c>
      <c r="K2682" s="3" t="s">
        <v>23</v>
      </c>
      <c r="L2682" s="3" t="s">
        <v>40</v>
      </c>
      <c r="M2682" s="8">
        <v>2</v>
      </c>
      <c r="N2682" s="5">
        <v>82.04</v>
      </c>
      <c r="O2682" s="6">
        <v>0.1</v>
      </c>
      <c r="P2682" s="5">
        <v>38.880000000000003</v>
      </c>
      <c r="Q2682" s="5">
        <f t="shared" si="164"/>
        <v>147.67200000000003</v>
      </c>
      <c r="R2682" s="5">
        <f t="shared" si="165"/>
        <v>77.760000000000005</v>
      </c>
      <c r="S2682" s="5">
        <f t="shared" si="166"/>
        <v>69.91200000000002</v>
      </c>
      <c r="T2682" s="7">
        <f t="shared" si="167"/>
        <v>0.47342759629449055</v>
      </c>
      <c r="U2682" s="4">
        <f>YEAR(SalesDataTable[[#This Row],[Order Date]])</f>
        <v>2026</v>
      </c>
      <c r="V2682" s="7" t="str">
        <f>"Q"&amp;ROUNDUP(MONTH(SalesDataTable[[#This Row],[Order Date]])/3,0)</f>
        <v>Q4</v>
      </c>
      <c r="W2682" s="8">
        <f>MONTH(SalesDataTable[[#This Row],[Order Date]])</f>
        <v>12</v>
      </c>
      <c r="X2682" s="7" t="str">
        <f>TEXT(SalesDataTable[[#This Row],[Order Date]],"mmm")</f>
        <v>Dec</v>
      </c>
    </row>
    <row r="2683" spans="1:24" ht="15.75">
      <c r="A2683" s="1">
        <v>5084</v>
      </c>
      <c r="B2683" s="2">
        <v>46383</v>
      </c>
      <c r="C2683" s="3">
        <f>YEAR(SalesDataTable[[#This Row],[Order Date]])</f>
        <v>2026</v>
      </c>
      <c r="D2683" s="10" t="str">
        <f>"Q"&amp;ROUNDUP(MONTH(SalesDataTable[[#This Row],[Order Date]])/3,0)</f>
        <v>Q4</v>
      </c>
      <c r="E2683" s="3">
        <f>MONTH(SalesDataTable[[#This Row],[Order Date]])</f>
        <v>12</v>
      </c>
      <c r="F2683" s="3" t="str">
        <f>TEXT(SalesDataTable[[#This Row],[Order Date]],"MMM")</f>
        <v>Dec</v>
      </c>
      <c r="G2683" s="3" t="s">
        <v>6</v>
      </c>
      <c r="H2683" s="3" t="s">
        <v>41</v>
      </c>
      <c r="I2683" s="3" t="s">
        <v>28</v>
      </c>
      <c r="J2683" s="3" t="s">
        <v>3</v>
      </c>
      <c r="K2683" s="3" t="s">
        <v>14</v>
      </c>
      <c r="L2683" s="3" t="s">
        <v>15</v>
      </c>
      <c r="M2683" s="8">
        <v>1</v>
      </c>
      <c r="N2683" s="5">
        <v>35.409999999999997</v>
      </c>
      <c r="O2683" s="6">
        <v>0.2</v>
      </c>
      <c r="P2683" s="5">
        <v>13.54</v>
      </c>
      <c r="Q2683" s="5">
        <f t="shared" si="164"/>
        <v>28.327999999999999</v>
      </c>
      <c r="R2683" s="5">
        <f t="shared" si="165"/>
        <v>13.54</v>
      </c>
      <c r="S2683" s="5">
        <f t="shared" si="166"/>
        <v>14.788</v>
      </c>
      <c r="T2683" s="7">
        <f t="shared" si="167"/>
        <v>0.5220276757977973</v>
      </c>
      <c r="U2683" s="4">
        <f>YEAR(SalesDataTable[[#This Row],[Order Date]])</f>
        <v>2026</v>
      </c>
      <c r="V2683" s="7" t="str">
        <f>"Q"&amp;ROUNDUP(MONTH(SalesDataTable[[#This Row],[Order Date]])/3,0)</f>
        <v>Q4</v>
      </c>
      <c r="W2683" s="8">
        <f>MONTH(SalesDataTable[[#This Row],[Order Date]])</f>
        <v>12</v>
      </c>
      <c r="X2683" s="7" t="str">
        <f>TEXT(SalesDataTable[[#This Row],[Order Date]],"mmm")</f>
        <v>Dec</v>
      </c>
    </row>
    <row r="2684" spans="1:24" ht="15.75">
      <c r="A2684" s="1">
        <v>246</v>
      </c>
      <c r="B2684" s="2">
        <v>46384</v>
      </c>
      <c r="C2684" s="3">
        <f>YEAR(SalesDataTable[[#This Row],[Order Date]])</f>
        <v>2026</v>
      </c>
      <c r="D2684" s="10" t="str">
        <f>"Q"&amp;ROUNDUP(MONTH(SalesDataTable[[#This Row],[Order Date]])/3,0)</f>
        <v>Q4</v>
      </c>
      <c r="E2684" s="3">
        <f>MONTH(SalesDataTable[[#This Row],[Order Date]])</f>
        <v>12</v>
      </c>
      <c r="F2684" s="3" t="str">
        <f>TEXT(SalesDataTable[[#This Row],[Order Date]],"MMM")</f>
        <v>Dec</v>
      </c>
      <c r="G2684" s="3" t="s">
        <v>20</v>
      </c>
      <c r="H2684" s="3" t="s">
        <v>31</v>
      </c>
      <c r="I2684" s="3" t="s">
        <v>28</v>
      </c>
      <c r="J2684" s="3" t="s">
        <v>16</v>
      </c>
      <c r="K2684" s="3" t="s">
        <v>4</v>
      </c>
      <c r="L2684" s="3" t="s">
        <v>26</v>
      </c>
      <c r="M2684" s="8">
        <v>1</v>
      </c>
      <c r="N2684" s="5">
        <v>41.06</v>
      </c>
      <c r="O2684" s="6">
        <v>0.1</v>
      </c>
      <c r="P2684" s="5">
        <v>16.23</v>
      </c>
      <c r="Q2684" s="5">
        <f t="shared" si="164"/>
        <v>36.954000000000001</v>
      </c>
      <c r="R2684" s="5">
        <f t="shared" si="165"/>
        <v>16.23</v>
      </c>
      <c r="S2684" s="5">
        <f t="shared" si="166"/>
        <v>20.724</v>
      </c>
      <c r="T2684" s="7">
        <f t="shared" si="167"/>
        <v>0.5608053255398604</v>
      </c>
      <c r="U2684" s="4">
        <f>YEAR(SalesDataTable[[#This Row],[Order Date]])</f>
        <v>2026</v>
      </c>
      <c r="V2684" s="7" t="str">
        <f>"Q"&amp;ROUNDUP(MONTH(SalesDataTable[[#This Row],[Order Date]])/3,0)</f>
        <v>Q4</v>
      </c>
      <c r="W2684" s="8">
        <f>MONTH(SalesDataTable[[#This Row],[Order Date]])</f>
        <v>12</v>
      </c>
      <c r="X2684" s="7" t="str">
        <f>TEXT(SalesDataTable[[#This Row],[Order Date]],"mmm")</f>
        <v>Dec</v>
      </c>
    </row>
    <row r="2685" spans="1:24" ht="15.75">
      <c r="A2685" s="1">
        <v>537</v>
      </c>
      <c r="B2685" s="2">
        <v>46384</v>
      </c>
      <c r="C2685" s="3">
        <f>YEAR(SalesDataTable[[#This Row],[Order Date]])</f>
        <v>2026</v>
      </c>
      <c r="D2685" s="10" t="str">
        <f>"Q"&amp;ROUNDUP(MONTH(SalesDataTable[[#This Row],[Order Date]])/3,0)</f>
        <v>Q4</v>
      </c>
      <c r="E2685" s="3">
        <f>MONTH(SalesDataTable[[#This Row],[Order Date]])</f>
        <v>12</v>
      </c>
      <c r="F2685" s="3" t="str">
        <f>TEXT(SalesDataTable[[#This Row],[Order Date]],"MMM")</f>
        <v>Dec</v>
      </c>
      <c r="G2685" s="3" t="s">
        <v>20</v>
      </c>
      <c r="H2685" s="3" t="s">
        <v>33</v>
      </c>
      <c r="I2685" s="3" t="s">
        <v>8</v>
      </c>
      <c r="J2685" s="3" t="s">
        <v>16</v>
      </c>
      <c r="K2685" s="3" t="s">
        <v>9</v>
      </c>
      <c r="L2685" s="3" t="s">
        <v>10</v>
      </c>
      <c r="M2685" s="8">
        <v>12</v>
      </c>
      <c r="N2685" s="5">
        <v>90.29</v>
      </c>
      <c r="O2685" s="6">
        <v>0.1</v>
      </c>
      <c r="P2685" s="5">
        <v>45.76</v>
      </c>
      <c r="Q2685" s="5">
        <f t="shared" si="164"/>
        <v>975.13200000000006</v>
      </c>
      <c r="R2685" s="5">
        <f t="shared" si="165"/>
        <v>549.12</v>
      </c>
      <c r="S2685" s="5">
        <f t="shared" si="166"/>
        <v>426.01200000000006</v>
      </c>
      <c r="T2685" s="7">
        <f t="shared" si="167"/>
        <v>0.43687623829389255</v>
      </c>
      <c r="U2685" s="4">
        <f>YEAR(SalesDataTable[[#This Row],[Order Date]])</f>
        <v>2026</v>
      </c>
      <c r="V2685" s="7" t="str">
        <f>"Q"&amp;ROUNDUP(MONTH(SalesDataTable[[#This Row],[Order Date]])/3,0)</f>
        <v>Q4</v>
      </c>
      <c r="W2685" s="8">
        <f>MONTH(SalesDataTable[[#This Row],[Order Date]])</f>
        <v>12</v>
      </c>
      <c r="X2685" s="7" t="str">
        <f>TEXT(SalesDataTable[[#This Row],[Order Date]],"mmm")</f>
        <v>Dec</v>
      </c>
    </row>
    <row r="2686" spans="1:24" ht="15.75">
      <c r="A2686" s="1">
        <v>968</v>
      </c>
      <c r="B2686" s="2">
        <v>46384</v>
      </c>
      <c r="C2686" s="3">
        <f>YEAR(SalesDataTable[[#This Row],[Order Date]])</f>
        <v>2026</v>
      </c>
      <c r="D2686" s="10" t="str">
        <f>"Q"&amp;ROUNDUP(MONTH(SalesDataTable[[#This Row],[Order Date]])/3,0)</f>
        <v>Q4</v>
      </c>
      <c r="E2686" s="3">
        <f>MONTH(SalesDataTable[[#This Row],[Order Date]])</f>
        <v>12</v>
      </c>
      <c r="F2686" s="3" t="str">
        <f>TEXT(SalesDataTable[[#This Row],[Order Date]],"MMM")</f>
        <v>Dec</v>
      </c>
      <c r="G2686" s="3" t="s">
        <v>6</v>
      </c>
      <c r="H2686" s="3" t="s">
        <v>43</v>
      </c>
      <c r="I2686" s="3" t="s">
        <v>19</v>
      </c>
      <c r="J2686" s="3" t="s">
        <v>13</v>
      </c>
      <c r="K2686" s="3" t="s">
        <v>4</v>
      </c>
      <c r="L2686" s="3" t="s">
        <v>30</v>
      </c>
      <c r="M2686" s="8">
        <v>1</v>
      </c>
      <c r="N2686" s="5">
        <v>103.13</v>
      </c>
      <c r="O2686" s="6">
        <v>0.15</v>
      </c>
      <c r="P2686" s="5">
        <v>50.06</v>
      </c>
      <c r="Q2686" s="5">
        <f t="shared" si="164"/>
        <v>87.660499999999999</v>
      </c>
      <c r="R2686" s="5">
        <f t="shared" si="165"/>
        <v>50.06</v>
      </c>
      <c r="S2686" s="5">
        <f t="shared" si="166"/>
        <v>37.600499999999997</v>
      </c>
      <c r="T2686" s="7">
        <f t="shared" si="167"/>
        <v>0.42893321393329947</v>
      </c>
      <c r="U2686" s="4">
        <f>YEAR(SalesDataTable[[#This Row],[Order Date]])</f>
        <v>2026</v>
      </c>
      <c r="V2686" s="7" t="str">
        <f>"Q"&amp;ROUNDUP(MONTH(SalesDataTable[[#This Row],[Order Date]])/3,0)</f>
        <v>Q4</v>
      </c>
      <c r="W2686" s="8">
        <f>MONTH(SalesDataTable[[#This Row],[Order Date]])</f>
        <v>12</v>
      </c>
      <c r="X2686" s="7" t="str">
        <f>TEXT(SalesDataTable[[#This Row],[Order Date]],"mmm")</f>
        <v>Dec</v>
      </c>
    </row>
    <row r="2687" spans="1:24" ht="15.75">
      <c r="A2687" s="1">
        <v>1234</v>
      </c>
      <c r="B2687" s="2">
        <v>46384</v>
      </c>
      <c r="C2687" s="3">
        <f>YEAR(SalesDataTable[[#This Row],[Order Date]])</f>
        <v>2026</v>
      </c>
      <c r="D2687" s="10" t="str">
        <f>"Q"&amp;ROUNDUP(MONTH(SalesDataTable[[#This Row],[Order Date]])/3,0)</f>
        <v>Q4</v>
      </c>
      <c r="E2687" s="3">
        <f>MONTH(SalesDataTable[[#This Row],[Order Date]])</f>
        <v>12</v>
      </c>
      <c r="F2687" s="3" t="str">
        <f>TEXT(SalesDataTable[[#This Row],[Order Date]],"MMM")</f>
        <v>Dec</v>
      </c>
      <c r="G2687" s="3" t="s">
        <v>20</v>
      </c>
      <c r="H2687" s="3" t="s">
        <v>47</v>
      </c>
      <c r="I2687" s="3" t="s">
        <v>2</v>
      </c>
      <c r="J2687" s="3" t="s">
        <v>3</v>
      </c>
      <c r="K2687" s="3" t="s">
        <v>4</v>
      </c>
      <c r="L2687" s="3" t="s">
        <v>5</v>
      </c>
      <c r="M2687" s="8">
        <v>1</v>
      </c>
      <c r="N2687" s="5">
        <v>81.39</v>
      </c>
      <c r="O2687" s="6">
        <v>0.05</v>
      </c>
      <c r="P2687" s="5">
        <v>43.54</v>
      </c>
      <c r="Q2687" s="5">
        <f t="shared" si="164"/>
        <v>77.320499999999996</v>
      </c>
      <c r="R2687" s="5">
        <f t="shared" si="165"/>
        <v>43.54</v>
      </c>
      <c r="S2687" s="5">
        <f t="shared" si="166"/>
        <v>33.780499999999996</v>
      </c>
      <c r="T2687" s="7">
        <f t="shared" si="167"/>
        <v>0.43688931137279247</v>
      </c>
      <c r="U2687" s="4">
        <f>YEAR(SalesDataTable[[#This Row],[Order Date]])</f>
        <v>2026</v>
      </c>
      <c r="V2687" s="7" t="str">
        <f>"Q"&amp;ROUNDUP(MONTH(SalesDataTable[[#This Row],[Order Date]])/3,0)</f>
        <v>Q4</v>
      </c>
      <c r="W2687" s="8">
        <f>MONTH(SalesDataTable[[#This Row],[Order Date]])</f>
        <v>12</v>
      </c>
      <c r="X2687" s="7" t="str">
        <f>TEXT(SalesDataTable[[#This Row],[Order Date]],"mmm")</f>
        <v>Dec</v>
      </c>
    </row>
    <row r="2688" spans="1:24" ht="15.75">
      <c r="A2688" s="1">
        <v>2061</v>
      </c>
      <c r="B2688" s="2">
        <v>46384</v>
      </c>
      <c r="C2688" s="3">
        <f>YEAR(SalesDataTable[[#This Row],[Order Date]])</f>
        <v>2026</v>
      </c>
      <c r="D2688" s="10" t="str">
        <f>"Q"&amp;ROUNDUP(MONTH(SalesDataTable[[#This Row],[Order Date]])/3,0)</f>
        <v>Q4</v>
      </c>
      <c r="E2688" s="3">
        <f>MONTH(SalesDataTable[[#This Row],[Order Date]])</f>
        <v>12</v>
      </c>
      <c r="F2688" s="3" t="str">
        <f>TEXT(SalesDataTable[[#This Row],[Order Date]],"MMM")</f>
        <v>Dec</v>
      </c>
      <c r="G2688" s="3" t="s">
        <v>0</v>
      </c>
      <c r="H2688" s="3" t="s">
        <v>50</v>
      </c>
      <c r="I2688" s="3" t="s">
        <v>28</v>
      </c>
      <c r="J2688" s="3" t="s">
        <v>3</v>
      </c>
      <c r="K2688" s="3" t="s">
        <v>23</v>
      </c>
      <c r="L2688" s="3" t="s">
        <v>24</v>
      </c>
      <c r="M2688" s="8">
        <v>2</v>
      </c>
      <c r="N2688" s="5">
        <v>342.78</v>
      </c>
      <c r="O2688" s="6">
        <v>0</v>
      </c>
      <c r="P2688" s="5">
        <v>197.89</v>
      </c>
      <c r="Q2688" s="5">
        <f t="shared" si="164"/>
        <v>685.56</v>
      </c>
      <c r="R2688" s="5">
        <f t="shared" si="165"/>
        <v>395.78</v>
      </c>
      <c r="S2688" s="5">
        <f t="shared" si="166"/>
        <v>289.77999999999997</v>
      </c>
      <c r="T2688" s="7">
        <f t="shared" si="167"/>
        <v>0.4226909387945621</v>
      </c>
      <c r="U2688" s="4">
        <f>YEAR(SalesDataTable[[#This Row],[Order Date]])</f>
        <v>2026</v>
      </c>
      <c r="V2688" s="7" t="str">
        <f>"Q"&amp;ROUNDUP(MONTH(SalesDataTable[[#This Row],[Order Date]])/3,0)</f>
        <v>Q4</v>
      </c>
      <c r="W2688" s="8">
        <f>MONTH(SalesDataTable[[#This Row],[Order Date]])</f>
        <v>12</v>
      </c>
      <c r="X2688" s="7" t="str">
        <f>TEXT(SalesDataTable[[#This Row],[Order Date]],"mmm")</f>
        <v>Dec</v>
      </c>
    </row>
    <row r="2689" spans="1:24" ht="15.75">
      <c r="A2689" s="1">
        <v>2219</v>
      </c>
      <c r="B2689" s="2">
        <v>46384</v>
      </c>
      <c r="C2689" s="3">
        <f>YEAR(SalesDataTable[[#This Row],[Order Date]])</f>
        <v>2026</v>
      </c>
      <c r="D2689" s="10" t="str">
        <f>"Q"&amp;ROUNDUP(MONTH(SalesDataTable[[#This Row],[Order Date]])/3,0)</f>
        <v>Q4</v>
      </c>
      <c r="E2689" s="3">
        <f>MONTH(SalesDataTable[[#This Row],[Order Date]])</f>
        <v>12</v>
      </c>
      <c r="F2689" s="3" t="str">
        <f>TEXT(SalesDataTable[[#This Row],[Order Date]],"MMM")</f>
        <v>Dec</v>
      </c>
      <c r="G2689" s="3" t="s">
        <v>6</v>
      </c>
      <c r="H2689" s="3" t="s">
        <v>49</v>
      </c>
      <c r="I2689" s="3" t="s">
        <v>2</v>
      </c>
      <c r="J2689" s="3" t="s">
        <v>3</v>
      </c>
      <c r="K2689" s="3" t="s">
        <v>9</v>
      </c>
      <c r="L2689" s="3" t="s">
        <v>17</v>
      </c>
      <c r="M2689" s="8">
        <v>1</v>
      </c>
      <c r="N2689" s="5">
        <v>147</v>
      </c>
      <c r="O2689" s="6">
        <v>0.15</v>
      </c>
      <c r="P2689" s="5">
        <v>79.58</v>
      </c>
      <c r="Q2689" s="5">
        <f t="shared" si="164"/>
        <v>124.95</v>
      </c>
      <c r="R2689" s="5">
        <f t="shared" si="165"/>
        <v>79.58</v>
      </c>
      <c r="S2689" s="5">
        <f t="shared" si="166"/>
        <v>45.370000000000005</v>
      </c>
      <c r="T2689" s="7">
        <f t="shared" si="167"/>
        <v>0.36310524209683875</v>
      </c>
      <c r="U2689" s="4">
        <f>YEAR(SalesDataTable[[#This Row],[Order Date]])</f>
        <v>2026</v>
      </c>
      <c r="V2689" s="7" t="str">
        <f>"Q"&amp;ROUNDUP(MONTH(SalesDataTable[[#This Row],[Order Date]])/3,0)</f>
        <v>Q4</v>
      </c>
      <c r="W2689" s="8">
        <f>MONTH(SalesDataTable[[#This Row],[Order Date]])</f>
        <v>12</v>
      </c>
      <c r="X2689" s="7" t="str">
        <f>TEXT(SalesDataTable[[#This Row],[Order Date]],"mmm")</f>
        <v>Dec</v>
      </c>
    </row>
    <row r="2690" spans="1:24" ht="15.75">
      <c r="A2690" s="1">
        <v>2651</v>
      </c>
      <c r="B2690" s="2">
        <v>46384</v>
      </c>
      <c r="C2690" s="3">
        <f>YEAR(SalesDataTable[[#This Row],[Order Date]])</f>
        <v>2026</v>
      </c>
      <c r="D2690" s="10" t="str">
        <f>"Q"&amp;ROUNDUP(MONTH(SalesDataTable[[#This Row],[Order Date]])/3,0)</f>
        <v>Q4</v>
      </c>
      <c r="E2690" s="3">
        <f>MONTH(SalesDataTable[[#This Row],[Order Date]])</f>
        <v>12</v>
      </c>
      <c r="F2690" s="3" t="str">
        <f>TEXT(SalesDataTable[[#This Row],[Order Date]],"MMM")</f>
        <v>Dec</v>
      </c>
      <c r="G2690" s="3" t="s">
        <v>0</v>
      </c>
      <c r="H2690" s="3" t="s">
        <v>50</v>
      </c>
      <c r="I2690" s="3" t="s">
        <v>2</v>
      </c>
      <c r="J2690" s="3" t="s">
        <v>13</v>
      </c>
      <c r="K2690" s="3" t="s">
        <v>14</v>
      </c>
      <c r="L2690" s="3" t="s">
        <v>32</v>
      </c>
      <c r="M2690" s="8">
        <v>1</v>
      </c>
      <c r="N2690" s="5">
        <v>45.69</v>
      </c>
      <c r="O2690" s="6">
        <v>0.2</v>
      </c>
      <c r="P2690" s="5">
        <v>18.829999999999998</v>
      </c>
      <c r="Q2690" s="5">
        <f t="shared" ref="Q2690:Q2708" si="168">M2690*N2690*(1-O2690)</f>
        <v>36.552</v>
      </c>
      <c r="R2690" s="5">
        <f t="shared" ref="R2690:R2708" si="169">M2690*P2690</f>
        <v>18.829999999999998</v>
      </c>
      <c r="S2690" s="5">
        <f t="shared" ref="S2690:S2708" si="170">Q2690-R2690</f>
        <v>17.722000000000001</v>
      </c>
      <c r="T2690" s="7">
        <f t="shared" ref="T2690:T2708" si="171">IFERROR(S2690/Q2690,0)</f>
        <v>0.48484351061501429</v>
      </c>
      <c r="U2690" s="4">
        <f>YEAR(SalesDataTable[[#This Row],[Order Date]])</f>
        <v>2026</v>
      </c>
      <c r="V2690" s="7" t="str">
        <f>"Q"&amp;ROUNDUP(MONTH(SalesDataTable[[#This Row],[Order Date]])/3,0)</f>
        <v>Q4</v>
      </c>
      <c r="W2690" s="8">
        <f>MONTH(SalesDataTable[[#This Row],[Order Date]])</f>
        <v>12</v>
      </c>
      <c r="X2690" s="7" t="str">
        <f>TEXT(SalesDataTable[[#This Row],[Order Date]],"mmm")</f>
        <v>Dec</v>
      </c>
    </row>
    <row r="2691" spans="1:24" ht="15.75">
      <c r="A2691" s="1">
        <v>3173</v>
      </c>
      <c r="B2691" s="2">
        <v>46384</v>
      </c>
      <c r="C2691" s="3">
        <f>YEAR(SalesDataTable[[#This Row],[Order Date]])</f>
        <v>2026</v>
      </c>
      <c r="D2691" s="10" t="str">
        <f>"Q"&amp;ROUNDUP(MONTH(SalesDataTable[[#This Row],[Order Date]])/3,0)</f>
        <v>Q4</v>
      </c>
      <c r="E2691" s="3">
        <f>MONTH(SalesDataTable[[#This Row],[Order Date]])</f>
        <v>12</v>
      </c>
      <c r="F2691" s="3" t="str">
        <f>TEXT(SalesDataTable[[#This Row],[Order Date]],"MMM")</f>
        <v>Dec</v>
      </c>
      <c r="G2691" s="3" t="s">
        <v>6</v>
      </c>
      <c r="H2691" s="3" t="s">
        <v>43</v>
      </c>
      <c r="I2691" s="3" t="s">
        <v>28</v>
      </c>
      <c r="J2691" s="3" t="s">
        <v>3</v>
      </c>
      <c r="K2691" s="3" t="s">
        <v>4</v>
      </c>
      <c r="L2691" s="3" t="s">
        <v>26</v>
      </c>
      <c r="M2691" s="8">
        <v>1</v>
      </c>
      <c r="N2691" s="5">
        <v>39.69</v>
      </c>
      <c r="O2691" s="6">
        <v>0</v>
      </c>
      <c r="P2691" s="5">
        <v>17.09</v>
      </c>
      <c r="Q2691" s="5">
        <f t="shared" si="168"/>
        <v>39.69</v>
      </c>
      <c r="R2691" s="5">
        <f t="shared" si="169"/>
        <v>17.09</v>
      </c>
      <c r="S2691" s="5">
        <f t="shared" si="170"/>
        <v>22.599999999999998</v>
      </c>
      <c r="T2691" s="7">
        <f t="shared" si="171"/>
        <v>0.56941295036533135</v>
      </c>
      <c r="U2691" s="4">
        <f>YEAR(SalesDataTable[[#This Row],[Order Date]])</f>
        <v>2026</v>
      </c>
      <c r="V2691" s="7" t="str">
        <f>"Q"&amp;ROUNDUP(MONTH(SalesDataTable[[#This Row],[Order Date]])/3,0)</f>
        <v>Q4</v>
      </c>
      <c r="W2691" s="8">
        <f>MONTH(SalesDataTable[[#This Row],[Order Date]])</f>
        <v>12</v>
      </c>
      <c r="X2691" s="7" t="str">
        <f>TEXT(SalesDataTable[[#This Row],[Order Date]],"mmm")</f>
        <v>Dec</v>
      </c>
    </row>
    <row r="2692" spans="1:24" ht="15.75">
      <c r="A2692" s="1">
        <v>3409</v>
      </c>
      <c r="B2692" s="2">
        <v>46384</v>
      </c>
      <c r="C2692" s="3">
        <f>YEAR(SalesDataTable[[#This Row],[Order Date]])</f>
        <v>2026</v>
      </c>
      <c r="D2692" s="10" t="str">
        <f>"Q"&amp;ROUNDUP(MONTH(SalesDataTable[[#This Row],[Order Date]])/3,0)</f>
        <v>Q4</v>
      </c>
      <c r="E2692" s="3">
        <f>MONTH(SalesDataTable[[#This Row],[Order Date]])</f>
        <v>12</v>
      </c>
      <c r="F2692" s="3" t="str">
        <f>TEXT(SalesDataTable[[#This Row],[Order Date]],"MMM")</f>
        <v>Dec</v>
      </c>
      <c r="G2692" s="3" t="s">
        <v>20</v>
      </c>
      <c r="H2692" s="3" t="s">
        <v>21</v>
      </c>
      <c r="I2692" s="3" t="s">
        <v>2</v>
      </c>
      <c r="J2692" s="3" t="s">
        <v>13</v>
      </c>
      <c r="K2692" s="3" t="s">
        <v>23</v>
      </c>
      <c r="L2692" s="3" t="s">
        <v>51</v>
      </c>
      <c r="M2692" s="8">
        <v>5</v>
      </c>
      <c r="N2692" s="5">
        <v>122.42</v>
      </c>
      <c r="O2692" s="6">
        <v>0</v>
      </c>
      <c r="P2692" s="5">
        <v>60.8</v>
      </c>
      <c r="Q2692" s="5">
        <f t="shared" si="168"/>
        <v>612.1</v>
      </c>
      <c r="R2692" s="5">
        <f t="shared" si="169"/>
        <v>304</v>
      </c>
      <c r="S2692" s="5">
        <f t="shared" si="170"/>
        <v>308.10000000000002</v>
      </c>
      <c r="T2692" s="7">
        <f t="shared" si="171"/>
        <v>0.50334912595981052</v>
      </c>
      <c r="U2692" s="4">
        <f>YEAR(SalesDataTable[[#This Row],[Order Date]])</f>
        <v>2026</v>
      </c>
      <c r="V2692" s="7" t="str">
        <f>"Q"&amp;ROUNDUP(MONTH(SalesDataTable[[#This Row],[Order Date]])/3,0)</f>
        <v>Q4</v>
      </c>
      <c r="W2692" s="8">
        <f>MONTH(SalesDataTable[[#This Row],[Order Date]])</f>
        <v>12</v>
      </c>
      <c r="X2692" s="7" t="str">
        <f>TEXT(SalesDataTable[[#This Row],[Order Date]],"mmm")</f>
        <v>Dec</v>
      </c>
    </row>
    <row r="2693" spans="1:24" ht="15.75">
      <c r="A2693" s="1">
        <v>3535</v>
      </c>
      <c r="B2693" s="2">
        <v>46384</v>
      </c>
      <c r="C2693" s="3">
        <f>YEAR(SalesDataTable[[#This Row],[Order Date]])</f>
        <v>2026</v>
      </c>
      <c r="D2693" s="10" t="str">
        <f>"Q"&amp;ROUNDUP(MONTH(SalesDataTable[[#This Row],[Order Date]])/3,0)</f>
        <v>Q4</v>
      </c>
      <c r="E2693" s="3">
        <f>MONTH(SalesDataTable[[#This Row],[Order Date]])</f>
        <v>12</v>
      </c>
      <c r="F2693" s="3" t="str">
        <f>TEXT(SalesDataTable[[#This Row],[Order Date]],"MMM")</f>
        <v>Dec</v>
      </c>
      <c r="G2693" s="3" t="s">
        <v>6</v>
      </c>
      <c r="H2693" s="3" t="s">
        <v>27</v>
      </c>
      <c r="I2693" s="3" t="s">
        <v>19</v>
      </c>
      <c r="J2693" s="3" t="s">
        <v>13</v>
      </c>
      <c r="K2693" s="3" t="s">
        <v>14</v>
      </c>
      <c r="L2693" s="3" t="s">
        <v>15</v>
      </c>
      <c r="M2693" s="8">
        <v>1</v>
      </c>
      <c r="N2693" s="5">
        <v>37.03</v>
      </c>
      <c r="O2693" s="6">
        <v>0.15</v>
      </c>
      <c r="P2693" s="5">
        <v>13.53</v>
      </c>
      <c r="Q2693" s="5">
        <f t="shared" si="168"/>
        <v>31.4755</v>
      </c>
      <c r="R2693" s="5">
        <f t="shared" si="169"/>
        <v>13.53</v>
      </c>
      <c r="S2693" s="5">
        <f t="shared" si="170"/>
        <v>17.945500000000003</v>
      </c>
      <c r="T2693" s="7">
        <f t="shared" si="171"/>
        <v>0.57014185636447401</v>
      </c>
      <c r="U2693" s="4">
        <f>YEAR(SalesDataTable[[#This Row],[Order Date]])</f>
        <v>2026</v>
      </c>
      <c r="V2693" s="7" t="str">
        <f>"Q"&amp;ROUNDUP(MONTH(SalesDataTable[[#This Row],[Order Date]])/3,0)</f>
        <v>Q4</v>
      </c>
      <c r="W2693" s="8">
        <f>MONTH(SalesDataTable[[#This Row],[Order Date]])</f>
        <v>12</v>
      </c>
      <c r="X2693" s="7" t="str">
        <f>TEXT(SalesDataTable[[#This Row],[Order Date]],"mmm")</f>
        <v>Dec</v>
      </c>
    </row>
    <row r="2694" spans="1:24" ht="15.75">
      <c r="A2694" s="1">
        <v>5134</v>
      </c>
      <c r="B2694" s="2">
        <v>46384</v>
      </c>
      <c r="C2694" s="3">
        <f>YEAR(SalesDataTable[[#This Row],[Order Date]])</f>
        <v>2026</v>
      </c>
      <c r="D2694" s="10" t="str">
        <f>"Q"&amp;ROUNDUP(MONTH(SalesDataTable[[#This Row],[Order Date]])/3,0)</f>
        <v>Q4</v>
      </c>
      <c r="E2694" s="3">
        <f>MONTH(SalesDataTable[[#This Row],[Order Date]])</f>
        <v>12</v>
      </c>
      <c r="F2694" s="3" t="str">
        <f>TEXT(SalesDataTable[[#This Row],[Order Date]],"MMM")</f>
        <v>Dec</v>
      </c>
      <c r="G2694" s="3" t="s">
        <v>6</v>
      </c>
      <c r="H2694" s="3" t="s">
        <v>49</v>
      </c>
      <c r="I2694" s="3" t="s">
        <v>19</v>
      </c>
      <c r="J2694" s="3" t="s">
        <v>3</v>
      </c>
      <c r="K2694" s="3" t="s">
        <v>9</v>
      </c>
      <c r="L2694" s="3" t="s">
        <v>10</v>
      </c>
      <c r="M2694" s="8">
        <v>1</v>
      </c>
      <c r="N2694" s="5">
        <v>90.99</v>
      </c>
      <c r="O2694" s="6">
        <v>0.05</v>
      </c>
      <c r="P2694" s="5">
        <v>44.78</v>
      </c>
      <c r="Q2694" s="5">
        <f t="shared" si="168"/>
        <v>86.440499999999986</v>
      </c>
      <c r="R2694" s="5">
        <f t="shared" si="169"/>
        <v>44.78</v>
      </c>
      <c r="S2694" s="5">
        <f t="shared" si="170"/>
        <v>41.660499999999985</v>
      </c>
      <c r="T2694" s="7">
        <f t="shared" si="171"/>
        <v>0.48195579618350187</v>
      </c>
      <c r="U2694" s="4">
        <f>YEAR(SalesDataTable[[#This Row],[Order Date]])</f>
        <v>2026</v>
      </c>
      <c r="V2694" s="7" t="str">
        <f>"Q"&amp;ROUNDUP(MONTH(SalesDataTable[[#This Row],[Order Date]])/3,0)</f>
        <v>Q4</v>
      </c>
      <c r="W2694" s="8">
        <f>MONTH(SalesDataTable[[#This Row],[Order Date]])</f>
        <v>12</v>
      </c>
      <c r="X2694" s="7" t="str">
        <f>TEXT(SalesDataTable[[#This Row],[Order Date]],"mmm")</f>
        <v>Dec</v>
      </c>
    </row>
    <row r="2695" spans="1:24" ht="15.75">
      <c r="A2695" s="1">
        <v>2011</v>
      </c>
      <c r="B2695" s="2">
        <v>46385</v>
      </c>
      <c r="C2695" s="3">
        <f>YEAR(SalesDataTable[[#This Row],[Order Date]])</f>
        <v>2026</v>
      </c>
      <c r="D2695" s="10" t="str">
        <f>"Q"&amp;ROUNDUP(MONTH(SalesDataTable[[#This Row],[Order Date]])/3,0)</f>
        <v>Q4</v>
      </c>
      <c r="E2695" s="3">
        <f>MONTH(SalesDataTable[[#This Row],[Order Date]])</f>
        <v>12</v>
      </c>
      <c r="F2695" s="3" t="str">
        <f>TEXT(SalesDataTable[[#This Row],[Order Date]],"MMM")</f>
        <v>Dec</v>
      </c>
      <c r="G2695" s="3" t="s">
        <v>6</v>
      </c>
      <c r="H2695" s="3" t="s">
        <v>41</v>
      </c>
      <c r="I2695" s="3" t="s">
        <v>2</v>
      </c>
      <c r="J2695" s="3" t="s">
        <v>3</v>
      </c>
      <c r="K2695" s="3" t="s">
        <v>9</v>
      </c>
      <c r="L2695" s="3" t="s">
        <v>10</v>
      </c>
      <c r="M2695" s="8">
        <v>1</v>
      </c>
      <c r="N2695" s="5">
        <v>90.81</v>
      </c>
      <c r="O2695" s="6">
        <v>0.1</v>
      </c>
      <c r="P2695" s="5">
        <v>46.53</v>
      </c>
      <c r="Q2695" s="5">
        <f t="shared" si="168"/>
        <v>81.728999999999999</v>
      </c>
      <c r="R2695" s="5">
        <f t="shared" si="169"/>
        <v>46.53</v>
      </c>
      <c r="S2695" s="5">
        <f t="shared" si="170"/>
        <v>35.198999999999998</v>
      </c>
      <c r="T2695" s="7">
        <f t="shared" si="171"/>
        <v>0.43067944059024332</v>
      </c>
      <c r="U2695" s="4">
        <f>YEAR(SalesDataTable[[#This Row],[Order Date]])</f>
        <v>2026</v>
      </c>
      <c r="V2695" s="7" t="str">
        <f>"Q"&amp;ROUNDUP(MONTH(SalesDataTable[[#This Row],[Order Date]])/3,0)</f>
        <v>Q4</v>
      </c>
      <c r="W2695" s="8">
        <f>MONTH(SalesDataTable[[#This Row],[Order Date]])</f>
        <v>12</v>
      </c>
      <c r="X2695" s="7" t="str">
        <f>TEXT(SalesDataTable[[#This Row],[Order Date]],"mmm")</f>
        <v>Dec</v>
      </c>
    </row>
    <row r="2696" spans="1:24" ht="15.75">
      <c r="A2696" s="1">
        <v>2477</v>
      </c>
      <c r="B2696" s="2">
        <v>46385</v>
      </c>
      <c r="C2696" s="3">
        <f>YEAR(SalesDataTable[[#This Row],[Order Date]])</f>
        <v>2026</v>
      </c>
      <c r="D2696" s="10" t="str">
        <f>"Q"&amp;ROUNDUP(MONTH(SalesDataTable[[#This Row],[Order Date]])/3,0)</f>
        <v>Q4</v>
      </c>
      <c r="E2696" s="3">
        <f>MONTH(SalesDataTable[[#This Row],[Order Date]])</f>
        <v>12</v>
      </c>
      <c r="F2696" s="3" t="str">
        <f>TEXT(SalesDataTable[[#This Row],[Order Date]],"MMM")</f>
        <v>Dec</v>
      </c>
      <c r="G2696" s="3" t="s">
        <v>0</v>
      </c>
      <c r="H2696" s="3" t="s">
        <v>50</v>
      </c>
      <c r="I2696" s="3" t="s">
        <v>19</v>
      </c>
      <c r="J2696" s="3" t="s">
        <v>13</v>
      </c>
      <c r="K2696" s="3" t="s">
        <v>4</v>
      </c>
      <c r="L2696" s="3" t="s">
        <v>26</v>
      </c>
      <c r="M2696" s="8">
        <v>1</v>
      </c>
      <c r="N2696" s="5">
        <v>41.28</v>
      </c>
      <c r="O2696" s="6">
        <v>0.15</v>
      </c>
      <c r="P2696" s="5">
        <v>16.41</v>
      </c>
      <c r="Q2696" s="5">
        <f t="shared" si="168"/>
        <v>35.088000000000001</v>
      </c>
      <c r="R2696" s="5">
        <f t="shared" si="169"/>
        <v>16.41</v>
      </c>
      <c r="S2696" s="5">
        <f t="shared" si="170"/>
        <v>18.678000000000001</v>
      </c>
      <c r="T2696" s="7">
        <f t="shared" si="171"/>
        <v>0.53231874145006841</v>
      </c>
      <c r="U2696" s="4">
        <f>YEAR(SalesDataTable[[#This Row],[Order Date]])</f>
        <v>2026</v>
      </c>
      <c r="V2696" s="7" t="str">
        <f>"Q"&amp;ROUNDUP(MONTH(SalesDataTable[[#This Row],[Order Date]])/3,0)</f>
        <v>Q4</v>
      </c>
      <c r="W2696" s="8">
        <f>MONTH(SalesDataTable[[#This Row],[Order Date]])</f>
        <v>12</v>
      </c>
      <c r="X2696" s="7" t="str">
        <f>TEXT(SalesDataTable[[#This Row],[Order Date]],"mmm")</f>
        <v>Dec</v>
      </c>
    </row>
    <row r="2697" spans="1:24" ht="15.75">
      <c r="A2697" s="1">
        <v>2745</v>
      </c>
      <c r="B2697" s="2">
        <v>46385</v>
      </c>
      <c r="C2697" s="3">
        <f>YEAR(SalesDataTable[[#This Row],[Order Date]])</f>
        <v>2026</v>
      </c>
      <c r="D2697" s="10" t="str">
        <f>"Q"&amp;ROUNDUP(MONTH(SalesDataTable[[#This Row],[Order Date]])/3,0)</f>
        <v>Q4</v>
      </c>
      <c r="E2697" s="3">
        <f>MONTH(SalesDataTable[[#This Row],[Order Date]])</f>
        <v>12</v>
      </c>
      <c r="F2697" s="3" t="str">
        <f>TEXT(SalesDataTable[[#This Row],[Order Date]],"MMM")</f>
        <v>Dec</v>
      </c>
      <c r="G2697" s="3" t="s">
        <v>20</v>
      </c>
      <c r="H2697" s="3" t="s">
        <v>47</v>
      </c>
      <c r="I2697" s="3" t="s">
        <v>28</v>
      </c>
      <c r="J2697" s="3" t="s">
        <v>16</v>
      </c>
      <c r="K2697" s="3" t="s">
        <v>14</v>
      </c>
      <c r="L2697" s="3" t="s">
        <v>32</v>
      </c>
      <c r="M2697" s="8">
        <v>1</v>
      </c>
      <c r="N2697" s="5">
        <v>46.07</v>
      </c>
      <c r="O2697" s="6">
        <v>0</v>
      </c>
      <c r="P2697" s="5">
        <v>18.420000000000002</v>
      </c>
      <c r="Q2697" s="5">
        <f t="shared" si="168"/>
        <v>46.07</v>
      </c>
      <c r="R2697" s="5">
        <f t="shared" si="169"/>
        <v>18.420000000000002</v>
      </c>
      <c r="S2697" s="5">
        <f t="shared" si="170"/>
        <v>27.65</v>
      </c>
      <c r="T2697" s="7">
        <f t="shared" si="171"/>
        <v>0.60017364879531143</v>
      </c>
      <c r="U2697" s="4">
        <f>YEAR(SalesDataTable[[#This Row],[Order Date]])</f>
        <v>2026</v>
      </c>
      <c r="V2697" s="7" t="str">
        <f>"Q"&amp;ROUNDUP(MONTH(SalesDataTable[[#This Row],[Order Date]])/3,0)</f>
        <v>Q4</v>
      </c>
      <c r="W2697" s="8">
        <f>MONTH(SalesDataTable[[#This Row],[Order Date]])</f>
        <v>12</v>
      </c>
      <c r="X2697" s="7" t="str">
        <f>TEXT(SalesDataTable[[#This Row],[Order Date]],"mmm")</f>
        <v>Dec</v>
      </c>
    </row>
    <row r="2698" spans="1:24" ht="15.75">
      <c r="A2698" s="1">
        <v>4427</v>
      </c>
      <c r="B2698" s="2">
        <v>46385</v>
      </c>
      <c r="C2698" s="3">
        <f>YEAR(SalesDataTable[[#This Row],[Order Date]])</f>
        <v>2026</v>
      </c>
      <c r="D2698" s="10" t="str">
        <f>"Q"&amp;ROUNDUP(MONTH(SalesDataTable[[#This Row],[Order Date]])/3,0)</f>
        <v>Q4</v>
      </c>
      <c r="E2698" s="3">
        <f>MONTH(SalesDataTable[[#This Row],[Order Date]])</f>
        <v>12</v>
      </c>
      <c r="F2698" s="3" t="str">
        <f>TEXT(SalesDataTable[[#This Row],[Order Date]],"MMM")</f>
        <v>Dec</v>
      </c>
      <c r="G2698" s="3" t="s">
        <v>6</v>
      </c>
      <c r="H2698" s="3" t="s">
        <v>43</v>
      </c>
      <c r="I2698" s="3" t="s">
        <v>19</v>
      </c>
      <c r="J2698" s="3" t="s">
        <v>16</v>
      </c>
      <c r="K2698" s="3" t="s">
        <v>9</v>
      </c>
      <c r="L2698" s="3" t="s">
        <v>17</v>
      </c>
      <c r="M2698" s="8">
        <v>1</v>
      </c>
      <c r="N2698" s="5">
        <v>147.29</v>
      </c>
      <c r="O2698" s="6">
        <v>0.1</v>
      </c>
      <c r="P2698" s="5">
        <v>78.2</v>
      </c>
      <c r="Q2698" s="5">
        <f t="shared" si="168"/>
        <v>132.56100000000001</v>
      </c>
      <c r="R2698" s="5">
        <f t="shared" si="169"/>
        <v>78.2</v>
      </c>
      <c r="S2698" s="5">
        <f t="shared" si="170"/>
        <v>54.361000000000004</v>
      </c>
      <c r="T2698" s="7">
        <f t="shared" si="171"/>
        <v>0.4100829052285363</v>
      </c>
      <c r="U2698" s="4">
        <f>YEAR(SalesDataTable[[#This Row],[Order Date]])</f>
        <v>2026</v>
      </c>
      <c r="V2698" s="7" t="str">
        <f>"Q"&amp;ROUNDUP(MONTH(SalesDataTable[[#This Row],[Order Date]])/3,0)</f>
        <v>Q4</v>
      </c>
      <c r="W2698" s="8">
        <f>MONTH(SalesDataTable[[#This Row],[Order Date]])</f>
        <v>12</v>
      </c>
      <c r="X2698" s="7" t="str">
        <f>TEXT(SalesDataTable[[#This Row],[Order Date]],"mmm")</f>
        <v>Dec</v>
      </c>
    </row>
    <row r="2699" spans="1:24" ht="15.75">
      <c r="A2699" s="1">
        <v>377</v>
      </c>
      <c r="B2699" s="2">
        <v>46386</v>
      </c>
      <c r="C2699" s="3">
        <f>YEAR(SalesDataTable[[#This Row],[Order Date]])</f>
        <v>2026</v>
      </c>
      <c r="D2699" s="10" t="str">
        <f>"Q"&amp;ROUNDUP(MONTH(SalesDataTable[[#This Row],[Order Date]])/3,0)</f>
        <v>Q4</v>
      </c>
      <c r="E2699" s="3">
        <f>MONTH(SalesDataTable[[#This Row],[Order Date]])</f>
        <v>12</v>
      </c>
      <c r="F2699" s="3" t="str">
        <f>TEXT(SalesDataTable[[#This Row],[Order Date]],"MMM")</f>
        <v>Dec</v>
      </c>
      <c r="G2699" s="3" t="s">
        <v>20</v>
      </c>
      <c r="H2699" s="3" t="s">
        <v>47</v>
      </c>
      <c r="I2699" s="3" t="s">
        <v>2</v>
      </c>
      <c r="J2699" s="3" t="s">
        <v>13</v>
      </c>
      <c r="K2699" s="3" t="s">
        <v>4</v>
      </c>
      <c r="L2699" s="3" t="s">
        <v>26</v>
      </c>
      <c r="M2699" s="8">
        <v>1</v>
      </c>
      <c r="N2699" s="5">
        <v>40.82</v>
      </c>
      <c r="O2699" s="6">
        <v>0.1</v>
      </c>
      <c r="P2699" s="5">
        <v>17.2</v>
      </c>
      <c r="Q2699" s="5">
        <f t="shared" si="168"/>
        <v>36.738</v>
      </c>
      <c r="R2699" s="5">
        <f t="shared" si="169"/>
        <v>17.2</v>
      </c>
      <c r="S2699" s="5">
        <f t="shared" si="170"/>
        <v>19.538</v>
      </c>
      <c r="T2699" s="7">
        <f t="shared" si="171"/>
        <v>0.53181991398551909</v>
      </c>
      <c r="U2699" s="4">
        <f>YEAR(SalesDataTable[[#This Row],[Order Date]])</f>
        <v>2026</v>
      </c>
      <c r="V2699" s="7" t="str">
        <f>"Q"&amp;ROUNDUP(MONTH(SalesDataTable[[#This Row],[Order Date]])/3,0)</f>
        <v>Q4</v>
      </c>
      <c r="W2699" s="8">
        <f>MONTH(SalesDataTable[[#This Row],[Order Date]])</f>
        <v>12</v>
      </c>
      <c r="X2699" s="7" t="str">
        <f>TEXT(SalesDataTable[[#This Row],[Order Date]],"mmm")</f>
        <v>Dec</v>
      </c>
    </row>
    <row r="2700" spans="1:24" ht="15.75">
      <c r="A2700" s="1">
        <v>1530</v>
      </c>
      <c r="B2700" s="2">
        <v>46386</v>
      </c>
      <c r="C2700" s="3">
        <f>YEAR(SalesDataTable[[#This Row],[Order Date]])</f>
        <v>2026</v>
      </c>
      <c r="D2700" s="10" t="str">
        <f>"Q"&amp;ROUNDUP(MONTH(SalesDataTable[[#This Row],[Order Date]])/3,0)</f>
        <v>Q4</v>
      </c>
      <c r="E2700" s="3">
        <f>MONTH(SalesDataTable[[#This Row],[Order Date]])</f>
        <v>12</v>
      </c>
      <c r="F2700" s="3" t="str">
        <f>TEXT(SalesDataTable[[#This Row],[Order Date]],"MMM")</f>
        <v>Dec</v>
      </c>
      <c r="G2700" s="3" t="s">
        <v>20</v>
      </c>
      <c r="H2700" s="3" t="s">
        <v>31</v>
      </c>
      <c r="I2700" s="3" t="s">
        <v>2</v>
      </c>
      <c r="J2700" s="3" t="s">
        <v>13</v>
      </c>
      <c r="K2700" s="3" t="s">
        <v>34</v>
      </c>
      <c r="L2700" s="3" t="s">
        <v>45</v>
      </c>
      <c r="M2700" s="8">
        <v>3</v>
      </c>
      <c r="N2700" s="5">
        <v>50.72</v>
      </c>
      <c r="O2700" s="6">
        <v>0</v>
      </c>
      <c r="P2700" s="5">
        <v>22.3</v>
      </c>
      <c r="Q2700" s="5">
        <f t="shared" si="168"/>
        <v>152.16</v>
      </c>
      <c r="R2700" s="5">
        <f t="shared" si="169"/>
        <v>66.900000000000006</v>
      </c>
      <c r="S2700" s="5">
        <f t="shared" si="170"/>
        <v>85.259999999999991</v>
      </c>
      <c r="T2700" s="7">
        <f t="shared" si="171"/>
        <v>0.56033123028391163</v>
      </c>
      <c r="U2700" s="4">
        <f>YEAR(SalesDataTable[[#This Row],[Order Date]])</f>
        <v>2026</v>
      </c>
      <c r="V2700" s="7" t="str">
        <f>"Q"&amp;ROUNDUP(MONTH(SalesDataTable[[#This Row],[Order Date]])/3,0)</f>
        <v>Q4</v>
      </c>
      <c r="W2700" s="8">
        <f>MONTH(SalesDataTable[[#This Row],[Order Date]])</f>
        <v>12</v>
      </c>
      <c r="X2700" s="7" t="str">
        <f>TEXT(SalesDataTable[[#This Row],[Order Date]],"mmm")</f>
        <v>Dec</v>
      </c>
    </row>
    <row r="2701" spans="1:24" ht="15.75">
      <c r="A2701" s="1">
        <v>2135</v>
      </c>
      <c r="B2701" s="2">
        <v>46386</v>
      </c>
      <c r="C2701" s="3">
        <f>YEAR(SalesDataTable[[#This Row],[Order Date]])</f>
        <v>2026</v>
      </c>
      <c r="D2701" s="10" t="str">
        <f>"Q"&amp;ROUNDUP(MONTH(SalesDataTable[[#This Row],[Order Date]])/3,0)</f>
        <v>Q4</v>
      </c>
      <c r="E2701" s="3">
        <f>MONTH(SalesDataTable[[#This Row],[Order Date]])</f>
        <v>12</v>
      </c>
      <c r="F2701" s="3" t="str">
        <f>TEXT(SalesDataTable[[#This Row],[Order Date]],"MMM")</f>
        <v>Dec</v>
      </c>
      <c r="G2701" s="3" t="s">
        <v>6</v>
      </c>
      <c r="H2701" s="3" t="s">
        <v>43</v>
      </c>
      <c r="I2701" s="3" t="s">
        <v>28</v>
      </c>
      <c r="J2701" s="3" t="s">
        <v>16</v>
      </c>
      <c r="K2701" s="3" t="s">
        <v>23</v>
      </c>
      <c r="L2701" s="3" t="s">
        <v>29</v>
      </c>
      <c r="M2701" s="8">
        <v>3</v>
      </c>
      <c r="N2701" s="5">
        <v>194.7</v>
      </c>
      <c r="O2701" s="6">
        <v>0.1</v>
      </c>
      <c r="P2701" s="5">
        <v>102.62</v>
      </c>
      <c r="Q2701" s="5">
        <f t="shared" si="168"/>
        <v>525.68999999999994</v>
      </c>
      <c r="R2701" s="5">
        <f t="shared" si="169"/>
        <v>307.86</v>
      </c>
      <c r="S2701" s="5">
        <f t="shared" si="170"/>
        <v>217.82999999999993</v>
      </c>
      <c r="T2701" s="7">
        <f t="shared" si="171"/>
        <v>0.41436968555612613</v>
      </c>
      <c r="U2701" s="4">
        <f>YEAR(SalesDataTable[[#This Row],[Order Date]])</f>
        <v>2026</v>
      </c>
      <c r="V2701" s="7" t="str">
        <f>"Q"&amp;ROUNDUP(MONTH(SalesDataTable[[#This Row],[Order Date]])/3,0)</f>
        <v>Q4</v>
      </c>
      <c r="W2701" s="8">
        <f>MONTH(SalesDataTable[[#This Row],[Order Date]])</f>
        <v>12</v>
      </c>
      <c r="X2701" s="7" t="str">
        <f>TEXT(SalesDataTable[[#This Row],[Order Date]],"mmm")</f>
        <v>Dec</v>
      </c>
    </row>
    <row r="2702" spans="1:24" ht="15.75">
      <c r="A2702" s="1">
        <v>2916</v>
      </c>
      <c r="B2702" s="2">
        <v>46386</v>
      </c>
      <c r="C2702" s="3">
        <f>YEAR(SalesDataTable[[#This Row],[Order Date]])</f>
        <v>2026</v>
      </c>
      <c r="D2702" s="10" t="str">
        <f>"Q"&amp;ROUNDUP(MONTH(SalesDataTable[[#This Row],[Order Date]])/3,0)</f>
        <v>Q4</v>
      </c>
      <c r="E2702" s="3">
        <f>MONTH(SalesDataTable[[#This Row],[Order Date]])</f>
        <v>12</v>
      </c>
      <c r="F2702" s="3" t="str">
        <f>TEXT(SalesDataTable[[#This Row],[Order Date]],"MMM")</f>
        <v>Dec</v>
      </c>
      <c r="G2702" s="3" t="s">
        <v>6</v>
      </c>
      <c r="H2702" s="3" t="s">
        <v>27</v>
      </c>
      <c r="I2702" s="3" t="s">
        <v>19</v>
      </c>
      <c r="J2702" s="3" t="s">
        <v>13</v>
      </c>
      <c r="K2702" s="3" t="s">
        <v>14</v>
      </c>
      <c r="L2702" s="3" t="s">
        <v>15</v>
      </c>
      <c r="M2702" s="8">
        <v>1</v>
      </c>
      <c r="N2702" s="5">
        <v>36.64</v>
      </c>
      <c r="O2702" s="6">
        <v>0.05</v>
      </c>
      <c r="P2702" s="5">
        <v>13.59</v>
      </c>
      <c r="Q2702" s="5">
        <f t="shared" si="168"/>
        <v>34.808</v>
      </c>
      <c r="R2702" s="5">
        <f t="shared" si="169"/>
        <v>13.59</v>
      </c>
      <c r="S2702" s="5">
        <f t="shared" si="170"/>
        <v>21.218</v>
      </c>
      <c r="T2702" s="7">
        <f t="shared" si="171"/>
        <v>0.60957251206619167</v>
      </c>
      <c r="U2702" s="4">
        <f>YEAR(SalesDataTable[[#This Row],[Order Date]])</f>
        <v>2026</v>
      </c>
      <c r="V2702" s="7" t="str">
        <f>"Q"&amp;ROUNDUP(MONTH(SalesDataTable[[#This Row],[Order Date]])/3,0)</f>
        <v>Q4</v>
      </c>
      <c r="W2702" s="8">
        <f>MONTH(SalesDataTable[[#This Row],[Order Date]])</f>
        <v>12</v>
      </c>
      <c r="X2702" s="7" t="str">
        <f>TEXT(SalesDataTable[[#This Row],[Order Date]],"mmm")</f>
        <v>Dec</v>
      </c>
    </row>
    <row r="2703" spans="1:24" ht="15.75">
      <c r="A2703" s="1">
        <v>3449</v>
      </c>
      <c r="B2703" s="2">
        <v>46386</v>
      </c>
      <c r="C2703" s="3">
        <f>YEAR(SalesDataTable[[#This Row],[Order Date]])</f>
        <v>2026</v>
      </c>
      <c r="D2703" s="10" t="str">
        <f>"Q"&amp;ROUNDUP(MONTH(SalesDataTable[[#This Row],[Order Date]])/3,0)</f>
        <v>Q4</v>
      </c>
      <c r="E2703" s="3">
        <f>MONTH(SalesDataTable[[#This Row],[Order Date]])</f>
        <v>12</v>
      </c>
      <c r="F2703" s="3" t="str">
        <f>TEXT(SalesDataTable[[#This Row],[Order Date]],"MMM")</f>
        <v>Dec</v>
      </c>
      <c r="G2703" s="3" t="s">
        <v>11</v>
      </c>
      <c r="H2703" s="3" t="s">
        <v>39</v>
      </c>
      <c r="I2703" s="3" t="s">
        <v>28</v>
      </c>
      <c r="J2703" s="3" t="s">
        <v>3</v>
      </c>
      <c r="K2703" s="3" t="s">
        <v>23</v>
      </c>
      <c r="L2703" s="3" t="s">
        <v>29</v>
      </c>
      <c r="M2703" s="8">
        <v>6</v>
      </c>
      <c r="N2703" s="5">
        <v>192.9</v>
      </c>
      <c r="O2703" s="6">
        <v>0.2</v>
      </c>
      <c r="P2703" s="5">
        <v>106.89</v>
      </c>
      <c r="Q2703" s="5">
        <f t="shared" si="168"/>
        <v>925.92000000000007</v>
      </c>
      <c r="R2703" s="5">
        <f t="shared" si="169"/>
        <v>641.34</v>
      </c>
      <c r="S2703" s="5">
        <f t="shared" si="170"/>
        <v>284.58000000000004</v>
      </c>
      <c r="T2703" s="7">
        <f t="shared" si="171"/>
        <v>0.30734836702954899</v>
      </c>
      <c r="U2703" s="4">
        <f>YEAR(SalesDataTable[[#This Row],[Order Date]])</f>
        <v>2026</v>
      </c>
      <c r="V2703" s="7" t="str">
        <f>"Q"&amp;ROUNDUP(MONTH(SalesDataTable[[#This Row],[Order Date]])/3,0)</f>
        <v>Q4</v>
      </c>
      <c r="W2703" s="8">
        <f>MONTH(SalesDataTable[[#This Row],[Order Date]])</f>
        <v>12</v>
      </c>
      <c r="X2703" s="7" t="str">
        <f>TEXT(SalesDataTable[[#This Row],[Order Date]],"mmm")</f>
        <v>Dec</v>
      </c>
    </row>
    <row r="2704" spans="1:24" ht="15.75">
      <c r="A2704" s="1">
        <v>3498</v>
      </c>
      <c r="B2704" s="2">
        <v>46386</v>
      </c>
      <c r="C2704" s="3">
        <f>YEAR(SalesDataTable[[#This Row],[Order Date]])</f>
        <v>2026</v>
      </c>
      <c r="D2704" s="10" t="str">
        <f>"Q"&amp;ROUNDUP(MONTH(SalesDataTable[[#This Row],[Order Date]])/3,0)</f>
        <v>Q4</v>
      </c>
      <c r="E2704" s="3">
        <f>MONTH(SalesDataTable[[#This Row],[Order Date]])</f>
        <v>12</v>
      </c>
      <c r="F2704" s="3" t="str">
        <f>TEXT(SalesDataTable[[#This Row],[Order Date]],"MMM")</f>
        <v>Dec</v>
      </c>
      <c r="G2704" s="3" t="s">
        <v>20</v>
      </c>
      <c r="H2704" s="3" t="s">
        <v>31</v>
      </c>
      <c r="I2704" s="3" t="s">
        <v>28</v>
      </c>
      <c r="J2704" s="3" t="s">
        <v>3</v>
      </c>
      <c r="K2704" s="3" t="s">
        <v>9</v>
      </c>
      <c r="L2704" s="3" t="s">
        <v>46</v>
      </c>
      <c r="M2704" s="8">
        <v>2</v>
      </c>
      <c r="N2704" s="5">
        <v>71.56</v>
      </c>
      <c r="O2704" s="6">
        <v>0.1</v>
      </c>
      <c r="P2704" s="5">
        <v>32.99</v>
      </c>
      <c r="Q2704" s="5">
        <f t="shared" si="168"/>
        <v>128.80800000000002</v>
      </c>
      <c r="R2704" s="5">
        <f t="shared" si="169"/>
        <v>65.98</v>
      </c>
      <c r="S2704" s="5">
        <f t="shared" si="170"/>
        <v>62.828000000000017</v>
      </c>
      <c r="T2704" s="7">
        <f t="shared" si="171"/>
        <v>0.4877647351096206</v>
      </c>
      <c r="U2704" s="4">
        <f>YEAR(SalesDataTable[[#This Row],[Order Date]])</f>
        <v>2026</v>
      </c>
      <c r="V2704" s="7" t="str">
        <f>"Q"&amp;ROUNDUP(MONTH(SalesDataTable[[#This Row],[Order Date]])/3,0)</f>
        <v>Q4</v>
      </c>
      <c r="W2704" s="8">
        <f>MONTH(SalesDataTable[[#This Row],[Order Date]])</f>
        <v>12</v>
      </c>
      <c r="X2704" s="7" t="str">
        <f>TEXT(SalesDataTable[[#This Row],[Order Date]],"mmm")</f>
        <v>Dec</v>
      </c>
    </row>
    <row r="2705" spans="1:24" ht="15.75">
      <c r="A2705" s="1">
        <v>4851</v>
      </c>
      <c r="B2705" s="2">
        <v>46386</v>
      </c>
      <c r="C2705" s="3">
        <f>YEAR(SalesDataTable[[#This Row],[Order Date]])</f>
        <v>2026</v>
      </c>
      <c r="D2705" s="10" t="str">
        <f>"Q"&amp;ROUNDUP(MONTH(SalesDataTable[[#This Row],[Order Date]])/3,0)</f>
        <v>Q4</v>
      </c>
      <c r="E2705" s="3">
        <f>MONTH(SalesDataTable[[#This Row],[Order Date]])</f>
        <v>12</v>
      </c>
      <c r="F2705" s="3" t="str">
        <f>TEXT(SalesDataTable[[#This Row],[Order Date]],"MMM")</f>
        <v>Dec</v>
      </c>
      <c r="G2705" s="3" t="s">
        <v>20</v>
      </c>
      <c r="H2705" s="3" t="s">
        <v>47</v>
      </c>
      <c r="I2705" s="3" t="s">
        <v>28</v>
      </c>
      <c r="J2705" s="3" t="s">
        <v>13</v>
      </c>
      <c r="K2705" s="3" t="s">
        <v>4</v>
      </c>
      <c r="L2705" s="3" t="s">
        <v>26</v>
      </c>
      <c r="M2705" s="8">
        <v>1</v>
      </c>
      <c r="N2705" s="5">
        <v>40.270000000000003</v>
      </c>
      <c r="O2705" s="6">
        <v>0.1</v>
      </c>
      <c r="P2705" s="5">
        <v>16.63</v>
      </c>
      <c r="Q2705" s="5">
        <f t="shared" si="168"/>
        <v>36.243000000000002</v>
      </c>
      <c r="R2705" s="5">
        <f t="shared" si="169"/>
        <v>16.63</v>
      </c>
      <c r="S2705" s="5">
        <f t="shared" si="170"/>
        <v>19.613000000000003</v>
      </c>
      <c r="T2705" s="7">
        <f t="shared" si="171"/>
        <v>0.54115277432883602</v>
      </c>
      <c r="U2705" s="4">
        <f>YEAR(SalesDataTable[[#This Row],[Order Date]])</f>
        <v>2026</v>
      </c>
      <c r="V2705" s="7" t="str">
        <f>"Q"&amp;ROUNDUP(MONTH(SalesDataTable[[#This Row],[Order Date]])/3,0)</f>
        <v>Q4</v>
      </c>
      <c r="W2705" s="8">
        <f>MONTH(SalesDataTable[[#This Row],[Order Date]])</f>
        <v>12</v>
      </c>
      <c r="X2705" s="7" t="str">
        <f>TEXT(SalesDataTable[[#This Row],[Order Date]],"mmm")</f>
        <v>Dec</v>
      </c>
    </row>
    <row r="2706" spans="1:24" ht="15.75">
      <c r="A2706" s="1">
        <v>4926</v>
      </c>
      <c r="B2706" s="2">
        <v>46386</v>
      </c>
      <c r="C2706" s="3">
        <f>YEAR(SalesDataTable[[#This Row],[Order Date]])</f>
        <v>2026</v>
      </c>
      <c r="D2706" s="10" t="str">
        <f>"Q"&amp;ROUNDUP(MONTH(SalesDataTable[[#This Row],[Order Date]])/3,0)</f>
        <v>Q4</v>
      </c>
      <c r="E2706" s="3">
        <f>MONTH(SalesDataTable[[#This Row],[Order Date]])</f>
        <v>12</v>
      </c>
      <c r="F2706" s="3" t="str">
        <f>TEXT(SalesDataTable[[#This Row],[Order Date]],"MMM")</f>
        <v>Dec</v>
      </c>
      <c r="G2706" s="3" t="s">
        <v>20</v>
      </c>
      <c r="H2706" s="3" t="s">
        <v>31</v>
      </c>
      <c r="I2706" s="3" t="s">
        <v>19</v>
      </c>
      <c r="J2706" s="3" t="s">
        <v>16</v>
      </c>
      <c r="K2706" s="3" t="s">
        <v>4</v>
      </c>
      <c r="L2706" s="3" t="s">
        <v>5</v>
      </c>
      <c r="M2706" s="8">
        <v>6</v>
      </c>
      <c r="N2706" s="5">
        <v>81.180000000000007</v>
      </c>
      <c r="O2706" s="6">
        <v>0.05</v>
      </c>
      <c r="P2706" s="5">
        <v>43.3</v>
      </c>
      <c r="Q2706" s="5">
        <f t="shared" si="168"/>
        <v>462.726</v>
      </c>
      <c r="R2706" s="5">
        <f t="shared" si="169"/>
        <v>259.79999999999995</v>
      </c>
      <c r="S2706" s="5">
        <f t="shared" si="170"/>
        <v>202.92600000000004</v>
      </c>
      <c r="T2706" s="7">
        <f t="shared" si="171"/>
        <v>0.43854462468069666</v>
      </c>
      <c r="U2706" s="4">
        <f>YEAR(SalesDataTable[[#This Row],[Order Date]])</f>
        <v>2026</v>
      </c>
      <c r="V2706" s="7" t="str">
        <f>"Q"&amp;ROUNDUP(MONTH(SalesDataTable[[#This Row],[Order Date]])/3,0)</f>
        <v>Q4</v>
      </c>
      <c r="W2706" s="8">
        <f>MONTH(SalesDataTable[[#This Row],[Order Date]])</f>
        <v>12</v>
      </c>
      <c r="X2706" s="7" t="str">
        <f>TEXT(SalesDataTable[[#This Row],[Order Date]],"mmm")</f>
        <v>Dec</v>
      </c>
    </row>
    <row r="2707" spans="1:24" ht="15.75">
      <c r="A2707" s="1">
        <v>5035</v>
      </c>
      <c r="B2707" s="2">
        <v>46386</v>
      </c>
      <c r="C2707" s="3">
        <f>YEAR(SalesDataTable[[#This Row],[Order Date]])</f>
        <v>2026</v>
      </c>
      <c r="D2707" s="10" t="str">
        <f>"Q"&amp;ROUNDUP(MONTH(SalesDataTable[[#This Row],[Order Date]])/3,0)</f>
        <v>Q4</v>
      </c>
      <c r="E2707" s="3">
        <f>MONTH(SalesDataTable[[#This Row],[Order Date]])</f>
        <v>12</v>
      </c>
      <c r="F2707" s="3" t="str">
        <f>TEXT(SalesDataTable[[#This Row],[Order Date]],"MMM")</f>
        <v>Dec</v>
      </c>
      <c r="G2707" s="3" t="s">
        <v>6</v>
      </c>
      <c r="H2707" s="3" t="s">
        <v>43</v>
      </c>
      <c r="I2707" s="3" t="s">
        <v>2</v>
      </c>
      <c r="J2707" s="3" t="s">
        <v>13</v>
      </c>
      <c r="K2707" s="3" t="s">
        <v>4</v>
      </c>
      <c r="L2707" s="3" t="s">
        <v>30</v>
      </c>
      <c r="M2707" s="8">
        <v>2</v>
      </c>
      <c r="N2707" s="5">
        <v>101.73</v>
      </c>
      <c r="O2707" s="6">
        <v>0.1</v>
      </c>
      <c r="P2707" s="5">
        <v>49.3</v>
      </c>
      <c r="Q2707" s="5">
        <f t="shared" si="168"/>
        <v>183.114</v>
      </c>
      <c r="R2707" s="5">
        <f t="shared" si="169"/>
        <v>98.6</v>
      </c>
      <c r="S2707" s="5">
        <f t="shared" si="170"/>
        <v>84.51400000000001</v>
      </c>
      <c r="T2707" s="7">
        <f t="shared" si="171"/>
        <v>0.46153762137247839</v>
      </c>
      <c r="U2707" s="4">
        <f>YEAR(SalesDataTable[[#This Row],[Order Date]])</f>
        <v>2026</v>
      </c>
      <c r="V2707" s="7" t="str">
        <f>"Q"&amp;ROUNDUP(MONTH(SalesDataTable[[#This Row],[Order Date]])/3,0)</f>
        <v>Q4</v>
      </c>
      <c r="W2707" s="8">
        <f>MONTH(SalesDataTable[[#This Row],[Order Date]])</f>
        <v>12</v>
      </c>
      <c r="X2707" s="7" t="str">
        <f>TEXT(SalesDataTable[[#This Row],[Order Date]],"mmm")</f>
        <v>Dec</v>
      </c>
    </row>
    <row r="2708" spans="1:24" ht="15.75">
      <c r="A2708" s="1">
        <v>5135</v>
      </c>
      <c r="B2708" s="2">
        <v>46386</v>
      </c>
      <c r="C2708" s="3">
        <f>YEAR(SalesDataTable[[#This Row],[Order Date]])</f>
        <v>2026</v>
      </c>
      <c r="D2708" s="10" t="str">
        <f>"Q"&amp;ROUNDUP(MONTH(SalesDataTable[[#This Row],[Order Date]])/3,0)</f>
        <v>Q4</v>
      </c>
      <c r="E2708" s="3">
        <f>MONTH(SalesDataTable[[#This Row],[Order Date]])</f>
        <v>12</v>
      </c>
      <c r="F2708" s="3" t="str">
        <f>TEXT(SalesDataTable[[#This Row],[Order Date]],"MMM")</f>
        <v>Dec</v>
      </c>
      <c r="G2708" s="3" t="s">
        <v>11</v>
      </c>
      <c r="H2708" s="3" t="s">
        <v>39</v>
      </c>
      <c r="I2708" s="3" t="s">
        <v>2</v>
      </c>
      <c r="J2708" s="3" t="s">
        <v>13</v>
      </c>
      <c r="K2708" s="3" t="s">
        <v>4</v>
      </c>
      <c r="L2708" s="3" t="s">
        <v>22</v>
      </c>
      <c r="M2708" s="8">
        <v>5</v>
      </c>
      <c r="N2708" s="5">
        <v>51.78</v>
      </c>
      <c r="O2708" s="6">
        <v>0.15</v>
      </c>
      <c r="P2708" s="5">
        <v>22.37</v>
      </c>
      <c r="Q2708" s="5">
        <f t="shared" si="168"/>
        <v>220.06499999999997</v>
      </c>
      <c r="R2708" s="5">
        <f t="shared" si="169"/>
        <v>111.85000000000001</v>
      </c>
      <c r="S2708" s="5">
        <f t="shared" si="170"/>
        <v>108.21499999999996</v>
      </c>
      <c r="T2708" s="7">
        <f t="shared" si="171"/>
        <v>0.49174107650012483</v>
      </c>
      <c r="U2708" s="4">
        <f>YEAR(SalesDataTable[[#This Row],[Order Date]])</f>
        <v>2026</v>
      </c>
      <c r="V2708" s="7" t="str">
        <f>"Q"&amp;ROUNDUP(MONTH(SalesDataTable[[#This Row],[Order Date]])/3,0)</f>
        <v>Q4</v>
      </c>
      <c r="W2708" s="8">
        <f>MONTH(SalesDataTable[[#This Row],[Order Date]])</f>
        <v>12</v>
      </c>
      <c r="X2708" s="7" t="str">
        <f>TEXT(SalesDataTable[[#This Row],[Order Date]],"mmm")</f>
        <v>Dec</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3AAD3-9B62-4C97-85BA-9CF8AFA0B89C}">
  <dimension ref="A3:O34"/>
  <sheetViews>
    <sheetView workbookViewId="0"/>
  </sheetViews>
  <sheetFormatPr defaultRowHeight="15"/>
  <cols>
    <col min="1" max="1" width="13.42578125" customWidth="1"/>
    <col min="2" max="3" width="20.42578125" customWidth="1"/>
    <col min="4" max="4" width="16.85546875" customWidth="1"/>
    <col min="5" max="5" width="15.140625" customWidth="1"/>
    <col min="6" max="6" width="20.42578125" customWidth="1"/>
    <col min="7" max="7" width="17" customWidth="1"/>
    <col min="8" max="8" width="20.42578125" customWidth="1"/>
    <col min="9" max="9" width="16.28515625" customWidth="1"/>
    <col min="10" max="10" width="9.7109375" customWidth="1"/>
    <col min="11" max="11" width="15.140625" customWidth="1"/>
    <col min="12" max="12" width="20.42578125" customWidth="1"/>
    <col min="14" max="14" width="14.140625" customWidth="1"/>
    <col min="15" max="15" width="14.5703125" customWidth="1"/>
  </cols>
  <sheetData>
    <row r="3" spans="1:15">
      <c r="A3" t="s">
        <v>80</v>
      </c>
      <c r="C3" t="s">
        <v>81</v>
      </c>
      <c r="E3" t="s">
        <v>83</v>
      </c>
      <c r="G3" t="s">
        <v>79</v>
      </c>
      <c r="I3" t="s">
        <v>82</v>
      </c>
      <c r="K3" t="s">
        <v>84</v>
      </c>
    </row>
    <row r="4" spans="1:15" ht="31.5">
      <c r="A4" s="20">
        <v>645223.1794999995</v>
      </c>
      <c r="C4" s="20">
        <v>296384.2495000005</v>
      </c>
      <c r="E4" s="19">
        <f>C4/A4</f>
        <v>0.45935152194884954</v>
      </c>
      <c r="G4" s="17">
        <v>6698</v>
      </c>
      <c r="I4" s="18">
        <v>2707</v>
      </c>
      <c r="K4" s="20">
        <v>348838.93000000058</v>
      </c>
    </row>
    <row r="7" spans="1:15">
      <c r="A7" s="15" t="s">
        <v>77</v>
      </c>
      <c r="B7" t="s">
        <v>97</v>
      </c>
      <c r="C7" t="s">
        <v>98</v>
      </c>
      <c r="E7" s="15" t="s">
        <v>77</v>
      </c>
      <c r="F7" t="s">
        <v>80</v>
      </c>
      <c r="H7" s="12"/>
      <c r="I7" s="13"/>
      <c r="J7" s="14"/>
    </row>
    <row r="8" spans="1:15" ht="31.5">
      <c r="A8" s="16" t="s">
        <v>85</v>
      </c>
      <c r="B8" s="21">
        <v>39091.819499999998</v>
      </c>
      <c r="C8" s="21">
        <v>17596.939500000004</v>
      </c>
      <c r="E8" s="16" t="s">
        <v>47</v>
      </c>
      <c r="F8" s="21">
        <v>55102.048500000012</v>
      </c>
      <c r="H8" s="22"/>
      <c r="I8" s="23"/>
      <c r="J8" s="24"/>
      <c r="K8" s="15" t="s">
        <v>77</v>
      </c>
      <c r="L8" t="s">
        <v>80</v>
      </c>
    </row>
    <row r="9" spans="1:15" ht="31.5">
      <c r="A9" s="16" t="s">
        <v>86</v>
      </c>
      <c r="B9" s="21">
        <v>35647.71699999999</v>
      </c>
      <c r="C9" s="21">
        <v>16561.507000000001</v>
      </c>
      <c r="E9" s="16" t="s">
        <v>43</v>
      </c>
      <c r="F9" s="21">
        <v>70034.105500000005</v>
      </c>
      <c r="H9" s="22"/>
      <c r="I9" s="23"/>
      <c r="J9" s="24"/>
      <c r="K9" s="16" t="s">
        <v>8</v>
      </c>
      <c r="L9" s="20">
        <v>179633.50449999995</v>
      </c>
    </row>
    <row r="10" spans="1:15" ht="31.5">
      <c r="A10" s="16" t="s">
        <v>87</v>
      </c>
      <c r="B10" s="21">
        <v>44696.898499999996</v>
      </c>
      <c r="C10" s="21">
        <v>21465.038499999991</v>
      </c>
      <c r="E10" s="16" t="s">
        <v>50</v>
      </c>
      <c r="F10" s="21">
        <v>50319.473499999986</v>
      </c>
      <c r="H10" s="22"/>
      <c r="I10" s="23"/>
      <c r="J10" s="24"/>
      <c r="K10" s="16" t="s">
        <v>28</v>
      </c>
      <c r="L10" s="20">
        <v>92836.006999999969</v>
      </c>
    </row>
    <row r="11" spans="1:15" ht="31.5">
      <c r="A11" s="16" t="s">
        <v>88</v>
      </c>
      <c r="B11" s="21">
        <v>54688.639000000017</v>
      </c>
      <c r="C11" s="21">
        <v>25283.649000000012</v>
      </c>
      <c r="E11" s="16" t="s">
        <v>1</v>
      </c>
      <c r="F11" s="21">
        <v>46624.590999999986</v>
      </c>
      <c r="H11" s="22"/>
      <c r="I11" s="23"/>
      <c r="J11" s="24"/>
      <c r="K11" s="16" t="s">
        <v>2</v>
      </c>
      <c r="L11" s="20">
        <v>260307.05699999991</v>
      </c>
    </row>
    <row r="12" spans="1:15" ht="31.5">
      <c r="A12" s="16" t="s">
        <v>89</v>
      </c>
      <c r="B12" s="21">
        <v>58235.185000000005</v>
      </c>
      <c r="C12" s="21">
        <v>27301.534999999993</v>
      </c>
      <c r="E12" s="16" t="s">
        <v>33</v>
      </c>
      <c r="F12" s="21">
        <v>74427.368000000002</v>
      </c>
      <c r="H12" s="22"/>
      <c r="I12" s="23"/>
      <c r="J12" s="24"/>
      <c r="K12" s="16" t="s">
        <v>19</v>
      </c>
      <c r="L12" s="20">
        <v>112446.61100000008</v>
      </c>
    </row>
    <row r="13" spans="1:15" ht="31.5">
      <c r="A13" s="16" t="s">
        <v>90</v>
      </c>
      <c r="B13" s="21">
        <v>69504.337000000014</v>
      </c>
      <c r="C13" s="21">
        <v>31109.926999999985</v>
      </c>
      <c r="E13" s="16" t="s">
        <v>78</v>
      </c>
      <c r="F13" s="20">
        <v>296507.58649999998</v>
      </c>
      <c r="H13" s="22"/>
      <c r="I13" s="23"/>
      <c r="J13" s="24"/>
      <c r="K13" s="16" t="s">
        <v>78</v>
      </c>
      <c r="L13" s="20">
        <v>645223.17949999985</v>
      </c>
    </row>
    <row r="14" spans="1:15" ht="31.5">
      <c r="A14" s="16" t="s">
        <v>91</v>
      </c>
      <c r="B14" s="21">
        <v>66442.23599999999</v>
      </c>
      <c r="C14" s="21">
        <v>31035.085999999967</v>
      </c>
      <c r="H14" s="22"/>
      <c r="I14" s="23"/>
      <c r="J14" s="24"/>
    </row>
    <row r="15" spans="1:15" ht="31.5">
      <c r="A15" s="16" t="s">
        <v>92</v>
      </c>
      <c r="B15" s="21">
        <v>57609.044499999975</v>
      </c>
      <c r="C15" s="21">
        <v>27126.764499999972</v>
      </c>
      <c r="H15" s="22"/>
      <c r="I15" s="23"/>
      <c r="J15" s="24"/>
      <c r="N15" t="str">
        <f>O16</f>
        <v>Total  Revenue</v>
      </c>
    </row>
    <row r="16" spans="1:15" ht="31.5">
      <c r="A16" s="16" t="s">
        <v>93</v>
      </c>
      <c r="B16" s="21">
        <v>53609.278500000037</v>
      </c>
      <c r="C16" s="21">
        <v>25001.058499999999</v>
      </c>
      <c r="E16" s="15" t="s">
        <v>77</v>
      </c>
      <c r="F16" t="s">
        <v>97</v>
      </c>
      <c r="H16" s="22"/>
      <c r="I16" s="23"/>
      <c r="J16" s="24"/>
      <c r="K16" s="15" t="s">
        <v>77</v>
      </c>
      <c r="L16" t="s">
        <v>99</v>
      </c>
      <c r="N16" t="str">
        <f>K16</f>
        <v>Row Labels</v>
      </c>
      <c r="O16" t="str">
        <f>L16</f>
        <v>Total  Revenue</v>
      </c>
    </row>
    <row r="17" spans="1:15" ht="31.5">
      <c r="A17" s="16" t="s">
        <v>94</v>
      </c>
      <c r="B17" s="21">
        <v>49147.535000000003</v>
      </c>
      <c r="C17" s="21">
        <v>22793.035</v>
      </c>
      <c r="E17" s="16" t="s">
        <v>6</v>
      </c>
      <c r="F17" s="20">
        <v>191158.65549999985</v>
      </c>
      <c r="H17" s="22"/>
      <c r="I17" s="23"/>
      <c r="J17" s="24"/>
      <c r="K17" s="16" t="s">
        <v>27</v>
      </c>
      <c r="L17" s="20">
        <v>32754.26549999999</v>
      </c>
      <c r="N17" t="str">
        <f t="shared" ref="N17:N33" si="0">K17</f>
        <v>Austria</v>
      </c>
      <c r="O17">
        <f t="shared" ref="O17:O33" si="1">L17</f>
        <v>32754.26549999999</v>
      </c>
    </row>
    <row r="18" spans="1:15" ht="31.5">
      <c r="A18" s="16" t="s">
        <v>95</v>
      </c>
      <c r="B18" s="21">
        <v>65523.639499999968</v>
      </c>
      <c r="C18" s="21">
        <v>28666.869500000012</v>
      </c>
      <c r="E18" s="16" t="s">
        <v>11</v>
      </c>
      <c r="F18" s="20">
        <v>131488.62350000007</v>
      </c>
      <c r="H18" s="22"/>
      <c r="I18" s="23"/>
      <c r="J18" s="24"/>
      <c r="K18" s="16" t="s">
        <v>21</v>
      </c>
      <c r="L18" s="20">
        <v>26318.221999999987</v>
      </c>
      <c r="N18" t="str">
        <f t="shared" si="0"/>
        <v>Belgium</v>
      </c>
      <c r="O18">
        <f t="shared" si="1"/>
        <v>26318.221999999987</v>
      </c>
    </row>
    <row r="19" spans="1:15" ht="31.5">
      <c r="A19" s="16" t="s">
        <v>96</v>
      </c>
      <c r="B19" s="21">
        <v>51026.850000000006</v>
      </c>
      <c r="C19" s="21">
        <v>22442.840000000007</v>
      </c>
      <c r="E19" s="16" t="s">
        <v>0</v>
      </c>
      <c r="F19" s="20">
        <v>124535.48550000002</v>
      </c>
      <c r="H19" s="22"/>
      <c r="I19" s="23"/>
      <c r="J19" s="24"/>
      <c r="K19" s="16" t="s">
        <v>7</v>
      </c>
      <c r="L19" s="20">
        <v>23348.653999999995</v>
      </c>
      <c r="N19" t="str">
        <f t="shared" si="0"/>
        <v>Czechia</v>
      </c>
      <c r="O19">
        <f t="shared" si="1"/>
        <v>23348.653999999995</v>
      </c>
    </row>
    <row r="20" spans="1:15" ht="31.5">
      <c r="A20" s="16" t="s">
        <v>78</v>
      </c>
      <c r="B20" s="20">
        <v>645223.17949999985</v>
      </c>
      <c r="C20" s="20">
        <v>296384.24949999998</v>
      </c>
      <c r="E20" s="16" t="s">
        <v>20</v>
      </c>
      <c r="F20" s="20">
        <v>198040.41499999989</v>
      </c>
      <c r="H20" s="22"/>
      <c r="I20" s="23"/>
      <c r="J20" s="24"/>
      <c r="K20" s="16" t="s">
        <v>25</v>
      </c>
      <c r="L20" s="20">
        <v>28462.138000000006</v>
      </c>
      <c r="N20" t="str">
        <f t="shared" si="0"/>
        <v>Denmark</v>
      </c>
      <c r="O20">
        <f t="shared" si="1"/>
        <v>28462.138000000006</v>
      </c>
    </row>
    <row r="21" spans="1:15" ht="31.5">
      <c r="E21" s="16" t="s">
        <v>78</v>
      </c>
      <c r="F21" s="20">
        <v>645223.17949999985</v>
      </c>
      <c r="H21" s="22"/>
      <c r="I21" s="23"/>
      <c r="J21" s="24"/>
      <c r="K21" s="16" t="s">
        <v>39</v>
      </c>
      <c r="L21" s="20">
        <v>24075.482</v>
      </c>
      <c r="N21" t="str">
        <f t="shared" si="0"/>
        <v>Finland</v>
      </c>
      <c r="O21">
        <f t="shared" si="1"/>
        <v>24075.482</v>
      </c>
    </row>
    <row r="22" spans="1:15" ht="31.5">
      <c r="H22" s="22"/>
      <c r="I22" s="23"/>
      <c r="J22" s="24"/>
      <c r="K22" s="16" t="s">
        <v>47</v>
      </c>
      <c r="L22" s="21">
        <v>55102.048500000012</v>
      </c>
      <c r="N22" t="str">
        <f t="shared" si="0"/>
        <v>France</v>
      </c>
      <c r="O22">
        <f t="shared" si="1"/>
        <v>55102.048500000012</v>
      </c>
    </row>
    <row r="23" spans="1:15" ht="31.5">
      <c r="H23" s="22"/>
      <c r="I23" s="23"/>
      <c r="J23" s="24"/>
      <c r="K23" s="16" t="s">
        <v>43</v>
      </c>
      <c r="L23" s="21">
        <v>70034.105500000005</v>
      </c>
      <c r="N23" t="str">
        <f t="shared" si="0"/>
        <v>Germany</v>
      </c>
      <c r="O23">
        <f t="shared" si="1"/>
        <v>70034.105500000005</v>
      </c>
    </row>
    <row r="24" spans="1:15" ht="31.5">
      <c r="H24" s="25"/>
      <c r="I24" s="26"/>
      <c r="J24" s="27"/>
      <c r="K24" s="16" t="s">
        <v>18</v>
      </c>
      <c r="L24" s="20">
        <v>16596.517499999994</v>
      </c>
      <c r="N24" t="str">
        <f t="shared" si="0"/>
        <v>Ireland</v>
      </c>
      <c r="O24">
        <f t="shared" si="1"/>
        <v>16596.517499999994</v>
      </c>
    </row>
    <row r="25" spans="1:15" ht="31.5">
      <c r="K25" s="16" t="s">
        <v>50</v>
      </c>
      <c r="L25" s="21">
        <v>50319.473499999986</v>
      </c>
      <c r="N25" t="str">
        <f t="shared" si="0"/>
        <v>Italy</v>
      </c>
      <c r="O25">
        <f t="shared" si="1"/>
        <v>50319.473499999986</v>
      </c>
    </row>
    <row r="26" spans="1:15" ht="31.5">
      <c r="K26" s="16" t="s">
        <v>31</v>
      </c>
      <c r="L26" s="20">
        <v>42192.776500000007</v>
      </c>
      <c r="N26" t="str">
        <f t="shared" si="0"/>
        <v>Netherlands</v>
      </c>
      <c r="O26">
        <f t="shared" si="1"/>
        <v>42192.776500000007</v>
      </c>
    </row>
    <row r="27" spans="1:15" ht="31.5">
      <c r="K27" s="16" t="s">
        <v>52</v>
      </c>
      <c r="L27" s="20">
        <v>26376.673999999999</v>
      </c>
      <c r="N27" t="str">
        <f t="shared" si="0"/>
        <v>Norway</v>
      </c>
      <c r="O27">
        <f t="shared" si="1"/>
        <v>26376.673999999999</v>
      </c>
    </row>
    <row r="28" spans="1:15" ht="31.5">
      <c r="K28" s="16" t="s">
        <v>49</v>
      </c>
      <c r="L28" s="20">
        <v>40290.002</v>
      </c>
      <c r="N28" t="str">
        <f t="shared" si="0"/>
        <v>Poland</v>
      </c>
      <c r="O28">
        <f t="shared" si="1"/>
        <v>40290.002</v>
      </c>
    </row>
    <row r="29" spans="1:15" ht="31.5">
      <c r="K29" s="16" t="s">
        <v>36</v>
      </c>
      <c r="L29" s="20">
        <v>27591.421000000006</v>
      </c>
      <c r="N29" t="str">
        <f t="shared" si="0"/>
        <v>Portugal</v>
      </c>
      <c r="O29">
        <f t="shared" si="1"/>
        <v>27591.421000000006</v>
      </c>
    </row>
    <row r="30" spans="1:15" ht="31.5">
      <c r="K30" s="16" t="s">
        <v>1</v>
      </c>
      <c r="L30" s="21">
        <v>46624.590999999986</v>
      </c>
      <c r="N30" t="str">
        <f t="shared" si="0"/>
        <v>Spain</v>
      </c>
      <c r="O30">
        <f t="shared" si="1"/>
        <v>46624.590999999986</v>
      </c>
    </row>
    <row r="31" spans="1:15" ht="31.5">
      <c r="K31" s="16" t="s">
        <v>12</v>
      </c>
      <c r="L31" s="20">
        <v>35977.811999999991</v>
      </c>
      <c r="N31" t="str">
        <f t="shared" si="0"/>
        <v>Sweden</v>
      </c>
      <c r="O31">
        <f t="shared" si="1"/>
        <v>35977.811999999991</v>
      </c>
    </row>
    <row r="32" spans="1:15" ht="31.5">
      <c r="K32" s="16" t="s">
        <v>41</v>
      </c>
      <c r="L32" s="20">
        <v>24731.628500000003</v>
      </c>
      <c r="N32" t="str">
        <f t="shared" si="0"/>
        <v>Switzerland</v>
      </c>
      <c r="O32">
        <f t="shared" si="1"/>
        <v>24731.628500000003</v>
      </c>
    </row>
    <row r="33" spans="11:15" ht="31.5">
      <c r="K33" s="16" t="s">
        <v>33</v>
      </c>
      <c r="L33" s="21">
        <v>74427.368000000002</v>
      </c>
      <c r="N33" t="str">
        <f t="shared" si="0"/>
        <v>United Kingdom</v>
      </c>
      <c r="O33">
        <f t="shared" si="1"/>
        <v>74427.368000000002</v>
      </c>
    </row>
    <row r="34" spans="11:15" ht="31.5">
      <c r="K34" s="16" t="s">
        <v>78</v>
      </c>
      <c r="L34" s="20">
        <v>645223.17949999997</v>
      </c>
    </row>
  </sheetData>
  <sortState xmlns:xlrd2="http://schemas.microsoft.com/office/spreadsheetml/2017/richdata2" ref="A7:C20">
    <sortCondition ref="A8" customList="Jan,Feb,Mar,Apr,May,Jun,Jul,Aug,Sep,Oct,Nov,Dec"/>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05EDA-DACC-4A3A-A718-E99D26AE5F47}">
  <dimension ref="H15:I51"/>
  <sheetViews>
    <sheetView showGridLines="0" topLeftCell="A3" zoomScaleNormal="100" workbookViewId="0">
      <selection activeCell="AA73" sqref="AA73"/>
    </sheetView>
  </sheetViews>
  <sheetFormatPr defaultRowHeight="15"/>
  <cols>
    <col min="1" max="16384" width="9.140625" style="28"/>
  </cols>
  <sheetData>
    <row r="15" spans="9:9" ht="23.25">
      <c r="I15" s="29"/>
    </row>
    <row r="51" spans="8:8">
      <c r="H51" s="28" t="s">
        <v>100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Bhuvaneswari Devi</cp:lastModifiedBy>
  <dcterms:created xsi:type="dcterms:W3CDTF">2026-09-07T01:30:55Z</dcterms:created>
  <dcterms:modified xsi:type="dcterms:W3CDTF">2026-10-29T14:47:24Z</dcterms:modified>
</cp:coreProperties>
</file>