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210" windowWidth="20115" windowHeight="7935" activeTab="1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L27" i="2" l="1"/>
  <c r="L25" i="2"/>
  <c r="J23" i="2"/>
  <c r="J21" i="2"/>
  <c r="J16" i="2"/>
  <c r="K15" i="2"/>
  <c r="K13" i="2"/>
  <c r="J15" i="2"/>
  <c r="J6" i="2"/>
  <c r="J4" i="2"/>
  <c r="F15" i="2"/>
  <c r="E14" i="2"/>
  <c r="F14" i="2" s="1"/>
  <c r="E15" i="2"/>
  <c r="C15" i="2"/>
  <c r="E10" i="2"/>
  <c r="F10" i="2" s="1"/>
  <c r="E12" i="2"/>
  <c r="F12" i="2" s="1"/>
  <c r="C12" i="2"/>
  <c r="C5" i="2"/>
  <c r="E5" i="2"/>
  <c r="F5" i="2" s="1"/>
  <c r="E9" i="2"/>
  <c r="F9" i="2" s="1"/>
  <c r="E8" i="2"/>
  <c r="F8" i="2" s="1"/>
  <c r="F3" i="2"/>
  <c r="E4" i="2"/>
  <c r="F4" i="2" s="1"/>
  <c r="E7" i="2"/>
  <c r="F7" i="2" s="1"/>
  <c r="E3" i="2"/>
  <c r="C4" i="2"/>
  <c r="C3" i="2"/>
  <c r="E2" i="1"/>
  <c r="C2" i="1"/>
</calcChain>
</file>

<file path=xl/sharedStrings.xml><?xml version="1.0" encoding="utf-8"?>
<sst xmlns="http://schemas.openxmlformats.org/spreadsheetml/2006/main" count="40" uniqueCount="39">
  <si>
    <t>Total Cost</t>
  </si>
  <si>
    <t>Numbr of Readmissions</t>
  </si>
  <si>
    <t>Cost per Readmission</t>
  </si>
  <si>
    <t>Avg number of days</t>
  </si>
  <si>
    <t>cost per day per readmission</t>
  </si>
  <si>
    <t>x</t>
  </si>
  <si>
    <t>y</t>
  </si>
  <si>
    <t>a</t>
  </si>
  <si>
    <t>b</t>
  </si>
  <si>
    <t>z</t>
  </si>
  <si>
    <t>z1</t>
  </si>
  <si>
    <t>No Analysis</t>
  </si>
  <si>
    <t>&gt;30</t>
  </si>
  <si>
    <t>&lt;30</t>
  </si>
  <si>
    <t>No</t>
  </si>
  <si>
    <t>&gt;30 + &lt;30</t>
  </si>
  <si>
    <t>total readmission cost(M)</t>
  </si>
  <si>
    <t>If our Analysis</t>
  </si>
  <si>
    <t>Decision: Only those classified as &lt;30 are delayed one day during intitial discharge, assuming that it prevents their readmission as further complication would be idenfied now itself</t>
  </si>
  <si>
    <t>Extra cost incurred to wrongly classifier No instances</t>
  </si>
  <si>
    <t>wrongly classified No readmission</t>
  </si>
  <si>
    <t>cost per readmission (i.e 4.396 days)</t>
  </si>
  <si>
    <t>total instances</t>
  </si>
  <si>
    <t>classified as &lt;30; maybe &lt;30 or &gt;30, they will get readmitted</t>
  </si>
  <si>
    <t>Extra cost (M)</t>
  </si>
  <si>
    <t>Uneccesary</t>
  </si>
  <si>
    <t>Necessary</t>
  </si>
  <si>
    <t>Extra cost  at initial admission</t>
  </si>
  <si>
    <t>per extra day cost</t>
  </si>
  <si>
    <t>The above patients do not get readmitted as they get extra treatment initially</t>
  </si>
  <si>
    <t>missed &lt;30 and &gt;30 will get readmitted</t>
  </si>
  <si>
    <t>missed &gt;30</t>
  </si>
  <si>
    <t>missed &lt;30</t>
  </si>
  <si>
    <t>per readmission cost</t>
  </si>
  <si>
    <t>missed instances who get readmitted</t>
  </si>
  <si>
    <t>cost due to missed readmissions</t>
  </si>
  <si>
    <t>Total cost after analysis (M)</t>
  </si>
  <si>
    <t>Cost saved if initial diagnes effect succeds</t>
  </si>
  <si>
    <t>Considering 23053 patients of test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</si>
</sst>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3" fontId="0" fillId="0" borderId="0" xfId="0" applyNumberForma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/>
    <xf numFmtId="0" fontId="1" fillId="0" borderId="0" xfId="0" applyFont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C2" sqref="C2"/>
    </sheetView>
  </sheetViews>
  <sheetFormatPr defaultRowHeight="15" x14ac:dyDescent="0.25"/>
  <cols>
    <col min="1" max="1" width="11.140625" bestFit="1" customWidth="1"/>
    <col min="2" max="2" width="22.42578125" bestFit="1" customWidth="1"/>
    <col min="3" max="3" width="30.42578125" customWidth="1"/>
    <col min="4" max="4" width="18.7109375" bestFit="1" customWidth="1"/>
    <col min="5" max="5" width="26.855468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>
        <v>251000000</v>
      </c>
      <c r="B2">
        <v>23700</v>
      </c>
      <c r="C2" s="1">
        <f>251000000/23700</f>
        <v>10590.717299578058</v>
      </c>
      <c r="D2">
        <v>4.3959999999999999</v>
      </c>
      <c r="E2">
        <f>C2/D2</f>
        <v>2409.1713602315876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tabSelected="1" topLeftCell="D10" workbookViewId="0">
      <selection activeCell="I27" sqref="I27:L27"/>
    </sheetView>
  </sheetViews>
  <sheetFormatPr defaultRowHeight="15" x14ac:dyDescent="0.25"/>
  <cols>
    <col min="5" max="5" width="10" bestFit="1" customWidth="1"/>
    <col min="6" max="6" width="11" bestFit="1" customWidth="1"/>
    <col min="9" max="9" width="37.7109375" customWidth="1"/>
    <col min="10" max="10" width="18" customWidth="1"/>
    <col min="11" max="11" width="12.42578125" customWidth="1"/>
    <col min="12" max="12" width="13" customWidth="1"/>
  </cols>
  <sheetData>
    <row r="1" spans="1:13" x14ac:dyDescent="0.25">
      <c r="I1" s="8" t="s">
        <v>38</v>
      </c>
      <c r="J1" s="8"/>
      <c r="K1" s="8"/>
      <c r="L1" s="8"/>
    </row>
    <row r="2" spans="1:13" x14ac:dyDescent="0.25">
      <c r="A2" t="s">
        <v>7</v>
      </c>
      <c r="B2" t="s">
        <v>8</v>
      </c>
      <c r="C2" t="s">
        <v>5</v>
      </c>
      <c r="D2" t="s">
        <v>6</v>
      </c>
      <c r="E2" t="s">
        <v>9</v>
      </c>
      <c r="F2" t="s">
        <v>10</v>
      </c>
      <c r="I2" t="s">
        <v>11</v>
      </c>
      <c r="J2" t="s">
        <v>12</v>
      </c>
      <c r="K2" t="s">
        <v>13</v>
      </c>
      <c r="L2" t="s">
        <v>14</v>
      </c>
    </row>
    <row r="3" spans="1:13" x14ac:dyDescent="0.25">
      <c r="A3">
        <v>5016</v>
      </c>
      <c r="B3">
        <v>0</v>
      </c>
      <c r="C3">
        <f>A3+B3</f>
        <v>5016</v>
      </c>
      <c r="D3">
        <v>2409</v>
      </c>
      <c r="E3">
        <f>C3*D3</f>
        <v>12083544</v>
      </c>
      <c r="F3">
        <f>E3/1000000</f>
        <v>12.083544</v>
      </c>
      <c r="J3">
        <v>8032</v>
      </c>
      <c r="K3">
        <v>2643</v>
      </c>
      <c r="L3">
        <v>12378</v>
      </c>
    </row>
    <row r="4" spans="1:13" x14ac:dyDescent="0.25">
      <c r="A4">
        <v>4972</v>
      </c>
      <c r="B4">
        <v>1929</v>
      </c>
      <c r="C4">
        <f>A4+B4</f>
        <v>6901</v>
      </c>
      <c r="D4">
        <v>2409</v>
      </c>
      <c r="E4">
        <f t="shared" ref="E4:E15" si="0">C4*D4</f>
        <v>16624509</v>
      </c>
      <c r="F4">
        <f t="shared" ref="F4:F15" si="1">E4/1000000</f>
        <v>16.624509</v>
      </c>
      <c r="I4" t="s">
        <v>15</v>
      </c>
      <c r="J4" s="2">
        <f>J3+K3</f>
        <v>10675</v>
      </c>
      <c r="K4" s="2"/>
    </row>
    <row r="5" spans="1:13" x14ac:dyDescent="0.25">
      <c r="A5">
        <v>4972</v>
      </c>
      <c r="B5">
        <v>1929</v>
      </c>
      <c r="C5">
        <f>A5+B5</f>
        <v>6901</v>
      </c>
      <c r="D5">
        <v>10591</v>
      </c>
      <c r="E5">
        <f t="shared" si="0"/>
        <v>73088491</v>
      </c>
      <c r="F5">
        <f t="shared" si="1"/>
        <v>73.088491000000005</v>
      </c>
      <c r="I5" t="s">
        <v>21</v>
      </c>
      <c r="J5" s="2">
        <v>10591</v>
      </c>
      <c r="K5" s="2"/>
    </row>
    <row r="6" spans="1:13" x14ac:dyDescent="0.25">
      <c r="I6" t="s">
        <v>16</v>
      </c>
      <c r="J6" s="2">
        <f>(J4*J5)/1000000</f>
        <v>113.058925</v>
      </c>
      <c r="K6" s="2"/>
    </row>
    <row r="7" spans="1:13" x14ac:dyDescent="0.25">
      <c r="C7">
        <v>6901</v>
      </c>
      <c r="D7">
        <v>8182</v>
      </c>
      <c r="E7">
        <f t="shared" si="0"/>
        <v>56463982</v>
      </c>
      <c r="F7">
        <f t="shared" si="1"/>
        <v>56.463982000000001</v>
      </c>
      <c r="J7" s="2"/>
      <c r="K7" s="2"/>
    </row>
    <row r="8" spans="1:13" x14ac:dyDescent="0.25">
      <c r="C8">
        <v>1929</v>
      </c>
      <c r="D8">
        <v>8182</v>
      </c>
      <c r="E8">
        <f t="shared" si="0"/>
        <v>15783078</v>
      </c>
      <c r="F8">
        <f t="shared" si="1"/>
        <v>15.783078</v>
      </c>
    </row>
    <row r="9" spans="1:13" x14ac:dyDescent="0.25">
      <c r="C9">
        <v>4972</v>
      </c>
      <c r="D9">
        <v>8182</v>
      </c>
      <c r="E9">
        <f t="shared" si="0"/>
        <v>40680904</v>
      </c>
      <c r="F9">
        <f t="shared" si="1"/>
        <v>40.680903999999998</v>
      </c>
      <c r="I9" t="s">
        <v>17</v>
      </c>
    </row>
    <row r="10" spans="1:13" x14ac:dyDescent="0.25">
      <c r="E10">
        <f t="shared" si="0"/>
        <v>0</v>
      </c>
      <c r="F10">
        <f t="shared" si="1"/>
        <v>0</v>
      </c>
      <c r="I10" t="s">
        <v>18</v>
      </c>
      <c r="J10" t="s">
        <v>19</v>
      </c>
      <c r="K10" t="s">
        <v>23</v>
      </c>
    </row>
    <row r="11" spans="1:13" x14ac:dyDescent="0.25">
      <c r="J11" t="s">
        <v>25</v>
      </c>
      <c r="K11" s="2" t="s">
        <v>26</v>
      </c>
      <c r="L11" s="2"/>
    </row>
    <row r="12" spans="1:13" x14ac:dyDescent="0.25">
      <c r="A12">
        <v>8032</v>
      </c>
      <c r="B12">
        <v>2643</v>
      </c>
      <c r="C12">
        <f>A12+B12</f>
        <v>10675</v>
      </c>
      <c r="D12">
        <v>10591</v>
      </c>
      <c r="E12">
        <f t="shared" si="0"/>
        <v>113058925</v>
      </c>
      <c r="F12">
        <f t="shared" si="1"/>
        <v>113.058925</v>
      </c>
      <c r="I12" t="s">
        <v>20</v>
      </c>
      <c r="J12">
        <v>5016</v>
      </c>
      <c r="K12">
        <v>4972</v>
      </c>
      <c r="L12">
        <v>1929</v>
      </c>
    </row>
    <row r="13" spans="1:13" x14ac:dyDescent="0.25">
      <c r="I13" t="s">
        <v>22</v>
      </c>
      <c r="J13">
        <v>5016</v>
      </c>
      <c r="K13" s="2">
        <f>K12+L12</f>
        <v>6901</v>
      </c>
      <c r="L13" s="2"/>
    </row>
    <row r="14" spans="1:13" x14ac:dyDescent="0.25">
      <c r="E14">
        <f t="shared" si="0"/>
        <v>0</v>
      </c>
      <c r="F14">
        <f t="shared" si="1"/>
        <v>0</v>
      </c>
      <c r="I14" t="s">
        <v>28</v>
      </c>
      <c r="J14">
        <v>2409</v>
      </c>
      <c r="K14" s="2">
        <v>2409</v>
      </c>
      <c r="L14" s="2"/>
      <c r="M14" s="6"/>
    </row>
    <row r="15" spans="1:13" x14ac:dyDescent="0.25">
      <c r="A15">
        <v>3060</v>
      </c>
      <c r="B15">
        <v>714</v>
      </c>
      <c r="C15">
        <f>A15+B15</f>
        <v>3774</v>
      </c>
      <c r="D15">
        <v>10591</v>
      </c>
      <c r="E15">
        <f t="shared" si="0"/>
        <v>39970434</v>
      </c>
      <c r="F15">
        <f t="shared" si="1"/>
        <v>39.970433999999997</v>
      </c>
      <c r="I15" t="s">
        <v>24</v>
      </c>
      <c r="J15">
        <f>(J12*J14)/1000000</f>
        <v>12.083544</v>
      </c>
      <c r="K15" s="2">
        <f>(K13*K14)/1000000</f>
        <v>16.624509</v>
      </c>
      <c r="L15" s="2"/>
    </row>
    <row r="16" spans="1:13" ht="15.75" thickBot="1" x14ac:dyDescent="0.3">
      <c r="I16" t="s">
        <v>27</v>
      </c>
      <c r="J16" s="2">
        <f>J15+K15</f>
        <v>28.708053</v>
      </c>
      <c r="K16" s="2"/>
      <c r="L16" s="2"/>
    </row>
    <row r="17" spans="9:12" ht="15.75" thickBot="1" x14ac:dyDescent="0.3">
      <c r="I17" s="3" t="s">
        <v>29</v>
      </c>
      <c r="J17" s="4"/>
      <c r="K17" s="4"/>
      <c r="L17" s="5"/>
    </row>
    <row r="19" spans="9:12" x14ac:dyDescent="0.25">
      <c r="I19" t="s">
        <v>30</v>
      </c>
      <c r="J19" t="s">
        <v>31</v>
      </c>
      <c r="K19" t="s">
        <v>32</v>
      </c>
    </row>
    <row r="20" spans="9:12" x14ac:dyDescent="0.25">
      <c r="I20" t="s">
        <v>34</v>
      </c>
      <c r="J20">
        <v>3060</v>
      </c>
      <c r="K20">
        <v>714</v>
      </c>
    </row>
    <row r="21" spans="9:12" x14ac:dyDescent="0.25">
      <c r="I21" t="s">
        <v>22</v>
      </c>
      <c r="J21" s="2">
        <f>J20+K20</f>
        <v>3774</v>
      </c>
      <c r="K21" s="2"/>
    </row>
    <row r="22" spans="9:12" x14ac:dyDescent="0.25">
      <c r="I22" t="s">
        <v>33</v>
      </c>
      <c r="J22" s="2">
        <v>10591</v>
      </c>
      <c r="K22" s="2"/>
    </row>
    <row r="23" spans="9:12" x14ac:dyDescent="0.25">
      <c r="I23" t="s">
        <v>35</v>
      </c>
      <c r="J23" s="2">
        <f>(J21*J22)/1000000</f>
        <v>39.970433999999997</v>
      </c>
      <c r="K23" s="2"/>
    </row>
    <row r="25" spans="9:12" x14ac:dyDescent="0.25">
      <c r="I25" s="7" t="s">
        <v>36</v>
      </c>
      <c r="J25">
        <v>28.7</v>
      </c>
      <c r="K25">
        <v>40</v>
      </c>
      <c r="L25" s="7">
        <f>J25+K25</f>
        <v>68.7</v>
      </c>
    </row>
    <row r="27" spans="9:12" x14ac:dyDescent="0.25">
      <c r="I27" s="7" t="s">
        <v>37</v>
      </c>
      <c r="J27">
        <v>113</v>
      </c>
      <c r="K27">
        <v>68.7</v>
      </c>
      <c r="L27" s="7">
        <f>J27-K27</f>
        <v>44.3</v>
      </c>
    </row>
  </sheetData>
  <mergeCells count="14">
    <mergeCell ref="J23:K23"/>
    <mergeCell ref="I1:L1"/>
    <mergeCell ref="K15:L15"/>
    <mergeCell ref="K11:L11"/>
    <mergeCell ref="J16:L16"/>
    <mergeCell ref="I17:L17"/>
    <mergeCell ref="J21:K21"/>
    <mergeCell ref="J22:K22"/>
    <mergeCell ref="J4:K4"/>
    <mergeCell ref="J5:K5"/>
    <mergeCell ref="J6:K6"/>
    <mergeCell ref="J7:K7"/>
    <mergeCell ref="K13:L13"/>
    <mergeCell ref="K14:L14"/>
  </mergeCell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Bhuvan</dc:creator>
  <cp:lastModifiedBy>Bhuvan</cp:lastModifiedBy>
  <dcterms:created xsi:type="dcterms:W3CDTF">2015-02-13T18:37:36Z</dcterms:created>
  <dcterms:modified xsi:type="dcterms:W3CDTF">2015-02-13T22:26:48Z</dcterms:modified>
</cp:coreProperties>
</file>