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  <sheet name="Sheet 2" sheetId="2" r:id="rId5"/>
  </sheets>
</workbook>
</file>

<file path=xl/sharedStrings.xml><?xml version="1.0" encoding="utf-8"?>
<sst xmlns="http://schemas.openxmlformats.org/spreadsheetml/2006/main" uniqueCount="69">
  <si>
    <t>Table 1</t>
  </si>
  <si>
    <t>Y</t>
  </si>
  <si>
    <t>X1</t>
  </si>
  <si>
    <t>X2</t>
  </si>
  <si>
    <t>X3</t>
  </si>
  <si>
    <t>X4</t>
  </si>
  <si>
    <t>X5</t>
  </si>
  <si>
    <t>X1^2</t>
  </si>
  <si>
    <t>X2^2</t>
  </si>
  <si>
    <t>X3^2</t>
  </si>
  <si>
    <t>X4^2</t>
  </si>
  <si>
    <t>X5^2</t>
  </si>
  <si>
    <t>X1*X2</t>
  </si>
  <si>
    <t>X1*X3</t>
  </si>
  <si>
    <t>X1*X4</t>
  </si>
  <si>
    <t>X1*X5</t>
  </si>
  <si>
    <t>X2*X3</t>
  </si>
  <si>
    <t>X2*X4</t>
  </si>
  <si>
    <t>X2*X5</t>
  </si>
  <si>
    <t>X3*X4</t>
  </si>
  <si>
    <t>X3*X5</t>
  </si>
  <si>
    <t>X4*X5</t>
  </si>
  <si>
    <t>Y*X1</t>
  </si>
  <si>
    <t>Y*X2</t>
  </si>
  <si>
    <t>Y*X3</t>
  </si>
  <si>
    <t>Y*X4</t>
  </si>
  <si>
    <t>Y*X5</t>
  </si>
  <si>
    <t>Expected Y</t>
  </si>
  <si>
    <t>Sum.          Y</t>
  </si>
  <si>
    <t>Matrix A:</t>
  </si>
  <si>
    <t>Matrix A inverse</t>
  </si>
  <si>
    <t>Matrix B</t>
  </si>
  <si>
    <t>Matrix Ainv * Mat B</t>
  </si>
  <si>
    <t xml:space="preserve"> = B1</t>
  </si>
  <si>
    <t xml:space="preserve"> = B2</t>
  </si>
  <si>
    <t xml:space="preserve">Y    = </t>
  </si>
  <si>
    <t xml:space="preserve"> B1*X1</t>
  </si>
  <si>
    <t>+B2*X2</t>
  </si>
  <si>
    <t>+ B3*X3</t>
  </si>
  <si>
    <t>+B4*X4</t>
  </si>
  <si>
    <t>+ B5*X5</t>
  </si>
  <si>
    <t xml:space="preserve"> + B6</t>
  </si>
  <si>
    <t xml:space="preserve"> = B3</t>
  </si>
  <si>
    <t xml:space="preserve"> = B4</t>
  </si>
  <si>
    <t xml:space="preserve">* X1 + </t>
  </si>
  <si>
    <t>* X2 +</t>
  </si>
  <si>
    <t>* X3 +</t>
  </si>
  <si>
    <t xml:space="preserve">* X4 + </t>
  </si>
  <si>
    <t>* X5 +</t>
  </si>
  <si>
    <t xml:space="preserve"> = B5</t>
  </si>
  <si>
    <t xml:space="preserve"> = B6</t>
  </si>
  <si>
    <t>Year(X)</t>
  </si>
  <si>
    <t>Time(Y)</t>
  </si>
  <si>
    <t>X = (Year-1956)/4</t>
  </si>
  <si>
    <t>Xˆ2</t>
  </si>
  <si>
    <t>X*Y</t>
  </si>
  <si>
    <t>?</t>
  </si>
  <si>
    <t>SUM</t>
  </si>
  <si>
    <t>Y = AX+B</t>
  </si>
  <si>
    <t>∑X = 17</t>
  </si>
  <si>
    <t>∑X*Y = 310.97</t>
  </si>
  <si>
    <t>Solving Equations</t>
  </si>
  <si>
    <t>∑Y = A*∑X + n* B</t>
  </si>
  <si>
    <t>∑Y = 1299.65</t>
  </si>
  <si>
    <t>N =  28</t>
  </si>
  <si>
    <t xml:space="preserve">A = </t>
  </si>
  <si>
    <t xml:space="preserve">∑XY = A* ∑Xˆ2 + B ∑X </t>
  </si>
  <si>
    <t>∑Xˆ2 = 2355</t>
  </si>
  <si>
    <t xml:space="preserve">B = 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</si>
</sst>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0000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1"/>
      <color indexed="8"/>
      <name val="Helvetica Neue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</fills>
  <borders count="1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3"/>
      </bottom>
      <diagonal/>
    </border>
    <border>
      <left style="thin">
        <color indexed="10"/>
      </left>
      <right style="thin">
        <color indexed="13"/>
      </right>
      <top style="thin">
        <color indexed="10"/>
      </top>
      <bottom style="thin">
        <color indexed="10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3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2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borderId="8" applyNumberFormat="0" applyFont="1" applyFill="0" applyBorder="1" applyAlignment="1" applyProtection="0">
      <alignment vertical="top" wrapText="1"/>
    </xf>
    <xf numFmtId="0" fontId="0" borderId="9" applyNumberFormat="0" applyFont="1" applyFill="0" applyBorder="1" applyAlignment="1" applyProtection="0">
      <alignment vertical="top" wrapText="1"/>
    </xf>
    <xf numFmtId="0" fontId="3" borderId="10" applyNumberFormat="1" applyFont="1" applyFill="0" applyBorder="1" applyAlignment="1" applyProtection="0">
      <alignment vertical="top" wrapText="1"/>
    </xf>
    <xf numFmtId="49" fontId="0" borderId="11" applyNumberFormat="1" applyFont="1" applyFill="0" applyBorder="1" applyAlignment="1" applyProtection="0">
      <alignment vertical="top" wrapText="1"/>
    </xf>
    <xf numFmtId="49" fontId="0" borderId="8" applyNumberFormat="1" applyFont="1" applyFill="0" applyBorder="1" applyAlignment="1" applyProtection="0">
      <alignment vertical="top" wrapText="1"/>
    </xf>
    <xf numFmtId="49" fontId="0" borderId="9" applyNumberFormat="1" applyFont="1" applyFill="0" applyBorder="1" applyAlignment="1" applyProtection="0">
      <alignment vertical="top" wrapText="1"/>
    </xf>
    <xf numFmtId="0" fontId="0" borderId="11" applyNumberFormat="0" applyFont="1" applyFill="0" applyBorder="1" applyAlignment="1" applyProtection="0">
      <alignment vertical="top" wrapText="1"/>
    </xf>
    <xf numFmtId="49" fontId="0" borderId="12" applyNumberFormat="1" applyFont="1" applyFill="0" applyBorder="1" applyAlignment="1" applyProtection="0">
      <alignment vertical="top" wrapText="1"/>
    </xf>
    <xf numFmtId="0" fontId="0" borderId="12" applyNumberFormat="0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0" fontId="0" fillId="5" borderId="7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a5a5a5"/>
      <rgbColor rgb="ffb8b8b8"/>
      <rgbColor rgb="fffefffe"/>
      <rgbColor rgb="ffcb297b"/>
      <rgbColor rgb="ff834090"/>
      <rgbColor rgb="ffef5ea7"/>
      <rgbColor rgb="ff9d6fcb"/>
      <rgbColor rgb="ff98185e"/>
      <rgbColor rgb="ff88f94e"/>
      <rgbColor rgb="ff72fce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view3D>
      <c:rotX val="18"/>
      <c:hPercent val="40"/>
      <c:rotY val="3"/>
      <c:depthPercent val="66"/>
      <c:rAngAx val="0"/>
      <c:perspective val="30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005"/>
          <c:y val="0.154125"/>
          <c:w val="0.99"/>
          <c:h val="0.833375"/>
        </c:manualLayout>
      </c:layout>
      <c:line3DChart>
        <c:grouping val="standard"/>
        <c:varyColors val="0"/>
        <c:ser>
          <c:idx val="0"/>
          <c:order val="0"/>
          <c:tx>
            <c:strRef>
              <c:f>'Sheet 1'!$C$2</c:f>
              <c:strCache>
                <c:ptCount val="1"/>
                <c:pt idx="0">
                  <c:v>X2</c:v>
                </c:pt>
              </c:strCache>
            </c:strRef>
          </c:tx>
          <c:spPr>
            <a:solidFill>
              <a:srgbClr val="CB297B"/>
            </a:solidFill>
            <a:effectLst>
              <a:outerShdw sx="100000" sy="100000" kx="0" ky="0" algn="tl" rotWithShape="1" blurRad="63500" dist="38100" dir="7800000">
                <a:srgbClr val="000000">
                  <a:alpha val="50000"/>
                </a:srgbClr>
              </a:outerShdw>
            </a:effectLst>
            <a:sp3d prstMaterial="matte"/>
          </c:spPr>
          <c:marker>
            <c:symbol val="circle"/>
            <c:size val="5"/>
            <c:spPr>
              <a:solidFill>
                <a:srgbClr val="FFFFFF"/>
              </a:solidFill>
              <a:ln w="50800" cap="flat">
                <a:solidFill>
                  <a:srgbClr val="CB297B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1'!$A$3:$A$22</c:f>
              <c:strCache>
                <c:ptCount val="20"/>
                <c:pt idx="0">
                  <c:v>2.65</c:v>
                </c:pt>
                <c:pt idx="1">
                  <c:v>2.63</c:v>
                </c:pt>
                <c:pt idx="2">
                  <c:v>4.95</c:v>
                </c:pt>
                <c:pt idx="3">
                  <c:v>4.49</c:v>
                </c:pt>
                <c:pt idx="4">
                  <c:v>3.17</c:v>
                </c:pt>
                <c:pt idx="5">
                  <c:v>3.88</c:v>
                </c:pt>
                <c:pt idx="6">
                  <c:v>3.9</c:v>
                </c:pt>
                <c:pt idx="7">
                  <c:v>3.51</c:v>
                </c:pt>
                <c:pt idx="8">
                  <c:v>3.90</c:v>
                </c:pt>
                <c:pt idx="9">
                  <c:v>3.47</c:v>
                </c:pt>
                <c:pt idx="10">
                  <c:v>5.53</c:v>
                </c:pt>
                <c:pt idx="11">
                  <c:v>3.48</c:v>
                </c:pt>
                <c:pt idx="12">
                  <c:v>4.35</c:v>
                </c:pt>
                <c:pt idx="13">
                  <c:v>4.38</c:v>
                </c:pt>
                <c:pt idx="14">
                  <c:v>4.39</c:v>
                </c:pt>
                <c:pt idx="15">
                  <c:v>5.02</c:v>
                </c:pt>
                <c:pt idx="16">
                  <c:v>4.77</c:v>
                </c:pt>
                <c:pt idx="17">
                  <c:v>5.36</c:v>
                </c:pt>
                <c:pt idx="18">
                  <c:v>3.86</c:v>
                </c:pt>
                <c:pt idx="19">
                  <c:v>2.94</c:v>
                </c:pt>
              </c:strCache>
            </c:strRef>
          </c:cat>
          <c:val>
            <c:numRef>
              <c:f>'Sheet 1'!$C$3:$C$22</c:f>
              <c:numCache>
                <c:ptCount val="20"/>
                <c:pt idx="0">
                  <c:v>24.700000</c:v>
                </c:pt>
                <c:pt idx="1">
                  <c:v>24.800000</c:v>
                </c:pt>
                <c:pt idx="2">
                  <c:v>26.500000</c:v>
                </c:pt>
                <c:pt idx="3">
                  <c:v>29.600000</c:v>
                </c:pt>
                <c:pt idx="4">
                  <c:v>25.700000</c:v>
                </c:pt>
                <c:pt idx="5">
                  <c:v>25.000000</c:v>
                </c:pt>
                <c:pt idx="6">
                  <c:v>21.600000</c:v>
                </c:pt>
                <c:pt idx="7">
                  <c:v>24.700000</c:v>
                </c:pt>
                <c:pt idx="8">
                  <c:v>25.900000</c:v>
                </c:pt>
                <c:pt idx="9">
                  <c:v>25.600000</c:v>
                </c:pt>
                <c:pt idx="10">
                  <c:v>27.900000</c:v>
                </c:pt>
                <c:pt idx="11">
                  <c:v>25.800000</c:v>
                </c:pt>
                <c:pt idx="12">
                  <c:v>26.200000</c:v>
                </c:pt>
                <c:pt idx="13">
                  <c:v>24.800000</c:v>
                </c:pt>
                <c:pt idx="14">
                  <c:v>27.700000</c:v>
                </c:pt>
                <c:pt idx="15">
                  <c:v>26.200000</c:v>
                </c:pt>
                <c:pt idx="16">
                  <c:v>23.900000</c:v>
                </c:pt>
                <c:pt idx="17">
                  <c:v>28.100000</c:v>
                </c:pt>
                <c:pt idx="18">
                  <c:v>23.000000</c:v>
                </c:pt>
                <c:pt idx="19">
                  <c:v>26.000000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 1'!$D$2</c:f>
              <c:strCache>
                <c:ptCount val="1"/>
                <c:pt idx="0">
                  <c:v>X3</c:v>
                </c:pt>
              </c:strCache>
            </c:strRef>
          </c:tx>
          <c:spPr>
            <a:solidFill>
              <a:srgbClr val="834190"/>
            </a:solidFill>
            <a:effectLst>
              <a:outerShdw sx="100000" sy="100000" kx="0" ky="0" algn="tl" rotWithShape="1" blurRad="63500" dist="38100" dir="7800000">
                <a:srgbClr val="000000">
                  <a:alpha val="50000"/>
                </a:srgbClr>
              </a:outerShdw>
            </a:effectLst>
            <a:sp3d prstMaterial="matte"/>
          </c:spPr>
          <c:marker>
            <c:symbol val="circle"/>
            <c:size val="5"/>
            <c:spPr>
              <a:solidFill>
                <a:srgbClr val="FFFFFF"/>
              </a:solidFill>
              <a:ln w="50800" cap="flat">
                <a:solidFill>
                  <a:srgbClr val="834190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1'!$A$3:$A$22</c:f>
              <c:strCache>
                <c:ptCount val="20"/>
                <c:pt idx="0">
                  <c:v>2.65</c:v>
                </c:pt>
                <c:pt idx="1">
                  <c:v>2.63</c:v>
                </c:pt>
                <c:pt idx="2">
                  <c:v>4.95</c:v>
                </c:pt>
                <c:pt idx="3">
                  <c:v>4.49</c:v>
                </c:pt>
                <c:pt idx="4">
                  <c:v>3.17</c:v>
                </c:pt>
                <c:pt idx="5">
                  <c:v>3.88</c:v>
                </c:pt>
                <c:pt idx="6">
                  <c:v>3.9</c:v>
                </c:pt>
                <c:pt idx="7">
                  <c:v>3.51</c:v>
                </c:pt>
                <c:pt idx="8">
                  <c:v>3.90</c:v>
                </c:pt>
                <c:pt idx="9">
                  <c:v>3.47</c:v>
                </c:pt>
                <c:pt idx="10">
                  <c:v>5.53</c:v>
                </c:pt>
                <c:pt idx="11">
                  <c:v>3.48</c:v>
                </c:pt>
                <c:pt idx="12">
                  <c:v>4.35</c:v>
                </c:pt>
                <c:pt idx="13">
                  <c:v>4.38</c:v>
                </c:pt>
                <c:pt idx="14">
                  <c:v>4.39</c:v>
                </c:pt>
                <c:pt idx="15">
                  <c:v>5.02</c:v>
                </c:pt>
                <c:pt idx="16">
                  <c:v>4.77</c:v>
                </c:pt>
                <c:pt idx="17">
                  <c:v>5.36</c:v>
                </c:pt>
                <c:pt idx="18">
                  <c:v>3.86</c:v>
                </c:pt>
                <c:pt idx="19">
                  <c:v>2.94</c:v>
                </c:pt>
              </c:strCache>
            </c:strRef>
          </c:cat>
          <c:val>
            <c:numRef>
              <c:f>'Sheet 1'!$D$3:$D$22</c:f>
              <c:numCache>
                <c:ptCount val="20"/>
                <c:pt idx="0">
                  <c:v>15.000000</c:v>
                </c:pt>
                <c:pt idx="1">
                  <c:v>17.000000</c:v>
                </c:pt>
                <c:pt idx="2">
                  <c:v>19.400000</c:v>
                </c:pt>
                <c:pt idx="3">
                  <c:v>20.100000</c:v>
                </c:pt>
                <c:pt idx="4">
                  <c:v>19.500000</c:v>
                </c:pt>
                <c:pt idx="5">
                  <c:v>20.100000</c:v>
                </c:pt>
                <c:pt idx="6">
                  <c:v>16.300000</c:v>
                </c:pt>
                <c:pt idx="7">
                  <c:v>18.000000</c:v>
                </c:pt>
                <c:pt idx="8">
                  <c:v>18.300000</c:v>
                </c:pt>
                <c:pt idx="9">
                  <c:v>18.700000</c:v>
                </c:pt>
                <c:pt idx="10">
                  <c:v>21.900000</c:v>
                </c:pt>
                <c:pt idx="11">
                  <c:v>20.000000</c:v>
                </c:pt>
                <c:pt idx="12">
                  <c:v>20.200000</c:v>
                </c:pt>
                <c:pt idx="13">
                  <c:v>21.500000</c:v>
                </c:pt>
                <c:pt idx="14">
                  <c:v>20.600000</c:v>
                </c:pt>
                <c:pt idx="15">
                  <c:v>22.000000</c:v>
                </c:pt>
                <c:pt idx="16">
                  <c:v>22.000000</c:v>
                </c:pt>
                <c:pt idx="17">
                  <c:v>23.400000</c:v>
                </c:pt>
                <c:pt idx="18">
                  <c:v>18.500000</c:v>
                </c:pt>
                <c:pt idx="19">
                  <c:v>16.400000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 1'!$B$2</c:f>
              <c:strCache>
                <c:ptCount val="1"/>
                <c:pt idx="0">
                  <c:v>X1</c:v>
                </c:pt>
              </c:strCache>
            </c:strRef>
          </c:tx>
          <c:spPr>
            <a:solidFill>
              <a:srgbClr val="EF5FA7"/>
            </a:solidFill>
            <a:effectLst>
              <a:outerShdw sx="100000" sy="100000" kx="0" ky="0" algn="tl" rotWithShape="1" blurRad="63500" dist="38100" dir="7800000">
                <a:srgbClr val="000000">
                  <a:alpha val="50000"/>
                </a:srgbClr>
              </a:outerShdw>
            </a:effectLst>
            <a:sp3d prstMaterial="matte"/>
          </c:spPr>
          <c:marker>
            <c:symbol val="circle"/>
            <c:size val="5"/>
            <c:spPr>
              <a:solidFill>
                <a:srgbClr val="FFFFFF"/>
              </a:solidFill>
              <a:ln w="50800" cap="flat">
                <a:solidFill>
                  <a:srgbClr val="EF5FA7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1'!$A$3:$A$22</c:f>
              <c:strCache>
                <c:ptCount val="20"/>
                <c:pt idx="0">
                  <c:v>2.65</c:v>
                </c:pt>
                <c:pt idx="1">
                  <c:v>2.63</c:v>
                </c:pt>
                <c:pt idx="2">
                  <c:v>4.95</c:v>
                </c:pt>
                <c:pt idx="3">
                  <c:v>4.49</c:v>
                </c:pt>
                <c:pt idx="4">
                  <c:v>3.17</c:v>
                </c:pt>
                <c:pt idx="5">
                  <c:v>3.88</c:v>
                </c:pt>
                <c:pt idx="6">
                  <c:v>3.9</c:v>
                </c:pt>
                <c:pt idx="7">
                  <c:v>3.51</c:v>
                </c:pt>
                <c:pt idx="8">
                  <c:v>3.90</c:v>
                </c:pt>
                <c:pt idx="9">
                  <c:v>3.47</c:v>
                </c:pt>
                <c:pt idx="10">
                  <c:v>5.53</c:v>
                </c:pt>
                <c:pt idx="11">
                  <c:v>3.48</c:v>
                </c:pt>
                <c:pt idx="12">
                  <c:v>4.35</c:v>
                </c:pt>
                <c:pt idx="13">
                  <c:v>4.38</c:v>
                </c:pt>
                <c:pt idx="14">
                  <c:v>4.39</c:v>
                </c:pt>
                <c:pt idx="15">
                  <c:v>5.02</c:v>
                </c:pt>
                <c:pt idx="16">
                  <c:v>4.77</c:v>
                </c:pt>
                <c:pt idx="17">
                  <c:v>5.36</c:v>
                </c:pt>
                <c:pt idx="18">
                  <c:v>3.86</c:v>
                </c:pt>
                <c:pt idx="19">
                  <c:v>2.94</c:v>
                </c:pt>
              </c:strCache>
            </c:strRef>
          </c:cat>
          <c:val>
            <c:numRef>
              <c:f>'Sheet 1'!$B$3:$B$22</c:f>
              <c:numCache>
                <c:ptCount val="20"/>
                <c:pt idx="0">
                  <c:v>1013.300000</c:v>
                </c:pt>
                <c:pt idx="1">
                  <c:v>1011.600000</c:v>
                </c:pt>
                <c:pt idx="2">
                  <c:v>1009.400000</c:v>
                </c:pt>
                <c:pt idx="3">
                  <c:v>1003.100000</c:v>
                </c:pt>
                <c:pt idx="4">
                  <c:v>1006.600000</c:v>
                </c:pt>
                <c:pt idx="5">
                  <c:v>1006.500000</c:v>
                </c:pt>
                <c:pt idx="6">
                  <c:v>1016.900000</c:v>
                </c:pt>
                <c:pt idx="7">
                  <c:v>1011.800000</c:v>
                </c:pt>
                <c:pt idx="8">
                  <c:v>1010.300000</c:v>
                </c:pt>
                <c:pt idx="9">
                  <c:v>1013.600000</c:v>
                </c:pt>
                <c:pt idx="10">
                  <c:v>1005.400000</c:v>
                </c:pt>
                <c:pt idx="11">
                  <c:v>1013.400000</c:v>
                </c:pt>
                <c:pt idx="12">
                  <c:v>1009.600000</c:v>
                </c:pt>
                <c:pt idx="13">
                  <c:v>1013.000000</c:v>
                </c:pt>
                <c:pt idx="14">
                  <c:v>1009.800000</c:v>
                </c:pt>
                <c:pt idx="15">
                  <c:v>1005.900000</c:v>
                </c:pt>
                <c:pt idx="16">
                  <c:v>1011.000000</c:v>
                </c:pt>
                <c:pt idx="17">
                  <c:v>1003.700000</c:v>
                </c:pt>
                <c:pt idx="18">
                  <c:v>1001.400000</c:v>
                </c:pt>
                <c:pt idx="19">
                  <c:v>1011.300000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'Sheet 1'!$E$2</c:f>
              <c:strCache>
                <c:ptCount val="1"/>
                <c:pt idx="0">
                  <c:v>X4</c:v>
                </c:pt>
              </c:strCache>
            </c:strRef>
          </c:tx>
          <c:spPr>
            <a:solidFill>
              <a:srgbClr val="9D70CB"/>
            </a:solidFill>
            <a:effectLst>
              <a:outerShdw sx="100000" sy="100000" kx="0" ky="0" algn="tl" rotWithShape="1" blurRad="63500" dist="38100" dir="7800000">
                <a:srgbClr val="000000">
                  <a:alpha val="50000"/>
                </a:srgbClr>
              </a:outerShdw>
            </a:effectLst>
            <a:sp3d prstMaterial="matte"/>
          </c:spPr>
          <c:marker>
            <c:symbol val="circle"/>
            <c:size val="5"/>
            <c:spPr>
              <a:solidFill>
                <a:srgbClr val="FFFFFF"/>
              </a:solidFill>
              <a:ln w="50800" cap="flat">
                <a:solidFill>
                  <a:srgbClr val="9D70CB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1'!$A$3:$A$22</c:f>
              <c:strCache>
                <c:ptCount val="20"/>
                <c:pt idx="0">
                  <c:v>2.65</c:v>
                </c:pt>
                <c:pt idx="1">
                  <c:v>2.63</c:v>
                </c:pt>
                <c:pt idx="2">
                  <c:v>4.95</c:v>
                </c:pt>
                <c:pt idx="3">
                  <c:v>4.49</c:v>
                </c:pt>
                <c:pt idx="4">
                  <c:v>3.17</c:v>
                </c:pt>
                <c:pt idx="5">
                  <c:v>3.88</c:v>
                </c:pt>
                <c:pt idx="6">
                  <c:v>3.9</c:v>
                </c:pt>
                <c:pt idx="7">
                  <c:v>3.51</c:v>
                </c:pt>
                <c:pt idx="8">
                  <c:v>3.90</c:v>
                </c:pt>
                <c:pt idx="9">
                  <c:v>3.47</c:v>
                </c:pt>
                <c:pt idx="10">
                  <c:v>5.53</c:v>
                </c:pt>
                <c:pt idx="11">
                  <c:v>3.48</c:v>
                </c:pt>
                <c:pt idx="12">
                  <c:v>4.35</c:v>
                </c:pt>
                <c:pt idx="13">
                  <c:v>4.38</c:v>
                </c:pt>
                <c:pt idx="14">
                  <c:v>4.39</c:v>
                </c:pt>
                <c:pt idx="15">
                  <c:v>5.02</c:v>
                </c:pt>
                <c:pt idx="16">
                  <c:v>4.77</c:v>
                </c:pt>
                <c:pt idx="17">
                  <c:v>5.36</c:v>
                </c:pt>
                <c:pt idx="18">
                  <c:v>3.86</c:v>
                </c:pt>
                <c:pt idx="19">
                  <c:v>2.94</c:v>
                </c:pt>
              </c:strCache>
            </c:strRef>
          </c:cat>
          <c:val>
            <c:numRef>
              <c:f>'Sheet 1'!$E$3:$E$22</c:f>
              <c:numCache>
                <c:ptCount val="20"/>
                <c:pt idx="0">
                  <c:v>0.000000</c:v>
                </c:pt>
                <c:pt idx="1">
                  <c:v>12.860000</c:v>
                </c:pt>
                <c:pt idx="2">
                  <c:v>7.870000</c:v>
                </c:pt>
                <c:pt idx="3">
                  <c:v>20.780000</c:v>
                </c:pt>
                <c:pt idx="4">
                  <c:v>0.000000</c:v>
                </c:pt>
                <c:pt idx="5">
                  <c:v>8.210000</c:v>
                </c:pt>
                <c:pt idx="6">
                  <c:v>0.000000</c:v>
                </c:pt>
                <c:pt idx="7">
                  <c:v>9.580000</c:v>
                </c:pt>
                <c:pt idx="8">
                  <c:v>0.000000</c:v>
                </c:pt>
                <c:pt idx="9">
                  <c:v>6.890000</c:v>
                </c:pt>
                <c:pt idx="10">
                  <c:v>5.810000</c:v>
                </c:pt>
                <c:pt idx="11">
                  <c:v>3.130000</c:v>
                </c:pt>
                <c:pt idx="12">
                  <c:v>11.280000</c:v>
                </c:pt>
                <c:pt idx="13">
                  <c:v>0.000000</c:v>
                </c:pt>
                <c:pt idx="14">
                  <c:v>10.000000</c:v>
                </c:pt>
                <c:pt idx="15">
                  <c:v>3.130000</c:v>
                </c:pt>
                <c:pt idx="16">
                  <c:v>1.030000</c:v>
                </c:pt>
                <c:pt idx="17">
                  <c:v>12.210000</c:v>
                </c:pt>
                <c:pt idx="18">
                  <c:v>5.360000</c:v>
                </c:pt>
                <c:pt idx="19">
                  <c:v>6.160000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'Sheet 1'!$F$2</c:f>
              <c:strCache>
                <c:ptCount val="1"/>
                <c:pt idx="0">
                  <c:v>X5</c:v>
                </c:pt>
              </c:strCache>
            </c:strRef>
          </c:tx>
          <c:spPr>
            <a:solidFill>
              <a:srgbClr val="99195E"/>
            </a:solidFill>
            <a:effectLst>
              <a:outerShdw sx="100000" sy="100000" kx="0" ky="0" algn="tl" rotWithShape="1" blurRad="63500" dist="38100" dir="7800000">
                <a:srgbClr val="000000">
                  <a:alpha val="50000"/>
                </a:srgbClr>
              </a:outerShdw>
            </a:effectLst>
            <a:sp3d prstMaterial="matte"/>
          </c:spPr>
          <c:marker>
            <c:symbol val="circle"/>
            <c:size val="5"/>
            <c:spPr>
              <a:solidFill>
                <a:srgbClr val="FFFFFF"/>
              </a:solidFill>
              <a:ln w="50800" cap="flat">
                <a:solidFill>
                  <a:srgbClr val="99195E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1'!$A$3:$A$22</c:f>
              <c:strCache>
                <c:ptCount val="20"/>
                <c:pt idx="0">
                  <c:v>2.65</c:v>
                </c:pt>
                <c:pt idx="1">
                  <c:v>2.63</c:v>
                </c:pt>
                <c:pt idx="2">
                  <c:v>4.95</c:v>
                </c:pt>
                <c:pt idx="3">
                  <c:v>4.49</c:v>
                </c:pt>
                <c:pt idx="4">
                  <c:v>3.17</c:v>
                </c:pt>
                <c:pt idx="5">
                  <c:v>3.88</c:v>
                </c:pt>
                <c:pt idx="6">
                  <c:v>3.9</c:v>
                </c:pt>
                <c:pt idx="7">
                  <c:v>3.51</c:v>
                </c:pt>
                <c:pt idx="8">
                  <c:v>3.90</c:v>
                </c:pt>
                <c:pt idx="9">
                  <c:v>3.47</c:v>
                </c:pt>
                <c:pt idx="10">
                  <c:v>5.53</c:v>
                </c:pt>
                <c:pt idx="11">
                  <c:v>3.48</c:v>
                </c:pt>
                <c:pt idx="12">
                  <c:v>4.35</c:v>
                </c:pt>
                <c:pt idx="13">
                  <c:v>4.38</c:v>
                </c:pt>
                <c:pt idx="14">
                  <c:v>4.39</c:v>
                </c:pt>
                <c:pt idx="15">
                  <c:v>5.02</c:v>
                </c:pt>
                <c:pt idx="16">
                  <c:v>4.77</c:v>
                </c:pt>
                <c:pt idx="17">
                  <c:v>5.36</c:v>
                </c:pt>
                <c:pt idx="18">
                  <c:v>3.86</c:v>
                </c:pt>
                <c:pt idx="19">
                  <c:v>2.94</c:v>
                </c:pt>
              </c:strCache>
            </c:strRef>
          </c:cat>
          <c:val>
            <c:numRef>
              <c:f>'Sheet 1'!$F$3:$F$22</c:f>
              <c:numCache>
                <c:ptCount val="20"/>
                <c:pt idx="0">
                  <c:v>25.000000</c:v>
                </c:pt>
                <c:pt idx="1">
                  <c:v>15.320000</c:v>
                </c:pt>
                <c:pt idx="2">
                  <c:v>21.610000</c:v>
                </c:pt>
                <c:pt idx="3">
                  <c:v>12.000000</c:v>
                </c:pt>
                <c:pt idx="4">
                  <c:v>7.000000</c:v>
                </c:pt>
                <c:pt idx="5">
                  <c:v>22.550000</c:v>
                </c:pt>
                <c:pt idx="6">
                  <c:v>12.000000</c:v>
                </c:pt>
                <c:pt idx="7">
                  <c:v>26.310000</c:v>
                </c:pt>
                <c:pt idx="8">
                  <c:v>20.000000</c:v>
                </c:pt>
                <c:pt idx="9">
                  <c:v>5.790000</c:v>
                </c:pt>
                <c:pt idx="10">
                  <c:v>15.970000</c:v>
                </c:pt>
                <c:pt idx="11">
                  <c:v>17.730000</c:v>
                </c:pt>
                <c:pt idx="12">
                  <c:v>4.100000</c:v>
                </c:pt>
                <c:pt idx="13">
                  <c:v>26.000000</c:v>
                </c:pt>
                <c:pt idx="14">
                  <c:v>17.320000</c:v>
                </c:pt>
                <c:pt idx="15">
                  <c:v>17.730000</c:v>
                </c:pt>
                <c:pt idx="16">
                  <c:v>2.820000</c:v>
                </c:pt>
                <c:pt idx="17">
                  <c:v>14.550000</c:v>
                </c:pt>
                <c:pt idx="18">
                  <c:v>4.500000</c:v>
                </c:pt>
                <c:pt idx="19">
                  <c:v>16.910000</c:v>
                </c:pt>
              </c:numCache>
            </c:numRef>
          </c:val>
          <c:smooth val="0"/>
        </c:ser>
        <c:gapDepth val="150"/>
        <c:axId val="2094734552"/>
        <c:axId val="2094734553"/>
        <c:axId val="2094734554"/>
      </c:line3D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high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300"/>
        <c:minorUnit val="150"/>
      </c:valAx>
      <c:serAx>
        <c:axId val="209473455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 w="12700" cap="flat">
            <a:noFill/>
            <a:prstDash val="solid"/>
            <a:miter lim="400000"/>
          </a:ln>
        </c:spPr>
        <c:crossAx val="2094734553"/>
        <c:crosses val="autoZero"/>
        <c:tickLblSkip val="1"/>
      </c:ser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29616"/>
          <c:y val="0"/>
          <c:w val="0.849672"/>
          <c:h val="0.052591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53</xdr:row>
      <xdr:rowOff>247945</xdr:rowOff>
    </xdr:from>
    <xdr:to>
      <xdr:col>8</xdr:col>
      <xdr:colOff>766334</xdr:colOff>
      <xdr:row>75</xdr:row>
      <xdr:rowOff>82410</xdr:rowOff>
    </xdr:to>
    <xdr:graphicFrame>
      <xdr:nvGraphicFramePr>
        <xdr:cNvPr id="2" name="3D Line Chart"/>
        <xdr:cNvGraphicFramePr/>
      </xdr:nvGraphicFramePr>
      <xdr:xfrm>
        <a:off x="-1106242" y="13858535"/>
        <a:ext cx="10723136" cy="539452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AA3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27" width="16.3516" style="1" customWidth="1"/>
    <col min="28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20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  <c r="I2" t="s" s="3">
        <v>9</v>
      </c>
      <c r="J2" t="s" s="3">
        <v>10</v>
      </c>
      <c r="K2" t="s" s="3">
        <v>11</v>
      </c>
      <c r="L2" t="s" s="3">
        <v>12</v>
      </c>
      <c r="M2" t="s" s="3">
        <v>13</v>
      </c>
      <c r="N2" t="s" s="3">
        <v>14</v>
      </c>
      <c r="O2" t="s" s="3">
        <v>15</v>
      </c>
      <c r="P2" t="s" s="3">
        <v>16</v>
      </c>
      <c r="Q2" t="s" s="3">
        <v>17</v>
      </c>
      <c r="R2" t="s" s="3">
        <v>18</v>
      </c>
      <c r="S2" t="s" s="3">
        <v>19</v>
      </c>
      <c r="T2" t="s" s="3">
        <v>20</v>
      </c>
      <c r="U2" t="s" s="3">
        <v>21</v>
      </c>
      <c r="V2" t="s" s="3">
        <v>22</v>
      </c>
      <c r="W2" t="s" s="3">
        <v>23</v>
      </c>
      <c r="X2" t="s" s="3">
        <v>24</v>
      </c>
      <c r="Y2" t="s" s="3">
        <v>25</v>
      </c>
      <c r="Z2" t="s" s="3">
        <v>26</v>
      </c>
      <c r="AA2" t="s" s="3">
        <v>27</v>
      </c>
    </row>
    <row r="3" ht="20.25" customHeight="1">
      <c r="A3" s="4">
        <v>2.65</v>
      </c>
      <c r="B3" s="5">
        <v>1013.3</v>
      </c>
      <c r="C3" s="6">
        <v>24.7</v>
      </c>
      <c r="D3" s="6">
        <v>15</v>
      </c>
      <c r="E3" s="6">
        <v>0</v>
      </c>
      <c r="F3" s="6">
        <v>25</v>
      </c>
      <c r="G3" s="6">
        <f>POWER(B3:B22,2)</f>
        <v>1026776.89</v>
      </c>
      <c r="H3" s="6">
        <f>POWER(C3:C22,2)</f>
        <v>610.09</v>
      </c>
      <c r="I3" s="6">
        <f>POWER(D3:D22,2)</f>
        <v>225</v>
      </c>
      <c r="J3" s="6">
        <f>POWER(E3:E22,2)</f>
        <v>0</v>
      </c>
      <c r="K3" s="6">
        <f>POWER(F3:F22,2)</f>
        <v>625</v>
      </c>
      <c r="L3" s="6">
        <f>B3:B22*C3:C22</f>
        <v>25028.51</v>
      </c>
      <c r="M3" s="6">
        <f>B3:B22*D3:D22</f>
        <v>15199.5</v>
      </c>
      <c r="N3" s="6">
        <f>B3:B22*E3:E22</f>
        <v>0</v>
      </c>
      <c r="O3" s="6">
        <f>B3:B22*F3:F22</f>
        <v>25332.5</v>
      </c>
      <c r="P3" s="6">
        <f>C3:C22*D3:D22</f>
        <v>370.5</v>
      </c>
      <c r="Q3" s="6">
        <f>C3:C22*E3:E22</f>
        <v>0</v>
      </c>
      <c r="R3" s="6">
        <f>C3:C22*F3:F22</f>
        <v>617.5</v>
      </c>
      <c r="S3" s="6">
        <f>E3:E22*D3:D22</f>
        <v>0</v>
      </c>
      <c r="T3" s="6">
        <f>D3:D22*F3:F22</f>
        <v>375</v>
      </c>
      <c r="U3" s="6">
        <f>F3:F22*E3:E22</f>
        <v>0</v>
      </c>
      <c r="V3" s="6">
        <f>$A3:$A22*B3:B22</f>
        <v>2685.245</v>
      </c>
      <c r="W3" s="6">
        <f>$A3:$A22*C3:C22</f>
        <v>65.455</v>
      </c>
      <c r="X3" s="6">
        <f>$A3:$A22*D3:D22</f>
        <v>39.75</v>
      </c>
      <c r="Y3" s="6">
        <f>$A3:$A22*E3:E22</f>
        <v>0</v>
      </c>
      <c r="Z3" s="6">
        <f>$A3:$A22*F3:F22</f>
        <v>66.25</v>
      </c>
      <c r="AA3" s="6">
        <f>$R$27*B3+$R$28*C3+$R$29*D3+$R$30*E3+$R$31*F3+$R$32</f>
        <v>2.65352321437559</v>
      </c>
    </row>
    <row r="4" ht="20.05" customHeight="1">
      <c r="A4" s="7">
        <v>2.63</v>
      </c>
      <c r="B4" s="8">
        <v>1011.6</v>
      </c>
      <c r="C4" s="9">
        <v>24.8</v>
      </c>
      <c r="D4" s="9">
        <v>17</v>
      </c>
      <c r="E4" s="9">
        <v>12.86</v>
      </c>
      <c r="F4" s="9">
        <v>15.32</v>
      </c>
      <c r="G4" s="9">
        <f>POWER(B4:B23,2)</f>
        <v>1023334.56</v>
      </c>
      <c r="H4" s="9">
        <f>POWER(C4:C23,2)</f>
        <v>615.04</v>
      </c>
      <c r="I4" s="9">
        <f>POWER(D4:D23,2)</f>
        <v>289</v>
      </c>
      <c r="J4" s="9">
        <f>POWER(E4:E23,2)</f>
        <v>165.3796</v>
      </c>
      <c r="K4" s="9">
        <f>POWER(F4:F23,2)</f>
        <v>234.7024</v>
      </c>
      <c r="L4" s="9">
        <f>B4:B23*C4:C23</f>
        <v>25087.68</v>
      </c>
      <c r="M4" s="9">
        <f>B4:B23*D4:D23</f>
        <v>17197.2</v>
      </c>
      <c r="N4" s="9">
        <f>B4:B23*E4:E23</f>
        <v>13009.176</v>
      </c>
      <c r="O4" s="9">
        <f>B4:B23*F4:F23</f>
        <v>15497.712</v>
      </c>
      <c r="P4" s="9">
        <f>C4:C23*D4:D23</f>
        <v>421.6</v>
      </c>
      <c r="Q4" s="9">
        <f>C4:C23*E4:E23</f>
        <v>318.928</v>
      </c>
      <c r="R4" s="9">
        <f>C4:C23*F4:F23</f>
        <v>379.936</v>
      </c>
      <c r="S4" s="9">
        <f>E4:E23*D4:D23</f>
        <v>218.62</v>
      </c>
      <c r="T4" s="9">
        <f>D4:D23*F4:F23</f>
        <v>260.44</v>
      </c>
      <c r="U4" s="9">
        <f>F4:F23*E4:E23</f>
        <v>197.0152</v>
      </c>
      <c r="V4" s="9">
        <f>$A4:$A23*B4:B23</f>
        <v>2660.508</v>
      </c>
      <c r="W4" s="9">
        <f>$A4:$A23*C4:C23</f>
        <v>65.224</v>
      </c>
      <c r="X4" s="9">
        <f>$A4:$A23*D4:D23</f>
        <v>44.71</v>
      </c>
      <c r="Y4" s="9">
        <f>$A4:$A23*E4:E23</f>
        <v>33.8218</v>
      </c>
      <c r="Z4" s="9">
        <f>$A4:$A23*F4:F23</f>
        <v>40.2916</v>
      </c>
      <c r="AA4" s="9">
        <f>$R$27*B4+$R$28*C4+$R$29*D4+$R$30*E4+$R$31*F4+$R$32</f>
        <v>3.25525492610394</v>
      </c>
    </row>
    <row r="5" ht="20.05" customHeight="1">
      <c r="A5" s="7">
        <v>4.95</v>
      </c>
      <c r="B5" s="8">
        <v>1009.4</v>
      </c>
      <c r="C5" s="9">
        <v>26.5</v>
      </c>
      <c r="D5" s="9">
        <v>19.4</v>
      </c>
      <c r="E5" s="9">
        <v>7.87</v>
      </c>
      <c r="F5" s="9">
        <v>21.61</v>
      </c>
      <c r="G5" s="9">
        <f>POWER(B5:B24,2)</f>
        <v>1018888.36</v>
      </c>
      <c r="H5" s="9">
        <f>POWER(C5:C24,2)</f>
        <v>702.25</v>
      </c>
      <c r="I5" s="9">
        <f>POWER(D5:D24,2)</f>
        <v>376.36</v>
      </c>
      <c r="J5" s="9">
        <f>POWER(E5:E24,2)</f>
        <v>61.9369</v>
      </c>
      <c r="K5" s="9">
        <f>POWER(F5:F24,2)</f>
        <v>466.9921</v>
      </c>
      <c r="L5" s="9">
        <f>B5:B24*C5:C24</f>
        <v>26749.1</v>
      </c>
      <c r="M5" s="9">
        <f>B5:B24*D5:D24</f>
        <v>19582.36</v>
      </c>
      <c r="N5" s="9">
        <f>B5:B24*E5:E24</f>
        <v>7943.978</v>
      </c>
      <c r="O5" s="9">
        <f>B5:B24*F5:F24</f>
        <v>21813.134</v>
      </c>
      <c r="P5" s="9">
        <f>C5:C24*D5:D24</f>
        <v>514.1</v>
      </c>
      <c r="Q5" s="9">
        <f>C5:C24*E5:E24</f>
        <v>208.555</v>
      </c>
      <c r="R5" s="9">
        <f>C5:C24*F5:F24</f>
        <v>572.665</v>
      </c>
      <c r="S5" s="9">
        <f>E5:E24*D5:D24</f>
        <v>152.678</v>
      </c>
      <c r="T5" s="9">
        <f>D5:D24*F5:F24</f>
        <v>419.234</v>
      </c>
      <c r="U5" s="9">
        <f>F5:F24*E5:E24</f>
        <v>170.0707</v>
      </c>
      <c r="V5" s="9">
        <f>$A5:$A24*B5:B24</f>
        <v>4996.53</v>
      </c>
      <c r="W5" s="9">
        <f>$A5:$A24*C5:C24</f>
        <v>131.175</v>
      </c>
      <c r="X5" s="9">
        <f>$A5:$A24*D5:D24</f>
        <v>96.03</v>
      </c>
      <c r="Y5" s="9">
        <f>$A5:$A24*E5:E24</f>
        <v>38.9565</v>
      </c>
      <c r="Z5" s="9">
        <f>$A5:$A24*F5:F24</f>
        <v>106.9695</v>
      </c>
      <c r="AA5" s="9">
        <f>$R$27*B5+$R$28*C5+$R$29*D5+$R$30*E5+$R$31*F5+$R$32</f>
        <v>4.05889754034618</v>
      </c>
    </row>
    <row r="6" ht="20.05" customHeight="1">
      <c r="A6" s="7">
        <v>4.49</v>
      </c>
      <c r="B6" s="8">
        <v>1003.1</v>
      </c>
      <c r="C6" s="9">
        <v>29.6</v>
      </c>
      <c r="D6" s="9">
        <v>20.1</v>
      </c>
      <c r="E6" s="9">
        <v>20.78</v>
      </c>
      <c r="F6" s="9">
        <v>12</v>
      </c>
      <c r="G6" s="9">
        <f>POWER(B6:B24,2)</f>
        <v>1006209.61</v>
      </c>
      <c r="H6" s="9">
        <f>POWER(C6:C24,2)</f>
        <v>876.16</v>
      </c>
      <c r="I6" s="9">
        <f>POWER(D6:D24,2)</f>
        <v>404.01</v>
      </c>
      <c r="J6" s="9">
        <f>POWER(E6:E24,2)</f>
        <v>431.8084</v>
      </c>
      <c r="K6" s="9">
        <f>POWER(F6:F24,2)</f>
        <v>144</v>
      </c>
      <c r="L6" s="9">
        <f>B6:B24*C6:C24</f>
        <v>29691.76</v>
      </c>
      <c r="M6" s="9">
        <f>B6:B24*D6:D24</f>
        <v>20162.31</v>
      </c>
      <c r="N6" s="9">
        <f>B6:B24*E6:E24</f>
        <v>20844.418</v>
      </c>
      <c r="O6" s="9">
        <f>B6:B24*F6:F24</f>
        <v>12037.2</v>
      </c>
      <c r="P6" s="9">
        <f>C6:C24*D6:D24</f>
        <v>594.96</v>
      </c>
      <c r="Q6" s="9">
        <f>C6:C24*E6:E24</f>
        <v>615.088</v>
      </c>
      <c r="R6" s="9">
        <f>C6:C24*F6:F24</f>
        <v>355.2</v>
      </c>
      <c r="S6" s="9">
        <f>E6:E24*D6:D24</f>
        <v>417.678</v>
      </c>
      <c r="T6" s="9">
        <f>D6:D24*F6:F24</f>
        <v>241.2</v>
      </c>
      <c r="U6" s="9">
        <f>F6:F24*E6:E24</f>
        <v>249.36</v>
      </c>
      <c r="V6" s="9">
        <f>$A6:$A24*B6:B24</f>
        <v>4503.919</v>
      </c>
      <c r="W6" s="9">
        <f>$A6:$A24*C6:C24</f>
        <v>132.904</v>
      </c>
      <c r="X6" s="9">
        <f>$A6:$A24*D6:D24</f>
        <v>90.249</v>
      </c>
      <c r="Y6" s="9">
        <f>$A6:$A24*E6:E24</f>
        <v>93.3022</v>
      </c>
      <c r="Z6" s="9">
        <f>$A6:$A24*F6:F24</f>
        <v>53.88</v>
      </c>
      <c r="AA6" s="9">
        <f>$R$27*B6+$R$28*C6+$R$29*D6+$R$30*E6+$R$31*F6+$R$32</f>
        <v>4.3223453381256</v>
      </c>
    </row>
    <row r="7" ht="20.05" customHeight="1">
      <c r="A7" s="7">
        <v>3.17</v>
      </c>
      <c r="B7" s="8">
        <v>1006.6</v>
      </c>
      <c r="C7" s="9">
        <v>25.7</v>
      </c>
      <c r="D7" s="9">
        <v>19.5</v>
      </c>
      <c r="E7" s="9">
        <v>0</v>
      </c>
      <c r="F7" s="9">
        <v>7</v>
      </c>
      <c r="G7" s="9">
        <f>POWER(B7:B24,2)</f>
        <v>1013243.56</v>
      </c>
      <c r="H7" s="9">
        <f>POWER(C7:C24,2)</f>
        <v>660.49</v>
      </c>
      <c r="I7" s="9">
        <f>POWER(D7:D24,2)</f>
        <v>380.25</v>
      </c>
      <c r="J7" s="9">
        <f>POWER(E7:E24,2)</f>
        <v>0</v>
      </c>
      <c r="K7" s="9">
        <f>POWER(F7:F24,2)</f>
        <v>49</v>
      </c>
      <c r="L7" s="9">
        <f>B7:B24*C7:C24</f>
        <v>25869.62</v>
      </c>
      <c r="M7" s="9">
        <f>B7:B24*D7:D24</f>
        <v>19628.7</v>
      </c>
      <c r="N7" s="9">
        <f>B7:B24*E7:E24</f>
        <v>0</v>
      </c>
      <c r="O7" s="9">
        <f>B7:B24*F7:F24</f>
        <v>7046.2</v>
      </c>
      <c r="P7" s="9">
        <f>C7:C24*D7:D24</f>
        <v>501.15</v>
      </c>
      <c r="Q7" s="9">
        <f>C7:C24*E7:E24</f>
        <v>0</v>
      </c>
      <c r="R7" s="9">
        <f>C7:C24*F7:F24</f>
        <v>179.9</v>
      </c>
      <c r="S7" s="9">
        <f>E7:E24*D7:D24</f>
        <v>0</v>
      </c>
      <c r="T7" s="9">
        <f>D7:D24*F7:F24</f>
        <v>136.5</v>
      </c>
      <c r="U7" s="9">
        <f>F7:F24*E7:E24</f>
        <v>0</v>
      </c>
      <c r="V7" s="9">
        <f>$A7:$A24*B7:B24</f>
        <v>3190.922</v>
      </c>
      <c r="W7" s="9">
        <f>$A7:$A24*C7:C24</f>
        <v>81.46899999999999</v>
      </c>
      <c r="X7" s="9">
        <f>$A7:$A24*D7:D24</f>
        <v>61.815</v>
      </c>
      <c r="Y7" s="9">
        <f>$A7:$A24*E7:E24</f>
        <v>0</v>
      </c>
      <c r="Z7" s="9">
        <f>$A7:$A24*F7:F24</f>
        <v>22.19</v>
      </c>
      <c r="AA7" s="9">
        <f>$R$27*B7+$R$28*C7+$R$29*D7+$R$30*E7+$R$31*F7+$R$32</f>
        <v>4.02800822960386</v>
      </c>
    </row>
    <row r="8" ht="20.05" customHeight="1">
      <c r="A8" s="7">
        <v>3.88</v>
      </c>
      <c r="B8" s="8">
        <v>1006.5</v>
      </c>
      <c r="C8" s="9">
        <v>25</v>
      </c>
      <c r="D8" s="9">
        <v>20.1</v>
      </c>
      <c r="E8" s="9">
        <v>8.210000000000001</v>
      </c>
      <c r="F8" s="9">
        <v>22.55</v>
      </c>
      <c r="G8" s="9">
        <f>POWER(B8:B24,2)</f>
        <v>1013042.25</v>
      </c>
      <c r="H8" s="9">
        <f>POWER(C8:C24,2)</f>
        <v>625</v>
      </c>
      <c r="I8" s="9">
        <f>POWER(D8:D24,2)</f>
        <v>404.01</v>
      </c>
      <c r="J8" s="9">
        <f>POWER(E8:E24,2)</f>
        <v>67.4041</v>
      </c>
      <c r="K8" s="9">
        <f>POWER(F8:F24,2)</f>
        <v>508.5025</v>
      </c>
      <c r="L8" s="9">
        <f>B8:B24*C8:C24</f>
        <v>25162.5</v>
      </c>
      <c r="M8" s="9">
        <f>B8:B24*D8:D24</f>
        <v>20230.65</v>
      </c>
      <c r="N8" s="9">
        <f>B8:B24*E8:E24</f>
        <v>8263.365</v>
      </c>
      <c r="O8" s="9">
        <f>B8:B24*F8:F24</f>
        <v>22696.575</v>
      </c>
      <c r="P8" s="9">
        <f>C8:C24*D8:D24</f>
        <v>502.5</v>
      </c>
      <c r="Q8" s="9">
        <f>C8:C24*E8:E24</f>
        <v>205.25</v>
      </c>
      <c r="R8" s="9">
        <f>C8:C24*F8:F24</f>
        <v>563.75</v>
      </c>
      <c r="S8" s="9">
        <f>E8:E24*D8:D24</f>
        <v>165.021</v>
      </c>
      <c r="T8" s="9">
        <f>D8:D24*F8:F24</f>
        <v>453.255</v>
      </c>
      <c r="U8" s="9">
        <f>F8:F24*E8:E24</f>
        <v>185.1355</v>
      </c>
      <c r="V8" s="9">
        <f>$A8:$A24*B8:B24</f>
        <v>3905.22</v>
      </c>
      <c r="W8" s="9">
        <f>$A8:$A24*C8:C24</f>
        <v>97</v>
      </c>
      <c r="X8" s="9">
        <f>$A8:$A24*D8:D24</f>
        <v>77.988</v>
      </c>
      <c r="Y8" s="9">
        <f>$A8:$A24*E8:E24</f>
        <v>31.8548</v>
      </c>
      <c r="Z8" s="9">
        <f>$A8:$A24*F8:F24</f>
        <v>87.494</v>
      </c>
      <c r="AA8" s="9">
        <f>$R$27*B8+$R$28*C8+$R$29*D8+$R$30*E8+$R$31*F8+$R$32</f>
        <v>4.33182823619202</v>
      </c>
    </row>
    <row r="9" ht="20.05" customHeight="1">
      <c r="A9" s="7">
        <v>3.9</v>
      </c>
      <c r="B9" s="8">
        <v>1016.9</v>
      </c>
      <c r="C9" s="9">
        <v>21.6</v>
      </c>
      <c r="D9" s="9">
        <v>16.3</v>
      </c>
      <c r="E9" s="9">
        <v>0</v>
      </c>
      <c r="F9" s="9">
        <v>12</v>
      </c>
      <c r="G9" s="9">
        <f>POWER(B9:B24,2)</f>
        <v>1034085.61</v>
      </c>
      <c r="H9" s="9">
        <f>POWER(C9:C24,2)</f>
        <v>466.56</v>
      </c>
      <c r="I9" s="9">
        <f>POWER(D9:D24,2)</f>
        <v>265.69</v>
      </c>
      <c r="J9" s="9">
        <f>POWER(E9:E24,2)</f>
        <v>0</v>
      </c>
      <c r="K9" s="9">
        <f>POWER(F9:F24,2)</f>
        <v>144</v>
      </c>
      <c r="L9" s="9">
        <f>B9:B24*C9:C24</f>
        <v>21965.04</v>
      </c>
      <c r="M9" s="9">
        <f>B9:B24*D9:D24</f>
        <v>16575.47</v>
      </c>
      <c r="N9" s="9">
        <f>B9:B24*E9:E24</f>
        <v>0</v>
      </c>
      <c r="O9" s="9">
        <f>B9:B24*F9:F24</f>
        <v>12202.8</v>
      </c>
      <c r="P9" s="9">
        <f>C9:C24*D9:D24</f>
        <v>352.08</v>
      </c>
      <c r="Q9" s="9">
        <f>C9:C24*E9:E24</f>
        <v>0</v>
      </c>
      <c r="R9" s="9">
        <f>C9:C24*F9:F24</f>
        <v>259.2</v>
      </c>
      <c r="S9" s="9">
        <f>E9:E24*D9:D24</f>
        <v>0</v>
      </c>
      <c r="T9" s="9">
        <f>D9:D24*F9:F24</f>
        <v>195.6</v>
      </c>
      <c r="U9" s="9">
        <f>F9:F24*E9:E24</f>
        <v>0</v>
      </c>
      <c r="V9" s="9">
        <f>$A9:$A24*B9:B24</f>
        <v>3965.91</v>
      </c>
      <c r="W9" s="9">
        <f>$A9:$A24*C9:C24</f>
        <v>84.23999999999999</v>
      </c>
      <c r="X9" s="9">
        <f>$A9:$A24*D9:D24</f>
        <v>63.57</v>
      </c>
      <c r="Y9" s="9">
        <f>$A9:$A24*E9:E24</f>
        <v>0</v>
      </c>
      <c r="Z9" s="9">
        <f>$A9:$A24*F9:F24</f>
        <v>46.8</v>
      </c>
      <c r="AA9" s="9">
        <f>$R$27*B9+$R$28*C9+$R$29*D9+$R$30*E9+$R$31*F9+$R$32</f>
        <v>2.92345099970429</v>
      </c>
    </row>
    <row r="10" ht="20.05" customHeight="1">
      <c r="A10" s="7">
        <v>3.51</v>
      </c>
      <c r="B10" s="8">
        <v>1011.8</v>
      </c>
      <c r="C10" s="9">
        <v>24.7</v>
      </c>
      <c r="D10" s="9">
        <v>18</v>
      </c>
      <c r="E10" s="9">
        <v>9.58</v>
      </c>
      <c r="F10" s="9">
        <v>26.31</v>
      </c>
      <c r="G10" s="9">
        <f>POWER(B10:B24,2)</f>
        <v>1023739.24</v>
      </c>
      <c r="H10" s="9">
        <f>POWER(C10:C24,2)</f>
        <v>610.09</v>
      </c>
      <c r="I10" s="9">
        <f>POWER(D10:D24,2)</f>
        <v>324</v>
      </c>
      <c r="J10" s="9">
        <f>POWER(E10:E24,2)</f>
        <v>91.7764</v>
      </c>
      <c r="K10" s="9">
        <f>POWER(F10:F24,2)</f>
        <v>692.2161</v>
      </c>
      <c r="L10" s="9">
        <f>B10:B24*C10:C24</f>
        <v>24991.46</v>
      </c>
      <c r="M10" s="9">
        <f>B10:B24*D10:D24</f>
        <v>18212.4</v>
      </c>
      <c r="N10" s="9">
        <f>B10:B24*E10:E24</f>
        <v>9693.044</v>
      </c>
      <c r="O10" s="9">
        <f>B10:B24*F10:F24</f>
        <v>26620.458</v>
      </c>
      <c r="P10" s="9">
        <f>C10:C24*D10:D24</f>
        <v>444.6</v>
      </c>
      <c r="Q10" s="9">
        <f>C10:C24*E10:E24</f>
        <v>236.626</v>
      </c>
      <c r="R10" s="9">
        <f>C10:C24*F10:F24</f>
        <v>649.857</v>
      </c>
      <c r="S10" s="9">
        <f>E10:E24*D10:D24</f>
        <v>172.44</v>
      </c>
      <c r="T10" s="9">
        <f>D10:D24*F10:F24</f>
        <v>473.58</v>
      </c>
      <c r="U10" s="9">
        <f>F10:F24*E10:E24</f>
        <v>252.0498</v>
      </c>
      <c r="V10" s="9">
        <f>$A10:$A24*B10:B24</f>
        <v>3551.418</v>
      </c>
      <c r="W10" s="9">
        <f>$A10:$A24*C10:C24</f>
        <v>86.697</v>
      </c>
      <c r="X10" s="9">
        <f>$A10:$A24*D10:D24</f>
        <v>63.18</v>
      </c>
      <c r="Y10" s="9">
        <f>$A10:$A24*E10:E24</f>
        <v>33.6258</v>
      </c>
      <c r="Z10" s="9">
        <f>$A10:$A24*F10:F24</f>
        <v>92.3481</v>
      </c>
      <c r="AA10" s="9">
        <f>$R$27*B10+$R$28*C10+$R$29*D10+$R$30*E10+$R$31*F10+$R$32</f>
        <v>3.62779893873156</v>
      </c>
    </row>
    <row r="11" ht="20.05" customHeight="1">
      <c r="A11" s="7">
        <v>3.9</v>
      </c>
      <c r="B11" s="8">
        <v>1010.3</v>
      </c>
      <c r="C11" s="9">
        <v>25.9</v>
      </c>
      <c r="D11" s="9">
        <v>18.3</v>
      </c>
      <c r="E11" s="9">
        <v>0</v>
      </c>
      <c r="F11" s="9">
        <v>20</v>
      </c>
      <c r="G11" s="9">
        <f>POWER(B11:B24,2)</f>
        <v>1020706.09</v>
      </c>
      <c r="H11" s="9">
        <f>POWER(C11:C24,2)</f>
        <v>670.8099999999999</v>
      </c>
      <c r="I11" s="9">
        <f>POWER(D11:D24,2)</f>
        <v>334.89</v>
      </c>
      <c r="J11" s="9">
        <f>POWER(E11:E24,2)</f>
        <v>0</v>
      </c>
      <c r="K11" s="9">
        <f>POWER(F11:F24,2)</f>
        <v>400</v>
      </c>
      <c r="L11" s="9">
        <f>B11:B24*C11:C24</f>
        <v>26166.77</v>
      </c>
      <c r="M11" s="9">
        <f>B11:B24*D11:D24</f>
        <v>18488.49</v>
      </c>
      <c r="N11" s="9">
        <f>B11:B24*E11:E24</f>
        <v>0</v>
      </c>
      <c r="O11" s="9">
        <f>B11:B24*F11:F24</f>
        <v>20206</v>
      </c>
      <c r="P11" s="9">
        <f>C11:C24*D11:D24</f>
        <v>473.97</v>
      </c>
      <c r="Q11" s="9">
        <f>C11:C24*E11:E24</f>
        <v>0</v>
      </c>
      <c r="R11" s="9">
        <f>C11:C24*F11:F24</f>
        <v>518</v>
      </c>
      <c r="S11" s="9">
        <f>E11:E24*D11:D24</f>
        <v>0</v>
      </c>
      <c r="T11" s="9">
        <f>D11:D24*F11:F24</f>
        <v>366</v>
      </c>
      <c r="U11" s="9">
        <f>F11:F24*E11:E24</f>
        <v>0</v>
      </c>
      <c r="V11" s="9">
        <f>$A11:$A24*B11:B24</f>
        <v>3940.17</v>
      </c>
      <c r="W11" s="9">
        <f>$A11:$A24*C11:C24</f>
        <v>101.01</v>
      </c>
      <c r="X11" s="9">
        <f>$A11:$A24*D11:D24</f>
        <v>71.37</v>
      </c>
      <c r="Y11" s="9">
        <f>$A11:$A24*E11:E24</f>
        <v>0</v>
      </c>
      <c r="Z11" s="9">
        <f>$A11:$A24*F11:F24</f>
        <v>78</v>
      </c>
      <c r="AA11" s="9">
        <f>$R$27*B11+$R$28*C11+$R$29*D11+$R$30*E11+$R$31*F11+$R$32</f>
        <v>3.68362111441732</v>
      </c>
    </row>
    <row r="12" ht="20.05" customHeight="1">
      <c r="A12" s="7">
        <v>3.47</v>
      </c>
      <c r="B12" s="8">
        <v>1013.6</v>
      </c>
      <c r="C12" s="9">
        <v>25.6</v>
      </c>
      <c r="D12" s="9">
        <v>18.7</v>
      </c>
      <c r="E12" s="9">
        <v>6.89</v>
      </c>
      <c r="F12" s="9">
        <v>5.79</v>
      </c>
      <c r="G12" s="9">
        <f>POWER(B12:B24,2)</f>
        <v>1027384.96</v>
      </c>
      <c r="H12" s="9">
        <f>POWER(C12:C24,2)</f>
        <v>655.36</v>
      </c>
      <c r="I12" s="9">
        <f>POWER(D12:D24,2)</f>
        <v>349.69</v>
      </c>
      <c r="J12" s="9">
        <f>POWER(E12:E24,2)</f>
        <v>47.4721</v>
      </c>
      <c r="K12" s="9">
        <f>POWER(F12:F24,2)</f>
        <v>33.5241</v>
      </c>
      <c r="L12" s="9">
        <f>B12:B24*C12:C24</f>
        <v>25948.16</v>
      </c>
      <c r="M12" s="9">
        <f>B12:B24*D12:D24</f>
        <v>18954.32</v>
      </c>
      <c r="N12" s="9">
        <f>B12:B24*E12:E24</f>
        <v>6983.704</v>
      </c>
      <c r="O12" s="9">
        <f>B12:B24*F12:F24</f>
        <v>5868.744</v>
      </c>
      <c r="P12" s="9">
        <f>C12:C24*D12:D24</f>
        <v>478.72</v>
      </c>
      <c r="Q12" s="9">
        <f>C12:C24*E12:E24</f>
        <v>176.384</v>
      </c>
      <c r="R12" s="9">
        <f>C12:C24*F12:F24</f>
        <v>148.224</v>
      </c>
      <c r="S12" s="9">
        <f>E12:E24*D12:D24</f>
        <v>128.843</v>
      </c>
      <c r="T12" s="9">
        <f>D12:D24*F12:F24</f>
        <v>108.273</v>
      </c>
      <c r="U12" s="9">
        <f>F12:F24*E12:E24</f>
        <v>39.8931</v>
      </c>
      <c r="V12" s="9">
        <f>$A12:$A24*B12:B24</f>
        <v>3517.192</v>
      </c>
      <c r="W12" s="9">
        <f>$A12:$A24*C12:C24</f>
        <v>88.83199999999999</v>
      </c>
      <c r="X12" s="9">
        <f>$A12:$A24*D12:D24</f>
        <v>64.889</v>
      </c>
      <c r="Y12" s="9">
        <f>$A12:$A24*E12:E24</f>
        <v>23.9083</v>
      </c>
      <c r="Z12" s="9">
        <f>$A12:$A24*F12:F24</f>
        <v>20.0913</v>
      </c>
      <c r="AA12" s="9">
        <f>$R$27*B12+$R$28*C12+$R$29*D12+$R$30*E12+$R$31*F12+$R$32</f>
        <v>3.67483327569254</v>
      </c>
    </row>
    <row r="13" ht="20.05" customHeight="1">
      <c r="A13" s="7">
        <v>5.53</v>
      </c>
      <c r="B13" s="8">
        <v>1005.4</v>
      </c>
      <c r="C13" s="9">
        <v>27.9</v>
      </c>
      <c r="D13" s="9">
        <v>21.9</v>
      </c>
      <c r="E13" s="9">
        <v>5.81</v>
      </c>
      <c r="F13" s="9">
        <v>15.97</v>
      </c>
      <c r="G13" s="9">
        <f>POWER(B13:B24,2)</f>
        <v>1010829.16</v>
      </c>
      <c r="H13" s="9">
        <f>POWER(C13:C24,2)</f>
        <v>778.41</v>
      </c>
      <c r="I13" s="9">
        <f>POWER(D13:D24,2)</f>
        <v>479.61</v>
      </c>
      <c r="J13" s="9">
        <f>POWER(E13:E24,2)</f>
        <v>33.7561</v>
      </c>
      <c r="K13" s="9">
        <f>POWER(F13:F24,2)</f>
        <v>255.0409</v>
      </c>
      <c r="L13" s="9">
        <f>B13:B24*C13:C24</f>
        <v>28050.66</v>
      </c>
      <c r="M13" s="9">
        <f>B13:B24*D13:D24</f>
        <v>22018.26</v>
      </c>
      <c r="N13" s="9">
        <f>B13:B24*E13:E24</f>
        <v>5841.374</v>
      </c>
      <c r="O13" s="9">
        <f>B13:B24*F13:F24</f>
        <v>16056.238</v>
      </c>
      <c r="P13" s="9">
        <f>C13:C24*D13:D24</f>
        <v>611.01</v>
      </c>
      <c r="Q13" s="9">
        <f>C13:C24*E13:E24</f>
        <v>162.099</v>
      </c>
      <c r="R13" s="9">
        <f>C13:C24*F13:F24</f>
        <v>445.563</v>
      </c>
      <c r="S13" s="9">
        <f>E13:E24*D13:D24</f>
        <v>127.239</v>
      </c>
      <c r="T13" s="9">
        <f>D13:D24*F13:F24</f>
        <v>349.743</v>
      </c>
      <c r="U13" s="9">
        <f>F13:F24*E13:E24</f>
        <v>92.78570000000001</v>
      </c>
      <c r="V13" s="9">
        <f>$A13:$A24*B13:B24</f>
        <v>5559.862</v>
      </c>
      <c r="W13" s="9">
        <f>$A13:$A24*C13:C24</f>
        <v>154.287</v>
      </c>
      <c r="X13" s="9">
        <f>$A13:$A24*D13:D24</f>
        <v>121.107</v>
      </c>
      <c r="Y13" s="9">
        <f>$A13:$A24*E13:E24</f>
        <v>32.1293</v>
      </c>
      <c r="Z13" s="9">
        <f>$A13:$A24*F13:F24</f>
        <v>88.3141</v>
      </c>
      <c r="AA13" s="9">
        <f>$R$27*B13+$R$28*C13+$R$29*D13+$R$30*E13+$R$31*F13+$R$32</f>
        <v>4.84938807836518</v>
      </c>
    </row>
    <row r="14" ht="20.05" customHeight="1">
      <c r="A14" s="7">
        <v>3.48</v>
      </c>
      <c r="B14" s="8">
        <v>1013.4</v>
      </c>
      <c r="C14" s="9">
        <v>25.8</v>
      </c>
      <c r="D14" s="9">
        <v>20</v>
      </c>
      <c r="E14" s="9">
        <v>3.13</v>
      </c>
      <c r="F14" s="9">
        <v>17.73</v>
      </c>
      <c r="G14" s="9">
        <f>POWER(B14:B24,2)</f>
        <v>1026979.56</v>
      </c>
      <c r="H14" s="9">
        <f>POWER(C14:C24,2)</f>
        <v>665.64</v>
      </c>
      <c r="I14" s="9">
        <f>POWER(D14:D24,2)</f>
        <v>400</v>
      </c>
      <c r="J14" s="9">
        <f>POWER(E14:E24,2)</f>
        <v>9.796900000000001</v>
      </c>
      <c r="K14" s="9">
        <f>POWER(F14:F24,2)</f>
        <v>314.3529</v>
      </c>
      <c r="L14" s="9">
        <f>B14:B24*C14:C24</f>
        <v>26145.72</v>
      </c>
      <c r="M14" s="9">
        <f>B14:B24*D14:D24</f>
        <v>20268</v>
      </c>
      <c r="N14" s="9">
        <f>B14:B24*E14:E24</f>
        <v>3171.942</v>
      </c>
      <c r="O14" s="9">
        <f>B14:B24*F14:F24</f>
        <v>17967.582</v>
      </c>
      <c r="P14" s="9">
        <f>C14:C24*D14:D24</f>
        <v>516</v>
      </c>
      <c r="Q14" s="9">
        <f>C14:C24*E14:E24</f>
        <v>80.754</v>
      </c>
      <c r="R14" s="9">
        <f>C14:C24*F14:F24</f>
        <v>457.434</v>
      </c>
      <c r="S14" s="9">
        <f>E14:E24*D14:D24</f>
        <v>62.6</v>
      </c>
      <c r="T14" s="9">
        <f>D14:D24*F14:F24</f>
        <v>354.6</v>
      </c>
      <c r="U14" s="9">
        <f>F14:F24*E14:E24</f>
        <v>55.4949</v>
      </c>
      <c r="V14" s="9">
        <f>$A14:$A24*B14:B24</f>
        <v>3526.632</v>
      </c>
      <c r="W14" s="9">
        <f>$A14:$A24*C14:C24</f>
        <v>89.78400000000001</v>
      </c>
      <c r="X14" s="9">
        <f>$A14:$A24*D14:D24</f>
        <v>69.59999999999999</v>
      </c>
      <c r="Y14" s="9">
        <f>$A14:$A24*E14:E24</f>
        <v>10.8924</v>
      </c>
      <c r="Z14" s="9">
        <f>$A14:$A24*F14:F24</f>
        <v>61.7004</v>
      </c>
      <c r="AA14" s="9">
        <f>$R$27*B14+$R$28*C14+$R$29*D14+$R$30*E14+$R$31*F14+$R$32</f>
        <v>4.15082121427615</v>
      </c>
    </row>
    <row r="15" ht="20.05" customHeight="1">
      <c r="A15" s="7">
        <v>4.35</v>
      </c>
      <c r="B15" s="8">
        <v>1009.6</v>
      </c>
      <c r="C15" s="9">
        <v>26.2</v>
      </c>
      <c r="D15" s="9">
        <v>20.2</v>
      </c>
      <c r="E15" s="9">
        <v>11.28</v>
      </c>
      <c r="F15" s="9">
        <v>4.1</v>
      </c>
      <c r="G15" s="9">
        <f>POWER(B15:B24,2)</f>
        <v>1019292.16</v>
      </c>
      <c r="H15" s="9">
        <f>POWER(C15:C24,2)</f>
        <v>686.4400000000001</v>
      </c>
      <c r="I15" s="9">
        <f>POWER(D15:D24,2)</f>
        <v>408.04</v>
      </c>
      <c r="J15" s="9">
        <f>POWER(E15:E24,2)</f>
        <v>127.2384</v>
      </c>
      <c r="K15" s="9">
        <f>POWER(F15:F24,2)</f>
        <v>16.81</v>
      </c>
      <c r="L15" s="9">
        <f>B15:B24*C15:C24</f>
        <v>26451.52</v>
      </c>
      <c r="M15" s="9">
        <f>B15:B24*D15:D24</f>
        <v>20393.92</v>
      </c>
      <c r="N15" s="9">
        <f>B15:B24*E15:E24</f>
        <v>11388.288</v>
      </c>
      <c r="O15" s="9">
        <f>B15:B24*F15:F24</f>
        <v>4139.36</v>
      </c>
      <c r="P15" s="9">
        <f>C15:C24*D15:D24</f>
        <v>529.24</v>
      </c>
      <c r="Q15" s="9">
        <f>C15:C24*E15:E24</f>
        <v>295.536</v>
      </c>
      <c r="R15" s="9">
        <f>C15:C24*F15:F24</f>
        <v>107.42</v>
      </c>
      <c r="S15" s="9">
        <f>E15:E24*D15:D24</f>
        <v>227.856</v>
      </c>
      <c r="T15" s="9">
        <f>D15:D24*F15:F24</f>
        <v>82.81999999999999</v>
      </c>
      <c r="U15" s="9">
        <f>F15:F24*E15:E24</f>
        <v>46.248</v>
      </c>
      <c r="V15" s="9">
        <f>$A15:$A24*B15:B24</f>
        <v>4391.76</v>
      </c>
      <c r="W15" s="9">
        <f>$A15:$A24*C15:C24</f>
        <v>113.97</v>
      </c>
      <c r="X15" s="9">
        <f>$A15:$A24*D15:D24</f>
        <v>87.87</v>
      </c>
      <c r="Y15" s="9">
        <f>$A15:$A24*E15:E24</f>
        <v>49.068</v>
      </c>
      <c r="Z15" s="9">
        <f>$A15:$A24*F15:F24</f>
        <v>17.835</v>
      </c>
      <c r="AA15" s="9">
        <f>$R$27*B15+$R$28*C15+$R$29*D15+$R$30*E15+$R$31*F15+$R$32</f>
        <v>4.1950451064594</v>
      </c>
    </row>
    <row r="16" ht="20.05" customHeight="1">
      <c r="A16" s="7">
        <v>4.38</v>
      </c>
      <c r="B16" s="8">
        <v>1013</v>
      </c>
      <c r="C16" s="9">
        <v>24.8</v>
      </c>
      <c r="D16" s="9">
        <v>21.5</v>
      </c>
      <c r="E16" s="9">
        <v>0</v>
      </c>
      <c r="F16" s="9">
        <v>26</v>
      </c>
      <c r="G16" s="9">
        <f>POWER(B16:B24,2)</f>
        <v>1026169</v>
      </c>
      <c r="H16" s="9">
        <f>POWER(C16:C24,2)</f>
        <v>615.04</v>
      </c>
      <c r="I16" s="9">
        <f>POWER(D16:D24,2)</f>
        <v>462.25</v>
      </c>
      <c r="J16" s="9">
        <f>POWER(E16:E24,2)</f>
        <v>0</v>
      </c>
      <c r="K16" s="9">
        <f>POWER(F16:F24,2)</f>
        <v>676</v>
      </c>
      <c r="L16" s="9">
        <f>B16:B24*C16:C24</f>
        <v>25122.4</v>
      </c>
      <c r="M16" s="9">
        <f>B16:B24*D16:D24</f>
        <v>21779.5</v>
      </c>
      <c r="N16" s="9">
        <f>B16:B24*E16:E24</f>
        <v>0</v>
      </c>
      <c r="O16" s="9">
        <f>B16:B24*F16:F24</f>
        <v>26338</v>
      </c>
      <c r="P16" s="9">
        <f>C16:C24*D16:D24</f>
        <v>533.2</v>
      </c>
      <c r="Q16" s="9">
        <f>C16:C24*E16:E24</f>
        <v>0</v>
      </c>
      <c r="R16" s="9">
        <f>C16:C24*F16:F24</f>
        <v>644.8</v>
      </c>
      <c r="S16" s="9">
        <f>E16:E24*D16:D24</f>
        <v>0</v>
      </c>
      <c r="T16" s="9">
        <f>D16:D24*F16:F24</f>
        <v>559</v>
      </c>
      <c r="U16" s="9">
        <f>F16:F24*E16:E24</f>
        <v>0</v>
      </c>
      <c r="V16" s="9">
        <f>$A16:$A24*B16:B24</f>
        <v>4436.94</v>
      </c>
      <c r="W16" s="9">
        <f>$A16:$A24*C16:C24</f>
        <v>108.624</v>
      </c>
      <c r="X16" s="9">
        <f>$A16:$A24*D16:D24</f>
        <v>94.17</v>
      </c>
      <c r="Y16" s="9">
        <f>$A16:$A24*E16:E24</f>
        <v>0</v>
      </c>
      <c r="Z16" s="9">
        <f>$A16:$A24*F16:F24</f>
        <v>113.88</v>
      </c>
      <c r="AA16" s="9">
        <f>$R$27*B16+$R$28*C16+$R$29*D16+$R$30*E16+$R$31*F16+$R$32</f>
        <v>4.67247264717052</v>
      </c>
    </row>
    <row r="17" ht="20.05" customHeight="1">
      <c r="A17" s="7">
        <v>4.39</v>
      </c>
      <c r="B17" s="8">
        <v>1009.8</v>
      </c>
      <c r="C17" s="9">
        <v>27.7</v>
      </c>
      <c r="D17" s="9">
        <v>20.6</v>
      </c>
      <c r="E17" s="9">
        <v>10</v>
      </c>
      <c r="F17" s="9">
        <v>17.32</v>
      </c>
      <c r="G17" s="9">
        <f>POWER(B17:B24,2)</f>
        <v>1019696.04</v>
      </c>
      <c r="H17" s="9">
        <f>POWER(C17:C24,2)</f>
        <v>767.29</v>
      </c>
      <c r="I17" s="9">
        <f>POWER(D17:D24,2)</f>
        <v>424.36</v>
      </c>
      <c r="J17" s="9">
        <f>POWER(E17:E24,2)</f>
        <v>100</v>
      </c>
      <c r="K17" s="9">
        <f>POWER(F17:F24,2)</f>
        <v>299.9824</v>
      </c>
      <c r="L17" s="9">
        <f>B17:B24*C17:C24</f>
        <v>27971.46</v>
      </c>
      <c r="M17" s="9">
        <f>B17:B24*D17:D24</f>
        <v>20801.88</v>
      </c>
      <c r="N17" s="9">
        <f>B17:B24*E17:E24</f>
        <v>10098</v>
      </c>
      <c r="O17" s="9">
        <f>B17:B24*F17:F24</f>
        <v>17489.736</v>
      </c>
      <c r="P17" s="9">
        <f>C17:C24*D17:D24</f>
        <v>570.62</v>
      </c>
      <c r="Q17" s="9">
        <f>C17:C24*E17:E24</f>
        <v>277</v>
      </c>
      <c r="R17" s="9">
        <f>C17:C24*F17:F24</f>
        <v>479.764</v>
      </c>
      <c r="S17" s="9">
        <f>E17:E24*D17:D24</f>
        <v>206</v>
      </c>
      <c r="T17" s="9">
        <f>D17:D24*F17:F24</f>
        <v>356.792</v>
      </c>
      <c r="U17" s="9">
        <f>F17:F24*E17:E24</f>
        <v>173.2</v>
      </c>
      <c r="V17" s="9">
        <f>$A17:$A24*B17:B24</f>
        <v>4433.022</v>
      </c>
      <c r="W17" s="9">
        <f>$A17:$A24*C17:C24</f>
        <v>121.603</v>
      </c>
      <c r="X17" s="9">
        <f>$A17:$A24*D17:D24</f>
        <v>90.434</v>
      </c>
      <c r="Y17" s="9">
        <f>$A17:$A24*E17:E24</f>
        <v>43.9</v>
      </c>
      <c r="Z17" s="9">
        <f>$A17:$A24*F17:F24</f>
        <v>76.0348</v>
      </c>
      <c r="AA17" s="9">
        <f>$R$27*B17+$R$28*C17+$R$29*D17+$R$30*E17+$R$31*F17+$R$32</f>
        <v>4.39510218600538</v>
      </c>
    </row>
    <row r="18" ht="20.05" customHeight="1">
      <c r="A18" s="7">
        <v>5.02</v>
      </c>
      <c r="B18" s="8">
        <v>1005.9</v>
      </c>
      <c r="C18" s="9">
        <v>26.2</v>
      </c>
      <c r="D18" s="9">
        <v>22</v>
      </c>
      <c r="E18" s="9">
        <v>3.13</v>
      </c>
      <c r="F18" s="9">
        <v>17.73</v>
      </c>
      <c r="G18" s="9">
        <f>POWER(B18:B24,2)</f>
        <v>1011834.81</v>
      </c>
      <c r="H18" s="9">
        <f>POWER(C18:C24,2)</f>
        <v>686.4400000000001</v>
      </c>
      <c r="I18" s="9">
        <f>POWER(D18:D24,2)</f>
        <v>484</v>
      </c>
      <c r="J18" s="9">
        <f>POWER(E18:E24,2)</f>
        <v>9.796900000000001</v>
      </c>
      <c r="K18" s="9">
        <f>POWER(F18:F24,2)</f>
        <v>314.3529</v>
      </c>
      <c r="L18" s="9">
        <f>B18:B24*C18:C24</f>
        <v>26354.58</v>
      </c>
      <c r="M18" s="9">
        <f>B18:B24*D18:D24</f>
        <v>22129.8</v>
      </c>
      <c r="N18" s="9">
        <f>B18:B24*E18:E24</f>
        <v>3148.467</v>
      </c>
      <c r="O18" s="9">
        <f>B18:B24*F18:F24</f>
        <v>17834.607</v>
      </c>
      <c r="P18" s="9">
        <f>C18:C24*D18:D24</f>
        <v>576.4</v>
      </c>
      <c r="Q18" s="9">
        <f>C18:C24*E18:E24</f>
        <v>82.006</v>
      </c>
      <c r="R18" s="9">
        <f>C18:C24*F18:F24</f>
        <v>464.526</v>
      </c>
      <c r="S18" s="9">
        <f>E18:E24*D18:D24</f>
        <v>68.86</v>
      </c>
      <c r="T18" s="9">
        <f>D18:D24*F18:F24</f>
        <v>390.06</v>
      </c>
      <c r="U18" s="9">
        <f>F18:F24*E18:E24</f>
        <v>55.4949</v>
      </c>
      <c r="V18" s="9">
        <f>$A18:$A24*B18:B24</f>
        <v>5049.618</v>
      </c>
      <c r="W18" s="9">
        <f>$A18:$A24*C18:C24</f>
        <v>131.524</v>
      </c>
      <c r="X18" s="9">
        <f>$A18:$A24*D18:D24</f>
        <v>110.44</v>
      </c>
      <c r="Y18" s="9">
        <f>$A18:$A24*E18:E24</f>
        <v>15.7126</v>
      </c>
      <c r="Z18" s="9">
        <f>$A18:$A24*F18:F24</f>
        <v>89.0046</v>
      </c>
      <c r="AA18" s="9">
        <f>$R$27*B18+$R$28*C18+$R$29*D18+$R$30*E18+$R$31*F18+$R$32</f>
        <v>4.88483774007936</v>
      </c>
    </row>
    <row r="19" ht="20.05" customHeight="1">
      <c r="A19" s="7">
        <v>4.77</v>
      </c>
      <c r="B19" s="8">
        <v>1011</v>
      </c>
      <c r="C19" s="9">
        <v>23.9</v>
      </c>
      <c r="D19" s="9">
        <v>22</v>
      </c>
      <c r="E19" s="9">
        <v>1.03</v>
      </c>
      <c r="F19" s="9">
        <v>2.82</v>
      </c>
      <c r="G19" s="9">
        <f>POWER(B19:B24,2)</f>
        <v>1022121</v>
      </c>
      <c r="H19" s="9">
        <f>POWER(C19:C24,2)</f>
        <v>571.21</v>
      </c>
      <c r="I19" s="9">
        <f>POWER(D19:D24,2)</f>
        <v>484</v>
      </c>
      <c r="J19" s="9">
        <f>POWER(E19:E24,2)</f>
        <v>1.0609</v>
      </c>
      <c r="K19" s="9">
        <f>POWER(F19:F24,2)</f>
        <v>7.9524</v>
      </c>
      <c r="L19" s="9">
        <f>B19:B24*C19:C24</f>
        <v>24162.9</v>
      </c>
      <c r="M19" s="9">
        <f>B19:B24*D19:D24</f>
        <v>22242</v>
      </c>
      <c r="N19" s="9">
        <f>B19:B24*E19:E24</f>
        <v>1041.33</v>
      </c>
      <c r="O19" s="9">
        <f>B19:B24*F19:F24</f>
        <v>2851.02</v>
      </c>
      <c r="P19" s="9">
        <f>C19:C24*D19:D24</f>
        <v>525.8</v>
      </c>
      <c r="Q19" s="9">
        <f>C19:C24*E19:E24</f>
        <v>24.617</v>
      </c>
      <c r="R19" s="9">
        <f>C19:C24*F19:F24</f>
        <v>67.398</v>
      </c>
      <c r="S19" s="9">
        <f>E19:E24*D19:D24</f>
        <v>22.66</v>
      </c>
      <c r="T19" s="9">
        <f>D19:D24*F19:F24</f>
        <v>62.04</v>
      </c>
      <c r="U19" s="9">
        <f>F19:F24*E19:E24</f>
        <v>2.9046</v>
      </c>
      <c r="V19" s="9">
        <f>$A19:$A24*B19:B24</f>
        <v>4822.47</v>
      </c>
      <c r="W19" s="9">
        <f>$A19:$A24*C19:C24</f>
        <v>114.003</v>
      </c>
      <c r="X19" s="9">
        <f>$A19:$A24*D19:D24</f>
        <v>104.94</v>
      </c>
      <c r="Y19" s="9">
        <f>$A19:$A24*E19:E24</f>
        <v>4.9131</v>
      </c>
      <c r="Z19" s="9">
        <f>$A19:$A24*F19:F24</f>
        <v>13.4514</v>
      </c>
      <c r="AA19" s="9">
        <f>$R$27*B19+$R$28*C19+$R$29*D19+$R$30*E19+$R$31*F19+$R$32</f>
        <v>4.71136797936848</v>
      </c>
    </row>
    <row r="20" ht="20.05" customHeight="1">
      <c r="A20" s="7">
        <v>5.36</v>
      </c>
      <c r="B20" s="8">
        <v>1003.7</v>
      </c>
      <c r="C20" s="9">
        <v>28.1</v>
      </c>
      <c r="D20" s="9">
        <v>23.4</v>
      </c>
      <c r="E20" s="9">
        <v>12.21</v>
      </c>
      <c r="F20" s="9">
        <v>14.55</v>
      </c>
      <c r="G20" s="9">
        <f>POWER(B20:B24,2)</f>
        <v>1007413.69</v>
      </c>
      <c r="H20" s="9">
        <f>POWER(C20:C24,2)</f>
        <v>789.61</v>
      </c>
      <c r="I20" s="9">
        <f>POWER(D20:D24,2)</f>
        <v>547.5599999999999</v>
      </c>
      <c r="J20" s="9">
        <f>POWER(E20:E24,2)</f>
        <v>149.0841</v>
      </c>
      <c r="K20" s="9">
        <f>POWER(F20:F24,2)</f>
        <v>211.7025</v>
      </c>
      <c r="L20" s="9">
        <f>B20:B24*C20:C24</f>
        <v>28203.97</v>
      </c>
      <c r="M20" s="9">
        <f>B20:B24*D20:D24</f>
        <v>23486.58</v>
      </c>
      <c r="N20" s="9">
        <f>B20:B24*E20:E24</f>
        <v>12255.177</v>
      </c>
      <c r="O20" s="9">
        <f>B20:B24*F20:F24</f>
        <v>14603.835</v>
      </c>
      <c r="P20" s="9">
        <f>C20:C24*D20:D24</f>
        <v>657.54</v>
      </c>
      <c r="Q20" s="9">
        <f>C20:C24*E20:E24</f>
        <v>343.101</v>
      </c>
      <c r="R20" s="9">
        <f>C20:C24*F20:F24</f>
        <v>408.855</v>
      </c>
      <c r="S20" s="9">
        <f>E20:E24*D20:D24</f>
        <v>285.714</v>
      </c>
      <c r="T20" s="9">
        <f>D20:D24*F20:F24</f>
        <v>340.47</v>
      </c>
      <c r="U20" s="9">
        <f>F20:F24*E20:E24</f>
        <v>177.6555</v>
      </c>
      <c r="V20" s="9">
        <f>$A20:$A24*B20:B24</f>
        <v>5379.832</v>
      </c>
      <c r="W20" s="9">
        <f>$A20:$A24*C20:C24</f>
        <v>150.616</v>
      </c>
      <c r="X20" s="9">
        <f>$A20:$A24*D20:D24</f>
        <v>125.424</v>
      </c>
      <c r="Y20" s="9">
        <f>$A20:$A24*E20:E24</f>
        <v>65.4456</v>
      </c>
      <c r="Z20" s="9">
        <f>$A20:$A24*F20:F24</f>
        <v>77.988</v>
      </c>
      <c r="AA20" s="9">
        <f>$R$27*B20+$R$28*C20+$R$29*D20+$R$30*E20+$R$31*F20+$R$32</f>
        <v>5.33983578478997</v>
      </c>
    </row>
    <row r="21" ht="20.05" customHeight="1">
      <c r="A21" s="7">
        <v>3.86</v>
      </c>
      <c r="B21" s="8">
        <v>1001.4</v>
      </c>
      <c r="C21" s="9">
        <v>23</v>
      </c>
      <c r="D21" s="9">
        <v>18.5</v>
      </c>
      <c r="E21" s="9">
        <v>5.36</v>
      </c>
      <c r="F21" s="9">
        <v>4.5</v>
      </c>
      <c r="G21" s="9">
        <f>POWER(B21:B24,2)</f>
        <v>1002801.96</v>
      </c>
      <c r="H21" s="9">
        <f>POWER(C21:C24,2)</f>
        <v>529</v>
      </c>
      <c r="I21" s="9">
        <f>POWER(D21:D24,2)</f>
        <v>342.25</v>
      </c>
      <c r="J21" s="9">
        <f>POWER(E21:E24,2)</f>
        <v>28.7296</v>
      </c>
      <c r="K21" s="9">
        <f>POWER(F21:F24,2)</f>
        <v>20.25</v>
      </c>
      <c r="L21" s="9">
        <f>B21:B24*C21:C24</f>
        <v>23032.2</v>
      </c>
      <c r="M21" s="9">
        <f>B21:B24*D21:D24</f>
        <v>18525.9</v>
      </c>
      <c r="N21" s="9">
        <f>B21:B24*E21:E24</f>
        <v>5367.504</v>
      </c>
      <c r="O21" s="9">
        <f>B21:B24*F21:F24</f>
        <v>4506.3</v>
      </c>
      <c r="P21" s="9">
        <f>C21:C24*D21:D24</f>
        <v>425.5</v>
      </c>
      <c r="Q21" s="9">
        <f>C21:C24*E21:E24</f>
        <v>123.28</v>
      </c>
      <c r="R21" s="9">
        <f>C21:C24*F21:F24</f>
        <v>103.5</v>
      </c>
      <c r="S21" s="9">
        <f>E21:E24*D21:D24</f>
        <v>99.16</v>
      </c>
      <c r="T21" s="9">
        <f>D21:D24*F21:F24</f>
        <v>83.25</v>
      </c>
      <c r="U21" s="9">
        <f>F21:F24*E21:E24</f>
        <v>24.12</v>
      </c>
      <c r="V21" s="9">
        <f>$A21:$A24*B21:B24</f>
        <v>3865.404</v>
      </c>
      <c r="W21" s="9">
        <f>$A21:$A24*C21:C24</f>
        <v>88.78</v>
      </c>
      <c r="X21" s="9">
        <f>$A21:$A24*D21:D24</f>
        <v>71.41</v>
      </c>
      <c r="Y21" s="9">
        <f>$A21:$A24*E21:E24</f>
        <v>20.6896</v>
      </c>
      <c r="Z21" s="9">
        <f>$A21:$A24*F21:F24</f>
        <v>17.37</v>
      </c>
      <c r="AA21" s="9">
        <f>$R$27*B21+$R$28*C21+$R$29*D21+$R$30*E21+$R$31*F21+$R$32</f>
        <v>3.80109435314048</v>
      </c>
    </row>
    <row r="22" ht="20.05" customHeight="1">
      <c r="A22" s="7">
        <v>2.94</v>
      </c>
      <c r="B22" s="8">
        <v>1011.3</v>
      </c>
      <c r="C22" s="9">
        <v>26</v>
      </c>
      <c r="D22" s="9">
        <v>16.4</v>
      </c>
      <c r="E22" s="9">
        <v>6.16</v>
      </c>
      <c r="F22" s="9">
        <v>16.91</v>
      </c>
      <c r="G22" s="9">
        <f>POWER(B22:B24,2)</f>
        <v>1022727.69</v>
      </c>
      <c r="H22" s="9">
        <f>POWER(C22:C24,2)</f>
        <v>676</v>
      </c>
      <c r="I22" s="9">
        <f>POWER(D22:D24,2)</f>
        <v>268.96</v>
      </c>
      <c r="J22" s="9">
        <f>POWER(E22:E24,2)</f>
        <v>37.9456</v>
      </c>
      <c r="K22" s="9">
        <f>POWER(F22:F24,2)</f>
        <v>285.9481</v>
      </c>
      <c r="L22" s="9">
        <f>B22:B24*C22:C24</f>
        <v>26293.8</v>
      </c>
      <c r="M22" s="9">
        <f>B22:B24*D22:D24</f>
        <v>16585.32</v>
      </c>
      <c r="N22" s="9">
        <f>B22:B24*E22:E24</f>
        <v>6229.608</v>
      </c>
      <c r="O22" s="9">
        <f>B22:B24*F22:F24</f>
        <v>17101.083</v>
      </c>
      <c r="P22" s="9">
        <f>C22:C24*D22:D24</f>
        <v>426.4</v>
      </c>
      <c r="Q22" s="9">
        <f>C22:C24*E22:E24</f>
        <v>160.16</v>
      </c>
      <c r="R22" s="9">
        <f>C22:C24*F22:F24</f>
        <v>439.66</v>
      </c>
      <c r="S22" s="9">
        <f>E22:E24*D22:D24</f>
        <v>101.024</v>
      </c>
      <c r="T22" s="9">
        <f>D22:D24*F22:F24</f>
        <v>277.324</v>
      </c>
      <c r="U22" s="9">
        <f>F22:F24*E22:E24</f>
        <v>104.1656</v>
      </c>
      <c r="V22" s="9">
        <f>$A22:$A24*B22:B24</f>
        <v>2973.222</v>
      </c>
      <c r="W22" s="9">
        <f>$A22:$A24*C22:C24</f>
        <v>76.44</v>
      </c>
      <c r="X22" s="9">
        <f>$A22:$A24*D22:D24</f>
        <v>48.216</v>
      </c>
      <c r="Y22" s="9">
        <f>$A22:$A24*E22:E24</f>
        <v>18.1104</v>
      </c>
      <c r="Z22" s="9">
        <f>$A22:$A24*F22:F24</f>
        <v>49.7154</v>
      </c>
      <c r="AA22" s="9">
        <f>$R$27*B22+$R$28*C22+$R$29*D22+$R$30*E22+$R$31*F22+$R$32</f>
        <v>3.07047226655766</v>
      </c>
    </row>
    <row r="23" ht="20.05" customHeight="1">
      <c r="A23" t="s" s="10">
        <v>28</v>
      </c>
      <c r="B23" t="s" s="11">
        <v>2</v>
      </c>
      <c r="C23" t="s" s="12">
        <v>3</v>
      </c>
      <c r="D23" t="s" s="12">
        <v>4</v>
      </c>
      <c r="E23" t="s" s="12">
        <v>5</v>
      </c>
      <c r="F23" t="s" s="12">
        <v>6</v>
      </c>
      <c r="G23" t="s" s="12">
        <v>7</v>
      </c>
      <c r="H23" t="s" s="12">
        <v>8</v>
      </c>
      <c r="I23" t="s" s="12">
        <v>9</v>
      </c>
      <c r="J23" t="s" s="12">
        <v>10</v>
      </c>
      <c r="K23" t="s" s="12">
        <v>11</v>
      </c>
      <c r="L23" t="s" s="12">
        <v>12</v>
      </c>
      <c r="M23" t="s" s="12">
        <v>13</v>
      </c>
      <c r="N23" t="s" s="12">
        <v>14</v>
      </c>
      <c r="O23" t="s" s="12">
        <v>15</v>
      </c>
      <c r="P23" t="s" s="12">
        <v>16</v>
      </c>
      <c r="Q23" t="s" s="12">
        <v>17</v>
      </c>
      <c r="R23" t="s" s="12">
        <v>18</v>
      </c>
      <c r="S23" t="s" s="12">
        <v>19</v>
      </c>
      <c r="T23" t="s" s="12">
        <v>20</v>
      </c>
      <c r="U23" t="s" s="12">
        <v>21</v>
      </c>
      <c r="V23" t="s" s="12">
        <v>22</v>
      </c>
      <c r="W23" t="s" s="12">
        <v>23</v>
      </c>
      <c r="X23" t="s" s="12">
        <v>24</v>
      </c>
      <c r="Y23" t="s" s="12">
        <v>25</v>
      </c>
      <c r="Z23" t="s" s="12">
        <v>26</v>
      </c>
      <c r="AA23" s="13"/>
    </row>
    <row r="24" ht="20.05" customHeight="1">
      <c r="A24" s="7">
        <f>SUM($A3:$A22)</f>
        <v>80.63</v>
      </c>
      <c r="B24" s="8">
        <f>SUM(B3:B22)</f>
        <v>20187.6</v>
      </c>
      <c r="C24" s="9">
        <f>SUM(C3:C22)</f>
        <v>513.7</v>
      </c>
      <c r="D24" s="9">
        <f>SUM(D3:D22)</f>
        <v>388.9</v>
      </c>
      <c r="E24" s="9">
        <f>SUM(E3:E22)</f>
        <v>124.3</v>
      </c>
      <c r="F24" s="9">
        <f>SUM(F3:F22)</f>
        <v>305.21</v>
      </c>
      <c r="G24" s="9">
        <f>SUM(G3:G22)</f>
        <v>20377276.2</v>
      </c>
      <c r="H24" s="9">
        <f>SUM(H3:H22)</f>
        <v>13256.93</v>
      </c>
      <c r="I24" s="9">
        <f>SUM(I3:I22)</f>
        <v>7653.93</v>
      </c>
      <c r="J24" s="9">
        <f>SUM(J3:J22)</f>
        <v>1363.186</v>
      </c>
      <c r="K24" s="9">
        <f>SUM(K3:K22)</f>
        <v>5700.3293</v>
      </c>
      <c r="L24" s="9">
        <f>SUM(L3:L22)</f>
        <v>518449.81</v>
      </c>
      <c r="M24" s="9">
        <f>SUM(M3:M22)</f>
        <v>392462.56</v>
      </c>
      <c r="N24" s="9">
        <f>SUM(N3:N22)</f>
        <v>125279.375</v>
      </c>
      <c r="O24" s="9">
        <f>SUM(O3:O22)</f>
        <v>308209.084</v>
      </c>
      <c r="P24" s="9">
        <f>SUM(P3:P22)</f>
        <v>10025.89</v>
      </c>
      <c r="Q24" s="9">
        <f>SUM(Q3:Q22)</f>
        <v>3309.384</v>
      </c>
      <c r="R24" s="9">
        <f>SUM(R3:R22)</f>
        <v>7863.152</v>
      </c>
      <c r="S24" s="9">
        <f>SUM(S3:S22)</f>
        <v>2456.393</v>
      </c>
      <c r="T24" s="9">
        <f>SUM(T3:T22)</f>
        <v>5885.181</v>
      </c>
      <c r="U24" s="9">
        <f>SUM(U3:U22)</f>
        <v>1825.5935</v>
      </c>
      <c r="V24" s="9">
        <f>SUM(V3:V22)</f>
        <v>81355.796</v>
      </c>
      <c r="W24" s="9">
        <f>SUM(W3:W22)</f>
        <v>2083.637</v>
      </c>
      <c r="X24" s="9">
        <f>SUM(X3:X22)</f>
        <v>1597.162</v>
      </c>
      <c r="Y24" s="9">
        <f>SUM(Y3:Y22)</f>
        <v>516.3304000000001</v>
      </c>
      <c r="Z24" s="9">
        <f>SUM(Z3:Z22)</f>
        <v>1219.6082</v>
      </c>
      <c r="AA24" s="13"/>
    </row>
    <row r="25" ht="20.05" customHeight="1">
      <c r="A25" s="14"/>
      <c r="B25" s="15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 ht="20.35" customHeight="1">
      <c r="A26" s="14"/>
      <c r="B26" t="s" s="11">
        <v>29</v>
      </c>
      <c r="C26" s="13"/>
      <c r="D26" s="13"/>
      <c r="E26" s="13"/>
      <c r="F26" s="13"/>
      <c r="G26" s="13"/>
      <c r="H26" t="s" s="12">
        <v>30</v>
      </c>
      <c r="I26" s="13"/>
      <c r="J26" s="13"/>
      <c r="K26" s="13"/>
      <c r="L26" s="13"/>
      <c r="M26" s="13"/>
      <c r="N26" s="13"/>
      <c r="O26" t="s" s="12">
        <v>31</v>
      </c>
      <c r="P26" s="13"/>
      <c r="Q26" t="s" s="12">
        <v>32</v>
      </c>
      <c r="R26" s="16"/>
      <c r="S26" s="13"/>
      <c r="T26" s="13"/>
      <c r="U26" s="13"/>
      <c r="V26" s="13"/>
      <c r="W26" s="13"/>
      <c r="X26" s="13"/>
      <c r="Y26" s="13"/>
      <c r="Z26" s="13"/>
      <c r="AA26" s="13"/>
    </row>
    <row r="27" ht="20.7" customHeight="1">
      <c r="A27" s="14"/>
      <c r="B27" s="8">
        <f>B24</f>
        <v>20187.6</v>
      </c>
      <c r="C27" s="9">
        <f>C24</f>
        <v>513.7</v>
      </c>
      <c r="D27" s="9">
        <f>D24</f>
        <v>388.9</v>
      </c>
      <c r="E27" s="9">
        <f>E24</f>
        <v>124.3</v>
      </c>
      <c r="F27" s="9">
        <f>F24</f>
        <v>305.21</v>
      </c>
      <c r="G27" s="9">
        <f>COUNT($A3:$A22)</f>
        <v>20</v>
      </c>
      <c r="H27" s="13"/>
      <c r="I27" s="9">
        <v>-3.038134</v>
      </c>
      <c r="J27" s="9">
        <v>0.002943</v>
      </c>
      <c r="K27" s="9">
        <v>0.000615</v>
      </c>
      <c r="L27" s="9">
        <v>0.001635</v>
      </c>
      <c r="M27" s="9">
        <v>0.000422</v>
      </c>
      <c r="N27" s="9">
        <v>-0.000255</v>
      </c>
      <c r="O27" s="13"/>
      <c r="P27" s="9">
        <f>$A24</f>
        <v>80.63</v>
      </c>
      <c r="Q27" s="17"/>
      <c r="R27" s="18">
        <v>-0.0156517785439907</v>
      </c>
      <c r="S27" t="s" s="19">
        <v>33</v>
      </c>
      <c r="T27" s="13"/>
      <c r="U27" s="13"/>
      <c r="V27" s="13"/>
      <c r="W27" s="13"/>
      <c r="X27" s="13"/>
      <c r="Y27" s="13"/>
      <c r="Z27" s="13"/>
      <c r="AA27" s="13"/>
    </row>
    <row r="28" ht="20.7" customHeight="1">
      <c r="A28" s="14"/>
      <c r="B28" s="8">
        <f>G24</f>
        <v>20377276.2</v>
      </c>
      <c r="C28" s="9">
        <f>L24</f>
        <v>518449.81</v>
      </c>
      <c r="D28" s="9">
        <f>M24</f>
        <v>392462.56</v>
      </c>
      <c r="E28" s="9">
        <f>N24</f>
        <v>125279.375</v>
      </c>
      <c r="F28" s="9">
        <f>O24</f>
        <v>308209.084</v>
      </c>
      <c r="G28" s="9">
        <f>B24</f>
        <v>20187.6</v>
      </c>
      <c r="H28" s="13"/>
      <c r="I28" s="9">
        <v>-1.314685</v>
      </c>
      <c r="J28" s="9">
        <v>0.000932</v>
      </c>
      <c r="K28" s="9">
        <v>0.043925</v>
      </c>
      <c r="L28" s="9">
        <v>0.011036</v>
      </c>
      <c r="M28" s="9">
        <v>0.003415</v>
      </c>
      <c r="N28" s="9">
        <v>-0.00153</v>
      </c>
      <c r="O28" s="13"/>
      <c r="P28" s="9">
        <f>V24</f>
        <v>81355.796</v>
      </c>
      <c r="Q28" s="17"/>
      <c r="R28" s="18">
        <v>-0.00307097403326173</v>
      </c>
      <c r="S28" t="s" s="19">
        <v>34</v>
      </c>
      <c r="T28" t="s" s="12">
        <v>35</v>
      </c>
      <c r="U28" t="s" s="20">
        <v>36</v>
      </c>
      <c r="V28" t="s" s="20">
        <v>37</v>
      </c>
      <c r="W28" t="s" s="20">
        <v>38</v>
      </c>
      <c r="X28" t="s" s="20">
        <v>39</v>
      </c>
      <c r="Y28" t="s" s="20">
        <v>40</v>
      </c>
      <c r="Z28" t="s" s="20">
        <v>41</v>
      </c>
      <c r="AA28" s="13"/>
    </row>
    <row r="29" ht="20.7" customHeight="1">
      <c r="A29" s="14"/>
      <c r="B29" s="8">
        <f>L24</f>
        <v>518449.81</v>
      </c>
      <c r="C29" s="9">
        <f>H24</f>
        <v>13256.93</v>
      </c>
      <c r="D29" s="9">
        <f>P24</f>
        <v>10025.89</v>
      </c>
      <c r="E29" s="9">
        <f>Q24</f>
        <v>3309.384</v>
      </c>
      <c r="F29" s="9">
        <f>R24</f>
        <v>7863.152</v>
      </c>
      <c r="G29" s="9">
        <f>C24</f>
        <v>513.7</v>
      </c>
      <c r="H29" s="13"/>
      <c r="I29" s="9">
        <v>-2.604076</v>
      </c>
      <c r="J29" s="9">
        <v>0.002534</v>
      </c>
      <c r="K29" s="9">
        <v>-0.012183</v>
      </c>
      <c r="L29" s="9">
        <v>0.006884</v>
      </c>
      <c r="M29" s="9">
        <v>-0.004009</v>
      </c>
      <c r="N29" s="9">
        <v>-0.000628</v>
      </c>
      <c r="O29" s="13"/>
      <c r="P29" s="9">
        <f>W24</f>
        <v>2083.637</v>
      </c>
      <c r="Q29" s="17"/>
      <c r="R29" s="18">
        <v>0.308928288168294</v>
      </c>
      <c r="S29" t="s" s="19">
        <v>42</v>
      </c>
      <c r="T29" t="s" s="21">
        <v>35</v>
      </c>
      <c r="U29" s="18">
        <f>R27</f>
        <v>-0.0156517785439907</v>
      </c>
      <c r="V29" s="18">
        <f>R28</f>
        <v>-0.00307097403326173</v>
      </c>
      <c r="W29" s="18">
        <f>R29</f>
        <v>0.308928288168294</v>
      </c>
      <c r="X29" s="18">
        <f>R30</f>
        <v>0.00161405638791207</v>
      </c>
      <c r="Y29" s="18">
        <f>R31</f>
        <v>0.00652712354114104</v>
      </c>
      <c r="Z29" s="18">
        <f>R32</f>
        <v>13.792221060570</v>
      </c>
      <c r="AA29" s="22"/>
    </row>
    <row r="30" ht="20.7" customHeight="1">
      <c r="A30" s="14"/>
      <c r="B30" s="8">
        <f>D28</f>
        <v>392462.56</v>
      </c>
      <c r="C30" s="9">
        <f>D29</f>
        <v>10025.89</v>
      </c>
      <c r="D30" s="9">
        <f>I24</f>
        <v>7653.93</v>
      </c>
      <c r="E30" s="9">
        <f>S24</f>
        <v>2456.393</v>
      </c>
      <c r="F30" s="9">
        <f>T24</f>
        <v>5885.181</v>
      </c>
      <c r="G30" s="9">
        <f>D24</f>
        <v>388.9</v>
      </c>
      <c r="H30" s="13"/>
      <c r="I30" s="9">
        <v>-0.54764</v>
      </c>
      <c r="J30" s="9">
        <v>0.000594</v>
      </c>
      <c r="K30" s="9">
        <v>-0.00937</v>
      </c>
      <c r="L30" s="9">
        <v>0.005026</v>
      </c>
      <c r="M30" s="9">
        <v>0.005163</v>
      </c>
      <c r="N30" s="9">
        <v>1.4e-05</v>
      </c>
      <c r="O30" s="13"/>
      <c r="P30" s="9">
        <f>X24</f>
        <v>1597.162</v>
      </c>
      <c r="Q30" s="17"/>
      <c r="R30" s="18">
        <v>0.00161405638791207</v>
      </c>
      <c r="S30" t="s" s="19">
        <v>43</v>
      </c>
      <c r="T30" s="13"/>
      <c r="U30" t="s" s="23">
        <v>44</v>
      </c>
      <c r="V30" t="s" s="23">
        <v>45</v>
      </c>
      <c r="W30" t="s" s="23">
        <v>46</v>
      </c>
      <c r="X30" t="s" s="23">
        <v>47</v>
      </c>
      <c r="Y30" t="s" s="23">
        <v>48</v>
      </c>
      <c r="Z30" s="24"/>
      <c r="AA30" s="13"/>
    </row>
    <row r="31" ht="20.7" customHeight="1">
      <c r="A31" s="14"/>
      <c r="B31" s="8">
        <f>E28</f>
        <v>125279.375</v>
      </c>
      <c r="C31" s="9">
        <f>E29</f>
        <v>3309.384</v>
      </c>
      <c r="D31" s="9">
        <f>E30</f>
        <v>2456.393</v>
      </c>
      <c r="E31" s="9">
        <f>J24</f>
        <v>1363.186</v>
      </c>
      <c r="F31" s="9">
        <f>U24</f>
        <v>1825.5935</v>
      </c>
      <c r="G31" s="9">
        <f>E24</f>
        <v>124.3</v>
      </c>
      <c r="H31" s="13"/>
      <c r="I31" s="9">
        <v>0.355223</v>
      </c>
      <c r="J31" s="9">
        <v>-0.000342</v>
      </c>
      <c r="K31" s="9">
        <v>-0.001598</v>
      </c>
      <c r="L31" s="9">
        <v>0.002213</v>
      </c>
      <c r="M31" s="9">
        <v>-0.00027</v>
      </c>
      <c r="N31" s="9">
        <v>0.001277</v>
      </c>
      <c r="O31" s="13"/>
      <c r="P31" s="9">
        <f>Y24</f>
        <v>516.3304000000001</v>
      </c>
      <c r="Q31" s="17"/>
      <c r="R31" s="18">
        <v>0.00652712354114104</v>
      </c>
      <c r="S31" t="s" s="19">
        <v>49</v>
      </c>
      <c r="T31" s="13"/>
      <c r="U31" s="13"/>
      <c r="V31" s="13"/>
      <c r="W31" s="13"/>
      <c r="X31" s="13"/>
      <c r="Y31" s="13"/>
      <c r="Z31" s="13"/>
      <c r="AA31" s="13"/>
    </row>
    <row r="32" ht="20.7" customHeight="1">
      <c r="A32" s="14"/>
      <c r="B32" s="8">
        <f>F28</f>
        <v>308209.084</v>
      </c>
      <c r="C32" s="9">
        <f>F29</f>
        <v>7863.152</v>
      </c>
      <c r="D32" s="9">
        <f>F30</f>
        <v>5885.181</v>
      </c>
      <c r="E32" s="9">
        <f>F31</f>
        <v>1825.5935</v>
      </c>
      <c r="F32" s="9">
        <f>K24</f>
        <v>5700.3293</v>
      </c>
      <c r="G32" s="9">
        <f>F24</f>
        <v>305.21</v>
      </c>
      <c r="H32" s="13"/>
      <c r="I32" s="25">
        <v>3149.068115</v>
      </c>
      <c r="J32" s="25">
        <v>-3.042109</v>
      </c>
      <c r="K32" s="25">
        <v>-1.441434</v>
      </c>
      <c r="L32" s="25">
        <v>-2.135052</v>
      </c>
      <c r="M32" s="25">
        <v>-0.463696</v>
      </c>
      <c r="N32" s="25">
        <v>0.28868</v>
      </c>
      <c r="O32" s="13"/>
      <c r="P32" s="9">
        <f>Z24</f>
        <v>1219.6082</v>
      </c>
      <c r="Q32" s="17"/>
      <c r="R32" s="18">
        <v>13.792221060570</v>
      </c>
      <c r="S32" t="s" s="19">
        <v>50</v>
      </c>
      <c r="T32" s="13"/>
      <c r="U32" s="13"/>
      <c r="V32" s="13"/>
      <c r="W32" s="13"/>
      <c r="X32" s="13"/>
      <c r="Y32" s="13"/>
      <c r="Z32" s="13"/>
      <c r="AA32" s="13"/>
    </row>
  </sheetData>
  <mergeCells count="1">
    <mergeCell ref="A1:AA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G36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7" width="17.9297" style="26" customWidth="1"/>
    <col min="8" max="16384" width="16.3516" style="26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</row>
    <row r="2" ht="20.8" customHeight="1">
      <c r="A2" t="s" s="3">
        <v>51</v>
      </c>
      <c r="B2" t="s" s="3">
        <v>52</v>
      </c>
      <c r="C2" t="s" s="3">
        <v>53</v>
      </c>
      <c r="D2" t="s" s="3">
        <v>54</v>
      </c>
      <c r="E2" t="s" s="3">
        <v>55</v>
      </c>
      <c r="F2" t="s" s="3">
        <v>27</v>
      </c>
      <c r="G2" s="27"/>
    </row>
    <row r="3" ht="20.8" customHeight="1">
      <c r="A3" s="4">
        <v>1896</v>
      </c>
      <c r="B3" s="5">
        <v>54.2</v>
      </c>
      <c r="C3" s="6">
        <f>($A3-1956)/4</f>
        <v>-15</v>
      </c>
      <c r="D3" s="6">
        <f>C3:C30*C3:C30</f>
        <v>225</v>
      </c>
      <c r="E3" s="6">
        <f>C3*B3</f>
        <v>-813</v>
      </c>
      <c r="F3" s="6">
        <f>$F$35*C3+$F$36</f>
        <v>49.59852265</v>
      </c>
      <c r="G3" s="28"/>
    </row>
    <row r="4" ht="20.6" customHeight="1">
      <c r="A4" s="7">
        <v>1900</v>
      </c>
      <c r="B4" s="8">
        <v>49.4</v>
      </c>
      <c r="C4" s="9">
        <f>($A4-1956)/4</f>
        <v>-14</v>
      </c>
      <c r="D4" s="9">
        <f>C4:C31*C4:C31</f>
        <v>196</v>
      </c>
      <c r="E4" s="9">
        <f>C4*B4</f>
        <v>-691.6</v>
      </c>
      <c r="F4" s="9">
        <f>$F$35*C4+$F$36</f>
        <v>49.394612732</v>
      </c>
      <c r="G4" s="13"/>
    </row>
    <row r="5" ht="20.6" customHeight="1">
      <c r="A5" s="7">
        <v>1904</v>
      </c>
      <c r="B5" s="8">
        <v>49.2</v>
      </c>
      <c r="C5" s="9">
        <f>($A5-1956)/4</f>
        <v>-13</v>
      </c>
      <c r="D5" s="9">
        <f>C5:C32*C5:C32</f>
        <v>169</v>
      </c>
      <c r="E5" s="9">
        <f>C5*B5</f>
        <v>-639.6</v>
      </c>
      <c r="F5" s="9">
        <f>$F$35*C5+$F$36</f>
        <v>49.190702814</v>
      </c>
      <c r="G5" s="13"/>
    </row>
    <row r="6" ht="20.6" customHeight="1">
      <c r="A6" s="7">
        <v>1908</v>
      </c>
      <c r="B6" s="8">
        <v>50</v>
      </c>
      <c r="C6" s="9">
        <f>($A6-1956)/4</f>
        <v>-12</v>
      </c>
      <c r="D6" s="9">
        <f>C6:C33*C6:C33</f>
        <v>144</v>
      </c>
      <c r="E6" s="9">
        <f>C6*B6</f>
        <v>-600</v>
      </c>
      <c r="F6" s="9">
        <f>$F$35*C6+$F$36</f>
        <v>48.986792896</v>
      </c>
      <c r="G6" s="13"/>
    </row>
    <row r="7" ht="20.6" customHeight="1">
      <c r="A7" s="7">
        <v>1912</v>
      </c>
      <c r="B7" s="8">
        <v>48.2</v>
      </c>
      <c r="C7" s="9">
        <f>($A7-1956)/4</f>
        <v>-11</v>
      </c>
      <c r="D7" s="9">
        <f>C7:C34*C7:C34</f>
        <v>121</v>
      </c>
      <c r="E7" s="9">
        <f>C7*B7</f>
        <v>-530.2</v>
      </c>
      <c r="F7" s="9">
        <f>$F$35*C7+$F$36</f>
        <v>48.782882978</v>
      </c>
      <c r="G7" s="13"/>
    </row>
    <row r="8" ht="20.6" customHeight="1">
      <c r="A8" s="7">
        <v>1920</v>
      </c>
      <c r="B8" s="8">
        <v>49.6</v>
      </c>
      <c r="C8" s="9">
        <f>($A8-1956)/4</f>
        <v>-9</v>
      </c>
      <c r="D8" s="9">
        <f>C8:C35*C8:C35</f>
        <v>81</v>
      </c>
      <c r="E8" s="9">
        <f>C8*B8</f>
        <v>-446.4</v>
      </c>
      <c r="F8" s="9">
        <f>$F$35*C8+$F$36</f>
        <v>48.375063142</v>
      </c>
      <c r="G8" s="13"/>
    </row>
    <row r="9" ht="20.6" customHeight="1">
      <c r="A9" s="7">
        <v>1924</v>
      </c>
      <c r="B9" s="8">
        <v>47.6</v>
      </c>
      <c r="C9" s="9">
        <f>($A9-1956)/4</f>
        <v>-8</v>
      </c>
      <c r="D9" s="9">
        <f>C9:C36*C9:C36</f>
        <v>64</v>
      </c>
      <c r="E9" s="9">
        <f>C9*B9</f>
        <v>-380.8</v>
      </c>
      <c r="F9" s="9">
        <f>$F$35*C9+$F$36</f>
        <v>48.171153224</v>
      </c>
      <c r="G9" s="13"/>
    </row>
    <row r="10" ht="20.6" customHeight="1">
      <c r="A10" s="7">
        <v>1928</v>
      </c>
      <c r="B10" s="8">
        <v>47.8</v>
      </c>
      <c r="C10" s="9">
        <f>($A10-1956)/4</f>
        <v>-7</v>
      </c>
      <c r="D10" s="9">
        <f>C10:C36*C10:C36</f>
        <v>49</v>
      </c>
      <c r="E10" s="9">
        <f>C10*B10</f>
        <v>-334.6</v>
      </c>
      <c r="F10" s="9">
        <f>$F$35*C10+$F$36</f>
        <v>47.967243306</v>
      </c>
      <c r="G10" s="13"/>
    </row>
    <row r="11" ht="20.6" customHeight="1">
      <c r="A11" s="7">
        <v>1932</v>
      </c>
      <c r="B11" s="8">
        <v>46.2</v>
      </c>
      <c r="C11" s="9">
        <f>($A11-1956)/4</f>
        <v>-6</v>
      </c>
      <c r="D11" s="9">
        <f>C11:C36*C11:C36</f>
        <v>36</v>
      </c>
      <c r="E11" s="9">
        <f>C11*B11</f>
        <v>-277.2</v>
      </c>
      <c r="F11" s="9">
        <f>$F$35*C11+$F$36</f>
        <v>47.763333388</v>
      </c>
      <c r="G11" s="13"/>
    </row>
    <row r="12" ht="20.6" customHeight="1">
      <c r="A12" s="7">
        <v>1936</v>
      </c>
      <c r="B12" s="8">
        <v>46.5</v>
      </c>
      <c r="C12" s="9">
        <f>($A12-1956)/4</f>
        <v>-5</v>
      </c>
      <c r="D12" s="9">
        <f>C12:C36*C12:C36</f>
        <v>25</v>
      </c>
      <c r="E12" s="9">
        <f>C12*B12</f>
        <v>-232.5</v>
      </c>
      <c r="F12" s="9">
        <f>$F$35*C12+$F$36</f>
        <v>47.55942347</v>
      </c>
      <c r="G12" s="13"/>
    </row>
    <row r="13" ht="20.6" customHeight="1">
      <c r="A13" s="7">
        <v>1948</v>
      </c>
      <c r="B13" s="8">
        <v>46.2</v>
      </c>
      <c r="C13" s="9">
        <f>($A13-1956)/4</f>
        <v>-2</v>
      </c>
      <c r="D13" s="9">
        <f>C13:C36*C13:C36</f>
        <v>4</v>
      </c>
      <c r="E13" s="9">
        <f>C13*B13</f>
        <v>-92.40000000000001</v>
      </c>
      <c r="F13" s="9">
        <f>$F$35*C13+$F$36</f>
        <v>46.947693716</v>
      </c>
      <c r="G13" s="13"/>
    </row>
    <row r="14" ht="20.6" customHeight="1">
      <c r="A14" s="7">
        <f>$A13+4</f>
        <v>1952</v>
      </c>
      <c r="B14" s="8">
        <v>45.9</v>
      </c>
      <c r="C14" s="9">
        <f>($A14-1956)/4</f>
        <v>-1</v>
      </c>
      <c r="D14" s="9">
        <f>C14:C36*C14:C36</f>
        <v>1</v>
      </c>
      <c r="E14" s="9">
        <f>C14*B14</f>
        <v>-45.9</v>
      </c>
      <c r="F14" s="9">
        <f>$F$35*C14+$F$36</f>
        <v>46.743783798</v>
      </c>
      <c r="G14" s="13"/>
    </row>
    <row r="15" ht="20.6" customHeight="1">
      <c r="A15" s="7">
        <f>$A14+4</f>
        <v>1956</v>
      </c>
      <c r="B15" s="8">
        <v>46.7</v>
      </c>
      <c r="C15" s="9">
        <f>($A15-1956)/4</f>
        <v>0</v>
      </c>
      <c r="D15" s="9">
        <f>C15:C36*C15:C36</f>
        <v>0</v>
      </c>
      <c r="E15" s="9">
        <f>C15*B15</f>
        <v>0</v>
      </c>
      <c r="F15" s="9">
        <f>$F$35*C15+$F$36</f>
        <v>46.53987388</v>
      </c>
      <c r="G15" s="13"/>
    </row>
    <row r="16" ht="20.6" customHeight="1">
      <c r="A16" s="7">
        <f>$A15+4</f>
        <v>1960</v>
      </c>
      <c r="B16" s="8">
        <v>44.9</v>
      </c>
      <c r="C16" s="9">
        <f>($A16-1956)/4</f>
        <v>1</v>
      </c>
      <c r="D16" s="9">
        <f>C16:C36*C16:C36</f>
        <v>1</v>
      </c>
      <c r="E16" s="9">
        <f>C16*B16</f>
        <v>44.9</v>
      </c>
      <c r="F16" s="9">
        <f>$F$35*C16+$F$36</f>
        <v>46.335963962</v>
      </c>
      <c r="G16" s="13"/>
    </row>
    <row r="17" ht="20.6" customHeight="1">
      <c r="A17" s="7">
        <f>$A16+4</f>
        <v>1964</v>
      </c>
      <c r="B17" s="8">
        <v>45.1</v>
      </c>
      <c r="C17" s="9">
        <f>($A17-1956)/4</f>
        <v>2</v>
      </c>
      <c r="D17" s="9">
        <f>C17:C36*C17:C36</f>
        <v>4</v>
      </c>
      <c r="E17" s="9">
        <f>C17*B17</f>
        <v>90.2</v>
      </c>
      <c r="F17" s="9">
        <f>$F$35*C17+$F$36</f>
        <v>46.132054044</v>
      </c>
      <c r="G17" s="13"/>
    </row>
    <row r="18" ht="20.6" customHeight="1">
      <c r="A18" s="7">
        <f>$A17+4</f>
        <v>1968</v>
      </c>
      <c r="B18" s="8">
        <v>43.8</v>
      </c>
      <c r="C18" s="9">
        <f>($A18-1956)/4</f>
        <v>3</v>
      </c>
      <c r="D18" s="9">
        <f>C18:C36*C18:C36</f>
        <v>9</v>
      </c>
      <c r="E18" s="9">
        <f>C18*B18</f>
        <v>131.4</v>
      </c>
      <c r="F18" s="9">
        <f>$F$35*C18+$F$36</f>
        <v>45.928144126</v>
      </c>
      <c r="G18" s="13"/>
    </row>
    <row r="19" ht="20.6" customHeight="1">
      <c r="A19" s="7">
        <f>$A18+4</f>
        <v>1972</v>
      </c>
      <c r="B19" s="8">
        <v>44.66</v>
      </c>
      <c r="C19" s="9">
        <f>($A19-1956)/4</f>
        <v>4</v>
      </c>
      <c r="D19" s="9">
        <f>C19:C36*C19:C36</f>
        <v>16</v>
      </c>
      <c r="E19" s="9">
        <f>C19*B19</f>
        <v>178.64</v>
      </c>
      <c r="F19" s="9">
        <f>$F$35*C19+$F$36</f>
        <v>45.724234208</v>
      </c>
      <c r="G19" s="13"/>
    </row>
    <row r="20" ht="20.6" customHeight="1">
      <c r="A20" s="7">
        <f>$A19+4</f>
        <v>1976</v>
      </c>
      <c r="B20" s="8">
        <v>44.26</v>
      </c>
      <c r="C20" s="9">
        <f>($A20-1956)/4</f>
        <v>5</v>
      </c>
      <c r="D20" s="9">
        <f>C20:C36*C20:C36</f>
        <v>25</v>
      </c>
      <c r="E20" s="9">
        <f>C20*B20</f>
        <v>221.3</v>
      </c>
      <c r="F20" s="9">
        <f>$F$35*C20+$F$36</f>
        <v>45.52032429</v>
      </c>
      <c r="G20" s="13"/>
    </row>
    <row r="21" ht="20.6" customHeight="1">
      <c r="A21" s="7">
        <f>$A20+4</f>
        <v>1980</v>
      </c>
      <c r="B21" s="8">
        <v>44.6</v>
      </c>
      <c r="C21" s="9">
        <f>($A21-1956)/4</f>
        <v>6</v>
      </c>
      <c r="D21" s="9">
        <f>C21:C36*C21:C36</f>
        <v>36</v>
      </c>
      <c r="E21" s="9">
        <f>C21*B21</f>
        <v>267.6</v>
      </c>
      <c r="F21" s="9">
        <f>$F$35*C21+$F$36</f>
        <v>45.316414372</v>
      </c>
      <c r="G21" s="13"/>
    </row>
    <row r="22" ht="20.6" customHeight="1">
      <c r="A22" s="7">
        <f>$A21+4</f>
        <v>1984</v>
      </c>
      <c r="B22" s="8">
        <v>44.27</v>
      </c>
      <c r="C22" s="9">
        <f>($A22-1956)/4</f>
        <v>7</v>
      </c>
      <c r="D22" s="9">
        <f>C22:C36*C22:C36</f>
        <v>49</v>
      </c>
      <c r="E22" s="9">
        <f>C22*B22</f>
        <v>309.89</v>
      </c>
      <c r="F22" s="9">
        <f>$F$35*C22+$F$36</f>
        <v>45.112504454</v>
      </c>
      <c r="G22" s="13"/>
    </row>
    <row r="23" ht="20.6" customHeight="1">
      <c r="A23" s="7">
        <f>$A22+4</f>
        <v>1988</v>
      </c>
      <c r="B23" s="8">
        <v>43.87</v>
      </c>
      <c r="C23" s="9">
        <f>($A23-1956)/4</f>
        <v>8</v>
      </c>
      <c r="D23" s="9">
        <f>C23:C36*C23:C36</f>
        <v>64</v>
      </c>
      <c r="E23" s="9">
        <f>C23*B23</f>
        <v>350.96</v>
      </c>
      <c r="F23" s="9">
        <f>$F$35*C23+$F$36</f>
        <v>44.908594536</v>
      </c>
      <c r="G23" s="13"/>
    </row>
    <row r="24" ht="20.6" customHeight="1">
      <c r="A24" s="7">
        <f>$A23+4</f>
        <v>1992</v>
      </c>
      <c r="B24" s="8">
        <v>43.5</v>
      </c>
      <c r="C24" s="9">
        <f>($A24-1956)/4</f>
        <v>9</v>
      </c>
      <c r="D24" s="9">
        <f>C24:C36*C24:C36</f>
        <v>81</v>
      </c>
      <c r="E24" s="9">
        <f>C24*B24</f>
        <v>391.5</v>
      </c>
      <c r="F24" s="9">
        <f>$F$35*C24+$F$36</f>
        <v>44.704684618</v>
      </c>
      <c r="G24" s="13"/>
    </row>
    <row r="25" ht="20.6" customHeight="1">
      <c r="A25" s="7">
        <f>$A24+4</f>
        <v>1996</v>
      </c>
      <c r="B25" s="8">
        <v>43.49</v>
      </c>
      <c r="C25" s="9">
        <f>($A25-1956)/4</f>
        <v>10</v>
      </c>
      <c r="D25" s="9">
        <f>C25:C36*C25:C36</f>
        <v>100</v>
      </c>
      <c r="E25" s="9">
        <f>C25*B25</f>
        <v>434.9</v>
      </c>
      <c r="F25" s="9">
        <f>$F$35*C25+$F$36</f>
        <v>44.5007747</v>
      </c>
      <c r="G25" s="13"/>
    </row>
    <row r="26" ht="20.6" customHeight="1">
      <c r="A26" s="7">
        <f>$A25+4</f>
        <v>2000</v>
      </c>
      <c r="B26" s="8">
        <v>49.11</v>
      </c>
      <c r="C26" s="9">
        <f>($A26-1956)/4</f>
        <v>11</v>
      </c>
      <c r="D26" s="9">
        <f>C26:C36*C26:C36</f>
        <v>121</v>
      </c>
      <c r="E26" s="9">
        <f>C26*B26</f>
        <v>540.21</v>
      </c>
      <c r="F26" s="9">
        <f>$F$35*C26+$F$36</f>
        <v>44.296864782</v>
      </c>
      <c r="G26" s="13"/>
    </row>
    <row r="27" ht="20.6" customHeight="1">
      <c r="A27" s="7">
        <f>$A26+4</f>
        <v>2004</v>
      </c>
      <c r="B27" s="8">
        <v>44</v>
      </c>
      <c r="C27" s="9">
        <f>($A27-1956)/4</f>
        <v>12</v>
      </c>
      <c r="D27" s="9">
        <f>C27:C36*C27:C36</f>
        <v>144</v>
      </c>
      <c r="E27" s="9">
        <f>C27*B27</f>
        <v>528</v>
      </c>
      <c r="F27" s="9">
        <f>$F$35*C27+$F$36</f>
        <v>44.092954864</v>
      </c>
      <c r="G27" s="13"/>
    </row>
    <row r="28" ht="20.6" customHeight="1">
      <c r="A28" s="7">
        <f>$A27+4</f>
        <v>2008</v>
      </c>
      <c r="B28" s="8">
        <v>49.62</v>
      </c>
      <c r="C28" s="9">
        <f>($A28-1956)/4</f>
        <v>13</v>
      </c>
      <c r="D28" s="9">
        <f>C28:C36*C28:C36</f>
        <v>169</v>
      </c>
      <c r="E28" s="9">
        <f>C28*B28</f>
        <v>645.0599999999999</v>
      </c>
      <c r="F28" s="9">
        <f>$F$35*C28+$F$36</f>
        <v>43.889044946</v>
      </c>
      <c r="G28" s="13"/>
    </row>
    <row r="29" ht="20.6" customHeight="1">
      <c r="A29" s="7">
        <f>$A28+4</f>
        <v>2012</v>
      </c>
      <c r="B29" s="8">
        <v>43.94</v>
      </c>
      <c r="C29" s="9">
        <f>($A29-1956)/4</f>
        <v>14</v>
      </c>
      <c r="D29" s="9">
        <f>C29:C36*C29:C36</f>
        <v>196</v>
      </c>
      <c r="E29" s="9">
        <f>C29*B29</f>
        <v>615.16</v>
      </c>
      <c r="F29" s="9">
        <f>$F$35*C29+$F$36</f>
        <v>43.685135028</v>
      </c>
      <c r="G29" s="13"/>
    </row>
    <row r="30" ht="20.6" customHeight="1">
      <c r="A30" s="7">
        <f>$A29+4</f>
        <v>2016</v>
      </c>
      <c r="B30" s="8">
        <v>43.03</v>
      </c>
      <c r="C30" s="9">
        <f>($A30-1956)/4</f>
        <v>15</v>
      </c>
      <c r="D30" s="9">
        <f>C30:C36*C30:C36</f>
        <v>225</v>
      </c>
      <c r="E30" s="9">
        <f>C30*B30</f>
        <v>645.45</v>
      </c>
      <c r="F30" s="9">
        <f>$F$35*C30+$F$36</f>
        <v>43.48122511</v>
      </c>
      <c r="G30" s="13"/>
    </row>
    <row r="31" ht="20.6" customHeight="1">
      <c r="A31" s="7">
        <f>$A30+4</f>
        <v>2020</v>
      </c>
      <c r="B31" t="s" s="11">
        <v>56</v>
      </c>
      <c r="C31" s="29">
        <f>($A31-1956)/4</f>
        <v>16</v>
      </c>
      <c r="D31" s="13"/>
      <c r="E31" s="13"/>
      <c r="F31" s="30">
        <f>$F$35*C31+$F$36</f>
        <v>43.277315192</v>
      </c>
      <c r="G31" s="13"/>
    </row>
    <row r="32" ht="20.6" customHeight="1">
      <c r="A32" t="s" s="10">
        <v>57</v>
      </c>
      <c r="B32" s="8">
        <f>SUM(,B3:B30)</f>
        <v>1299.65</v>
      </c>
      <c r="C32" s="9">
        <f>SUM(,C3:C30)</f>
        <v>17</v>
      </c>
      <c r="D32" s="9">
        <f>SUM(,D3:D30)</f>
        <v>2355</v>
      </c>
      <c r="E32" s="9">
        <f>SUM(,E3:E30)</f>
        <v>310.97</v>
      </c>
      <c r="F32" s="13"/>
      <c r="G32" s="13"/>
    </row>
    <row r="33" ht="20.6" customHeight="1">
      <c r="A33" s="14"/>
      <c r="B33" s="15"/>
      <c r="C33" s="13"/>
      <c r="D33" s="13"/>
      <c r="E33" s="13"/>
      <c r="F33" s="13"/>
      <c r="G33" s="13"/>
    </row>
    <row r="34" ht="20.6" customHeight="1">
      <c r="A34" s="14"/>
      <c r="B34" t="s" s="11">
        <v>58</v>
      </c>
      <c r="C34" t="s" s="12">
        <v>59</v>
      </c>
      <c r="D34" t="s" s="12">
        <v>60</v>
      </c>
      <c r="E34" t="s" s="12">
        <v>61</v>
      </c>
      <c r="F34" s="13"/>
      <c r="G34" s="13"/>
    </row>
    <row r="35" ht="20.6" customHeight="1">
      <c r="A35" s="14"/>
      <c r="B35" t="s" s="11">
        <v>62</v>
      </c>
      <c r="C35" t="s" s="12">
        <v>63</v>
      </c>
      <c r="D35" t="s" s="12">
        <v>64</v>
      </c>
      <c r="E35" t="s" s="12">
        <v>65</v>
      </c>
      <c r="F35" s="9">
        <v>-0.203909918</v>
      </c>
      <c r="G35" s="13"/>
    </row>
    <row r="36" ht="20.6" customHeight="1">
      <c r="A36" s="14"/>
      <c r="B36" t="s" s="11">
        <v>66</v>
      </c>
      <c r="C36" t="s" s="12">
        <v>67</v>
      </c>
      <c r="D36" s="13"/>
      <c r="E36" t="s" s="12">
        <v>68</v>
      </c>
      <c r="F36" s="9">
        <v>46.53987388</v>
      </c>
      <c r="G36" s="13"/>
    </row>
  </sheetData>
  <mergeCells count="1">
    <mergeCell ref="A1:G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