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biagi\Desktop\INGSW\Testing\"/>
    </mc:Choice>
  </mc:AlternateContent>
  <xr:revisionPtr revIDLastSave="0" documentId="13_ncr:1_{975F98F9-0B96-4C0A-BA01-A248F85733E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rima" sheetId="4" r:id="rId1"/>
    <sheet name="Seconda" sheetId="1" r:id="rId2"/>
    <sheet name="Terza" sheetId="6" r:id="rId3"/>
    <sheet name="Latex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6" l="1"/>
  <c r="T20" i="6"/>
  <c r="T20" i="4"/>
  <c r="L33" i="6"/>
  <c r="F31" i="6"/>
  <c r="D31" i="6" a="1"/>
  <c r="D31" i="6" s="1"/>
  <c r="F29" i="6"/>
  <c r="D29" i="6" a="1"/>
  <c r="D29" i="6" s="1"/>
  <c r="F27" i="6"/>
  <c r="D27" i="6" a="1"/>
  <c r="D27" i="6" s="1"/>
  <c r="F25" i="6"/>
  <c r="D25" i="6" a="1"/>
  <c r="D25" i="6" s="1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D52" i="4"/>
  <c r="J33" i="4"/>
  <c r="J25" i="4"/>
  <c r="J52" i="4"/>
  <c r="F52" i="4"/>
  <c r="H52" i="4"/>
  <c r="L52" i="4"/>
  <c r="F25" i="4"/>
  <c r="J35" i="1"/>
  <c r="F25" i="1"/>
  <c r="L33" i="1"/>
  <c r="H31" i="1"/>
  <c r="F31" i="1"/>
  <c r="D31" i="1" a="1"/>
  <c r="D31" i="1" s="1"/>
  <c r="J31" i="1" s="1"/>
  <c r="F29" i="1"/>
  <c r="D29" i="1" a="1"/>
  <c r="D29" i="1" s="1"/>
  <c r="J29" i="1" s="1"/>
  <c r="F27" i="1"/>
  <c r="D27" i="1" a="1"/>
  <c r="D27" i="1" s="1"/>
  <c r="J27" i="1" s="1"/>
  <c r="H25" i="1"/>
  <c r="H33" i="1" s="1"/>
  <c r="F33" i="1"/>
  <c r="D25" i="1" a="1"/>
  <c r="D25" i="1" s="1"/>
  <c r="T20" i="1"/>
  <c r="F35" i="1" s="1"/>
  <c r="S20" i="1"/>
  <c r="R20" i="1"/>
  <c r="Q20" i="1"/>
  <c r="P20" i="1"/>
  <c r="O20" i="1"/>
  <c r="N20" i="1"/>
  <c r="M20" i="1"/>
  <c r="L20" i="1"/>
  <c r="K20" i="1"/>
  <c r="H29" i="1" s="1"/>
  <c r="J20" i="1"/>
  <c r="I20" i="1"/>
  <c r="H20" i="1"/>
  <c r="G20" i="1"/>
  <c r="H27" i="1" s="1"/>
  <c r="F20" i="1"/>
  <c r="E20" i="1"/>
  <c r="D20" i="1"/>
  <c r="C20" i="1"/>
  <c r="B20" i="1"/>
  <c r="J31" i="4"/>
  <c r="L33" i="4"/>
  <c r="D27" i="4" a="1"/>
  <c r="D27" i="4" s="1"/>
  <c r="J27" i="4" s="1"/>
  <c r="D25" i="4" a="1"/>
  <c r="D25" i="4" s="1"/>
  <c r="H27" i="4"/>
  <c r="S20" i="4"/>
  <c r="F35" i="4"/>
  <c r="J35" i="4" s="1"/>
  <c r="R20" i="4"/>
  <c r="C20" i="4"/>
  <c r="H25" i="4" s="1"/>
  <c r="H33" i="4" s="1"/>
  <c r="D20" i="4"/>
  <c r="E20" i="4"/>
  <c r="F20" i="4"/>
  <c r="G20" i="4"/>
  <c r="H20" i="4"/>
  <c r="I20" i="4"/>
  <c r="J20" i="4"/>
  <c r="K20" i="4"/>
  <c r="H29" i="4" s="1"/>
  <c r="L20" i="4"/>
  <c r="M20" i="4"/>
  <c r="N20" i="4"/>
  <c r="O20" i="4"/>
  <c r="H31" i="4" s="1"/>
  <c r="P20" i="4"/>
  <c r="Q20" i="4"/>
  <c r="B20" i="4"/>
  <c r="F31" i="4"/>
  <c r="F29" i="4"/>
  <c r="F27" i="4"/>
  <c r="D31" i="4" a="1"/>
  <c r="D31" i="4" s="1"/>
  <c r="D29" i="4" a="1"/>
  <c r="D29" i="4" s="1"/>
  <c r="J29" i="4" s="1"/>
  <c r="J27" i="6" l="1"/>
  <c r="F33" i="6"/>
  <c r="J31" i="6"/>
  <c r="H31" i="6"/>
  <c r="J29" i="6"/>
  <c r="H27" i="6"/>
  <c r="H25" i="6"/>
  <c r="H29" i="6"/>
  <c r="D33" i="6"/>
  <c r="J25" i="6"/>
  <c r="F33" i="4"/>
  <c r="J25" i="1"/>
  <c r="J33" i="1" s="1"/>
  <c r="D33" i="1"/>
  <c r="D33" i="4"/>
  <c r="J33" i="6" l="1"/>
  <c r="H33" i="6"/>
  <c r="J3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<sst xmlns="http://schemas.openxmlformats.org/spreadsheetml/2006/main" count="325" uniqueCount="81">
  <si>
    <t>Compito</t>
  </si>
  <si>
    <t>Maria CC</t>
  </si>
  <si>
    <t>Maria CE</t>
  </si>
  <si>
    <t>Maria T</t>
  </si>
  <si>
    <t>Maria E</t>
  </si>
  <si>
    <t>Sara CC</t>
  </si>
  <si>
    <t>Sara CE</t>
  </si>
  <si>
    <t>Sara T</t>
  </si>
  <si>
    <t>Sara E</t>
  </si>
  <si>
    <t>Giovanni CC</t>
  </si>
  <si>
    <t>Giovanni CE</t>
  </si>
  <si>
    <t>Giovanni T</t>
  </si>
  <si>
    <t>Giovanni E</t>
  </si>
  <si>
    <t>Luca CC</t>
  </si>
  <si>
    <t>Luca CE</t>
  </si>
  <si>
    <t>Luca T</t>
  </si>
  <si>
    <t>Luca E</t>
  </si>
  <si>
    <t>Compito 1</t>
  </si>
  <si>
    <t>Compito 2</t>
  </si>
  <si>
    <t>Compito 3</t>
  </si>
  <si>
    <t>Compito 4</t>
  </si>
  <si>
    <t>Compito 5</t>
  </si>
  <si>
    <t>Compito 6</t>
  </si>
  <si>
    <t>Compito 7</t>
  </si>
  <si>
    <t>Compito 8</t>
  </si>
  <si>
    <t>Compito 9</t>
  </si>
  <si>
    <t>Compito 10</t>
  </si>
  <si>
    <t>Compito 11</t>
  </si>
  <si>
    <t>Compito 12</t>
  </si>
  <si>
    <t>Compito 13</t>
  </si>
  <si>
    <t>Compito 14</t>
  </si>
  <si>
    <t>Compito 15</t>
  </si>
  <si>
    <t>Compito 16</t>
  </si>
  <si>
    <t>SUCCESS RATE</t>
  </si>
  <si>
    <t>TIME ON TASK</t>
  </si>
  <si>
    <t>USERS ERROR</t>
  </si>
  <si>
    <t>LEARNABILITY</t>
  </si>
  <si>
    <t>EFFICIENCY</t>
  </si>
  <si>
    <t>MARIA</t>
  </si>
  <si>
    <t>SARA</t>
  </si>
  <si>
    <t>GIOVANNI</t>
  </si>
  <si>
    <t>LUCA</t>
  </si>
  <si>
    <t>TOTALE</t>
  </si>
  <si>
    <t>STIMA C</t>
  </si>
  <si>
    <t>STIMA T</t>
  </si>
  <si>
    <t>20</t>
  </si>
  <si>
    <t>7</t>
  </si>
  <si>
    <t>11</t>
  </si>
  <si>
    <t>6</t>
  </si>
  <si>
    <t>10</t>
  </si>
  <si>
    <t>8</t>
  </si>
  <si>
    <t>9</t>
  </si>
  <si>
    <t>19</t>
  </si>
  <si>
    <t>16</t>
  </si>
  <si>
    <t>PRIMA PROVA</t>
  </si>
  <si>
    <t>17</t>
  </si>
  <si>
    <t>15</t>
  </si>
  <si>
    <t>SECONDA PROVA</t>
  </si>
  <si>
    <t>MEDIA</t>
  </si>
  <si>
    <t>ASPETTATIVE</t>
  </si>
  <si>
    <t>&amp;</t>
  </si>
  <si>
    <t>\\</t>
  </si>
  <si>
    <t>SUCCESSRATE</t>
  </si>
  <si>
    <t>TIMEONTASK</t>
  </si>
  <si>
    <t>USERSERROR</t>
  </si>
  <si>
    <t>\cellcolor{header2color}</t>
  </si>
  <si>
    <t>\midrule</t>
  </si>
  <si>
    <t>3-4</t>
  </si>
  <si>
    <t>2</t>
  </si>
  <si>
    <t>5</t>
  </si>
  <si>
    <t>4</t>
  </si>
  <si>
    <t>90</t>
  </si>
  <si>
    <t>130</t>
  </si>
  <si>
    <t>45</t>
  </si>
  <si>
    <t>50</t>
  </si>
  <si>
    <t>60</t>
  </si>
  <si>
    <t>80</t>
  </si>
  <si>
    <t>40</t>
  </si>
  <si>
    <t>14</t>
  </si>
  <si>
    <t>18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</si>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</sst>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F712-330B-4BCA-8ED2-F103120EDD36}">
  <dimension ref="A1:T56"/>
  <sheetViews>
    <sheetView workbookViewId="0">
      <selection activeCell="T3" sqref="T3"/>
    </sheetView>
  </sheetViews>
  <sheetFormatPr defaultRowHeight="15" customHeight="1" x14ac:dyDescent="0.3"/>
  <cols>
    <col min="1" max="1" width="14.77734375" style="6" customWidth="1"/>
    <col min="2" max="17" width="10.77734375" style="6" customWidth="1"/>
    <col min="18" max="16384" width="8.88671875" style="6"/>
  </cols>
  <sheetData>
    <row r="1" spans="1:20" ht="15" customHeight="1" x14ac:dyDescent="0.3">
      <c r="A1" s="11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S2" s="1" t="s">
        <v>43</v>
      </c>
      <c r="T2" s="1" t="s">
        <v>44</v>
      </c>
    </row>
    <row r="3" spans="1:20" ht="15" customHeight="1" x14ac:dyDescent="0.3">
      <c r="A3" s="1" t="s">
        <v>17</v>
      </c>
      <c r="B3" s="1">
        <v>20</v>
      </c>
      <c r="C3" s="1">
        <v>21</v>
      </c>
      <c r="D3" s="1">
        <v>100</v>
      </c>
      <c r="E3" s="1">
        <v>1</v>
      </c>
      <c r="F3" s="1">
        <v>20</v>
      </c>
      <c r="G3" s="1">
        <v>26</v>
      </c>
      <c r="H3" s="1">
        <v>140</v>
      </c>
      <c r="I3" s="1">
        <v>0.5</v>
      </c>
      <c r="J3" s="1">
        <v>20</v>
      </c>
      <c r="K3" s="1">
        <v>20</v>
      </c>
      <c r="L3" s="1">
        <v>148</v>
      </c>
      <c r="M3" s="1">
        <v>1</v>
      </c>
      <c r="N3" s="1">
        <v>20</v>
      </c>
      <c r="O3" s="1">
        <v>23</v>
      </c>
      <c r="P3" s="1">
        <v>87</v>
      </c>
      <c r="Q3" s="1">
        <v>0.5</v>
      </c>
      <c r="R3" s="1"/>
      <c r="S3" s="1" t="s">
        <v>45</v>
      </c>
      <c r="T3" s="1">
        <v>90</v>
      </c>
    </row>
    <row r="4" spans="1:20" ht="15" customHeight="1" x14ac:dyDescent="0.3">
      <c r="A4" s="1" t="s">
        <v>18</v>
      </c>
      <c r="B4" s="1">
        <v>7</v>
      </c>
      <c r="C4" s="1">
        <v>9</v>
      </c>
      <c r="D4" s="1">
        <v>34</v>
      </c>
      <c r="E4" s="1">
        <v>1</v>
      </c>
      <c r="F4" s="1">
        <v>7</v>
      </c>
      <c r="G4" s="1">
        <v>10</v>
      </c>
      <c r="H4" s="1">
        <v>43</v>
      </c>
      <c r="I4" s="1">
        <v>1</v>
      </c>
      <c r="J4" s="1">
        <v>7</v>
      </c>
      <c r="K4" s="1">
        <v>7</v>
      </c>
      <c r="L4" s="1">
        <v>27</v>
      </c>
      <c r="M4" s="1">
        <v>1</v>
      </c>
      <c r="N4" s="1">
        <v>7</v>
      </c>
      <c r="O4" s="1">
        <v>8</v>
      </c>
      <c r="P4" s="1">
        <v>31</v>
      </c>
      <c r="Q4" s="1">
        <v>1</v>
      </c>
      <c r="R4" s="1"/>
      <c r="S4" s="1" t="s">
        <v>46</v>
      </c>
      <c r="T4" s="1">
        <v>28</v>
      </c>
    </row>
    <row r="5" spans="1:20" ht="15" customHeight="1" x14ac:dyDescent="0.3">
      <c r="A5" s="1" t="s">
        <v>19</v>
      </c>
      <c r="B5" s="1">
        <v>11</v>
      </c>
      <c r="C5" s="1">
        <v>12</v>
      </c>
      <c r="D5" s="1">
        <v>75</v>
      </c>
      <c r="E5" s="1">
        <v>0.5</v>
      </c>
      <c r="F5" s="1">
        <v>11</v>
      </c>
      <c r="G5" s="1">
        <v>14</v>
      </c>
      <c r="H5" s="1">
        <v>90</v>
      </c>
      <c r="I5" s="1">
        <v>0.5</v>
      </c>
      <c r="J5" s="1">
        <v>11</v>
      </c>
      <c r="K5" s="1">
        <v>11</v>
      </c>
      <c r="L5" s="1">
        <v>10</v>
      </c>
      <c r="M5" s="1">
        <v>1</v>
      </c>
      <c r="N5" s="1">
        <v>11</v>
      </c>
      <c r="O5" s="1">
        <v>11</v>
      </c>
      <c r="P5" s="1">
        <v>80</v>
      </c>
      <c r="Q5" s="1">
        <v>1</v>
      </c>
      <c r="R5" s="1"/>
      <c r="S5" s="1" t="s">
        <v>47</v>
      </c>
      <c r="T5" s="1">
        <v>58</v>
      </c>
    </row>
    <row r="6" spans="1:20" ht="15" customHeight="1" x14ac:dyDescent="0.3">
      <c r="A6" s="1" t="s">
        <v>20</v>
      </c>
      <c r="B6" s="1">
        <v>6</v>
      </c>
      <c r="C6" s="1">
        <v>7</v>
      </c>
      <c r="D6" s="1">
        <v>39</v>
      </c>
      <c r="E6" s="1">
        <v>1</v>
      </c>
      <c r="F6" s="1">
        <v>6</v>
      </c>
      <c r="G6" s="1">
        <v>8</v>
      </c>
      <c r="H6" s="1">
        <v>46</v>
      </c>
      <c r="I6" s="1">
        <v>0.5</v>
      </c>
      <c r="J6" s="1">
        <v>6</v>
      </c>
      <c r="K6" s="1">
        <v>6</v>
      </c>
      <c r="L6" s="1">
        <v>35</v>
      </c>
      <c r="M6" s="1">
        <v>1</v>
      </c>
      <c r="N6" s="1">
        <v>6</v>
      </c>
      <c r="O6" s="1">
        <v>7</v>
      </c>
      <c r="P6" s="1">
        <v>37</v>
      </c>
      <c r="Q6" s="1">
        <v>1</v>
      </c>
      <c r="R6" s="1"/>
      <c r="S6" s="1" t="s">
        <v>48</v>
      </c>
      <c r="T6" s="1">
        <v>38</v>
      </c>
    </row>
    <row r="7" spans="1:20" ht="15" customHeight="1" x14ac:dyDescent="0.3">
      <c r="A7" s="1" t="s">
        <v>21</v>
      </c>
      <c r="B7" s="1">
        <v>10</v>
      </c>
      <c r="C7" s="1">
        <v>12</v>
      </c>
      <c r="D7" s="1">
        <v>50</v>
      </c>
      <c r="E7" s="1">
        <v>1</v>
      </c>
      <c r="F7" s="1">
        <v>10</v>
      </c>
      <c r="G7" s="1">
        <v>11</v>
      </c>
      <c r="H7" s="1">
        <v>105</v>
      </c>
      <c r="I7" s="1">
        <v>0.5</v>
      </c>
      <c r="J7" s="1">
        <v>10</v>
      </c>
      <c r="K7" s="1">
        <v>10</v>
      </c>
      <c r="L7" s="1">
        <v>50</v>
      </c>
      <c r="M7" s="1">
        <v>1</v>
      </c>
      <c r="N7" s="1">
        <v>10</v>
      </c>
      <c r="O7" s="1">
        <v>10</v>
      </c>
      <c r="P7" s="1">
        <v>57</v>
      </c>
      <c r="Q7" s="1">
        <v>1</v>
      </c>
      <c r="R7" s="1"/>
      <c r="S7" s="1" t="s">
        <v>49</v>
      </c>
      <c r="T7" s="1">
        <v>50</v>
      </c>
    </row>
    <row r="8" spans="1:20" ht="15" customHeight="1" x14ac:dyDescent="0.3">
      <c r="A8" s="1" t="s">
        <v>22</v>
      </c>
      <c r="B8" s="1">
        <v>6</v>
      </c>
      <c r="C8" s="1">
        <v>6</v>
      </c>
      <c r="D8" s="1">
        <v>38</v>
      </c>
      <c r="E8" s="1">
        <v>1</v>
      </c>
      <c r="F8" s="1">
        <v>6</v>
      </c>
      <c r="G8" s="1">
        <v>6</v>
      </c>
      <c r="H8" s="1">
        <v>40</v>
      </c>
      <c r="I8" s="1">
        <v>1</v>
      </c>
      <c r="J8" s="1">
        <v>6</v>
      </c>
      <c r="K8" s="1">
        <v>6</v>
      </c>
      <c r="L8" s="1">
        <v>38</v>
      </c>
      <c r="M8" s="1">
        <v>1</v>
      </c>
      <c r="N8" s="1">
        <v>6</v>
      </c>
      <c r="O8" s="1">
        <v>6</v>
      </c>
      <c r="P8" s="1">
        <v>36</v>
      </c>
      <c r="Q8" s="1">
        <v>1</v>
      </c>
      <c r="R8" s="1"/>
      <c r="S8" s="1" t="s">
        <v>48</v>
      </c>
      <c r="T8" s="1">
        <v>38</v>
      </c>
    </row>
    <row r="9" spans="1:20" ht="15" customHeight="1" x14ac:dyDescent="0.3">
      <c r="A9" s="1" t="s">
        <v>23</v>
      </c>
      <c r="B9" s="1">
        <v>6</v>
      </c>
      <c r="C9" s="1">
        <v>6</v>
      </c>
      <c r="D9" s="1">
        <v>38</v>
      </c>
      <c r="E9" s="1">
        <v>1</v>
      </c>
      <c r="F9" s="1">
        <v>6</v>
      </c>
      <c r="G9" s="1">
        <v>7</v>
      </c>
      <c r="H9" s="1">
        <v>44</v>
      </c>
      <c r="I9" s="1">
        <v>1</v>
      </c>
      <c r="J9" s="1">
        <v>6</v>
      </c>
      <c r="K9" s="1">
        <v>6</v>
      </c>
      <c r="L9" s="1">
        <v>38</v>
      </c>
      <c r="M9" s="1">
        <v>1</v>
      </c>
      <c r="N9" s="1">
        <v>6</v>
      </c>
      <c r="O9" s="1">
        <v>6</v>
      </c>
      <c r="P9" s="1">
        <v>37</v>
      </c>
      <c r="Q9" s="1">
        <v>1</v>
      </c>
      <c r="R9" s="1"/>
      <c r="S9" s="1" t="s">
        <v>48</v>
      </c>
      <c r="T9" s="1">
        <v>38</v>
      </c>
    </row>
    <row r="10" spans="1:20" ht="15" customHeight="1" x14ac:dyDescent="0.3">
      <c r="A10" s="1" t="s">
        <v>24</v>
      </c>
      <c r="B10" s="1">
        <v>6</v>
      </c>
      <c r="C10" s="1">
        <v>7</v>
      </c>
      <c r="D10" s="1">
        <v>40</v>
      </c>
      <c r="E10" s="1">
        <v>1</v>
      </c>
      <c r="F10" s="1">
        <v>6</v>
      </c>
      <c r="G10" s="1">
        <v>6</v>
      </c>
      <c r="H10" s="1">
        <v>40</v>
      </c>
      <c r="I10" s="1">
        <v>1</v>
      </c>
      <c r="J10" s="1">
        <v>6</v>
      </c>
      <c r="K10" s="1">
        <v>6</v>
      </c>
      <c r="L10" s="1">
        <v>38</v>
      </c>
      <c r="M10" s="1">
        <v>1</v>
      </c>
      <c r="N10" s="1">
        <v>6</v>
      </c>
      <c r="O10" s="1">
        <v>6</v>
      </c>
      <c r="P10" s="1">
        <v>36</v>
      </c>
      <c r="Q10" s="1">
        <v>1</v>
      </c>
      <c r="R10" s="1"/>
      <c r="S10" s="1" t="s">
        <v>48</v>
      </c>
      <c r="T10" s="1">
        <v>8</v>
      </c>
    </row>
    <row r="11" spans="1:20" ht="15" customHeight="1" x14ac:dyDescent="0.3">
      <c r="A11" s="1" t="s">
        <v>25</v>
      </c>
      <c r="B11" s="1">
        <v>11</v>
      </c>
      <c r="C11" s="1">
        <v>11</v>
      </c>
      <c r="D11" s="1">
        <v>48</v>
      </c>
      <c r="E11" s="1">
        <v>1</v>
      </c>
      <c r="F11" s="1">
        <v>11</v>
      </c>
      <c r="G11" s="1">
        <v>15</v>
      </c>
      <c r="H11" s="1">
        <v>60</v>
      </c>
      <c r="I11" s="1">
        <v>0.5</v>
      </c>
      <c r="J11" s="1">
        <v>11</v>
      </c>
      <c r="K11" s="1">
        <v>11</v>
      </c>
      <c r="L11" s="1">
        <v>45</v>
      </c>
      <c r="M11" s="1">
        <v>1</v>
      </c>
      <c r="N11" s="1">
        <v>11</v>
      </c>
      <c r="O11" s="1">
        <v>12</v>
      </c>
      <c r="P11" s="1">
        <v>49</v>
      </c>
      <c r="Q11" s="1">
        <v>1</v>
      </c>
      <c r="R11" s="1"/>
      <c r="S11" s="1" t="s">
        <v>47</v>
      </c>
      <c r="T11" s="1">
        <v>50</v>
      </c>
    </row>
    <row r="12" spans="1:20" ht="15" customHeight="1" x14ac:dyDescent="0.3">
      <c r="A12" s="1" t="s">
        <v>26</v>
      </c>
      <c r="B12" s="1">
        <v>10</v>
      </c>
      <c r="C12" s="1">
        <v>10</v>
      </c>
      <c r="D12" s="1">
        <v>47</v>
      </c>
      <c r="E12" s="1">
        <v>1</v>
      </c>
      <c r="F12" s="1">
        <v>10</v>
      </c>
      <c r="G12" s="1">
        <v>14</v>
      </c>
      <c r="H12" s="1">
        <v>58</v>
      </c>
      <c r="I12" s="1">
        <v>0.5</v>
      </c>
      <c r="J12" s="1">
        <v>10</v>
      </c>
      <c r="K12" s="1">
        <v>10</v>
      </c>
      <c r="L12" s="1">
        <v>45</v>
      </c>
      <c r="M12" s="1">
        <v>1</v>
      </c>
      <c r="N12" s="1">
        <v>10</v>
      </c>
      <c r="O12" s="1">
        <v>10</v>
      </c>
      <c r="P12" s="1">
        <v>47</v>
      </c>
      <c r="Q12" s="1">
        <v>1</v>
      </c>
      <c r="R12" s="1"/>
      <c r="S12" s="1" t="s">
        <v>49</v>
      </c>
      <c r="T12" s="1">
        <v>50</v>
      </c>
    </row>
    <row r="13" spans="1:20" ht="15" customHeight="1" x14ac:dyDescent="0.3">
      <c r="A13" s="1" t="s">
        <v>27</v>
      </c>
      <c r="B13" s="1">
        <v>8</v>
      </c>
      <c r="C13" s="1">
        <v>8</v>
      </c>
      <c r="D13" s="1">
        <v>30</v>
      </c>
      <c r="E13" s="1">
        <v>1</v>
      </c>
      <c r="F13" s="1">
        <v>8</v>
      </c>
      <c r="G13" s="1">
        <v>12</v>
      </c>
      <c r="H13" s="1">
        <v>40</v>
      </c>
      <c r="I13" s="1">
        <v>1</v>
      </c>
      <c r="J13" s="1">
        <v>8</v>
      </c>
      <c r="K13" s="1">
        <v>8</v>
      </c>
      <c r="L13" s="1">
        <v>28</v>
      </c>
      <c r="M13" s="1">
        <v>1</v>
      </c>
      <c r="N13" s="1">
        <v>8</v>
      </c>
      <c r="O13" s="1">
        <v>9</v>
      </c>
      <c r="P13" s="1">
        <v>34</v>
      </c>
      <c r="Q13" s="1">
        <v>1</v>
      </c>
      <c r="R13" s="1"/>
      <c r="S13" s="1" t="s">
        <v>50</v>
      </c>
      <c r="T13" s="1">
        <v>32</v>
      </c>
    </row>
    <row r="14" spans="1:20" ht="15" customHeight="1" x14ac:dyDescent="0.3">
      <c r="A14" s="1" t="s">
        <v>28</v>
      </c>
      <c r="B14" s="1">
        <v>9</v>
      </c>
      <c r="C14" s="1">
        <v>11</v>
      </c>
      <c r="D14" s="1">
        <v>35</v>
      </c>
      <c r="E14" s="1">
        <v>0.5</v>
      </c>
      <c r="F14" s="1">
        <v>9</v>
      </c>
      <c r="G14" s="1">
        <v>13</v>
      </c>
      <c r="H14" s="1">
        <v>45</v>
      </c>
      <c r="I14" s="1">
        <v>0.5</v>
      </c>
      <c r="J14" s="1">
        <v>9</v>
      </c>
      <c r="K14" s="1">
        <v>9</v>
      </c>
      <c r="L14" s="1">
        <v>30</v>
      </c>
      <c r="M14" s="1">
        <v>1</v>
      </c>
      <c r="N14" s="1">
        <v>9</v>
      </c>
      <c r="O14" s="1">
        <v>9</v>
      </c>
      <c r="P14" s="1">
        <v>31</v>
      </c>
      <c r="Q14" s="1">
        <v>1</v>
      </c>
      <c r="R14" s="1"/>
      <c r="S14" s="1" t="s">
        <v>51</v>
      </c>
      <c r="T14" s="1">
        <v>33</v>
      </c>
    </row>
    <row r="15" spans="1:20" ht="15" customHeight="1" x14ac:dyDescent="0.3">
      <c r="A15" s="1" t="s">
        <v>29</v>
      </c>
      <c r="B15" s="1">
        <v>10</v>
      </c>
      <c r="C15" s="1">
        <v>10</v>
      </c>
      <c r="D15" s="1">
        <v>40</v>
      </c>
      <c r="E15" s="1">
        <v>1</v>
      </c>
      <c r="F15" s="1">
        <v>10</v>
      </c>
      <c r="G15" s="1">
        <v>14</v>
      </c>
      <c r="H15" s="1">
        <v>50</v>
      </c>
      <c r="I15" s="1">
        <v>0.5</v>
      </c>
      <c r="J15" s="1">
        <v>10</v>
      </c>
      <c r="K15" s="1">
        <v>10</v>
      </c>
      <c r="L15" s="1">
        <v>30</v>
      </c>
      <c r="M15" s="1">
        <v>1</v>
      </c>
      <c r="N15" s="1">
        <v>10</v>
      </c>
      <c r="O15" s="1">
        <v>10</v>
      </c>
      <c r="P15" s="1">
        <v>37</v>
      </c>
      <c r="Q15" s="1">
        <v>1</v>
      </c>
      <c r="R15" s="1"/>
      <c r="S15" s="1" t="s">
        <v>49</v>
      </c>
      <c r="T15" s="1">
        <v>39</v>
      </c>
    </row>
    <row r="16" spans="1:20" ht="15" customHeight="1" x14ac:dyDescent="0.3">
      <c r="A16" s="1" t="s">
        <v>30</v>
      </c>
      <c r="B16" s="1">
        <v>19</v>
      </c>
      <c r="C16" s="1">
        <v>21</v>
      </c>
      <c r="D16" s="1">
        <v>100</v>
      </c>
      <c r="E16" s="1">
        <v>1</v>
      </c>
      <c r="F16" s="1">
        <v>19</v>
      </c>
      <c r="G16" s="1">
        <v>24</v>
      </c>
      <c r="H16" s="1">
        <v>120</v>
      </c>
      <c r="I16" s="1">
        <v>0</v>
      </c>
      <c r="J16" s="1">
        <v>19</v>
      </c>
      <c r="K16" s="1">
        <v>19</v>
      </c>
      <c r="L16" s="1">
        <v>94</v>
      </c>
      <c r="M16" s="1">
        <v>1</v>
      </c>
      <c r="N16" s="1">
        <v>19</v>
      </c>
      <c r="O16" s="1">
        <v>19</v>
      </c>
      <c r="P16" s="1">
        <v>99</v>
      </c>
      <c r="Q16" s="1">
        <v>1</v>
      </c>
      <c r="R16" s="1"/>
      <c r="S16" s="1" t="s">
        <v>52</v>
      </c>
      <c r="T16" s="1">
        <v>98</v>
      </c>
    </row>
    <row r="17" spans="1:20" ht="15" customHeight="1" x14ac:dyDescent="0.3">
      <c r="A17" s="1" t="s">
        <v>31</v>
      </c>
      <c r="B17" s="1">
        <v>16</v>
      </c>
      <c r="C17" s="1">
        <v>16</v>
      </c>
      <c r="D17" s="1">
        <v>53</v>
      </c>
      <c r="E17" s="1">
        <v>1</v>
      </c>
      <c r="F17" s="1">
        <v>16</v>
      </c>
      <c r="G17" s="1">
        <v>19</v>
      </c>
      <c r="H17" s="1">
        <v>72</v>
      </c>
      <c r="I17" s="1">
        <v>0.5</v>
      </c>
      <c r="J17" s="1">
        <v>16</v>
      </c>
      <c r="K17" s="1">
        <v>16</v>
      </c>
      <c r="L17" s="1">
        <v>48</v>
      </c>
      <c r="M17" s="1">
        <v>1</v>
      </c>
      <c r="N17" s="1">
        <v>16</v>
      </c>
      <c r="O17" s="1">
        <v>17</v>
      </c>
      <c r="P17" s="1">
        <v>50</v>
      </c>
      <c r="Q17" s="1">
        <v>1</v>
      </c>
      <c r="R17" s="1"/>
      <c r="S17" s="1" t="s">
        <v>53</v>
      </c>
      <c r="T17" s="1">
        <v>50</v>
      </c>
    </row>
    <row r="18" spans="1:20" ht="15" customHeight="1" x14ac:dyDescent="0.3">
      <c r="A18" s="1" t="s">
        <v>32</v>
      </c>
      <c r="B18" s="1">
        <v>9</v>
      </c>
      <c r="C18" s="1">
        <v>11</v>
      </c>
      <c r="D18" s="1">
        <v>41</v>
      </c>
      <c r="E18" s="1">
        <v>0.5</v>
      </c>
      <c r="F18" s="1">
        <v>9</v>
      </c>
      <c r="G18" s="1">
        <v>9</v>
      </c>
      <c r="H18" s="1">
        <v>47</v>
      </c>
      <c r="I18" s="1">
        <v>1</v>
      </c>
      <c r="J18" s="1">
        <v>9</v>
      </c>
      <c r="K18" s="1">
        <v>9</v>
      </c>
      <c r="L18" s="1">
        <v>35</v>
      </c>
      <c r="M18" s="1">
        <v>1</v>
      </c>
      <c r="N18" s="1">
        <v>9</v>
      </c>
      <c r="O18" s="1">
        <v>9</v>
      </c>
      <c r="P18" s="1">
        <v>36</v>
      </c>
      <c r="Q18" s="1">
        <v>1</v>
      </c>
      <c r="R18" s="1"/>
      <c r="S18" s="1" t="s">
        <v>51</v>
      </c>
      <c r="T18" s="1">
        <v>35</v>
      </c>
    </row>
    <row r="19" spans="1:20" ht="1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0" ht="15" customHeight="1" x14ac:dyDescent="0.3">
      <c r="A20" s="11" t="s">
        <v>42</v>
      </c>
      <c r="B20" s="11">
        <f t="shared" ref="B20" si="0">SUM(B3:B19)</f>
        <v>164</v>
      </c>
      <c r="C20" s="11">
        <f t="shared" ref="C20" si="1">SUM(C3:C19)</f>
        <v>178</v>
      </c>
      <c r="D20" s="11">
        <f t="shared" ref="D20" si="2">SUM(D3:D19)</f>
        <v>808</v>
      </c>
      <c r="E20" s="11">
        <f t="shared" ref="E20" si="3">SUM(E3:E19)</f>
        <v>14.5</v>
      </c>
      <c r="F20" s="11">
        <f t="shared" ref="F20" si="4">SUM(F3:F19)</f>
        <v>164</v>
      </c>
      <c r="G20" s="11">
        <f t="shared" ref="G20" si="5">SUM(G3:G19)</f>
        <v>208</v>
      </c>
      <c r="H20" s="11">
        <f t="shared" ref="H20" si="6">SUM(H3:H19)</f>
        <v>1040</v>
      </c>
      <c r="I20" s="11">
        <f t="shared" ref="I20" si="7">SUM(I3:I19)</f>
        <v>10.5</v>
      </c>
      <c r="J20" s="11">
        <f t="shared" ref="J20" si="8">SUM(J3:J19)</f>
        <v>164</v>
      </c>
      <c r="K20" s="11">
        <f t="shared" ref="K20" si="9">SUM(K3:K19)</f>
        <v>164</v>
      </c>
      <c r="L20" s="11">
        <f t="shared" ref="L20" si="10">SUM(L3:L19)</f>
        <v>739</v>
      </c>
      <c r="M20" s="11">
        <f t="shared" ref="M20" si="11">SUM(M3:M19)</f>
        <v>16</v>
      </c>
      <c r="N20" s="11">
        <f t="shared" ref="N20" si="12">SUM(N3:N19)</f>
        <v>164</v>
      </c>
      <c r="O20" s="11">
        <f t="shared" ref="O20" si="13">SUM(O3:O19)</f>
        <v>172</v>
      </c>
      <c r="P20" s="11">
        <f t="shared" ref="P20" si="14">SUM(P3:P19)</f>
        <v>784</v>
      </c>
      <c r="Q20" s="11">
        <f t="shared" ref="Q20" si="15">SUM(Q3:Q19)</f>
        <v>15.5</v>
      </c>
      <c r="R20" s="11">
        <f t="shared" ref="R20" si="16">SUM(R3:R19)</f>
        <v>0</v>
      </c>
      <c r="S20" s="11">
        <f>S18+S17+S16+S15+S14+S13+S12+S11+S10+S9+S8+S7+S6+S5+S4+S3</f>
        <v>164</v>
      </c>
      <c r="T20" s="11">
        <f>SUM(T3:T19)</f>
        <v>735</v>
      </c>
    </row>
    <row r="21" spans="1:20" ht="1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5" customHeight="1" x14ac:dyDescent="0.3">
      <c r="A22" s="1"/>
    </row>
    <row r="23" spans="1:20" ht="15" customHeight="1" x14ac:dyDescent="0.3">
      <c r="A23" s="1"/>
      <c r="D23" s="11" t="s">
        <v>33</v>
      </c>
      <c r="E23" s="11"/>
      <c r="F23" s="11" t="s">
        <v>34</v>
      </c>
      <c r="G23" s="11"/>
      <c r="H23" s="11" t="s">
        <v>35</v>
      </c>
      <c r="I23" s="11"/>
      <c r="J23" s="11" t="s">
        <v>37</v>
      </c>
      <c r="K23" s="11"/>
      <c r="L23" s="11" t="s">
        <v>36</v>
      </c>
      <c r="M23" s="11"/>
    </row>
    <row r="24" spans="1:20" ht="15" customHeight="1" x14ac:dyDescent="0.3">
      <c r="A24" s="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20" ht="15" customHeight="1" x14ac:dyDescent="0.3">
      <c r="A25" s="1"/>
      <c r="B25" s="11" t="s">
        <v>38</v>
      </c>
      <c r="C25" s="11"/>
      <c r="D25" s="11" cm="1">
        <f t="array" ref="D25">SUM(IF(E3:E18=1,1,0))</f>
        <v>13</v>
      </c>
      <c r="E25" s="11"/>
      <c r="F25" s="11">
        <f>AVERAGE(D3:D18)</f>
        <v>50.5</v>
      </c>
      <c r="G25" s="11"/>
      <c r="H25" s="13">
        <f>(C20-B20)/17</f>
        <v>0.82352941176470584</v>
      </c>
      <c r="I25" s="13"/>
      <c r="J25" s="13">
        <f>D25/F25</f>
        <v>0.25742574257425743</v>
      </c>
      <c r="K25" s="13"/>
      <c r="L25" s="11">
        <v>0.5</v>
      </c>
      <c r="M25" s="11"/>
    </row>
    <row r="26" spans="1:20" ht="15" customHeight="1" x14ac:dyDescent="0.3">
      <c r="A26" s="1"/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11"/>
    </row>
    <row r="27" spans="1:20" ht="15" customHeight="1" x14ac:dyDescent="0.3">
      <c r="A27" s="1"/>
      <c r="B27" s="11" t="s">
        <v>39</v>
      </c>
      <c r="C27" s="11"/>
      <c r="D27" s="11" cm="1">
        <f t="array" ref="D27">SUM(IF(I3:I18=1,1,0))</f>
        <v>6</v>
      </c>
      <c r="E27" s="11"/>
      <c r="F27" s="11">
        <f>AVERAGE(H3:H18)</f>
        <v>65</v>
      </c>
      <c r="G27" s="11"/>
      <c r="H27" s="11">
        <f>(G20-F20)/16</f>
        <v>2.75</v>
      </c>
      <c r="I27" s="11"/>
      <c r="J27" s="13">
        <f t="shared" ref="J27" si="17">D27/F27</f>
        <v>9.2307692307692313E-2</v>
      </c>
      <c r="K27" s="13"/>
      <c r="L27" s="11">
        <v>0</v>
      </c>
      <c r="M27" s="11"/>
    </row>
    <row r="28" spans="1:20" ht="15" customHeight="1" x14ac:dyDescent="0.3">
      <c r="A28" s="1"/>
      <c r="B28" s="11"/>
      <c r="C28" s="11"/>
      <c r="D28" s="11"/>
      <c r="E28" s="11"/>
      <c r="F28" s="11"/>
      <c r="G28" s="11"/>
      <c r="H28" s="11"/>
      <c r="I28" s="11"/>
      <c r="J28" s="13"/>
      <c r="K28" s="13"/>
      <c r="L28" s="11"/>
      <c r="M28" s="11"/>
    </row>
    <row r="29" spans="1:20" ht="15" customHeight="1" x14ac:dyDescent="0.3">
      <c r="A29" s="1"/>
      <c r="B29" s="11" t="s">
        <v>40</v>
      </c>
      <c r="C29" s="11"/>
      <c r="D29" s="11" cm="1">
        <f t="array" ref="D29">SUM(IF(M3:M18=1,1,0))</f>
        <v>16</v>
      </c>
      <c r="E29" s="11"/>
      <c r="F29" s="13">
        <f>AVERAGE(L3:L18)</f>
        <v>46.1875</v>
      </c>
      <c r="G29" s="13"/>
      <c r="H29" s="11">
        <f>(K20-J20)/16</f>
        <v>0</v>
      </c>
      <c r="I29" s="11"/>
      <c r="J29" s="13">
        <f t="shared" ref="J29" si="18">D29/F29</f>
        <v>0.34641407307171856</v>
      </c>
      <c r="K29" s="13"/>
      <c r="L29" s="11">
        <v>1</v>
      </c>
      <c r="M29" s="11"/>
    </row>
    <row r="30" spans="1:20" ht="15" customHeight="1" x14ac:dyDescent="0.3">
      <c r="A30" s="1"/>
      <c r="B30" s="11"/>
      <c r="C30" s="11"/>
      <c r="D30" s="11"/>
      <c r="E30" s="11"/>
      <c r="F30" s="13"/>
      <c r="G30" s="13"/>
      <c r="H30" s="11"/>
      <c r="I30" s="11"/>
      <c r="J30" s="13"/>
      <c r="K30" s="13"/>
      <c r="L30" s="11"/>
      <c r="M30" s="11"/>
    </row>
    <row r="31" spans="1:20" ht="15" customHeight="1" x14ac:dyDescent="0.3">
      <c r="A31" s="1"/>
      <c r="B31" s="11" t="s">
        <v>41</v>
      </c>
      <c r="C31" s="11"/>
      <c r="D31" s="11" cm="1">
        <f t="array" ref="D31">SUM(IF(Q3:Q18=1,1,0))</f>
        <v>15</v>
      </c>
      <c r="E31" s="11"/>
      <c r="F31" s="11">
        <f>AVERAGE(P3:P18)</f>
        <v>49</v>
      </c>
      <c r="G31" s="11"/>
      <c r="H31" s="11">
        <f>(O20-N20)/16</f>
        <v>0.5</v>
      </c>
      <c r="I31" s="11"/>
      <c r="J31" s="13">
        <f t="shared" ref="J31" si="19">D31/F31</f>
        <v>0.30612244897959184</v>
      </c>
      <c r="K31" s="13"/>
      <c r="L31" s="11">
        <v>1</v>
      </c>
      <c r="M31" s="11"/>
    </row>
    <row r="32" spans="1:20" ht="15" customHeight="1" x14ac:dyDescent="0.3">
      <c r="A32" s="1"/>
      <c r="B32" s="11"/>
      <c r="C32" s="11"/>
      <c r="D32" s="11"/>
      <c r="E32" s="11"/>
      <c r="F32" s="11"/>
      <c r="G32" s="11"/>
      <c r="H32" s="11"/>
      <c r="I32" s="11"/>
      <c r="J32" s="13"/>
      <c r="K32" s="13"/>
      <c r="L32" s="11"/>
      <c r="M32" s="11"/>
    </row>
    <row r="33" spans="1:17" ht="15" customHeight="1" x14ac:dyDescent="0.3">
      <c r="A33" s="1"/>
      <c r="B33" s="11" t="s">
        <v>58</v>
      </c>
      <c r="C33" s="11"/>
      <c r="D33" s="11">
        <f>AVERAGE(D25:E32)</f>
        <v>12.5</v>
      </c>
      <c r="E33" s="11"/>
      <c r="F33" s="13">
        <f>AVERAGE(F25:G32)</f>
        <v>52.671875</v>
      </c>
      <c r="G33" s="13"/>
      <c r="H33" s="13">
        <f>AVERAGE(H25:I31)</f>
        <v>1.0183823529411764</v>
      </c>
      <c r="I33" s="13"/>
      <c r="J33" s="13">
        <f>AVERAGE(J25:K31)</f>
        <v>0.25056748923331507</v>
      </c>
      <c r="K33" s="13"/>
      <c r="L33" s="11">
        <f>AVERAGE(L25:M31)</f>
        <v>0.625</v>
      </c>
      <c r="M33" s="11"/>
    </row>
    <row r="34" spans="1:17" ht="15" customHeight="1" x14ac:dyDescent="0.3">
      <c r="A34" s="1"/>
      <c r="B34" s="11"/>
      <c r="C34" s="11"/>
      <c r="D34" s="11"/>
      <c r="E34" s="11"/>
      <c r="F34" s="13"/>
      <c r="G34" s="13"/>
      <c r="H34" s="13"/>
      <c r="I34" s="13"/>
      <c r="J34" s="13"/>
      <c r="K34" s="13"/>
      <c r="L34" s="11"/>
      <c r="M34" s="11"/>
    </row>
    <row r="35" spans="1:17" ht="15" customHeight="1" x14ac:dyDescent="0.3">
      <c r="A35" s="1"/>
      <c r="B35" s="11" t="s">
        <v>59</v>
      </c>
      <c r="C35" s="11"/>
      <c r="D35" s="11">
        <v>14</v>
      </c>
      <c r="E35" s="11"/>
      <c r="F35" s="13">
        <f>T20/16</f>
        <v>45.9375</v>
      </c>
      <c r="G35" s="13"/>
      <c r="H35" s="11">
        <v>2</v>
      </c>
      <c r="I35" s="11"/>
      <c r="J35" s="13">
        <f>D35/F35</f>
        <v>0.30476190476190479</v>
      </c>
      <c r="K35" s="13"/>
      <c r="L35" s="11">
        <v>0.75</v>
      </c>
      <c r="M35" s="11"/>
    </row>
    <row r="36" spans="1:17" ht="15" customHeight="1" x14ac:dyDescent="0.3">
      <c r="A36" s="1"/>
      <c r="B36" s="11"/>
      <c r="C36" s="11"/>
      <c r="D36" s="11"/>
      <c r="E36" s="11"/>
      <c r="F36" s="13"/>
      <c r="G36" s="13"/>
      <c r="H36" s="11"/>
      <c r="I36" s="11"/>
      <c r="J36" s="13"/>
      <c r="K36" s="13"/>
      <c r="L36" s="11"/>
      <c r="M36" s="11"/>
    </row>
    <row r="37" spans="1:17" ht="15" customHeight="1" x14ac:dyDescent="0.3">
      <c r="A37" s="1"/>
      <c r="J37" s="2"/>
      <c r="K37" s="2"/>
    </row>
    <row r="38" spans="1:17" ht="15" customHeight="1" x14ac:dyDescent="0.3">
      <c r="A38" s="1"/>
      <c r="J38" s="2"/>
      <c r="K38" s="2"/>
      <c r="P38" s="1"/>
      <c r="Q38" s="1"/>
    </row>
    <row r="39" spans="1:17" ht="15" customHeight="1" x14ac:dyDescent="0.3">
      <c r="B39" s="11" t="s">
        <v>38</v>
      </c>
      <c r="C39" s="11"/>
      <c r="D39" s="11">
        <v>16</v>
      </c>
      <c r="E39" s="11"/>
      <c r="F39" s="13">
        <v>46.5625</v>
      </c>
      <c r="G39" s="13"/>
      <c r="H39" s="13">
        <v>0.29411764705882354</v>
      </c>
      <c r="I39" s="13"/>
      <c r="J39" s="13">
        <v>0.34362416107382548</v>
      </c>
      <c r="K39" s="13"/>
      <c r="L39" s="11">
        <v>1</v>
      </c>
      <c r="M39" s="11"/>
      <c r="P39" s="1"/>
      <c r="Q39" s="1"/>
    </row>
    <row r="40" spans="1:17" ht="15" customHeight="1" x14ac:dyDescent="0.3">
      <c r="B40" s="11"/>
      <c r="C40" s="11"/>
      <c r="D40" s="11"/>
      <c r="E40" s="11"/>
      <c r="F40" s="13"/>
      <c r="G40" s="13"/>
      <c r="H40" s="13"/>
      <c r="I40" s="13"/>
      <c r="J40" s="13"/>
      <c r="K40" s="13"/>
      <c r="L40" s="11"/>
      <c r="M40" s="11"/>
      <c r="P40" s="1"/>
      <c r="Q40" s="1"/>
    </row>
    <row r="41" spans="1:17" ht="15" customHeight="1" x14ac:dyDescent="0.3">
      <c r="B41" s="11" t="s">
        <v>39</v>
      </c>
      <c r="C41" s="11"/>
      <c r="D41" s="11">
        <v>13</v>
      </c>
      <c r="E41" s="11"/>
      <c r="F41" s="13">
        <v>53.4375</v>
      </c>
      <c r="G41" s="13"/>
      <c r="H41" s="11">
        <v>2</v>
      </c>
      <c r="I41" s="11"/>
      <c r="J41" s="13">
        <v>0.24327485380116959</v>
      </c>
      <c r="K41" s="13"/>
      <c r="L41" s="11">
        <v>1</v>
      </c>
      <c r="M41" s="11"/>
      <c r="P41" s="1"/>
      <c r="Q41" s="1"/>
    </row>
    <row r="42" spans="1:17" ht="15" customHeight="1" x14ac:dyDescent="0.3">
      <c r="B42" s="11"/>
      <c r="C42" s="11"/>
      <c r="D42" s="11"/>
      <c r="E42" s="11"/>
      <c r="F42" s="13"/>
      <c r="G42" s="13"/>
      <c r="H42" s="11"/>
      <c r="I42" s="11"/>
      <c r="J42" s="13"/>
      <c r="K42" s="13"/>
      <c r="L42" s="11"/>
      <c r="M42" s="11"/>
      <c r="P42" s="1"/>
      <c r="Q42" s="1"/>
    </row>
    <row r="43" spans="1:17" ht="15" customHeight="1" x14ac:dyDescent="0.3">
      <c r="B43" s="11" t="s">
        <v>40</v>
      </c>
      <c r="C43" s="11"/>
      <c r="D43" s="11">
        <v>16</v>
      </c>
      <c r="E43" s="11"/>
      <c r="F43" s="13">
        <v>45.875</v>
      </c>
      <c r="G43" s="13"/>
      <c r="H43" s="11">
        <v>0</v>
      </c>
      <c r="I43" s="11"/>
      <c r="J43" s="13">
        <v>0.34877384196185285</v>
      </c>
      <c r="K43" s="13"/>
      <c r="L43" s="11">
        <v>1</v>
      </c>
      <c r="M43" s="11"/>
      <c r="P43" s="1"/>
      <c r="Q43" s="1"/>
    </row>
    <row r="44" spans="1:17" ht="15" customHeight="1" x14ac:dyDescent="0.3">
      <c r="B44" s="11"/>
      <c r="C44" s="11"/>
      <c r="D44" s="11"/>
      <c r="E44" s="11"/>
      <c r="F44" s="13"/>
      <c r="G44" s="13"/>
      <c r="H44" s="11"/>
      <c r="I44" s="11"/>
      <c r="J44" s="13"/>
      <c r="K44" s="13"/>
      <c r="L44" s="11"/>
      <c r="M44" s="11"/>
      <c r="P44" s="1"/>
      <c r="Q44" s="1"/>
    </row>
    <row r="45" spans="1:17" ht="15" customHeight="1" x14ac:dyDescent="0.3">
      <c r="B45" s="11" t="s">
        <v>41</v>
      </c>
      <c r="C45" s="11"/>
      <c r="D45" s="11">
        <v>16</v>
      </c>
      <c r="E45" s="11"/>
      <c r="F45" s="13">
        <v>47.875</v>
      </c>
      <c r="G45" s="13"/>
      <c r="H45" s="13">
        <v>0.4375</v>
      </c>
      <c r="I45" s="13"/>
      <c r="J45" s="13">
        <v>0.33420365535248042</v>
      </c>
      <c r="K45" s="13"/>
      <c r="L45" s="11">
        <v>1</v>
      </c>
      <c r="M45" s="11"/>
      <c r="P45" s="1"/>
      <c r="Q45" s="1"/>
    </row>
    <row r="46" spans="1:17" ht="15" customHeight="1" x14ac:dyDescent="0.3">
      <c r="B46" s="11"/>
      <c r="C46" s="11"/>
      <c r="D46" s="11"/>
      <c r="E46" s="11"/>
      <c r="F46" s="13"/>
      <c r="G46" s="13"/>
      <c r="H46" s="13"/>
      <c r="I46" s="13"/>
      <c r="J46" s="13"/>
      <c r="K46" s="13"/>
      <c r="L46" s="11"/>
      <c r="M46" s="11"/>
      <c r="P46" s="1"/>
      <c r="Q46" s="1"/>
    </row>
    <row r="47" spans="1:17" ht="15" customHeight="1" x14ac:dyDescent="0.3">
      <c r="B47" s="11" t="s">
        <v>58</v>
      </c>
      <c r="C47" s="11"/>
      <c r="D47" s="11">
        <v>15.25</v>
      </c>
      <c r="E47" s="11"/>
      <c r="F47" s="13">
        <v>48.4375</v>
      </c>
      <c r="G47" s="13"/>
      <c r="H47" s="13">
        <v>0.68290441176470584</v>
      </c>
      <c r="I47" s="13"/>
      <c r="J47" s="13">
        <v>0.31746912804733207</v>
      </c>
      <c r="K47" s="13"/>
      <c r="L47" s="11">
        <v>1</v>
      </c>
      <c r="M47" s="11"/>
      <c r="P47" s="1"/>
      <c r="Q47" s="1"/>
    </row>
    <row r="48" spans="1:17" ht="15" customHeight="1" x14ac:dyDescent="0.3">
      <c r="B48" s="11"/>
      <c r="C48" s="11"/>
      <c r="D48" s="11"/>
      <c r="E48" s="11"/>
      <c r="F48" s="13"/>
      <c r="G48" s="13"/>
      <c r="H48" s="13"/>
      <c r="I48" s="13"/>
      <c r="J48" s="13"/>
      <c r="K48" s="13"/>
      <c r="L48" s="11"/>
      <c r="M48" s="11"/>
      <c r="P48" s="1"/>
      <c r="Q48" s="1"/>
    </row>
    <row r="49" spans="2:17" ht="15" customHeight="1" x14ac:dyDescent="0.3">
      <c r="B49" s="11" t="s">
        <v>59</v>
      </c>
      <c r="C49" s="11"/>
      <c r="D49" s="11">
        <v>14</v>
      </c>
      <c r="E49" s="11"/>
      <c r="F49" s="13">
        <v>48.0625</v>
      </c>
      <c r="G49" s="13"/>
      <c r="H49" s="11">
        <v>2</v>
      </c>
      <c r="I49" s="11"/>
      <c r="J49" s="13">
        <v>0.29128738621586475</v>
      </c>
      <c r="K49" s="13"/>
      <c r="L49" s="11">
        <v>0.9</v>
      </c>
      <c r="M49" s="11"/>
      <c r="P49" s="1"/>
      <c r="Q49" s="1"/>
    </row>
    <row r="50" spans="2:17" ht="15" customHeight="1" x14ac:dyDescent="0.3">
      <c r="B50" s="11"/>
      <c r="C50" s="11"/>
      <c r="D50" s="11"/>
      <c r="E50" s="11"/>
      <c r="F50" s="13"/>
      <c r="G50" s="13"/>
      <c r="H50" s="11"/>
      <c r="I50" s="11"/>
      <c r="J50" s="13"/>
      <c r="K50" s="13"/>
      <c r="L50" s="11"/>
      <c r="M50" s="11"/>
      <c r="P50" s="1"/>
      <c r="Q50" s="1"/>
    </row>
    <row r="51" spans="2:17" ht="15" customHeight="1" x14ac:dyDescent="0.3">
      <c r="F51" s="2"/>
      <c r="G51" s="2"/>
      <c r="J51" s="2"/>
      <c r="K51" s="2"/>
      <c r="P51" s="1"/>
      <c r="Q51" s="1"/>
    </row>
    <row r="52" spans="2:17" ht="15" customHeight="1" x14ac:dyDescent="0.3">
      <c r="D52" s="13">
        <f>100-100*D33/D47</f>
        <v>18.032786885245898</v>
      </c>
      <c r="E52" s="13"/>
      <c r="F52" s="13">
        <f t="shared" ref="F52" si="20">100-100*F33/F47</f>
        <v>-8.7419354838709609</v>
      </c>
      <c r="G52" s="13"/>
      <c r="H52" s="13">
        <f t="shared" ref="H52" si="21">100-100*H33/H47</f>
        <v>-49.125168236877528</v>
      </c>
      <c r="I52" s="13"/>
      <c r="J52" s="13">
        <f t="shared" ref="J52" si="22">100-100*J33/J47</f>
        <v>21.073431368117937</v>
      </c>
      <c r="K52" s="13"/>
      <c r="L52" s="11">
        <f t="shared" ref="L52" si="23">100-100*L33/L47</f>
        <v>37.5</v>
      </c>
      <c r="M52" s="11"/>
      <c r="P52" s="1"/>
      <c r="Q52" s="1"/>
    </row>
    <row r="53" spans="2:17" ht="15" customHeight="1" x14ac:dyDescent="0.3">
      <c r="D53" s="13"/>
      <c r="E53" s="13"/>
      <c r="F53" s="13"/>
      <c r="G53" s="13"/>
      <c r="H53" s="13"/>
      <c r="I53" s="13"/>
      <c r="J53" s="13"/>
      <c r="K53" s="13"/>
      <c r="L53" s="11"/>
      <c r="M53" s="11"/>
      <c r="P53" s="1"/>
      <c r="Q53" s="1"/>
    </row>
    <row r="54" spans="2:17" ht="15" customHeight="1" x14ac:dyDescent="0.3">
      <c r="P54" s="1"/>
      <c r="Q54" s="1"/>
    </row>
    <row r="55" spans="2:17" ht="15" customHeight="1" x14ac:dyDescent="0.3">
      <c r="P55" s="1"/>
      <c r="Q55" s="1"/>
    </row>
    <row r="56" spans="2:17" ht="15" customHeight="1" x14ac:dyDescent="0.3">
      <c r="O56" s="1"/>
      <c r="P56" s="1"/>
      <c r="Q56" s="1"/>
    </row>
  </sheetData>
  <mergeCells count="103">
    <mergeCell ref="L25:M26"/>
    <mergeCell ref="B27:C28"/>
    <mergeCell ref="D27:E28"/>
    <mergeCell ref="F27:G28"/>
    <mergeCell ref="H27:I28"/>
    <mergeCell ref="J27:K28"/>
    <mergeCell ref="L27:M28"/>
    <mergeCell ref="D23:E24"/>
    <mergeCell ref="F23:G24"/>
    <mergeCell ref="H23:I24"/>
    <mergeCell ref="J23:K24"/>
    <mergeCell ref="L23:M24"/>
    <mergeCell ref="B25:C26"/>
    <mergeCell ref="D25:E26"/>
    <mergeCell ref="F25:G26"/>
    <mergeCell ref="H25:I26"/>
    <mergeCell ref="J25:K26"/>
    <mergeCell ref="D31:E32"/>
    <mergeCell ref="F31:G32"/>
    <mergeCell ref="H31:I32"/>
    <mergeCell ref="J31:K32"/>
    <mergeCell ref="L31:M32"/>
    <mergeCell ref="B29:C30"/>
    <mergeCell ref="D29:E30"/>
    <mergeCell ref="F29:G30"/>
    <mergeCell ref="H29:I30"/>
    <mergeCell ref="J29:K30"/>
    <mergeCell ref="L29:M30"/>
    <mergeCell ref="A1:T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L35:M36"/>
    <mergeCell ref="Q20:Q21"/>
    <mergeCell ref="R20:R21"/>
    <mergeCell ref="S20:S21"/>
    <mergeCell ref="T20:T21"/>
    <mergeCell ref="A20:A21"/>
    <mergeCell ref="B35:C36"/>
    <mergeCell ref="D35:E36"/>
    <mergeCell ref="F35:G36"/>
    <mergeCell ref="H35:I36"/>
    <mergeCell ref="J35:K36"/>
    <mergeCell ref="K20:K21"/>
    <mergeCell ref="L20:L21"/>
    <mergeCell ref="M20:M21"/>
    <mergeCell ref="N20:N21"/>
    <mergeCell ref="O20:O21"/>
    <mergeCell ref="P20:P21"/>
    <mergeCell ref="B33:C34"/>
    <mergeCell ref="D33:E34"/>
    <mergeCell ref="F33:G34"/>
    <mergeCell ref="H33:I34"/>
    <mergeCell ref="J33:K34"/>
    <mergeCell ref="L33:M34"/>
    <mergeCell ref="B31:C32"/>
    <mergeCell ref="B43:C44"/>
    <mergeCell ref="D43:E44"/>
    <mergeCell ref="J43:K44"/>
    <mergeCell ref="F43:G44"/>
    <mergeCell ref="B41:C42"/>
    <mergeCell ref="D41:E42"/>
    <mergeCell ref="J41:K42"/>
    <mergeCell ref="F41:G42"/>
    <mergeCell ref="B39:C40"/>
    <mergeCell ref="D39:E40"/>
    <mergeCell ref="J39:K40"/>
    <mergeCell ref="F39:G40"/>
    <mergeCell ref="B49:C50"/>
    <mergeCell ref="D49:E50"/>
    <mergeCell ref="B47:C48"/>
    <mergeCell ref="D47:E48"/>
    <mergeCell ref="L47:M48"/>
    <mergeCell ref="J47:K48"/>
    <mergeCell ref="B45:C46"/>
    <mergeCell ref="D45:E46"/>
    <mergeCell ref="J45:K46"/>
    <mergeCell ref="F45:G46"/>
    <mergeCell ref="D52:E53"/>
    <mergeCell ref="F52:G53"/>
    <mergeCell ref="H52:I53"/>
    <mergeCell ref="J52:K53"/>
    <mergeCell ref="L52:M53"/>
    <mergeCell ref="H45:I46"/>
    <mergeCell ref="H43:I44"/>
    <mergeCell ref="H41:I42"/>
    <mergeCell ref="H39:I40"/>
    <mergeCell ref="H47:I48"/>
    <mergeCell ref="L49:M50"/>
    <mergeCell ref="J49:K50"/>
    <mergeCell ref="H49:I50"/>
    <mergeCell ref="F49:G50"/>
    <mergeCell ref="F47:G48"/>
    <mergeCell ref="L39:M40"/>
    <mergeCell ref="L41:M42"/>
    <mergeCell ref="L43:M44"/>
    <mergeCell ref="L45:M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opLeftCell="A5" workbookViewId="0">
      <selection activeCell="T20" sqref="T20:T21"/>
    </sheetView>
  </sheetViews>
  <sheetFormatPr defaultRowHeight="15" customHeight="1" x14ac:dyDescent="0.3"/>
  <cols>
    <col min="1" max="1" width="14.77734375" style="1" customWidth="1"/>
    <col min="2" max="17" width="10.77734375" style="1" customWidth="1"/>
    <col min="18" max="16384" width="8.88671875" style="1"/>
  </cols>
  <sheetData>
    <row r="1" spans="1:20" customFormat="1" ht="15" customHeight="1" x14ac:dyDescent="0.3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S2" s="4" t="s">
        <v>43</v>
      </c>
      <c r="T2" s="5" t="s">
        <v>44</v>
      </c>
    </row>
    <row r="3" spans="1:20" ht="15" customHeight="1" x14ac:dyDescent="0.3">
      <c r="A3" s="1" t="s">
        <v>17</v>
      </c>
      <c r="B3" s="1">
        <v>20</v>
      </c>
      <c r="C3" s="1">
        <v>20</v>
      </c>
      <c r="D3" s="1">
        <v>80</v>
      </c>
      <c r="E3" s="1">
        <v>1</v>
      </c>
      <c r="F3" s="1">
        <v>20</v>
      </c>
      <c r="G3" s="1">
        <v>22</v>
      </c>
      <c r="H3" s="1">
        <v>90</v>
      </c>
      <c r="I3" s="1">
        <v>1</v>
      </c>
      <c r="J3" s="1">
        <v>20</v>
      </c>
      <c r="K3" s="1">
        <v>20</v>
      </c>
      <c r="L3" s="1">
        <v>88</v>
      </c>
      <c r="M3" s="1">
        <v>1</v>
      </c>
      <c r="N3" s="1">
        <v>20</v>
      </c>
      <c r="O3" s="1">
        <v>23</v>
      </c>
      <c r="P3" s="1">
        <v>87</v>
      </c>
      <c r="Q3" s="1">
        <v>1</v>
      </c>
      <c r="S3" s="4" t="s">
        <v>52</v>
      </c>
      <c r="T3" s="1">
        <v>80</v>
      </c>
    </row>
    <row r="4" spans="1:20" ht="15" customHeight="1" x14ac:dyDescent="0.3">
      <c r="A4" s="1" t="s">
        <v>18</v>
      </c>
      <c r="B4" s="1">
        <v>7</v>
      </c>
      <c r="C4" s="1">
        <v>7</v>
      </c>
      <c r="D4" s="1">
        <v>30</v>
      </c>
      <c r="E4" s="1">
        <v>1</v>
      </c>
      <c r="F4" s="1">
        <v>7</v>
      </c>
      <c r="G4" s="1">
        <v>10</v>
      </c>
      <c r="H4" s="1">
        <v>43</v>
      </c>
      <c r="I4" s="1">
        <v>1</v>
      </c>
      <c r="J4" s="1">
        <v>7</v>
      </c>
      <c r="K4" s="1">
        <v>7</v>
      </c>
      <c r="L4" s="1">
        <v>27</v>
      </c>
      <c r="M4" s="1">
        <v>1</v>
      </c>
      <c r="N4" s="1">
        <v>7</v>
      </c>
      <c r="O4" s="1">
        <v>8</v>
      </c>
      <c r="P4" s="1">
        <v>31</v>
      </c>
      <c r="Q4" s="1">
        <v>1</v>
      </c>
      <c r="S4" s="4" t="s">
        <v>46</v>
      </c>
      <c r="T4" s="1">
        <v>25</v>
      </c>
    </row>
    <row r="5" spans="1:20" ht="15" customHeight="1" x14ac:dyDescent="0.3">
      <c r="A5" s="1" t="s">
        <v>19</v>
      </c>
      <c r="B5" s="1">
        <v>11</v>
      </c>
      <c r="C5" s="1">
        <v>11</v>
      </c>
      <c r="D5" s="1">
        <v>62</v>
      </c>
      <c r="E5" s="1">
        <v>1</v>
      </c>
      <c r="F5" s="1">
        <v>11</v>
      </c>
      <c r="G5" s="1">
        <v>11</v>
      </c>
      <c r="H5" s="1">
        <v>68</v>
      </c>
      <c r="I5" s="1">
        <v>1</v>
      </c>
      <c r="J5" s="1">
        <v>11</v>
      </c>
      <c r="K5" s="1">
        <v>11</v>
      </c>
      <c r="L5" s="1">
        <v>60</v>
      </c>
      <c r="M5" s="1">
        <v>1</v>
      </c>
      <c r="N5" s="1">
        <v>11</v>
      </c>
      <c r="O5" s="1">
        <v>11</v>
      </c>
      <c r="P5" s="1">
        <v>70</v>
      </c>
      <c r="Q5" s="1">
        <v>1</v>
      </c>
      <c r="S5" s="4" t="s">
        <v>47</v>
      </c>
      <c r="T5" s="1">
        <v>70</v>
      </c>
    </row>
    <row r="6" spans="1:20" ht="15" customHeight="1" x14ac:dyDescent="0.3">
      <c r="A6" s="1" t="s">
        <v>20</v>
      </c>
      <c r="B6" s="1">
        <v>6</v>
      </c>
      <c r="C6" s="1">
        <v>7</v>
      </c>
      <c r="D6" s="1">
        <v>40</v>
      </c>
      <c r="E6" s="1">
        <v>1</v>
      </c>
      <c r="F6" s="1">
        <v>6</v>
      </c>
      <c r="G6" s="1">
        <v>8</v>
      </c>
      <c r="H6" s="1">
        <v>46</v>
      </c>
      <c r="I6" s="1">
        <v>1</v>
      </c>
      <c r="J6" s="1">
        <v>6</v>
      </c>
      <c r="K6" s="1">
        <v>6</v>
      </c>
      <c r="L6" s="1">
        <v>35</v>
      </c>
      <c r="M6" s="1">
        <v>1</v>
      </c>
      <c r="N6" s="1">
        <v>6</v>
      </c>
      <c r="O6" s="1">
        <v>7</v>
      </c>
      <c r="P6" s="1">
        <v>32</v>
      </c>
      <c r="Q6" s="1">
        <v>1</v>
      </c>
      <c r="S6" s="4" t="s">
        <v>48</v>
      </c>
      <c r="T6" s="1">
        <v>28</v>
      </c>
    </row>
    <row r="7" spans="1:20" ht="15" customHeight="1" x14ac:dyDescent="0.3">
      <c r="A7" s="1" t="s">
        <v>21</v>
      </c>
      <c r="B7" s="1">
        <v>10</v>
      </c>
      <c r="C7" s="1">
        <v>11</v>
      </c>
      <c r="D7" s="1">
        <v>52</v>
      </c>
      <c r="E7" s="1">
        <v>1</v>
      </c>
      <c r="F7" s="1">
        <v>10</v>
      </c>
      <c r="G7" s="1">
        <v>11</v>
      </c>
      <c r="H7" s="1">
        <v>72</v>
      </c>
      <c r="I7" s="1">
        <v>0.5</v>
      </c>
      <c r="J7" s="1">
        <v>10</v>
      </c>
      <c r="K7" s="1">
        <v>10</v>
      </c>
      <c r="L7" s="1">
        <v>50</v>
      </c>
      <c r="M7" s="1">
        <v>1</v>
      </c>
      <c r="N7" s="1">
        <v>10</v>
      </c>
      <c r="O7" s="1">
        <v>10</v>
      </c>
      <c r="P7" s="1">
        <v>60</v>
      </c>
      <c r="Q7" s="1">
        <v>1</v>
      </c>
      <c r="S7" s="4" t="s">
        <v>49</v>
      </c>
      <c r="T7" s="1">
        <v>52</v>
      </c>
    </row>
    <row r="8" spans="1:20" ht="15" customHeight="1" x14ac:dyDescent="0.3">
      <c r="A8" s="1" t="s">
        <v>22</v>
      </c>
      <c r="B8" s="1">
        <v>6</v>
      </c>
      <c r="C8" s="1">
        <v>6</v>
      </c>
      <c r="D8" s="1">
        <v>36</v>
      </c>
      <c r="E8" s="1">
        <v>1</v>
      </c>
      <c r="F8" s="1">
        <v>6</v>
      </c>
      <c r="G8" s="1">
        <v>6</v>
      </c>
      <c r="H8" s="1">
        <v>40</v>
      </c>
      <c r="I8" s="1">
        <v>1</v>
      </c>
      <c r="J8" s="1">
        <v>6</v>
      </c>
      <c r="K8" s="1">
        <v>6</v>
      </c>
      <c r="L8" s="1">
        <v>38</v>
      </c>
      <c r="M8" s="1">
        <v>1</v>
      </c>
      <c r="N8" s="1">
        <v>6</v>
      </c>
      <c r="O8" s="1">
        <v>6</v>
      </c>
      <c r="P8" s="1">
        <v>36</v>
      </c>
      <c r="Q8" s="1">
        <v>1</v>
      </c>
      <c r="S8" s="4" t="s">
        <v>48</v>
      </c>
      <c r="T8" s="1">
        <v>35</v>
      </c>
    </row>
    <row r="9" spans="1:20" ht="15" customHeight="1" x14ac:dyDescent="0.3">
      <c r="A9" s="1" t="s">
        <v>23</v>
      </c>
      <c r="B9" s="1">
        <v>6</v>
      </c>
      <c r="C9" s="1">
        <v>6</v>
      </c>
      <c r="D9" s="1">
        <v>36</v>
      </c>
      <c r="E9" s="1">
        <v>1</v>
      </c>
      <c r="F9" s="1">
        <v>6</v>
      </c>
      <c r="G9" s="1">
        <v>7</v>
      </c>
      <c r="H9" s="1">
        <v>44</v>
      </c>
      <c r="I9" s="1">
        <v>1</v>
      </c>
      <c r="J9" s="1">
        <v>6</v>
      </c>
      <c r="K9" s="1">
        <v>6</v>
      </c>
      <c r="L9" s="1">
        <v>38</v>
      </c>
      <c r="M9" s="1">
        <v>1</v>
      </c>
      <c r="N9" s="1">
        <v>6</v>
      </c>
      <c r="O9" s="1">
        <v>6</v>
      </c>
      <c r="P9" s="1">
        <v>36</v>
      </c>
      <c r="Q9" s="1">
        <v>1</v>
      </c>
      <c r="S9" s="4" t="s">
        <v>48</v>
      </c>
      <c r="T9" s="1">
        <v>35</v>
      </c>
    </row>
    <row r="10" spans="1:20" ht="15" customHeight="1" x14ac:dyDescent="0.3">
      <c r="A10" s="1" t="s">
        <v>24</v>
      </c>
      <c r="B10" s="1">
        <v>6</v>
      </c>
      <c r="C10" s="1">
        <v>6</v>
      </c>
      <c r="D10" s="1">
        <v>36</v>
      </c>
      <c r="E10" s="1">
        <v>1</v>
      </c>
      <c r="F10" s="1">
        <v>6</v>
      </c>
      <c r="G10" s="1">
        <v>6</v>
      </c>
      <c r="H10" s="1">
        <v>40</v>
      </c>
      <c r="I10" s="1">
        <v>1</v>
      </c>
      <c r="J10" s="1">
        <v>6</v>
      </c>
      <c r="K10" s="1">
        <v>6</v>
      </c>
      <c r="L10" s="1">
        <v>38</v>
      </c>
      <c r="M10" s="1">
        <v>1</v>
      </c>
      <c r="N10" s="1">
        <v>6</v>
      </c>
      <c r="O10" s="1">
        <v>6</v>
      </c>
      <c r="P10" s="1">
        <v>36</v>
      </c>
      <c r="Q10" s="1">
        <v>1</v>
      </c>
      <c r="S10" s="4" t="s">
        <v>48</v>
      </c>
      <c r="T10" s="1">
        <v>35</v>
      </c>
    </row>
    <row r="11" spans="1:20" ht="15" customHeight="1" x14ac:dyDescent="0.3">
      <c r="A11" s="1" t="s">
        <v>25</v>
      </c>
      <c r="B11" s="1">
        <v>11</v>
      </c>
      <c r="C11" s="1">
        <v>11</v>
      </c>
      <c r="D11" s="1">
        <v>41</v>
      </c>
      <c r="E11" s="1">
        <v>1</v>
      </c>
      <c r="F11" s="1">
        <v>11</v>
      </c>
      <c r="G11" s="1">
        <v>12</v>
      </c>
      <c r="H11" s="1">
        <v>50</v>
      </c>
      <c r="I11" s="1">
        <v>0.5</v>
      </c>
      <c r="J11" s="1">
        <v>11</v>
      </c>
      <c r="K11" s="1">
        <v>11</v>
      </c>
      <c r="L11" s="1">
        <v>45</v>
      </c>
      <c r="M11" s="1">
        <v>1</v>
      </c>
      <c r="N11" s="1">
        <v>11</v>
      </c>
      <c r="O11" s="1">
        <v>12</v>
      </c>
      <c r="P11" s="1">
        <v>44</v>
      </c>
      <c r="Q11" s="1">
        <v>1</v>
      </c>
      <c r="S11" s="4" t="s">
        <v>47</v>
      </c>
      <c r="T11" s="1">
        <v>45</v>
      </c>
    </row>
    <row r="12" spans="1:20" ht="15" customHeight="1" x14ac:dyDescent="0.3">
      <c r="A12" s="1" t="s">
        <v>26</v>
      </c>
      <c r="B12" s="1">
        <v>10</v>
      </c>
      <c r="C12" s="1">
        <v>10</v>
      </c>
      <c r="D12" s="1">
        <v>45</v>
      </c>
      <c r="E12" s="1">
        <v>1</v>
      </c>
      <c r="F12" s="1">
        <v>10</v>
      </c>
      <c r="G12" s="1">
        <v>12</v>
      </c>
      <c r="H12" s="1">
        <v>40</v>
      </c>
      <c r="I12" s="1">
        <v>1</v>
      </c>
      <c r="J12" s="1">
        <v>10</v>
      </c>
      <c r="K12" s="1">
        <v>10</v>
      </c>
      <c r="L12" s="1">
        <v>45</v>
      </c>
      <c r="M12" s="1">
        <v>1</v>
      </c>
      <c r="N12" s="1">
        <v>10</v>
      </c>
      <c r="O12" s="1">
        <v>10</v>
      </c>
      <c r="P12" s="1">
        <v>51</v>
      </c>
      <c r="Q12" s="1">
        <v>1</v>
      </c>
      <c r="S12" s="4" t="s">
        <v>49</v>
      </c>
      <c r="T12" s="1">
        <v>45</v>
      </c>
    </row>
    <row r="13" spans="1:20" ht="15" customHeight="1" x14ac:dyDescent="0.3">
      <c r="A13" s="1" t="s">
        <v>27</v>
      </c>
      <c r="B13" s="1">
        <v>8</v>
      </c>
      <c r="C13" s="1">
        <v>8</v>
      </c>
      <c r="D13" s="1">
        <v>37</v>
      </c>
      <c r="E13" s="1">
        <v>1</v>
      </c>
      <c r="F13" s="1">
        <v>8</v>
      </c>
      <c r="G13" s="1">
        <v>12</v>
      </c>
      <c r="H13" s="1">
        <v>40</v>
      </c>
      <c r="I13" s="1">
        <v>1</v>
      </c>
      <c r="J13" s="1">
        <v>8</v>
      </c>
      <c r="K13" s="1">
        <v>8</v>
      </c>
      <c r="L13" s="1">
        <v>28</v>
      </c>
      <c r="M13" s="1">
        <v>1</v>
      </c>
      <c r="N13" s="1">
        <v>8</v>
      </c>
      <c r="O13" s="1">
        <v>9</v>
      </c>
      <c r="P13" s="1">
        <v>34</v>
      </c>
      <c r="Q13" s="1">
        <v>1</v>
      </c>
      <c r="S13" s="4" t="s">
        <v>50</v>
      </c>
      <c r="T13" s="1">
        <v>30</v>
      </c>
    </row>
    <row r="14" spans="1:20" ht="15" customHeight="1" x14ac:dyDescent="0.3">
      <c r="A14" s="1" t="s">
        <v>28</v>
      </c>
      <c r="B14" s="1">
        <v>9</v>
      </c>
      <c r="C14" s="1">
        <v>9</v>
      </c>
      <c r="D14" s="1">
        <v>30</v>
      </c>
      <c r="E14" s="1">
        <v>1</v>
      </c>
      <c r="F14" s="1">
        <v>9</v>
      </c>
      <c r="G14" s="1">
        <v>13</v>
      </c>
      <c r="H14" s="1">
        <v>45</v>
      </c>
      <c r="I14" s="1">
        <v>1</v>
      </c>
      <c r="J14" s="1">
        <v>9</v>
      </c>
      <c r="K14" s="1">
        <v>9</v>
      </c>
      <c r="L14" s="1">
        <v>30</v>
      </c>
      <c r="M14" s="1">
        <v>1</v>
      </c>
      <c r="N14" s="1">
        <v>9</v>
      </c>
      <c r="O14" s="1">
        <v>9</v>
      </c>
      <c r="P14" s="1">
        <v>31</v>
      </c>
      <c r="Q14" s="1">
        <v>1</v>
      </c>
      <c r="S14" s="4" t="s">
        <v>51</v>
      </c>
      <c r="T14" s="1">
        <v>29</v>
      </c>
    </row>
    <row r="15" spans="1:20" ht="15" customHeight="1" x14ac:dyDescent="0.3">
      <c r="A15" s="1" t="s">
        <v>29</v>
      </c>
      <c r="B15" s="1">
        <v>10</v>
      </c>
      <c r="C15" s="1">
        <v>10</v>
      </c>
      <c r="D15" s="1">
        <v>32</v>
      </c>
      <c r="E15" s="1">
        <v>1</v>
      </c>
      <c r="F15" s="1">
        <v>10</v>
      </c>
      <c r="G15" s="1">
        <v>14</v>
      </c>
      <c r="H15" s="1">
        <v>37</v>
      </c>
      <c r="I15" s="1">
        <v>0.5</v>
      </c>
      <c r="J15" s="1">
        <v>10</v>
      </c>
      <c r="K15" s="1">
        <v>10</v>
      </c>
      <c r="L15" s="1">
        <v>30</v>
      </c>
      <c r="M15" s="1">
        <v>1</v>
      </c>
      <c r="N15" s="1">
        <v>10</v>
      </c>
      <c r="O15" s="1">
        <v>10</v>
      </c>
      <c r="P15" s="1">
        <v>37</v>
      </c>
      <c r="Q15" s="1">
        <v>1</v>
      </c>
      <c r="S15" s="4" t="s">
        <v>49</v>
      </c>
      <c r="T15" s="1">
        <v>45</v>
      </c>
    </row>
    <row r="16" spans="1:20" ht="15" customHeight="1" x14ac:dyDescent="0.3">
      <c r="A16" s="1" t="s">
        <v>30</v>
      </c>
      <c r="B16" s="1">
        <v>19</v>
      </c>
      <c r="C16" s="1">
        <v>20</v>
      </c>
      <c r="D16" s="1">
        <v>92</v>
      </c>
      <c r="E16" s="1">
        <v>1</v>
      </c>
      <c r="F16" s="1">
        <v>19</v>
      </c>
      <c r="G16" s="1">
        <v>24</v>
      </c>
      <c r="H16" s="1">
        <v>85</v>
      </c>
      <c r="I16" s="1">
        <v>1</v>
      </c>
      <c r="J16" s="1">
        <v>19</v>
      </c>
      <c r="K16" s="1">
        <v>19</v>
      </c>
      <c r="L16" s="1">
        <v>97</v>
      </c>
      <c r="M16" s="1">
        <v>1</v>
      </c>
      <c r="N16" s="1">
        <v>19</v>
      </c>
      <c r="O16" s="1">
        <v>19</v>
      </c>
      <c r="P16" s="1">
        <v>94</v>
      </c>
      <c r="Q16" s="1">
        <v>1</v>
      </c>
      <c r="S16" s="4" t="s">
        <v>55</v>
      </c>
      <c r="T16" s="1">
        <v>125</v>
      </c>
    </row>
    <row r="17" spans="1:20" ht="15" customHeight="1" x14ac:dyDescent="0.3">
      <c r="A17" s="1" t="s">
        <v>31</v>
      </c>
      <c r="B17" s="1">
        <v>16</v>
      </c>
      <c r="C17" s="1">
        <v>16</v>
      </c>
      <c r="D17" s="1">
        <v>49</v>
      </c>
      <c r="E17" s="1">
        <v>1</v>
      </c>
      <c r="F17" s="1">
        <v>16</v>
      </c>
      <c r="G17" s="1">
        <v>19</v>
      </c>
      <c r="H17" s="1">
        <v>68</v>
      </c>
      <c r="I17" s="1">
        <v>1</v>
      </c>
      <c r="J17" s="1">
        <v>16</v>
      </c>
      <c r="K17" s="1">
        <v>16</v>
      </c>
      <c r="L17" s="1">
        <v>50</v>
      </c>
      <c r="M17" s="1">
        <v>1</v>
      </c>
      <c r="N17" s="1">
        <v>16</v>
      </c>
      <c r="O17" s="1">
        <v>16</v>
      </c>
      <c r="P17" s="1">
        <v>50</v>
      </c>
      <c r="Q17" s="1">
        <v>1</v>
      </c>
      <c r="S17" s="4" t="s">
        <v>56</v>
      </c>
      <c r="T17" s="1">
        <v>50</v>
      </c>
    </row>
    <row r="18" spans="1:20" ht="15" customHeight="1" x14ac:dyDescent="0.3">
      <c r="A18" s="1" t="s">
        <v>32</v>
      </c>
      <c r="B18" s="1">
        <v>9</v>
      </c>
      <c r="C18" s="1">
        <v>11</v>
      </c>
      <c r="D18" s="1">
        <v>47</v>
      </c>
      <c r="E18" s="1">
        <v>1</v>
      </c>
      <c r="F18" s="1">
        <v>9</v>
      </c>
      <c r="G18" s="1">
        <v>9</v>
      </c>
      <c r="H18" s="1">
        <v>47</v>
      </c>
      <c r="I18" s="1">
        <v>1</v>
      </c>
      <c r="J18" s="1">
        <v>9</v>
      </c>
      <c r="K18" s="1">
        <v>9</v>
      </c>
      <c r="L18" s="1">
        <v>35</v>
      </c>
      <c r="M18" s="1">
        <v>1</v>
      </c>
      <c r="N18" s="1">
        <v>9</v>
      </c>
      <c r="O18" s="1">
        <v>9</v>
      </c>
      <c r="P18" s="1">
        <v>37</v>
      </c>
      <c r="Q18" s="1">
        <v>1</v>
      </c>
      <c r="S18" s="4" t="s">
        <v>49</v>
      </c>
      <c r="T18" s="1">
        <v>40</v>
      </c>
    </row>
    <row r="20" spans="1:20" ht="15" customHeight="1" x14ac:dyDescent="0.3">
      <c r="A20" s="11" t="s">
        <v>42</v>
      </c>
      <c r="B20" s="11">
        <f t="shared" ref="B20:R20" si="0">SUM(B3:B19)</f>
        <v>164</v>
      </c>
      <c r="C20" s="11">
        <f t="shared" si="0"/>
        <v>169</v>
      </c>
      <c r="D20" s="11">
        <f t="shared" si="0"/>
        <v>745</v>
      </c>
      <c r="E20" s="11">
        <f t="shared" si="0"/>
        <v>16</v>
      </c>
      <c r="F20" s="11">
        <f t="shared" si="0"/>
        <v>164</v>
      </c>
      <c r="G20" s="11">
        <f t="shared" si="0"/>
        <v>196</v>
      </c>
      <c r="H20" s="11">
        <f t="shared" si="0"/>
        <v>855</v>
      </c>
      <c r="I20" s="11">
        <f t="shared" si="0"/>
        <v>14.5</v>
      </c>
      <c r="J20" s="11">
        <f t="shared" si="0"/>
        <v>164</v>
      </c>
      <c r="K20" s="11">
        <f t="shared" si="0"/>
        <v>164</v>
      </c>
      <c r="L20" s="11">
        <f t="shared" si="0"/>
        <v>734</v>
      </c>
      <c r="M20" s="11">
        <f t="shared" si="0"/>
        <v>16</v>
      </c>
      <c r="N20" s="11">
        <f t="shared" si="0"/>
        <v>164</v>
      </c>
      <c r="O20" s="11">
        <f t="shared" si="0"/>
        <v>171</v>
      </c>
      <c r="P20" s="11">
        <f t="shared" si="0"/>
        <v>766</v>
      </c>
      <c r="Q20" s="11">
        <f t="shared" si="0"/>
        <v>16</v>
      </c>
      <c r="R20" s="11">
        <f t="shared" si="0"/>
        <v>0</v>
      </c>
      <c r="S20" s="11">
        <f>S18+S17+S16+S15+S14+S13+S12+S11+S10+S9+S8+S7+S6+S5+S4+S3</f>
        <v>161</v>
      </c>
      <c r="T20" s="11">
        <f>SUM(T3:T19)</f>
        <v>769</v>
      </c>
    </row>
    <row r="21" spans="1:20" ht="1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5" customHeigh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" customHeight="1" x14ac:dyDescent="0.3">
      <c r="B23" s="6"/>
      <c r="C23" s="6"/>
      <c r="D23" s="11" t="s">
        <v>33</v>
      </c>
      <c r="E23" s="11"/>
      <c r="F23" s="11" t="s">
        <v>34</v>
      </c>
      <c r="G23" s="11"/>
      <c r="H23" s="11" t="s">
        <v>35</v>
      </c>
      <c r="I23" s="11"/>
      <c r="J23" s="11" t="s">
        <v>37</v>
      </c>
      <c r="K23" s="11"/>
      <c r="L23" s="11" t="s">
        <v>36</v>
      </c>
      <c r="M23" s="11"/>
      <c r="N23" s="6"/>
      <c r="O23" s="6"/>
      <c r="P23" s="6"/>
      <c r="Q23" s="6"/>
      <c r="R23" s="6"/>
      <c r="S23" s="6"/>
      <c r="T23" s="6"/>
    </row>
    <row r="24" spans="1:20" ht="15" customHeight="1" x14ac:dyDescent="0.3">
      <c r="B24" s="6"/>
      <c r="C24" s="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6"/>
      <c r="P24" s="6"/>
      <c r="Q24" s="6"/>
      <c r="R24" s="6"/>
      <c r="S24" s="6"/>
      <c r="T24" s="6"/>
    </row>
    <row r="25" spans="1:20" ht="15" customHeight="1" x14ac:dyDescent="0.3">
      <c r="B25" s="11" t="s">
        <v>38</v>
      </c>
      <c r="C25" s="11"/>
      <c r="D25" s="11" cm="1">
        <f t="array" ref="D25">SUM(IF(E3:E18=1,1,0))</f>
        <v>16</v>
      </c>
      <c r="E25" s="11"/>
      <c r="F25" s="11">
        <f>AVERAGE(D3:D18)</f>
        <v>46.5625</v>
      </c>
      <c r="G25" s="11"/>
      <c r="H25" s="11">
        <f>(C20-B20)/17</f>
        <v>0.29411764705882354</v>
      </c>
      <c r="I25" s="11"/>
      <c r="J25" s="11">
        <f>D25/F25</f>
        <v>0.34362416107382548</v>
      </c>
      <c r="K25" s="11"/>
      <c r="L25" s="11">
        <v>1</v>
      </c>
      <c r="M25" s="11"/>
      <c r="N25" s="6"/>
      <c r="O25" s="6"/>
      <c r="P25" s="6"/>
      <c r="Q25" s="6"/>
      <c r="R25" s="6"/>
      <c r="S25" s="6"/>
      <c r="T25" s="6"/>
    </row>
    <row r="26" spans="1:20" ht="15" customHeight="1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6"/>
      <c r="P26" s="6"/>
      <c r="Q26" s="6"/>
      <c r="R26" s="6"/>
      <c r="S26" s="6"/>
      <c r="T26" s="6"/>
    </row>
    <row r="27" spans="1:20" ht="15" customHeight="1" x14ac:dyDescent="0.3">
      <c r="B27" s="11" t="s">
        <v>39</v>
      </c>
      <c r="C27" s="11"/>
      <c r="D27" s="11" cm="1">
        <f t="array" ref="D27">SUM(IF(I3:I18=1,1,0))</f>
        <v>13</v>
      </c>
      <c r="E27" s="11"/>
      <c r="F27" s="11">
        <f>AVERAGE(H3:H18)</f>
        <v>53.4375</v>
      </c>
      <c r="G27" s="11"/>
      <c r="H27" s="11">
        <f>(G20-F20)/16</f>
        <v>2</v>
      </c>
      <c r="I27" s="11"/>
      <c r="J27" s="11">
        <f t="shared" ref="J27" si="1">D27/F27</f>
        <v>0.24327485380116959</v>
      </c>
      <c r="K27" s="11"/>
      <c r="L27" s="11">
        <v>1</v>
      </c>
      <c r="M27" s="11"/>
      <c r="N27" s="6"/>
      <c r="O27" s="6"/>
      <c r="P27" s="6"/>
      <c r="Q27" s="6"/>
      <c r="R27" s="6"/>
      <c r="S27" s="6"/>
      <c r="T27" s="6"/>
    </row>
    <row r="28" spans="1:20" ht="15" customHeight="1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6"/>
      <c r="P28" s="6"/>
      <c r="Q28" s="6"/>
      <c r="R28" s="6"/>
      <c r="S28" s="6"/>
      <c r="T28" s="6"/>
    </row>
    <row r="29" spans="1:20" ht="15" customHeight="1" x14ac:dyDescent="0.3">
      <c r="B29" s="11" t="s">
        <v>40</v>
      </c>
      <c r="C29" s="11"/>
      <c r="D29" s="11" cm="1">
        <f t="array" ref="D29">SUM(IF(M3:M18=1,1,0))</f>
        <v>16</v>
      </c>
      <c r="E29" s="11"/>
      <c r="F29" s="11">
        <f>AVERAGE(L3:L18)</f>
        <v>45.875</v>
      </c>
      <c r="G29" s="11"/>
      <c r="H29" s="11">
        <f>(K20-J20)/16</f>
        <v>0</v>
      </c>
      <c r="I29" s="11"/>
      <c r="J29" s="11">
        <f t="shared" ref="J29" si="2">D29/F29</f>
        <v>0.34877384196185285</v>
      </c>
      <c r="K29" s="11"/>
      <c r="L29" s="11">
        <v>1</v>
      </c>
      <c r="M29" s="11"/>
      <c r="N29" s="6"/>
      <c r="O29" s="6"/>
      <c r="P29" s="6"/>
      <c r="Q29" s="6"/>
      <c r="R29" s="6"/>
      <c r="S29" s="6"/>
      <c r="T29" s="6"/>
    </row>
    <row r="30" spans="1:20" ht="15" customHeigh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6"/>
      <c r="P30" s="6"/>
      <c r="Q30" s="6"/>
      <c r="R30" s="6"/>
      <c r="S30" s="6"/>
      <c r="T30" s="6"/>
    </row>
    <row r="31" spans="1:20" ht="15" customHeight="1" x14ac:dyDescent="0.3">
      <c r="B31" s="11" t="s">
        <v>41</v>
      </c>
      <c r="C31" s="11"/>
      <c r="D31" s="11" cm="1">
        <f t="array" ref="D31">SUM(IF(Q3:Q18=1,1,0))</f>
        <v>16</v>
      </c>
      <c r="E31" s="11"/>
      <c r="F31" s="11">
        <f>AVERAGE(P3:P18)</f>
        <v>47.875</v>
      </c>
      <c r="G31" s="11"/>
      <c r="H31" s="11">
        <f>(O20-N20)/16</f>
        <v>0.4375</v>
      </c>
      <c r="I31" s="11"/>
      <c r="J31" s="11">
        <f t="shared" ref="J31" si="3">D31/F31</f>
        <v>0.33420365535248042</v>
      </c>
      <c r="K31" s="11"/>
      <c r="L31" s="11">
        <v>1</v>
      </c>
      <c r="M31" s="11"/>
      <c r="N31" s="6"/>
      <c r="O31" s="6"/>
      <c r="P31" s="6"/>
      <c r="Q31" s="6"/>
      <c r="R31" s="6"/>
      <c r="S31" s="6"/>
      <c r="T31" s="6"/>
    </row>
    <row r="32" spans="1:20" ht="15" customHeight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6"/>
      <c r="P32" s="6"/>
      <c r="Q32" s="6"/>
      <c r="R32" s="6"/>
      <c r="S32" s="6"/>
      <c r="T32" s="6"/>
    </row>
    <row r="33" spans="2:20" ht="15" customHeight="1" x14ac:dyDescent="0.3">
      <c r="B33" s="11" t="s">
        <v>58</v>
      </c>
      <c r="C33" s="11"/>
      <c r="D33" s="11">
        <f>AVERAGE(D25:E32)</f>
        <v>15.25</v>
      </c>
      <c r="E33" s="11"/>
      <c r="F33" s="11">
        <f>AVERAGE(F25:G32)</f>
        <v>48.4375</v>
      </c>
      <c r="G33" s="11"/>
      <c r="H33" s="11">
        <f>AVERAGE(H25:I31)</f>
        <v>0.68290441176470584</v>
      </c>
      <c r="I33" s="11"/>
      <c r="J33" s="11">
        <f>AVERAGE(J25:K31)</f>
        <v>0.31746912804733207</v>
      </c>
      <c r="K33" s="11"/>
      <c r="L33" s="11">
        <f>AVERAGE(L25:M31)</f>
        <v>1</v>
      </c>
      <c r="M33" s="11"/>
      <c r="N33" s="6"/>
      <c r="O33" s="6"/>
      <c r="P33" s="6"/>
      <c r="Q33" s="6"/>
      <c r="R33" s="6"/>
      <c r="S33" s="6"/>
      <c r="T33" s="6"/>
    </row>
    <row r="34" spans="2:20" ht="15" customHeight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6"/>
      <c r="P34" s="6"/>
      <c r="Q34" s="6"/>
      <c r="R34" s="6"/>
      <c r="S34" s="6"/>
      <c r="T34" s="6"/>
    </row>
    <row r="35" spans="2:20" ht="15" customHeight="1" x14ac:dyDescent="0.3">
      <c r="B35" s="11" t="s">
        <v>59</v>
      </c>
      <c r="C35" s="11"/>
      <c r="D35" s="11">
        <v>14</v>
      </c>
      <c r="E35" s="11"/>
      <c r="F35" s="11">
        <f>T20/16</f>
        <v>48.0625</v>
      </c>
      <c r="G35" s="11"/>
      <c r="H35" s="11">
        <v>2</v>
      </c>
      <c r="I35" s="11"/>
      <c r="J35" s="11">
        <f>D35/F35</f>
        <v>0.29128738621586475</v>
      </c>
      <c r="K35" s="11"/>
      <c r="L35" s="11">
        <v>0.9</v>
      </c>
      <c r="M35" s="11"/>
      <c r="N35" s="6"/>
      <c r="O35" s="6"/>
      <c r="P35" s="6"/>
      <c r="Q35" s="6"/>
      <c r="R35" s="6"/>
      <c r="S35" s="6"/>
      <c r="T35" s="6"/>
    </row>
    <row r="36" spans="2:20" ht="15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6"/>
      <c r="P36" s="6"/>
      <c r="Q36" s="6"/>
      <c r="R36" s="6"/>
      <c r="S36" s="6"/>
      <c r="T36" s="6"/>
    </row>
    <row r="37" spans="2:20" ht="15" customHeight="1" x14ac:dyDescent="0.3">
      <c r="N37" s="6"/>
    </row>
    <row r="38" spans="2:20" ht="15" customHeight="1" x14ac:dyDescent="0.3">
      <c r="N38" s="6"/>
    </row>
    <row r="39" spans="2:20" ht="15" customHeight="1" x14ac:dyDescent="0.3">
      <c r="N39" s="6"/>
    </row>
    <row r="40" spans="2:20" ht="15" customHeight="1" x14ac:dyDescent="0.3">
      <c r="N40" s="6"/>
    </row>
    <row r="41" spans="2:20" ht="15" customHeight="1" x14ac:dyDescent="0.3">
      <c r="N41" s="6"/>
    </row>
    <row r="42" spans="2:20" ht="15" customHeight="1" x14ac:dyDescent="0.3">
      <c r="N42" s="6"/>
    </row>
    <row r="43" spans="2:20" ht="15" customHeight="1" x14ac:dyDescent="0.3">
      <c r="N43" s="6"/>
    </row>
    <row r="44" spans="2:20" ht="15" customHeight="1" x14ac:dyDescent="0.3">
      <c r="N44" s="6"/>
    </row>
    <row r="45" spans="2:20" ht="15" customHeight="1" x14ac:dyDescent="0.3">
      <c r="N45" s="6"/>
    </row>
    <row r="46" spans="2:20" ht="15" customHeight="1" x14ac:dyDescent="0.3">
      <c r="N46" s="6"/>
    </row>
    <row r="47" spans="2:20" ht="15" customHeight="1" x14ac:dyDescent="0.3">
      <c r="N47" s="6"/>
    </row>
    <row r="48" spans="2:20" ht="15" customHeight="1" x14ac:dyDescent="0.3">
      <c r="N48" s="6"/>
    </row>
    <row r="49" spans="14:14" ht="15" customHeight="1" x14ac:dyDescent="0.3">
      <c r="N49" s="6"/>
    </row>
    <row r="50" spans="14:14" ht="15" customHeight="1" x14ac:dyDescent="0.3">
      <c r="N50" s="6"/>
    </row>
    <row r="51" spans="14:14" ht="15" customHeight="1" x14ac:dyDescent="0.3">
      <c r="N51" s="6"/>
    </row>
    <row r="52" spans="14:14" ht="15" customHeight="1" x14ac:dyDescent="0.3">
      <c r="N52" s="6"/>
    </row>
    <row r="53" spans="14:14" ht="15" customHeight="1" x14ac:dyDescent="0.3">
      <c r="N53" s="6"/>
    </row>
    <row r="54" spans="14:14" ht="15" customHeight="1" x14ac:dyDescent="0.3">
      <c r="N54" s="6"/>
    </row>
  </sheetData>
  <mergeCells count="62">
    <mergeCell ref="O20:O21"/>
    <mergeCell ref="A1:T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D23:E24"/>
    <mergeCell ref="F23:G24"/>
    <mergeCell ref="H23:I24"/>
    <mergeCell ref="J23:K24"/>
    <mergeCell ref="L23:M24"/>
    <mergeCell ref="P20:P21"/>
    <mergeCell ref="Q20:Q21"/>
    <mergeCell ref="R20:R21"/>
    <mergeCell ref="S20:S21"/>
    <mergeCell ref="T20:T21"/>
    <mergeCell ref="L27:M28"/>
    <mergeCell ref="B25:C26"/>
    <mergeCell ref="D25:E26"/>
    <mergeCell ref="F25:G26"/>
    <mergeCell ref="H25:I26"/>
    <mergeCell ref="J25:K26"/>
    <mergeCell ref="L25:M26"/>
    <mergeCell ref="B27:C28"/>
    <mergeCell ref="D27:E28"/>
    <mergeCell ref="F27:G28"/>
    <mergeCell ref="H27:I28"/>
    <mergeCell ref="J27:K28"/>
    <mergeCell ref="L31:M32"/>
    <mergeCell ref="B29:C30"/>
    <mergeCell ref="D29:E30"/>
    <mergeCell ref="F29:G30"/>
    <mergeCell ref="H29:I30"/>
    <mergeCell ref="J29:K30"/>
    <mergeCell ref="L29:M30"/>
    <mergeCell ref="B31:C32"/>
    <mergeCell ref="D31:E32"/>
    <mergeCell ref="F31:G32"/>
    <mergeCell ref="H31:I32"/>
    <mergeCell ref="J31:K32"/>
    <mergeCell ref="L35:M36"/>
    <mergeCell ref="B33:C34"/>
    <mergeCell ref="D33:E34"/>
    <mergeCell ref="F33:G34"/>
    <mergeCell ref="H33:I34"/>
    <mergeCell ref="J33:K34"/>
    <mergeCell ref="L33:M34"/>
    <mergeCell ref="B35:C36"/>
    <mergeCell ref="D35:E36"/>
    <mergeCell ref="F35:G36"/>
    <mergeCell ref="H35:I36"/>
    <mergeCell ref="J35:K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66D1-757C-4C67-9042-A3E42A62C117}">
  <dimension ref="A1:T54"/>
  <sheetViews>
    <sheetView tabSelected="1" workbookViewId="0">
      <selection activeCell="B23" sqref="B23:M36"/>
    </sheetView>
  </sheetViews>
  <sheetFormatPr defaultRowHeight="14.4" x14ac:dyDescent="0.3"/>
  <cols>
    <col min="1" max="1" width="14.77734375" style="1" customWidth="1"/>
    <col min="2" max="17" width="10.77734375" style="1" customWidth="1"/>
    <col min="18" max="19" width="8.88671875" style="1"/>
    <col min="20" max="20" width="8.88671875" style="17"/>
    <col min="21" max="16384" width="8.88671875" style="1"/>
  </cols>
  <sheetData>
    <row r="1" spans="1:20" customFormat="1" ht="15" customHeight="1" x14ac:dyDescent="0.3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S2" s="4" t="s">
        <v>43</v>
      </c>
      <c r="T2" s="16" t="s">
        <v>44</v>
      </c>
    </row>
    <row r="3" spans="1:20" ht="15" customHeight="1" x14ac:dyDescent="0.3">
      <c r="A3" s="1" t="s">
        <v>17</v>
      </c>
      <c r="B3" s="1">
        <v>15</v>
      </c>
      <c r="C3" s="1">
        <v>15</v>
      </c>
      <c r="D3" s="1">
        <v>100</v>
      </c>
      <c r="E3" s="1">
        <v>1</v>
      </c>
      <c r="F3" s="1">
        <v>22</v>
      </c>
      <c r="G3" s="1">
        <v>22</v>
      </c>
      <c r="H3" s="1">
        <v>130</v>
      </c>
      <c r="I3" s="1">
        <v>1</v>
      </c>
      <c r="J3" s="1">
        <v>15</v>
      </c>
      <c r="K3" s="1">
        <v>15</v>
      </c>
      <c r="L3" s="1">
        <v>110</v>
      </c>
      <c r="M3" s="1">
        <v>1</v>
      </c>
      <c r="N3" s="1">
        <v>15</v>
      </c>
      <c r="O3" s="1">
        <v>15</v>
      </c>
      <c r="P3" s="1">
        <v>110</v>
      </c>
      <c r="Q3" s="1">
        <v>1</v>
      </c>
      <c r="S3" s="14" t="s">
        <v>79</v>
      </c>
      <c r="T3" s="17" t="s">
        <v>80</v>
      </c>
    </row>
    <row r="4" spans="1:20" ht="15" customHeight="1" x14ac:dyDescent="0.3">
      <c r="A4" s="1" t="s">
        <v>18</v>
      </c>
      <c r="B4" s="1">
        <v>4</v>
      </c>
      <c r="C4" s="1">
        <v>4</v>
      </c>
      <c r="D4" s="1">
        <v>35</v>
      </c>
      <c r="E4" s="1">
        <v>1</v>
      </c>
      <c r="F4" s="1">
        <v>4</v>
      </c>
      <c r="G4" s="1">
        <v>4</v>
      </c>
      <c r="H4" s="1">
        <v>40</v>
      </c>
      <c r="I4" s="1">
        <v>1</v>
      </c>
      <c r="J4" s="1">
        <v>4</v>
      </c>
      <c r="K4" s="1">
        <v>4</v>
      </c>
      <c r="L4" s="1">
        <v>40</v>
      </c>
      <c r="M4" s="1">
        <v>1</v>
      </c>
      <c r="N4" s="1">
        <v>4</v>
      </c>
      <c r="O4" s="1">
        <v>4</v>
      </c>
      <c r="P4" s="1">
        <v>37</v>
      </c>
      <c r="Q4" s="1">
        <v>1</v>
      </c>
      <c r="S4" s="14" t="s">
        <v>67</v>
      </c>
      <c r="T4" s="17" t="s">
        <v>77</v>
      </c>
    </row>
    <row r="5" spans="1:20" ht="15" customHeight="1" x14ac:dyDescent="0.3">
      <c r="A5" s="1" t="s">
        <v>19</v>
      </c>
      <c r="B5" s="1">
        <v>8</v>
      </c>
      <c r="C5" s="1">
        <v>8</v>
      </c>
      <c r="D5" s="1">
        <v>80</v>
      </c>
      <c r="E5" s="1">
        <v>1</v>
      </c>
      <c r="F5" s="1">
        <v>8</v>
      </c>
      <c r="G5" s="1">
        <v>8</v>
      </c>
      <c r="H5" s="1">
        <v>75</v>
      </c>
      <c r="I5" s="1">
        <v>1</v>
      </c>
      <c r="J5" s="1">
        <v>8</v>
      </c>
      <c r="K5" s="1">
        <v>8</v>
      </c>
      <c r="L5" s="1">
        <v>85</v>
      </c>
      <c r="M5" s="1">
        <v>1</v>
      </c>
      <c r="N5" s="1">
        <v>8</v>
      </c>
      <c r="O5" s="1">
        <v>8</v>
      </c>
      <c r="P5" s="1">
        <v>82</v>
      </c>
      <c r="Q5" s="1">
        <v>1</v>
      </c>
      <c r="S5" s="14" t="s">
        <v>50</v>
      </c>
      <c r="T5" s="17" t="s">
        <v>76</v>
      </c>
    </row>
    <row r="6" spans="1:20" ht="15" customHeight="1" x14ac:dyDescent="0.3">
      <c r="A6" s="1" t="s">
        <v>20</v>
      </c>
      <c r="B6" s="1">
        <v>15</v>
      </c>
      <c r="C6" s="1">
        <v>15</v>
      </c>
      <c r="D6" s="1">
        <v>110</v>
      </c>
      <c r="E6" s="1">
        <v>1</v>
      </c>
      <c r="F6" s="1">
        <v>2</v>
      </c>
      <c r="G6" s="1">
        <v>2</v>
      </c>
      <c r="H6" s="1">
        <v>120</v>
      </c>
      <c r="I6" s="1">
        <v>1</v>
      </c>
      <c r="J6" s="1">
        <v>15</v>
      </c>
      <c r="K6" s="1">
        <v>15</v>
      </c>
      <c r="L6" s="1">
        <v>115</v>
      </c>
      <c r="M6" s="1">
        <v>1</v>
      </c>
      <c r="N6" s="1">
        <v>15</v>
      </c>
      <c r="O6" s="1">
        <v>15</v>
      </c>
      <c r="P6" s="1">
        <v>110</v>
      </c>
      <c r="Q6" s="1">
        <v>1</v>
      </c>
      <c r="S6" s="14" t="s">
        <v>51</v>
      </c>
      <c r="T6" s="17" t="s">
        <v>76</v>
      </c>
    </row>
    <row r="7" spans="1:20" ht="15" customHeight="1" x14ac:dyDescent="0.3">
      <c r="A7" s="1" t="s">
        <v>21</v>
      </c>
      <c r="B7" s="1">
        <v>5</v>
      </c>
      <c r="C7" s="1">
        <v>5</v>
      </c>
      <c r="D7" s="1">
        <v>60</v>
      </c>
      <c r="E7" s="1">
        <v>1</v>
      </c>
      <c r="F7" s="1">
        <v>5</v>
      </c>
      <c r="G7" s="1">
        <v>5</v>
      </c>
      <c r="H7" s="1">
        <v>55</v>
      </c>
      <c r="I7" s="1">
        <v>1</v>
      </c>
      <c r="J7" s="1">
        <v>5</v>
      </c>
      <c r="K7" s="1">
        <v>5</v>
      </c>
      <c r="L7" s="1">
        <v>55</v>
      </c>
      <c r="M7" s="1">
        <v>1</v>
      </c>
      <c r="N7" s="1">
        <v>5</v>
      </c>
      <c r="O7" s="1">
        <v>5</v>
      </c>
      <c r="P7" s="1">
        <v>65</v>
      </c>
      <c r="Q7" s="1">
        <v>1</v>
      </c>
      <c r="S7" s="14" t="s">
        <v>69</v>
      </c>
      <c r="T7" s="17" t="s">
        <v>75</v>
      </c>
    </row>
    <row r="8" spans="1:20" ht="15" customHeight="1" x14ac:dyDescent="0.3">
      <c r="A8" s="1" t="s">
        <v>22</v>
      </c>
      <c r="B8" s="1">
        <v>2</v>
      </c>
      <c r="C8" s="1">
        <v>2</v>
      </c>
      <c r="D8" s="1">
        <v>10</v>
      </c>
      <c r="E8" s="1">
        <v>1</v>
      </c>
      <c r="F8" s="1">
        <v>2</v>
      </c>
      <c r="G8" s="1">
        <v>2</v>
      </c>
      <c r="H8" s="1">
        <v>10</v>
      </c>
      <c r="I8" s="1">
        <v>1</v>
      </c>
      <c r="J8" s="1">
        <v>2</v>
      </c>
      <c r="K8" s="1">
        <v>2</v>
      </c>
      <c r="L8" s="1">
        <v>10</v>
      </c>
      <c r="M8" s="1">
        <v>1</v>
      </c>
      <c r="N8" s="1">
        <v>2</v>
      </c>
      <c r="O8" s="1">
        <v>2</v>
      </c>
      <c r="P8" s="1">
        <v>12</v>
      </c>
      <c r="Q8" s="1">
        <v>1</v>
      </c>
      <c r="S8" s="14" t="s">
        <v>68</v>
      </c>
      <c r="T8" s="17" t="s">
        <v>49</v>
      </c>
    </row>
    <row r="9" spans="1:20" ht="15" customHeight="1" x14ac:dyDescent="0.3">
      <c r="A9" s="1" t="s">
        <v>23</v>
      </c>
      <c r="B9" s="1">
        <v>2</v>
      </c>
      <c r="C9" s="1">
        <v>2</v>
      </c>
      <c r="D9" s="1">
        <v>10</v>
      </c>
      <c r="E9" s="1">
        <v>1</v>
      </c>
      <c r="F9" s="1">
        <v>2</v>
      </c>
      <c r="G9" s="1">
        <v>2</v>
      </c>
      <c r="H9" s="1">
        <v>10</v>
      </c>
      <c r="I9" s="1">
        <v>1</v>
      </c>
      <c r="J9" s="1">
        <v>2</v>
      </c>
      <c r="K9" s="1">
        <v>2</v>
      </c>
      <c r="L9" s="1">
        <v>10</v>
      </c>
      <c r="M9" s="1">
        <v>1</v>
      </c>
      <c r="N9" s="1">
        <v>2</v>
      </c>
      <c r="O9" s="1">
        <v>2</v>
      </c>
      <c r="P9" s="1">
        <v>10</v>
      </c>
      <c r="Q9" s="1">
        <v>1</v>
      </c>
      <c r="S9" s="14" t="s">
        <v>68</v>
      </c>
      <c r="T9" s="17" t="s">
        <v>49</v>
      </c>
    </row>
    <row r="10" spans="1:20" ht="15" customHeight="1" x14ac:dyDescent="0.3">
      <c r="A10" s="1" t="s">
        <v>24</v>
      </c>
      <c r="B10" s="1">
        <v>2</v>
      </c>
      <c r="C10" s="1">
        <v>2</v>
      </c>
      <c r="D10" s="1">
        <v>10</v>
      </c>
      <c r="E10" s="1">
        <v>1</v>
      </c>
      <c r="F10" s="1">
        <v>2</v>
      </c>
      <c r="G10" s="1">
        <v>2</v>
      </c>
      <c r="H10" s="1">
        <v>10</v>
      </c>
      <c r="I10" s="1">
        <v>1</v>
      </c>
      <c r="J10" s="1">
        <v>2</v>
      </c>
      <c r="K10" s="1">
        <v>2</v>
      </c>
      <c r="L10" s="1">
        <v>10</v>
      </c>
      <c r="M10" s="1">
        <v>1</v>
      </c>
      <c r="N10" s="1">
        <v>2</v>
      </c>
      <c r="O10" s="1">
        <v>2</v>
      </c>
      <c r="P10" s="1">
        <v>10</v>
      </c>
      <c r="Q10" s="1">
        <v>1</v>
      </c>
      <c r="S10" s="14" t="s">
        <v>68</v>
      </c>
      <c r="T10" s="17" t="s">
        <v>49</v>
      </c>
    </row>
    <row r="11" spans="1:20" ht="15" customHeight="1" x14ac:dyDescent="0.3">
      <c r="A11" s="1" t="s">
        <v>25</v>
      </c>
      <c r="B11" s="1">
        <v>5</v>
      </c>
      <c r="C11" s="1">
        <v>5</v>
      </c>
      <c r="D11" s="1">
        <v>40</v>
      </c>
      <c r="E11" s="1">
        <v>1</v>
      </c>
      <c r="F11" s="1">
        <v>5</v>
      </c>
      <c r="G11" s="1">
        <v>5</v>
      </c>
      <c r="H11" s="1">
        <v>42</v>
      </c>
      <c r="I11" s="1">
        <v>1</v>
      </c>
      <c r="J11" s="1">
        <v>5</v>
      </c>
      <c r="K11" s="1">
        <v>5</v>
      </c>
      <c r="L11" s="1">
        <v>42</v>
      </c>
      <c r="M11" s="1">
        <v>1</v>
      </c>
      <c r="N11" s="1">
        <v>5</v>
      </c>
      <c r="O11" s="1">
        <v>5</v>
      </c>
      <c r="P11" s="1">
        <v>35</v>
      </c>
      <c r="Q11" s="1">
        <v>1</v>
      </c>
      <c r="S11" s="14" t="s">
        <v>69</v>
      </c>
      <c r="T11" s="17" t="s">
        <v>74</v>
      </c>
    </row>
    <row r="12" spans="1:20" ht="15" customHeight="1" x14ac:dyDescent="0.3">
      <c r="A12" s="1" t="s">
        <v>26</v>
      </c>
      <c r="B12" s="1">
        <v>3</v>
      </c>
      <c r="C12" s="1">
        <v>3</v>
      </c>
      <c r="D12" s="1">
        <v>25</v>
      </c>
      <c r="E12" s="1">
        <v>1</v>
      </c>
      <c r="F12" s="1">
        <v>3</v>
      </c>
      <c r="G12" s="1">
        <v>3</v>
      </c>
      <c r="H12" s="1">
        <v>27</v>
      </c>
      <c r="I12" s="1">
        <v>1</v>
      </c>
      <c r="J12" s="1">
        <v>3</v>
      </c>
      <c r="K12" s="1">
        <v>3</v>
      </c>
      <c r="L12" s="1">
        <v>23</v>
      </c>
      <c r="M12" s="1">
        <v>1</v>
      </c>
      <c r="N12" s="1">
        <v>3</v>
      </c>
      <c r="O12" s="1">
        <v>3</v>
      </c>
      <c r="P12" s="1">
        <v>20</v>
      </c>
      <c r="Q12" s="1">
        <v>1</v>
      </c>
      <c r="S12" s="14" t="s">
        <v>70</v>
      </c>
      <c r="T12" s="17" t="s">
        <v>45</v>
      </c>
    </row>
    <row r="13" spans="1:20" ht="15" customHeight="1" x14ac:dyDescent="0.3">
      <c r="A13" s="1" t="s">
        <v>27</v>
      </c>
      <c r="B13" s="1">
        <v>2</v>
      </c>
      <c r="C13" s="1">
        <v>2</v>
      </c>
      <c r="D13" s="1">
        <v>10</v>
      </c>
      <c r="E13" s="1">
        <v>1</v>
      </c>
      <c r="F13" s="1">
        <v>2</v>
      </c>
      <c r="G13" s="1">
        <v>2</v>
      </c>
      <c r="H13" s="1">
        <v>12</v>
      </c>
      <c r="I13" s="1">
        <v>1</v>
      </c>
      <c r="J13" s="1">
        <v>2</v>
      </c>
      <c r="K13" s="1">
        <v>2</v>
      </c>
      <c r="L13" s="1">
        <v>10</v>
      </c>
      <c r="M13" s="1">
        <v>1</v>
      </c>
      <c r="N13" s="1">
        <v>2</v>
      </c>
      <c r="O13" s="1">
        <v>2</v>
      </c>
      <c r="P13" s="1">
        <v>10</v>
      </c>
      <c r="Q13" s="1">
        <v>1</v>
      </c>
      <c r="S13" s="14" t="s">
        <v>68</v>
      </c>
      <c r="T13" s="17" t="s">
        <v>49</v>
      </c>
    </row>
    <row r="14" spans="1:20" ht="15" customHeight="1" x14ac:dyDescent="0.3">
      <c r="A14" s="1" t="s">
        <v>28</v>
      </c>
      <c r="B14" s="1">
        <v>5</v>
      </c>
      <c r="C14" s="1">
        <v>5</v>
      </c>
      <c r="D14" s="1">
        <v>40</v>
      </c>
      <c r="E14" s="1">
        <v>1</v>
      </c>
      <c r="F14" s="1">
        <v>5</v>
      </c>
      <c r="G14" s="1">
        <v>5</v>
      </c>
      <c r="H14" s="1">
        <v>40</v>
      </c>
      <c r="I14" s="1">
        <v>1</v>
      </c>
      <c r="J14" s="1">
        <v>5</v>
      </c>
      <c r="K14" s="1">
        <v>5</v>
      </c>
      <c r="L14" s="1">
        <v>38</v>
      </c>
      <c r="M14" s="1">
        <v>1</v>
      </c>
      <c r="N14" s="1">
        <v>5</v>
      </c>
      <c r="O14" s="1">
        <v>5</v>
      </c>
      <c r="P14" s="1">
        <v>36</v>
      </c>
      <c r="Q14" s="1">
        <v>1</v>
      </c>
      <c r="S14" s="14" t="s">
        <v>69</v>
      </c>
      <c r="T14" s="17" t="s">
        <v>73</v>
      </c>
    </row>
    <row r="15" spans="1:20" ht="15" customHeight="1" x14ac:dyDescent="0.3">
      <c r="A15" s="1" t="s">
        <v>29</v>
      </c>
      <c r="B15" s="1">
        <v>2</v>
      </c>
      <c r="C15" s="1">
        <v>2</v>
      </c>
      <c r="D15" s="1">
        <v>20</v>
      </c>
      <c r="E15" s="1">
        <v>1</v>
      </c>
      <c r="F15" s="1">
        <v>2</v>
      </c>
      <c r="G15" s="1">
        <v>2</v>
      </c>
      <c r="H15" s="1">
        <v>25</v>
      </c>
      <c r="I15" s="1">
        <v>1</v>
      </c>
      <c r="J15" s="1">
        <v>2</v>
      </c>
      <c r="K15" s="1">
        <v>2</v>
      </c>
      <c r="L15" s="1">
        <v>22</v>
      </c>
      <c r="M15" s="1">
        <v>1</v>
      </c>
      <c r="N15" s="1">
        <v>2</v>
      </c>
      <c r="O15" s="1">
        <v>2</v>
      </c>
      <c r="P15" s="1">
        <v>20</v>
      </c>
      <c r="Q15" s="1">
        <v>1</v>
      </c>
      <c r="S15" s="14" t="s">
        <v>68</v>
      </c>
      <c r="T15" s="17" t="s">
        <v>56</v>
      </c>
    </row>
    <row r="16" spans="1:20" ht="15" customHeight="1" x14ac:dyDescent="0.3">
      <c r="A16" s="1" t="s">
        <v>30</v>
      </c>
      <c r="B16" s="1">
        <v>14</v>
      </c>
      <c r="C16" s="1">
        <v>14</v>
      </c>
      <c r="D16" s="1">
        <v>140</v>
      </c>
      <c r="E16" s="1">
        <v>1</v>
      </c>
      <c r="F16" s="1">
        <v>14</v>
      </c>
      <c r="G16" s="1">
        <v>15</v>
      </c>
      <c r="H16" s="1">
        <v>110</v>
      </c>
      <c r="I16" s="1">
        <v>1</v>
      </c>
      <c r="J16" s="1">
        <v>14</v>
      </c>
      <c r="K16" s="1">
        <v>19</v>
      </c>
      <c r="L16" s="1">
        <v>125</v>
      </c>
      <c r="M16" s="1">
        <v>0.5</v>
      </c>
      <c r="N16" s="1">
        <v>14</v>
      </c>
      <c r="O16" s="1">
        <v>14</v>
      </c>
      <c r="P16" s="1">
        <v>117</v>
      </c>
      <c r="Q16" s="1">
        <v>1</v>
      </c>
      <c r="S16" s="14" t="s">
        <v>78</v>
      </c>
      <c r="T16" s="17" t="s">
        <v>72</v>
      </c>
    </row>
    <row r="17" spans="1:20" ht="15" customHeight="1" x14ac:dyDescent="0.3">
      <c r="A17" s="1" t="s">
        <v>31</v>
      </c>
      <c r="B17" s="1">
        <v>10</v>
      </c>
      <c r="C17" s="1">
        <v>10</v>
      </c>
      <c r="D17" s="1">
        <v>80</v>
      </c>
      <c r="E17" s="1">
        <v>1</v>
      </c>
      <c r="F17" s="1">
        <v>10</v>
      </c>
      <c r="G17" s="1">
        <v>10</v>
      </c>
      <c r="H17" s="1">
        <v>90</v>
      </c>
      <c r="I17" s="1">
        <v>1</v>
      </c>
      <c r="J17" s="1">
        <v>10</v>
      </c>
      <c r="K17" s="1">
        <v>10</v>
      </c>
      <c r="L17" s="1">
        <v>75</v>
      </c>
      <c r="M17" s="1">
        <v>1</v>
      </c>
      <c r="N17" s="1">
        <v>10</v>
      </c>
      <c r="O17" s="1">
        <v>10</v>
      </c>
      <c r="P17" s="1">
        <v>84</v>
      </c>
      <c r="Q17" s="1">
        <v>1</v>
      </c>
      <c r="S17" s="14" t="s">
        <v>49</v>
      </c>
      <c r="T17" s="17" t="s">
        <v>71</v>
      </c>
    </row>
    <row r="18" spans="1:20" ht="15" customHeight="1" x14ac:dyDescent="0.3">
      <c r="A18" s="1" t="s">
        <v>32</v>
      </c>
      <c r="B18" s="1">
        <v>2</v>
      </c>
      <c r="C18" s="1">
        <v>2</v>
      </c>
      <c r="D18" s="1">
        <v>20</v>
      </c>
      <c r="E18" s="1">
        <v>1</v>
      </c>
      <c r="F18" s="1">
        <v>2</v>
      </c>
      <c r="G18" s="1">
        <v>2</v>
      </c>
      <c r="H18" s="1">
        <v>15</v>
      </c>
      <c r="I18" s="1">
        <v>1</v>
      </c>
      <c r="J18" s="1">
        <v>2</v>
      </c>
      <c r="K18" s="1">
        <v>2</v>
      </c>
      <c r="L18" s="1">
        <v>15</v>
      </c>
      <c r="M18" s="1">
        <v>1</v>
      </c>
      <c r="N18" s="1">
        <v>2</v>
      </c>
      <c r="O18" s="1">
        <v>2</v>
      </c>
      <c r="P18" s="1">
        <v>20</v>
      </c>
      <c r="Q18" s="1">
        <v>1</v>
      </c>
      <c r="S18" s="14" t="s">
        <v>68</v>
      </c>
      <c r="T18" s="17" t="s">
        <v>45</v>
      </c>
    </row>
    <row r="19" spans="1:20" x14ac:dyDescent="0.3">
      <c r="S19" s="15"/>
    </row>
    <row r="20" spans="1:20" ht="15" customHeight="1" x14ac:dyDescent="0.3">
      <c r="A20" s="11" t="s">
        <v>42</v>
      </c>
      <c r="B20" s="11">
        <f t="shared" ref="B20:R20" si="0">SUM(B3:B19)</f>
        <v>96</v>
      </c>
      <c r="C20" s="11">
        <f t="shared" si="0"/>
        <v>96</v>
      </c>
      <c r="D20" s="11">
        <f t="shared" si="0"/>
        <v>790</v>
      </c>
      <c r="E20" s="11">
        <f t="shared" si="0"/>
        <v>16</v>
      </c>
      <c r="F20" s="11">
        <f t="shared" si="0"/>
        <v>90</v>
      </c>
      <c r="G20" s="11">
        <f t="shared" si="0"/>
        <v>91</v>
      </c>
      <c r="H20" s="11">
        <f t="shared" si="0"/>
        <v>811</v>
      </c>
      <c r="I20" s="11">
        <f t="shared" si="0"/>
        <v>16</v>
      </c>
      <c r="J20" s="11">
        <f t="shared" si="0"/>
        <v>96</v>
      </c>
      <c r="K20" s="11">
        <f t="shared" si="0"/>
        <v>101</v>
      </c>
      <c r="L20" s="11">
        <f t="shared" si="0"/>
        <v>785</v>
      </c>
      <c r="M20" s="11">
        <f t="shared" si="0"/>
        <v>15.5</v>
      </c>
      <c r="N20" s="11">
        <f t="shared" si="0"/>
        <v>96</v>
      </c>
      <c r="O20" s="11">
        <f t="shared" si="0"/>
        <v>96</v>
      </c>
      <c r="P20" s="11">
        <f t="shared" si="0"/>
        <v>778</v>
      </c>
      <c r="Q20" s="11">
        <f t="shared" si="0"/>
        <v>16</v>
      </c>
      <c r="R20" s="11">
        <f t="shared" si="0"/>
        <v>0</v>
      </c>
      <c r="S20" s="11">
        <f>S18+S17+S16+S15+S14+S13+S12+S11+S10+S9+S8+S7+S6+S5+S4+S3</f>
        <v>45475</v>
      </c>
      <c r="T20" s="18">
        <f>T3+T4+T5+T6+T7+T8+T9+T10+T11+T12+T13+T14+T15+T16+T17+T18</f>
        <v>765</v>
      </c>
    </row>
    <row r="21" spans="1:20" ht="15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8"/>
    </row>
    <row r="22" spans="1:20" ht="15" customHeigh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9"/>
    </row>
    <row r="23" spans="1:20" ht="15" customHeight="1" x14ac:dyDescent="0.3">
      <c r="B23" s="6"/>
      <c r="C23" s="6"/>
      <c r="D23" s="11" t="s">
        <v>33</v>
      </c>
      <c r="E23" s="11"/>
      <c r="F23" s="11" t="s">
        <v>34</v>
      </c>
      <c r="G23" s="11"/>
      <c r="H23" s="11" t="s">
        <v>35</v>
      </c>
      <c r="I23" s="11"/>
      <c r="J23" s="11" t="s">
        <v>37</v>
      </c>
      <c r="K23" s="11"/>
      <c r="L23" s="11" t="s">
        <v>36</v>
      </c>
      <c r="M23" s="11"/>
      <c r="N23" s="6"/>
      <c r="O23" s="6"/>
      <c r="P23" s="6"/>
      <c r="Q23" s="6"/>
      <c r="R23" s="6"/>
      <c r="S23" s="6"/>
      <c r="T23" s="19"/>
    </row>
    <row r="24" spans="1:20" ht="15" customHeight="1" x14ac:dyDescent="0.3">
      <c r="B24" s="6"/>
      <c r="C24" s="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6"/>
      <c r="P24" s="6"/>
      <c r="Q24" s="6"/>
      <c r="R24" s="6"/>
      <c r="S24" s="6"/>
      <c r="T24" s="19"/>
    </row>
    <row r="25" spans="1:20" ht="15" customHeight="1" x14ac:dyDescent="0.3">
      <c r="B25" s="13" t="s">
        <v>38</v>
      </c>
      <c r="C25" s="13"/>
      <c r="D25" s="13" cm="1">
        <f t="array" ref="D25">SUM(IF(E3:E18=1,1,0))</f>
        <v>16</v>
      </c>
      <c r="E25" s="13"/>
      <c r="F25" s="13">
        <f>AVERAGE(D3:D18)</f>
        <v>49.375</v>
      </c>
      <c r="G25" s="13"/>
      <c r="H25" s="13">
        <f>(C20-B20)/17</f>
        <v>0</v>
      </c>
      <c r="I25" s="13"/>
      <c r="J25" s="13">
        <f>D25/F25</f>
        <v>0.32405063291139241</v>
      </c>
      <c r="K25" s="13"/>
      <c r="L25" s="13">
        <v>1</v>
      </c>
      <c r="M25" s="13"/>
      <c r="N25" s="6"/>
      <c r="O25" s="6"/>
      <c r="P25" s="6"/>
      <c r="Q25" s="6"/>
      <c r="R25" s="6"/>
      <c r="S25" s="6"/>
      <c r="T25" s="19"/>
    </row>
    <row r="26" spans="1:20" ht="15" customHeight="1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6"/>
      <c r="O26" s="6"/>
      <c r="P26" s="6"/>
      <c r="Q26" s="6"/>
      <c r="R26" s="6"/>
      <c r="S26" s="6"/>
      <c r="T26" s="19"/>
    </row>
    <row r="27" spans="1:20" ht="15" customHeight="1" x14ac:dyDescent="0.3">
      <c r="B27" s="13" t="s">
        <v>39</v>
      </c>
      <c r="C27" s="13"/>
      <c r="D27" s="13" cm="1">
        <f t="array" ref="D27">SUM(IF(I3:I18=1,1,0))</f>
        <v>16</v>
      </c>
      <c r="E27" s="13"/>
      <c r="F27" s="13">
        <f>AVERAGE(H3:H18)</f>
        <v>50.6875</v>
      </c>
      <c r="G27" s="13"/>
      <c r="H27" s="13">
        <f>(G20-F20)/16</f>
        <v>6.25E-2</v>
      </c>
      <c r="I27" s="13"/>
      <c r="J27" s="13">
        <f t="shared" ref="J27" si="1">D27/F27</f>
        <v>0.31565967940813811</v>
      </c>
      <c r="K27" s="13"/>
      <c r="L27" s="13">
        <v>1</v>
      </c>
      <c r="M27" s="13"/>
      <c r="N27" s="6"/>
      <c r="O27" s="6"/>
      <c r="P27" s="6"/>
      <c r="Q27" s="6"/>
      <c r="R27" s="6"/>
      <c r="S27" s="6"/>
      <c r="T27" s="19"/>
    </row>
    <row r="28" spans="1:20" ht="15" customHeight="1" x14ac:dyDescent="0.3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6"/>
      <c r="O28" s="6"/>
      <c r="P28" s="6"/>
      <c r="Q28" s="6"/>
      <c r="R28" s="6"/>
      <c r="S28" s="6"/>
      <c r="T28" s="19"/>
    </row>
    <row r="29" spans="1:20" ht="15" customHeight="1" x14ac:dyDescent="0.3">
      <c r="B29" s="13" t="s">
        <v>40</v>
      </c>
      <c r="C29" s="13"/>
      <c r="D29" s="13" cm="1">
        <f t="array" ref="D29">SUM(IF(M3:M18=1,1,0))</f>
        <v>15</v>
      </c>
      <c r="E29" s="13"/>
      <c r="F29" s="13">
        <f>AVERAGE(L3:L18)</f>
        <v>49.0625</v>
      </c>
      <c r="G29" s="13"/>
      <c r="H29" s="13">
        <f>(K20-J20)/16</f>
        <v>0.3125</v>
      </c>
      <c r="I29" s="13"/>
      <c r="J29" s="13">
        <f t="shared" ref="J29" si="2">D29/F29</f>
        <v>0.30573248407643311</v>
      </c>
      <c r="K29" s="13"/>
      <c r="L29" s="13">
        <v>1</v>
      </c>
      <c r="M29" s="13"/>
      <c r="N29" s="6"/>
      <c r="O29" s="6"/>
      <c r="P29" s="6"/>
      <c r="Q29" s="6"/>
      <c r="R29" s="6"/>
      <c r="S29" s="6"/>
      <c r="T29" s="19"/>
    </row>
    <row r="30" spans="1:20" ht="15" customHeight="1" x14ac:dyDescent="0.3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6"/>
      <c r="O30" s="6"/>
      <c r="P30" s="6"/>
      <c r="Q30" s="6"/>
      <c r="R30" s="6"/>
      <c r="S30" s="6"/>
      <c r="T30" s="19"/>
    </row>
    <row r="31" spans="1:20" ht="15" customHeight="1" x14ac:dyDescent="0.3">
      <c r="B31" s="13" t="s">
        <v>41</v>
      </c>
      <c r="C31" s="13"/>
      <c r="D31" s="13" cm="1">
        <f t="array" ref="D31">SUM(IF(Q3:Q18=1,1,0))</f>
        <v>16</v>
      </c>
      <c r="E31" s="13"/>
      <c r="F31" s="13">
        <f>AVERAGE(P3:P18)</f>
        <v>48.625</v>
      </c>
      <c r="G31" s="13"/>
      <c r="H31" s="13">
        <f>(O20-N20)/16</f>
        <v>0</v>
      </c>
      <c r="I31" s="13"/>
      <c r="J31" s="13">
        <f t="shared" ref="J31" si="3">D31/F31</f>
        <v>0.32904884318766064</v>
      </c>
      <c r="K31" s="13"/>
      <c r="L31" s="13">
        <v>1</v>
      </c>
      <c r="M31" s="13"/>
      <c r="N31" s="6"/>
      <c r="O31" s="6"/>
      <c r="P31" s="6"/>
      <c r="Q31" s="6"/>
      <c r="R31" s="6"/>
      <c r="S31" s="6"/>
      <c r="T31" s="19"/>
    </row>
    <row r="32" spans="1:20" ht="15" customHeight="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6"/>
      <c r="O32" s="6"/>
      <c r="P32" s="6"/>
      <c r="Q32" s="6"/>
      <c r="R32" s="6"/>
      <c r="S32" s="6"/>
      <c r="T32" s="19"/>
    </row>
    <row r="33" spans="2:20" ht="15" customHeight="1" x14ac:dyDescent="0.3">
      <c r="B33" s="13" t="s">
        <v>58</v>
      </c>
      <c r="C33" s="13"/>
      <c r="D33" s="13">
        <f>AVERAGE(D25:E32)</f>
        <v>15.75</v>
      </c>
      <c r="E33" s="13"/>
      <c r="F33" s="13">
        <f>AVERAGE(F25:G32)</f>
        <v>49.4375</v>
      </c>
      <c r="G33" s="13"/>
      <c r="H33" s="13">
        <f>AVERAGE(H25:I31)</f>
        <v>9.375E-2</v>
      </c>
      <c r="I33" s="13"/>
      <c r="J33" s="13">
        <f>AVERAGE(J25:K31)</f>
        <v>0.31862290989590603</v>
      </c>
      <c r="K33" s="13"/>
      <c r="L33" s="13">
        <f>AVERAGE(L25:M31)</f>
        <v>1</v>
      </c>
      <c r="M33" s="13"/>
      <c r="N33" s="6"/>
      <c r="O33" s="6"/>
      <c r="P33" s="6"/>
      <c r="Q33" s="6"/>
      <c r="R33" s="6"/>
      <c r="S33" s="6"/>
      <c r="T33" s="19"/>
    </row>
    <row r="34" spans="2:20" ht="15" customHeight="1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6"/>
      <c r="O34" s="6"/>
      <c r="P34" s="6"/>
      <c r="Q34" s="6"/>
      <c r="R34" s="6"/>
      <c r="S34" s="6"/>
      <c r="T34" s="19"/>
    </row>
    <row r="35" spans="2:20" ht="15" customHeight="1" x14ac:dyDescent="0.3">
      <c r="B35" s="13" t="s">
        <v>59</v>
      </c>
      <c r="C35" s="13"/>
      <c r="D35" s="13">
        <v>16</v>
      </c>
      <c r="E35" s="13"/>
      <c r="F35" s="13">
        <f>T20/16</f>
        <v>47.8125</v>
      </c>
      <c r="G35" s="13"/>
      <c r="H35" s="13">
        <v>2</v>
      </c>
      <c r="I35" s="13"/>
      <c r="J35" s="13">
        <f>D35/F35</f>
        <v>0.33464052287581697</v>
      </c>
      <c r="K35" s="13"/>
      <c r="L35" s="13">
        <v>0.9</v>
      </c>
      <c r="M35" s="13"/>
      <c r="N35" s="6"/>
      <c r="O35" s="6"/>
      <c r="P35" s="6"/>
      <c r="Q35" s="6"/>
      <c r="R35" s="6"/>
      <c r="S35" s="6"/>
      <c r="T35" s="19"/>
    </row>
    <row r="36" spans="2:20" ht="15" customHeight="1" x14ac:dyDescent="0.3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6"/>
      <c r="O36" s="6"/>
      <c r="P36" s="6"/>
      <c r="Q36" s="6"/>
      <c r="R36" s="6"/>
      <c r="S36" s="6"/>
      <c r="T36" s="19"/>
    </row>
    <row r="37" spans="2:20" ht="15" customHeight="1" x14ac:dyDescent="0.3">
      <c r="N37" s="6"/>
    </row>
    <row r="38" spans="2:20" ht="15" customHeight="1" x14ac:dyDescent="0.3">
      <c r="N38" s="6"/>
    </row>
    <row r="39" spans="2:20" ht="15" customHeight="1" x14ac:dyDescent="0.3">
      <c r="N39" s="6"/>
    </row>
    <row r="40" spans="2:20" ht="15" customHeight="1" x14ac:dyDescent="0.3">
      <c r="N40" s="6"/>
    </row>
    <row r="41" spans="2:20" ht="15" customHeight="1" x14ac:dyDescent="0.3">
      <c r="N41" s="6"/>
    </row>
    <row r="42" spans="2:20" ht="15" customHeight="1" x14ac:dyDescent="0.3">
      <c r="N42" s="6"/>
    </row>
    <row r="43" spans="2:20" ht="15" customHeight="1" x14ac:dyDescent="0.3">
      <c r="N43" s="6"/>
    </row>
    <row r="44" spans="2:20" ht="15" customHeight="1" x14ac:dyDescent="0.3">
      <c r="N44" s="6"/>
    </row>
    <row r="45" spans="2:20" ht="15" customHeight="1" x14ac:dyDescent="0.3">
      <c r="N45" s="6"/>
    </row>
    <row r="46" spans="2:20" ht="15" customHeight="1" x14ac:dyDescent="0.3">
      <c r="N46" s="6"/>
    </row>
    <row r="47" spans="2:20" ht="15" customHeight="1" x14ac:dyDescent="0.3">
      <c r="N47" s="6"/>
    </row>
    <row r="48" spans="2:20" ht="15" customHeight="1" x14ac:dyDescent="0.3">
      <c r="N48" s="6"/>
    </row>
    <row r="49" spans="14:14" ht="15" customHeight="1" x14ac:dyDescent="0.3">
      <c r="N49" s="6"/>
    </row>
    <row r="50" spans="14:14" ht="15" customHeight="1" x14ac:dyDescent="0.3">
      <c r="N50" s="6"/>
    </row>
    <row r="51" spans="14:14" ht="15" customHeight="1" x14ac:dyDescent="0.3">
      <c r="N51" s="6"/>
    </row>
    <row r="52" spans="14:14" ht="15" customHeight="1" x14ac:dyDescent="0.3">
      <c r="N52" s="6"/>
    </row>
    <row r="53" spans="14:14" ht="15" customHeight="1" x14ac:dyDescent="0.3">
      <c r="N53" s="6"/>
    </row>
    <row r="54" spans="14:14" ht="15" customHeight="1" x14ac:dyDescent="0.3">
      <c r="N54" s="6"/>
    </row>
  </sheetData>
  <mergeCells count="62">
    <mergeCell ref="B35:C36"/>
    <mergeCell ref="D35:E36"/>
    <mergeCell ref="F35:G36"/>
    <mergeCell ref="H35:I36"/>
    <mergeCell ref="J35:K36"/>
    <mergeCell ref="L35:M36"/>
    <mergeCell ref="B33:C34"/>
    <mergeCell ref="D33:E34"/>
    <mergeCell ref="F33:G34"/>
    <mergeCell ref="H33:I34"/>
    <mergeCell ref="J33:K34"/>
    <mergeCell ref="L33:M34"/>
    <mergeCell ref="B31:C32"/>
    <mergeCell ref="D31:E32"/>
    <mergeCell ref="F31:G32"/>
    <mergeCell ref="H31:I32"/>
    <mergeCell ref="J31:K32"/>
    <mergeCell ref="L31:M32"/>
    <mergeCell ref="B29:C30"/>
    <mergeCell ref="D29:E30"/>
    <mergeCell ref="F29:G30"/>
    <mergeCell ref="H29:I30"/>
    <mergeCell ref="J29:K30"/>
    <mergeCell ref="L29:M30"/>
    <mergeCell ref="B27:C28"/>
    <mergeCell ref="D27:E28"/>
    <mergeCell ref="F27:G28"/>
    <mergeCell ref="H27:I28"/>
    <mergeCell ref="J27:K28"/>
    <mergeCell ref="L27:M28"/>
    <mergeCell ref="B25:C26"/>
    <mergeCell ref="D25:E26"/>
    <mergeCell ref="F25:G26"/>
    <mergeCell ref="H25:I26"/>
    <mergeCell ref="J25:K26"/>
    <mergeCell ref="L25:M26"/>
    <mergeCell ref="P20:P21"/>
    <mergeCell ref="Q20:Q21"/>
    <mergeCell ref="R20:R21"/>
    <mergeCell ref="S20:S21"/>
    <mergeCell ref="T20:T21"/>
    <mergeCell ref="D23:E24"/>
    <mergeCell ref="F23:G24"/>
    <mergeCell ref="H23:I24"/>
    <mergeCell ref="J23:K24"/>
    <mergeCell ref="L23:M24"/>
    <mergeCell ref="J20:J21"/>
    <mergeCell ref="K20:K21"/>
    <mergeCell ref="L20:L21"/>
    <mergeCell ref="M20:M21"/>
    <mergeCell ref="N20:N21"/>
    <mergeCell ref="O20:O21"/>
    <mergeCell ref="A1:T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21B4-D10E-4020-8E91-B174082F0549}">
  <dimension ref="D4:P33"/>
  <sheetViews>
    <sheetView topLeftCell="A9" workbookViewId="0">
      <selection activeCell="C36" sqref="C36:N49"/>
    </sheetView>
  </sheetViews>
  <sheetFormatPr defaultRowHeight="14.4" x14ac:dyDescent="0.3"/>
  <cols>
    <col min="1" max="16384" width="8.88671875" style="1"/>
  </cols>
  <sheetData>
    <row r="4" spans="4:16" x14ac:dyDescent="0.3">
      <c r="G4" s="1" t="s">
        <v>62</v>
      </c>
      <c r="I4" s="1" t="s">
        <v>63</v>
      </c>
      <c r="K4" s="1" t="s">
        <v>64</v>
      </c>
      <c r="M4" s="1" t="s">
        <v>37</v>
      </c>
      <c r="O4" s="1" t="s">
        <v>36</v>
      </c>
    </row>
    <row r="6" spans="4:16" x14ac:dyDescent="0.3">
      <c r="D6" s="1" t="s">
        <v>65</v>
      </c>
      <c r="E6" s="1" t="s">
        <v>38</v>
      </c>
      <c r="F6" s="1" t="s">
        <v>60</v>
      </c>
      <c r="G6" s="1">
        <v>13</v>
      </c>
      <c r="H6" s="1" t="s">
        <v>60</v>
      </c>
      <c r="I6" s="1">
        <v>50.5</v>
      </c>
      <c r="J6" s="1" t="s">
        <v>60</v>
      </c>
      <c r="K6" s="3">
        <v>0.82352941176470584</v>
      </c>
      <c r="L6" s="1" t="s">
        <v>60</v>
      </c>
      <c r="M6" s="3">
        <v>0.25742574257425743</v>
      </c>
      <c r="N6" s="1" t="s">
        <v>60</v>
      </c>
      <c r="O6" s="1">
        <v>0.5</v>
      </c>
      <c r="P6" s="8" t="s">
        <v>61</v>
      </c>
    </row>
    <row r="7" spans="4:16" x14ac:dyDescent="0.3">
      <c r="D7" s="1" t="s">
        <v>66</v>
      </c>
      <c r="M7" s="3"/>
    </row>
    <row r="8" spans="4:16" x14ac:dyDescent="0.3">
      <c r="D8" s="1" t="s">
        <v>65</v>
      </c>
      <c r="E8" s="1" t="s">
        <v>39</v>
      </c>
      <c r="F8" s="1" t="s">
        <v>60</v>
      </c>
      <c r="G8" s="1">
        <v>6</v>
      </c>
      <c r="H8" s="1" t="s">
        <v>60</v>
      </c>
      <c r="I8" s="1">
        <v>65</v>
      </c>
      <c r="J8" s="1" t="s">
        <v>60</v>
      </c>
      <c r="K8" s="1">
        <v>2.75</v>
      </c>
      <c r="L8" s="1" t="s">
        <v>60</v>
      </c>
      <c r="M8" s="3">
        <v>9.2307692307692313E-2</v>
      </c>
      <c r="N8" s="1" t="s">
        <v>60</v>
      </c>
      <c r="O8" s="1">
        <v>0</v>
      </c>
      <c r="P8" s="8" t="s">
        <v>61</v>
      </c>
    </row>
    <row r="9" spans="4:16" x14ac:dyDescent="0.3">
      <c r="D9" s="1" t="s">
        <v>66</v>
      </c>
      <c r="M9" s="3"/>
    </row>
    <row r="10" spans="4:16" x14ac:dyDescent="0.3">
      <c r="D10" s="1" t="s">
        <v>65</v>
      </c>
      <c r="E10" s="1" t="s">
        <v>40</v>
      </c>
      <c r="F10" s="1" t="s">
        <v>60</v>
      </c>
      <c r="G10" s="1">
        <v>16</v>
      </c>
      <c r="H10" s="1" t="s">
        <v>60</v>
      </c>
      <c r="I10" s="3">
        <v>46.1875</v>
      </c>
      <c r="J10" s="1" t="s">
        <v>60</v>
      </c>
      <c r="K10" s="1">
        <v>0</v>
      </c>
      <c r="L10" s="1" t="s">
        <v>60</v>
      </c>
      <c r="M10" s="3">
        <v>0.34641407307171856</v>
      </c>
      <c r="N10" s="1" t="s">
        <v>60</v>
      </c>
      <c r="O10" s="1">
        <v>1</v>
      </c>
      <c r="P10" s="8" t="s">
        <v>61</v>
      </c>
    </row>
    <row r="11" spans="4:16" x14ac:dyDescent="0.3">
      <c r="D11" s="1" t="s">
        <v>66</v>
      </c>
      <c r="M11" s="3"/>
    </row>
    <row r="12" spans="4:16" x14ac:dyDescent="0.3">
      <c r="D12" s="1" t="s">
        <v>65</v>
      </c>
      <c r="E12" s="1" t="s">
        <v>41</v>
      </c>
      <c r="F12" s="1" t="s">
        <v>60</v>
      </c>
      <c r="G12" s="1">
        <v>15</v>
      </c>
      <c r="H12" s="1" t="s">
        <v>60</v>
      </c>
      <c r="I12" s="1">
        <v>49</v>
      </c>
      <c r="J12" s="1" t="s">
        <v>60</v>
      </c>
      <c r="K12" s="1">
        <v>0.5</v>
      </c>
      <c r="L12" s="1" t="s">
        <v>60</v>
      </c>
      <c r="M12" s="3">
        <v>0.30612244897959184</v>
      </c>
      <c r="N12" s="1" t="s">
        <v>60</v>
      </c>
      <c r="O12" s="1">
        <v>1</v>
      </c>
      <c r="P12" s="8" t="s">
        <v>61</v>
      </c>
    </row>
    <row r="13" spans="4:16" x14ac:dyDescent="0.3">
      <c r="D13" s="1" t="s">
        <v>66</v>
      </c>
      <c r="M13" s="3"/>
    </row>
    <row r="14" spans="4:16" x14ac:dyDescent="0.3">
      <c r="D14" s="1" t="s">
        <v>65</v>
      </c>
      <c r="E14" s="1" t="s">
        <v>58</v>
      </c>
      <c r="F14" s="1" t="s">
        <v>60</v>
      </c>
      <c r="G14" s="9">
        <v>12.5</v>
      </c>
      <c r="H14" s="1" t="s">
        <v>60</v>
      </c>
      <c r="I14" s="10">
        <v>52.671875</v>
      </c>
      <c r="J14" s="1" t="s">
        <v>60</v>
      </c>
      <c r="K14" s="10">
        <v>1.0183823529411764</v>
      </c>
      <c r="L14" s="1" t="s">
        <v>60</v>
      </c>
      <c r="M14" s="10">
        <v>0.25056748923331501</v>
      </c>
      <c r="N14" s="1" t="s">
        <v>60</v>
      </c>
      <c r="O14" s="9">
        <v>0.625</v>
      </c>
      <c r="P14" s="8" t="s">
        <v>61</v>
      </c>
    </row>
    <row r="15" spans="4:16" x14ac:dyDescent="0.3">
      <c r="D15" s="1" t="s">
        <v>66</v>
      </c>
      <c r="M15" s="3"/>
    </row>
    <row r="16" spans="4:16" x14ac:dyDescent="0.3">
      <c r="D16" s="1" t="s">
        <v>65</v>
      </c>
      <c r="E16" s="1" t="s">
        <v>59</v>
      </c>
      <c r="F16" s="1" t="s">
        <v>60</v>
      </c>
      <c r="G16" s="1">
        <v>14</v>
      </c>
      <c r="H16" s="1" t="s">
        <v>60</v>
      </c>
      <c r="I16" s="3">
        <v>45.9375</v>
      </c>
      <c r="J16" s="1" t="s">
        <v>60</v>
      </c>
      <c r="K16" s="1">
        <v>2</v>
      </c>
      <c r="L16" s="1" t="s">
        <v>60</v>
      </c>
      <c r="M16" s="3">
        <v>0.30476190476190479</v>
      </c>
      <c r="N16" s="1" t="s">
        <v>60</v>
      </c>
      <c r="O16" s="1">
        <v>0.75</v>
      </c>
      <c r="P16" s="8" t="s">
        <v>61</v>
      </c>
    </row>
    <row r="20" spans="4:16" x14ac:dyDescent="0.3">
      <c r="D20" s="1" t="s">
        <v>65</v>
      </c>
      <c r="E20" s="1" t="s">
        <v>38</v>
      </c>
      <c r="F20" s="1" t="s">
        <v>60</v>
      </c>
      <c r="G20" s="1">
        <v>16</v>
      </c>
      <c r="H20" s="1" t="s">
        <v>60</v>
      </c>
      <c r="I20" s="3">
        <v>46.5625</v>
      </c>
      <c r="J20" s="1" t="s">
        <v>60</v>
      </c>
      <c r="K20" s="3">
        <v>0.29411764705882354</v>
      </c>
      <c r="L20" s="1" t="s">
        <v>60</v>
      </c>
      <c r="M20" s="3">
        <v>0.34362416107382548</v>
      </c>
      <c r="N20" s="1" t="s">
        <v>60</v>
      </c>
      <c r="O20" s="1">
        <v>1</v>
      </c>
      <c r="P20" s="8" t="s">
        <v>61</v>
      </c>
    </row>
    <row r="21" spans="4:16" x14ac:dyDescent="0.3">
      <c r="D21" s="1" t="s">
        <v>66</v>
      </c>
      <c r="I21" s="3"/>
      <c r="M21" s="3"/>
    </row>
    <row r="22" spans="4:16" x14ac:dyDescent="0.3">
      <c r="D22" s="1" t="s">
        <v>65</v>
      </c>
      <c r="E22" s="1" t="s">
        <v>39</v>
      </c>
      <c r="F22" s="1" t="s">
        <v>60</v>
      </c>
      <c r="G22" s="1">
        <v>13</v>
      </c>
      <c r="H22" s="1" t="s">
        <v>60</v>
      </c>
      <c r="I22" s="3">
        <v>53.4375</v>
      </c>
      <c r="J22" s="1" t="s">
        <v>60</v>
      </c>
      <c r="K22" s="1">
        <v>2</v>
      </c>
      <c r="L22" s="1" t="s">
        <v>60</v>
      </c>
      <c r="M22" s="3">
        <v>0.24327485380116959</v>
      </c>
      <c r="N22" s="1" t="s">
        <v>60</v>
      </c>
      <c r="O22" s="1">
        <v>1</v>
      </c>
      <c r="P22" s="8" t="s">
        <v>61</v>
      </c>
    </row>
    <row r="23" spans="4:16" x14ac:dyDescent="0.3">
      <c r="D23" s="1" t="s">
        <v>66</v>
      </c>
      <c r="I23" s="3"/>
      <c r="M23" s="3"/>
    </row>
    <row r="24" spans="4:16" x14ac:dyDescent="0.3">
      <c r="D24" s="1" t="s">
        <v>65</v>
      </c>
      <c r="E24" s="1" t="s">
        <v>40</v>
      </c>
      <c r="F24" s="1" t="s">
        <v>60</v>
      </c>
      <c r="G24" s="1">
        <v>16</v>
      </c>
      <c r="H24" s="1" t="s">
        <v>60</v>
      </c>
      <c r="I24" s="3">
        <v>45.875</v>
      </c>
      <c r="J24" s="1" t="s">
        <v>60</v>
      </c>
      <c r="K24" s="1">
        <v>0</v>
      </c>
      <c r="L24" s="1" t="s">
        <v>60</v>
      </c>
      <c r="M24" s="3">
        <v>0.34877384196185285</v>
      </c>
      <c r="N24" s="1" t="s">
        <v>60</v>
      </c>
      <c r="O24" s="1">
        <v>1</v>
      </c>
      <c r="P24" s="8" t="s">
        <v>61</v>
      </c>
    </row>
    <row r="25" spans="4:16" x14ac:dyDescent="0.3">
      <c r="D25" s="1" t="s">
        <v>66</v>
      </c>
      <c r="I25" s="3"/>
      <c r="M25" s="3"/>
    </row>
    <row r="26" spans="4:16" x14ac:dyDescent="0.3">
      <c r="D26" s="1" t="s">
        <v>65</v>
      </c>
      <c r="E26" s="1" t="s">
        <v>41</v>
      </c>
      <c r="F26" s="1" t="s">
        <v>60</v>
      </c>
      <c r="G26" s="1">
        <v>16</v>
      </c>
      <c r="H26" s="1" t="s">
        <v>60</v>
      </c>
      <c r="I26" s="3">
        <v>47.875</v>
      </c>
      <c r="J26" s="1" t="s">
        <v>60</v>
      </c>
      <c r="K26" s="3">
        <v>0.4375</v>
      </c>
      <c r="L26" s="1" t="s">
        <v>60</v>
      </c>
      <c r="M26" s="3">
        <v>0.33420365535248042</v>
      </c>
      <c r="N26" s="1" t="s">
        <v>60</v>
      </c>
      <c r="O26" s="1">
        <v>1</v>
      </c>
      <c r="P26" s="8" t="s">
        <v>61</v>
      </c>
    </row>
    <row r="27" spans="4:16" x14ac:dyDescent="0.3">
      <c r="D27" s="1" t="s">
        <v>66</v>
      </c>
      <c r="I27" s="3"/>
      <c r="M27" s="3"/>
    </row>
    <row r="28" spans="4:16" x14ac:dyDescent="0.3">
      <c r="D28" s="1" t="s">
        <v>65</v>
      </c>
      <c r="E28" s="1" t="s">
        <v>58</v>
      </c>
      <c r="F28" s="1" t="s">
        <v>60</v>
      </c>
      <c r="G28" s="9">
        <v>15.25</v>
      </c>
      <c r="H28" s="1" t="s">
        <v>60</v>
      </c>
      <c r="I28" s="10">
        <v>48.4375</v>
      </c>
      <c r="J28" s="1" t="s">
        <v>60</v>
      </c>
      <c r="K28" s="10">
        <v>0.68290441176470584</v>
      </c>
      <c r="L28" s="1" t="s">
        <v>60</v>
      </c>
      <c r="M28" s="10">
        <v>0.31746912804733207</v>
      </c>
      <c r="N28" s="1" t="s">
        <v>60</v>
      </c>
      <c r="O28" s="9">
        <v>1</v>
      </c>
      <c r="P28" s="8" t="s">
        <v>61</v>
      </c>
    </row>
    <row r="29" spans="4:16" x14ac:dyDescent="0.3">
      <c r="D29" s="1" t="s">
        <v>66</v>
      </c>
      <c r="I29" s="3"/>
      <c r="M29" s="3"/>
    </row>
    <row r="30" spans="4:16" x14ac:dyDescent="0.3">
      <c r="D30" s="1" t="s">
        <v>65</v>
      </c>
      <c r="E30" s="1" t="s">
        <v>59</v>
      </c>
      <c r="F30" s="1" t="s">
        <v>60</v>
      </c>
      <c r="G30" s="1">
        <v>14</v>
      </c>
      <c r="H30" s="1" t="s">
        <v>60</v>
      </c>
      <c r="I30" s="3">
        <v>48.0625</v>
      </c>
      <c r="J30" s="1" t="s">
        <v>60</v>
      </c>
      <c r="K30" s="1">
        <v>2</v>
      </c>
      <c r="L30" s="1" t="s">
        <v>60</v>
      </c>
      <c r="M30" s="3">
        <v>0.29128738621586475</v>
      </c>
      <c r="N30" s="1" t="s">
        <v>60</v>
      </c>
      <c r="O30" s="1">
        <v>0.9</v>
      </c>
      <c r="P30" s="8" t="s">
        <v>61</v>
      </c>
    </row>
    <row r="31" spans="4:16" x14ac:dyDescent="0.3">
      <c r="I31" s="3"/>
      <c r="K31" s="3"/>
      <c r="M31" s="3"/>
    </row>
    <row r="32" spans="4:16" x14ac:dyDescent="0.3">
      <c r="I32" s="3"/>
      <c r="K32" s="3"/>
      <c r="M32" s="3"/>
    </row>
    <row r="33" spans="7:15" x14ac:dyDescent="0.3">
      <c r="G33" s="3">
        <v>18.032786885245898</v>
      </c>
      <c r="I33" s="3">
        <v>-8.7419354838709609</v>
      </c>
      <c r="K33" s="3">
        <v>-49.125168236877528</v>
      </c>
      <c r="M33" s="3">
        <v>21.073431368117937</v>
      </c>
      <c r="O33" s="1">
        <v>37.5</v>
      </c>
    </row>
  </sheetData>
  <hyperlinks>
    <hyperlink ref="P6" r:id="rId1" xr:uid="{82A0B58A-D0B3-44CD-BD51-EE1FB7F4D626}"/>
    <hyperlink ref="P8" r:id="rId2" xr:uid="{FAC41DAF-3E9C-4D58-B038-45EC9BEDFCA2}"/>
    <hyperlink ref="P10" r:id="rId3" xr:uid="{CE12106B-81C4-4855-9E16-D92FA472D73B}"/>
    <hyperlink ref="P12" r:id="rId4" xr:uid="{EF704BD1-79DB-4139-A541-1394FDBF2551}"/>
    <hyperlink ref="P14" r:id="rId5" xr:uid="{E3B4EA4C-5E0F-4A65-8300-2985EA0D41E9}"/>
    <hyperlink ref="P16" r:id="rId6" xr:uid="{61C6C27C-FDD5-42CE-B1EA-251567B80512}"/>
    <hyperlink ref="P20" r:id="rId7" xr:uid="{687038ED-A4E0-4BB8-BE85-5302AB2B10C8}"/>
    <hyperlink ref="P22" r:id="rId8" xr:uid="{F5BC7858-0B03-4555-826A-72621B070A3C}"/>
    <hyperlink ref="P24" r:id="rId9" xr:uid="{E48F2ABA-3E5A-4010-A545-ED3C508E8FEC}"/>
    <hyperlink ref="P26" r:id="rId10" xr:uid="{066B9805-277A-4F1B-9DC8-8CB165EA1419}"/>
    <hyperlink ref="P28" r:id="rId11" xr:uid="{F7E53F68-DD51-4BC4-B95F-EC28238C4E3D}"/>
    <hyperlink ref="P30" r:id="rId12" xr:uid="{16C1F9A5-3B9D-4665-AC3A-265526509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</vt:lpstr>
      <vt:lpstr>Seconda</vt:lpstr>
      <vt:lpstr>Terza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BIAGIO SCOTTO DI COVELLA</cp:lastModifiedBy>
  <dcterms:created xsi:type="dcterms:W3CDTF">2023-11-27T17:28:43Z</dcterms:created>
  <dcterms:modified xsi:type="dcterms:W3CDTF">2024-04-10T14:14:01Z</dcterms:modified>
</cp:coreProperties>
</file>