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5BF176E2-E51D-48E5-B6F8-F342950D42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I14" i="1"/>
  <c r="H14" i="1"/>
  <c r="D14" i="1"/>
  <c r="C14" i="1"/>
  <c r="N13" i="1"/>
  <c r="O13" i="1" s="1"/>
  <c r="M13" i="1"/>
  <c r="J13" i="1"/>
  <c r="I13" i="1"/>
  <c r="H13" i="1"/>
  <c r="D13" i="1"/>
  <c r="E13" i="1" s="1"/>
  <c r="C13" i="1"/>
  <c r="N12" i="1"/>
  <c r="S5" i="1" s="1"/>
  <c r="M12" i="1"/>
  <c r="R5" i="1" s="1"/>
  <c r="I12" i="1"/>
  <c r="J12" i="1" s="1"/>
  <c r="H12" i="1"/>
  <c r="R6" i="1" s="1"/>
  <c r="E12" i="1"/>
  <c r="D12" i="1"/>
  <c r="C12" i="1"/>
  <c r="S7" i="1"/>
  <c r="R7" i="1"/>
  <c r="S6" i="1"/>
  <c r="S12" i="1" l="1"/>
  <c r="S11" i="1"/>
  <c r="T11" i="1" s="1"/>
  <c r="S10" i="1"/>
  <c r="R12" i="1"/>
  <c r="R11" i="1"/>
  <c r="R10" i="1"/>
  <c r="O12" i="1"/>
  <c r="T10" i="1" l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<sst xmlns="http://schemas.openxmlformats.org/spreadsheetml/2006/main" count="58" uniqueCount="21">
  <si>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</si>
  <si>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</si>
  <si>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</si>
  <si>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</si>
  <si>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</si>
  <si>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</si>
  <si>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</si>
  <si>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</si>
  <si>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</si>
  <si>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</si>
  <si>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</si>
  <si>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</si>
  <si>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</si>
  <si>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</si>
  <si>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</si>
  <si>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</si>
  <si>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Test App</t>
  </si>
  <si>
    <t>Scenario2</t>
  </si>
  <si>
    <t>Scenario3</t>
  </si>
  <si>
    <t>Scenario5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</si>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</sst>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[1]optVSnopt!$H$53:$H$57</c:f>
              <c:numCache>
                <c:formatCode>General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[1]optVSnopt!$I$53:$I$57</c:f>
              <c:numCache>
                <c:formatCode>General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D-4F03-AD21-D344A2EC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layout>
        <c:manualLayout>
          <c:xMode val="edge"/>
          <c:yMode val="edge"/>
          <c:x val="0.33983936189791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[1]optVSnopt!$M$53:$M$57</c:f>
              <c:numCache>
                <c:formatCode>General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[1]optVSnopt!$N$53:$N$57</c:f>
              <c:numCache>
                <c:formatCode>General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B-4923-88E5-172943FB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[1]optVSnopt!$C$53:$C$57</c:f>
              <c:numCache>
                <c:formatCode>General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[1]optVSnopt!$D$53:$D$57</c:f>
              <c:numCache>
                <c:formatCode>General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1-4DEE-92C1-E18F7D8D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[1]optVSnopt!$S$53:$S$55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4-48BA-9C70-5EA33F41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45128</xdr:colOff>
      <xdr:row>14</xdr:row>
      <xdr:rowOff>341203</xdr:rowOff>
    </xdr:from>
    <xdr:to>
      <xdr:col>10</xdr:col>
      <xdr:colOff>159700</xdr:colOff>
      <xdr:row>23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FB948-F048-4F20-BD0F-4F2B790A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60142</xdr:colOff>
      <xdr:row>14</xdr:row>
      <xdr:rowOff>342692</xdr:rowOff>
    </xdr:from>
    <xdr:to>
      <xdr:col>15</xdr:col>
      <xdr:colOff>170600</xdr:colOff>
      <xdr:row>23</xdr:row>
      <xdr:rowOff>114731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912DE-5C20-4A25-97A0-BE91B3D9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204795</xdr:colOff>
      <xdr:row>14</xdr:row>
      <xdr:rowOff>310676</xdr:rowOff>
    </xdr:from>
    <xdr:to>
      <xdr:col>5</xdr:col>
      <xdr:colOff>150095</xdr:colOff>
      <xdr:row>23</xdr:row>
      <xdr:rowOff>90336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0CA5F-B336-4691-AE62-9DAAFC214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678452</xdr:colOff>
      <xdr:row>14</xdr:row>
      <xdr:rowOff>322488</xdr:rowOff>
    </xdr:from>
    <xdr:to>
      <xdr:col>19</xdr:col>
      <xdr:colOff>793024</xdr:colOff>
      <xdr:row>23</xdr:row>
      <xdr:rowOff>130356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3B43C-10A1-4376-9543-9D4FB0A7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.xlsx" TargetMode="External"/><Relationship Id="rId1" Type="http://schemas.openxmlformats.org/officeDocument/2006/relationships/externalLinkPath" Target="/Users/biagi/Desktop/Progetto-Operating_systems_for_mobile_cloud_and_IoT/Risult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VSnopt"/>
    </sheetNames>
    <sheetDataSet>
      <sheetData sheetId="0">
        <row r="53">
          <cell r="C53">
            <v>101.38</v>
          </cell>
          <cell r="D53">
            <v>90.967184999999986</v>
          </cell>
          <cell r="H53">
            <v>58.121000000000002</v>
          </cell>
          <cell r="I53">
            <v>71.347314000000011</v>
          </cell>
          <cell r="M53">
            <v>136.57900000000001</v>
          </cell>
          <cell r="N53">
            <v>198.98197200000001</v>
          </cell>
          <cell r="R53">
            <v>136.6378</v>
          </cell>
          <cell r="S53">
            <v>161.58733359999997</v>
          </cell>
        </row>
        <row r="54">
          <cell r="C54">
            <v>101.41</v>
          </cell>
          <cell r="D54">
            <v>137.83652500000002</v>
          </cell>
          <cell r="H54">
            <v>55.320999999999998</v>
          </cell>
          <cell r="I54">
            <v>52.350847999999985</v>
          </cell>
          <cell r="M54">
            <v>137.322</v>
          </cell>
          <cell r="N54">
            <v>138.01236800000001</v>
          </cell>
          <cell r="R54">
            <v>55.073400000000007</v>
          </cell>
          <cell r="S54">
            <v>62.772140799999988</v>
          </cell>
        </row>
        <row r="55">
          <cell r="C55">
            <v>101.407</v>
          </cell>
          <cell r="D55">
            <v>100.497659</v>
          </cell>
          <cell r="H55">
            <v>53.064999999999998</v>
          </cell>
          <cell r="I55">
            <v>99.505318999999957</v>
          </cell>
          <cell r="M55">
            <v>136.55600000000001</v>
          </cell>
          <cell r="N55">
            <v>154.58476999999993</v>
          </cell>
          <cell r="R55">
            <v>101.3818</v>
          </cell>
          <cell r="S55">
            <v>111.799667</v>
          </cell>
        </row>
        <row r="56">
          <cell r="C56">
            <v>101.349</v>
          </cell>
          <cell r="D56">
            <v>136.12500699999998</v>
          </cell>
          <cell r="H56">
            <v>53.207000000000001</v>
          </cell>
          <cell r="I56">
            <v>50.783741000000006</v>
          </cell>
          <cell r="M56">
            <v>136.16399999999999</v>
          </cell>
          <cell r="N56">
            <v>158.99211199999988</v>
          </cell>
        </row>
        <row r="57">
          <cell r="C57">
            <v>101.363</v>
          </cell>
          <cell r="D57">
            <v>93.57195899999995</v>
          </cell>
          <cell r="H57">
            <v>55.652999999999999</v>
          </cell>
          <cell r="I57">
            <v>39.873481999999989</v>
          </cell>
          <cell r="M57">
            <v>136.56800000000001</v>
          </cell>
          <cell r="N57">
            <v>157.36544600000002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4"/>
  <sheetViews>
    <sheetView tabSelected="1" topLeftCell="A2" zoomScale="85" zoomScaleNormal="85" workbookViewId="0">
      <selection activeCell="P15" sqref="P15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8" t="s">
        <v>7</v>
      </c>
      <c r="D4" s="8" t="s">
        <v>6</v>
      </c>
      <c r="E4" s="11"/>
      <c r="F4" s="12"/>
      <c r="G4" s="3" t="s">
        <v>8</v>
      </c>
      <c r="H4" s="8" t="s">
        <v>7</v>
      </c>
      <c r="I4" s="8" t="s">
        <v>6</v>
      </c>
      <c r="J4" s="11"/>
      <c r="K4" s="12"/>
      <c r="L4" s="10" t="s">
        <v>9</v>
      </c>
      <c r="M4" s="8" t="s">
        <v>7</v>
      </c>
      <c r="N4" s="8" t="s">
        <v>6</v>
      </c>
      <c r="O4" s="11"/>
      <c r="P4" s="12"/>
      <c r="Q4" s="3" t="s">
        <v>16</v>
      </c>
      <c r="R4" s="8" t="s">
        <v>7</v>
      </c>
      <c r="S4" s="8" t="s">
        <v>6</v>
      </c>
      <c r="T4" s="11"/>
    </row>
    <row r="5" spans="1:20" ht="28.8" customHeight="1" x14ac:dyDescent="0.3">
      <c r="B5" s="9" t="s">
        <v>1</v>
      </c>
      <c r="C5" s="12">
        <v>101.38</v>
      </c>
      <c r="D5" s="12">
        <v>90.967184999999986</v>
      </c>
      <c r="E5" s="13"/>
      <c r="F5" s="12"/>
      <c r="G5" s="9" t="s">
        <v>1</v>
      </c>
      <c r="H5" s="12">
        <v>58.121000000000002</v>
      </c>
      <c r="I5" s="12">
        <v>71.347314000000011</v>
      </c>
      <c r="J5" s="13"/>
      <c r="K5" s="12"/>
      <c r="L5" s="9" t="s">
        <v>1</v>
      </c>
      <c r="M5" s="12">
        <v>136.57900000000001</v>
      </c>
      <c r="N5" s="12">
        <v>198.98197200000001</v>
      </c>
      <c r="O5" s="13"/>
      <c r="P5" s="12"/>
      <c r="Q5" s="9" t="s">
        <v>17</v>
      </c>
      <c r="R5" s="14">
        <f>M12</f>
        <v>136.6378</v>
      </c>
      <c r="S5" s="14">
        <f>N12</f>
        <v>161.58733359999997</v>
      </c>
      <c r="T5" s="13"/>
    </row>
    <row r="6" spans="1:20" ht="28.8" customHeight="1" x14ac:dyDescent="0.3">
      <c r="B6" s="9" t="s">
        <v>2</v>
      </c>
      <c r="C6" s="12">
        <v>101.41</v>
      </c>
      <c r="D6" s="12">
        <v>137.83652500000002</v>
      </c>
      <c r="E6" s="13"/>
      <c r="F6" s="12"/>
      <c r="G6" s="9" t="s">
        <v>2</v>
      </c>
      <c r="H6" s="12">
        <v>55.320999999999998</v>
      </c>
      <c r="I6" s="12">
        <v>52.350847999999985</v>
      </c>
      <c r="J6" s="13"/>
      <c r="K6" s="12"/>
      <c r="L6" s="9" t="s">
        <v>2</v>
      </c>
      <c r="M6" s="12">
        <v>137.322</v>
      </c>
      <c r="N6" s="12">
        <v>138.01236800000001</v>
      </c>
      <c r="O6" s="13"/>
      <c r="P6" s="12"/>
      <c r="Q6" s="9" t="s">
        <v>18</v>
      </c>
      <c r="R6" s="14">
        <f>H12</f>
        <v>55.073400000000007</v>
      </c>
      <c r="S6" s="14">
        <f>I12</f>
        <v>62.772140799999988</v>
      </c>
      <c r="T6" s="13"/>
    </row>
    <row r="7" spans="1:20" ht="28.8" customHeight="1" x14ac:dyDescent="0.3">
      <c r="B7" s="9" t="s">
        <v>3</v>
      </c>
      <c r="C7" s="12">
        <v>101.407</v>
      </c>
      <c r="D7" s="12">
        <v>100.497659</v>
      </c>
      <c r="E7" s="13"/>
      <c r="F7" s="12"/>
      <c r="G7" s="9" t="s">
        <v>3</v>
      </c>
      <c r="H7" s="12">
        <v>53.064999999999998</v>
      </c>
      <c r="I7" s="12">
        <v>99.505318999999957</v>
      </c>
      <c r="J7" s="13"/>
      <c r="K7" s="12"/>
      <c r="L7" s="9" t="s">
        <v>3</v>
      </c>
      <c r="M7" s="12">
        <v>136.55600000000001</v>
      </c>
      <c r="N7" s="12">
        <v>154.58476999999993</v>
      </c>
      <c r="O7" s="13"/>
      <c r="P7" s="12"/>
      <c r="Q7" s="9" t="s">
        <v>19</v>
      </c>
      <c r="R7" s="14">
        <f>C12</f>
        <v>101.3818</v>
      </c>
      <c r="S7" s="14">
        <f>D12</f>
        <v>111.799667</v>
      </c>
      <c r="T7" s="13"/>
    </row>
    <row r="8" spans="1:20" ht="28.8" customHeight="1" x14ac:dyDescent="0.3">
      <c r="B8" s="9" t="s">
        <v>4</v>
      </c>
      <c r="C8" s="12">
        <v>101.349</v>
      </c>
      <c r="D8" s="12">
        <v>136.12500699999998</v>
      </c>
      <c r="E8" s="13"/>
      <c r="F8" s="12"/>
      <c r="G8" s="9" t="s">
        <v>4</v>
      </c>
      <c r="H8" s="12">
        <v>53.207000000000001</v>
      </c>
      <c r="I8" s="12">
        <v>50.783741000000006</v>
      </c>
      <c r="J8" s="13"/>
      <c r="K8" s="12"/>
      <c r="L8" s="9" t="s">
        <v>4</v>
      </c>
      <c r="M8" s="12">
        <v>136.16399999999999</v>
      </c>
      <c r="N8" s="12">
        <v>158.99211199999988</v>
      </c>
      <c r="O8" s="13"/>
      <c r="P8" s="12"/>
      <c r="Q8" s="15"/>
      <c r="R8" s="12"/>
      <c r="S8" s="12"/>
      <c r="T8" s="13"/>
    </row>
    <row r="9" spans="1:20" ht="28.8" customHeight="1" x14ac:dyDescent="0.3">
      <c r="B9" s="9" t="s">
        <v>5</v>
      </c>
      <c r="C9" s="12">
        <v>101.363</v>
      </c>
      <c r="D9" s="12">
        <v>93.57195899999995</v>
      </c>
      <c r="E9" s="13"/>
      <c r="F9" s="12"/>
      <c r="G9" s="9" t="s">
        <v>5</v>
      </c>
      <c r="H9" s="12">
        <v>55.652999999999999</v>
      </c>
      <c r="I9" s="12">
        <v>39.873481999999989</v>
      </c>
      <c r="J9" s="13"/>
      <c r="K9" s="12"/>
      <c r="L9" s="9" t="s">
        <v>5</v>
      </c>
      <c r="M9" s="12">
        <v>136.56800000000001</v>
      </c>
      <c r="N9" s="12">
        <v>157.36544600000002</v>
      </c>
      <c r="O9" s="13"/>
      <c r="P9" s="12"/>
      <c r="Q9" s="15"/>
      <c r="R9" s="4" t="s">
        <v>15</v>
      </c>
      <c r="S9" s="4" t="s">
        <v>10</v>
      </c>
      <c r="T9" s="5" t="s">
        <v>11</v>
      </c>
    </row>
    <row r="10" spans="1:20" ht="28.8" customHeight="1" x14ac:dyDescent="0.3">
      <c r="B10" s="15"/>
      <c r="C10" s="12"/>
      <c r="D10" s="12"/>
      <c r="E10" s="13"/>
      <c r="F10" s="12"/>
      <c r="G10" s="15"/>
      <c r="H10" s="12"/>
      <c r="I10" s="12"/>
      <c r="J10" s="13"/>
      <c r="K10" s="12"/>
      <c r="L10" s="15"/>
      <c r="M10" s="12"/>
      <c r="N10" s="12"/>
      <c r="O10" s="13"/>
      <c r="P10" s="12"/>
      <c r="Q10" s="6" t="s">
        <v>12</v>
      </c>
      <c r="R10" s="14">
        <f>AVERAGE(R5:R7)</f>
        <v>97.697666666666677</v>
      </c>
      <c r="S10" s="14">
        <f>AVERAGE(S5:S7)</f>
        <v>112.05304713333332</v>
      </c>
      <c r="T10" s="13">
        <f t="shared" ref="T10:T11" si="0">S10/R10</f>
        <v>1.146936779111067</v>
      </c>
    </row>
    <row r="11" spans="1:20" ht="28.8" customHeight="1" x14ac:dyDescent="0.3">
      <c r="B11" s="15"/>
      <c r="C11" s="4" t="s">
        <v>15</v>
      </c>
      <c r="D11" s="4" t="s">
        <v>10</v>
      </c>
      <c r="E11" s="5" t="s">
        <v>11</v>
      </c>
      <c r="F11" s="12"/>
      <c r="G11" s="15"/>
      <c r="H11" s="4" t="s">
        <v>15</v>
      </c>
      <c r="I11" s="4" t="s">
        <v>10</v>
      </c>
      <c r="J11" s="5" t="s">
        <v>11</v>
      </c>
      <c r="K11" s="12"/>
      <c r="L11" s="15"/>
      <c r="M11" s="4" t="s">
        <v>15</v>
      </c>
      <c r="N11" s="4" t="s">
        <v>10</v>
      </c>
      <c r="O11" s="5" t="s">
        <v>11</v>
      </c>
      <c r="P11" s="12"/>
      <c r="Q11" s="6" t="s">
        <v>13</v>
      </c>
      <c r="R11" s="14">
        <f>MEDIAN(R5:R7)</f>
        <v>101.3818</v>
      </c>
      <c r="S11" s="14">
        <f>MEDIAN(S5:S7)</f>
        <v>111.799667</v>
      </c>
      <c r="T11" s="13">
        <f t="shared" si="0"/>
        <v>1.1027587495980542</v>
      </c>
    </row>
    <row r="12" spans="1:20" ht="28.8" customHeight="1" thickBot="1" x14ac:dyDescent="0.35">
      <c r="B12" s="6" t="s">
        <v>12</v>
      </c>
      <c r="C12" s="14">
        <f>AVERAGE(C5:C9)</f>
        <v>101.3818</v>
      </c>
      <c r="D12" s="14">
        <f>AVERAGE(D5:D9)</f>
        <v>111.799667</v>
      </c>
      <c r="E12" s="13">
        <f t="shared" ref="E12:E13" si="1">D12/C12</f>
        <v>1.1027587495980542</v>
      </c>
      <c r="F12" s="12"/>
      <c r="G12" s="6" t="s">
        <v>12</v>
      </c>
      <c r="H12" s="14">
        <f>AVERAGE(H5:H9)</f>
        <v>55.073400000000007</v>
      </c>
      <c r="I12" s="14">
        <f t="shared" ref="I12" si="2">AVERAGE(I5:I9)</f>
        <v>62.772140799999988</v>
      </c>
      <c r="J12" s="13">
        <f t="shared" ref="J12:J13" si="3">I12/H12</f>
        <v>1.1397905486133049</v>
      </c>
      <c r="K12" s="12"/>
      <c r="L12" s="6" t="s">
        <v>12</v>
      </c>
      <c r="M12" s="14">
        <f>AVERAGE(M5:M9)</f>
        <v>136.6378</v>
      </c>
      <c r="N12" s="14">
        <f>AVERAGE(N5:N9)</f>
        <v>161.58733359999997</v>
      </c>
      <c r="O12" s="13">
        <f t="shared" ref="O12:O13" si="4">N12/M12</f>
        <v>1.1825961307925037</v>
      </c>
      <c r="P12" s="12"/>
      <c r="Q12" s="7" t="s">
        <v>14</v>
      </c>
      <c r="R12" s="16">
        <f>_xlfn.STDEV.P(R5:R7)</f>
        <v>33.400274107191898</v>
      </c>
      <c r="S12" s="16">
        <f>_xlfn.STDEV.P(S5:S7)</f>
        <v>40.341531396682413</v>
      </c>
      <c r="T12" s="17" t="s">
        <v>20</v>
      </c>
    </row>
    <row r="13" spans="1:20" ht="28.8" customHeight="1" x14ac:dyDescent="0.3">
      <c r="B13" s="6" t="s">
        <v>13</v>
      </c>
      <c r="C13" s="14">
        <f t="shared" ref="C13" si="5">MEDIAN(C5:C9)</f>
        <v>101.38</v>
      </c>
      <c r="D13" s="14">
        <f>MEDIAN(D5:D9)</f>
        <v>100.497659</v>
      </c>
      <c r="E13" s="13">
        <f t="shared" si="1"/>
        <v>0.99129669560071021</v>
      </c>
      <c r="F13" s="12"/>
      <c r="G13" s="6" t="s">
        <v>13</v>
      </c>
      <c r="H13" s="14">
        <f t="shared" ref="H13:I13" si="6">MEDIAN(H5:H9)</f>
        <v>55.320999999999998</v>
      </c>
      <c r="I13" s="14">
        <f t="shared" si="6"/>
        <v>52.350847999999985</v>
      </c>
      <c r="J13" s="13">
        <f t="shared" si="3"/>
        <v>0.94631058729957862</v>
      </c>
      <c r="K13" s="12"/>
      <c r="L13" s="6" t="s">
        <v>13</v>
      </c>
      <c r="M13" s="14">
        <f t="shared" ref="M13" si="7">MEDIAN(M5:M9)</f>
        <v>136.56800000000001</v>
      </c>
      <c r="N13" s="14">
        <f>MEDIAN(N5:N9)</f>
        <v>157.36544600000002</v>
      </c>
      <c r="O13" s="13">
        <f t="shared" si="4"/>
        <v>1.15228637748228</v>
      </c>
      <c r="P13" s="12"/>
      <c r="Q13" s="12"/>
      <c r="R13" s="12"/>
      <c r="S13" s="12"/>
      <c r="T13" s="13"/>
    </row>
    <row r="14" spans="1:20" ht="28.8" customHeight="1" thickBot="1" x14ac:dyDescent="0.35">
      <c r="B14" s="7" t="s">
        <v>14</v>
      </c>
      <c r="C14" s="16">
        <f t="shared" ref="C14" si="8">_xlfn.STDEV.P(C5:C9)</f>
        <v>2.3928226010297617E-2</v>
      </c>
      <c r="D14" s="16">
        <f>_xlfn.STDEV.P(D5:D9)</f>
        <v>20.802005531551146</v>
      </c>
      <c r="E14" s="17" t="s">
        <v>20</v>
      </c>
      <c r="F14" s="12"/>
      <c r="G14" s="7" t="s">
        <v>14</v>
      </c>
      <c r="H14" s="16">
        <f t="shared" ref="H14" si="9">_xlfn.STDEV.P(H5:H9)</f>
        <v>1.8548437777883084</v>
      </c>
      <c r="I14" s="16">
        <f>_xlfn.STDEV.P(I5:I9)</f>
        <v>20.973953486692697</v>
      </c>
      <c r="J14" s="17" t="s">
        <v>20</v>
      </c>
      <c r="K14" s="12"/>
      <c r="L14" s="7" t="s">
        <v>14</v>
      </c>
      <c r="M14" s="16">
        <f t="shared" ref="M14" si="10">_xlfn.STDEV.P(M5:M9)</f>
        <v>0.37620122275187023</v>
      </c>
      <c r="N14" s="16">
        <f>_xlfn.STDEV.P(N5:N9)</f>
        <v>20.138189546928718</v>
      </c>
      <c r="O14" s="17" t="s">
        <v>20</v>
      </c>
      <c r="P14" s="12"/>
      <c r="Q14" s="12"/>
      <c r="R14" s="12"/>
      <c r="S14" s="12"/>
      <c r="T14" s="13"/>
    </row>
    <row r="15" spans="1:20" ht="28.8" customHeight="1" x14ac:dyDescent="0.3">
      <c r="B15" s="1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</row>
    <row r="16" spans="1:20" ht="28.8" customHeight="1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2:20" ht="28.8" customHeight="1" x14ac:dyDescent="0.3"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2:20" ht="28.8" customHeight="1" x14ac:dyDescent="0.3"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  <row r="19" spans="2:20" ht="28.8" customHeight="1" x14ac:dyDescent="0.3"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</row>
    <row r="20" spans="2:20" ht="28.8" customHeight="1" x14ac:dyDescent="0.3"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</row>
    <row r="21" spans="2:20" ht="28.8" customHeight="1" x14ac:dyDescent="0.3"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2:20" ht="28.8" customHeight="1" x14ac:dyDescent="0.3">
      <c r="B22" s="15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2:20" ht="28.8" customHeight="1" x14ac:dyDescent="0.3">
      <c r="B23" s="15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</row>
    <row r="24" spans="2:20" ht="28.8" customHeight="1" x14ac:dyDescent="0.3"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13C8-DEB1-4B13-83AF-FD93E85E34A8}">
  <dimension ref="A1"/>
  <sheetViews>
    <sheetView workbookViewId="0">
      <selection sqref="A1:S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Risultati App non ottimizzata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2023-10-04T12:34:26Z</dcterms:modified>
</cp:coreProperties>
</file>