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1B85ED6A-108B-496E-AE7A-2BDFE453210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M41" i="1"/>
  <c r="I41" i="1"/>
  <c r="H41" i="1"/>
  <c r="D41" i="1"/>
  <c r="C41" i="1"/>
  <c r="N40" i="1"/>
  <c r="O40" i="1" s="1"/>
  <c r="M40" i="1"/>
  <c r="I40" i="1"/>
  <c r="J40" i="1" s="1"/>
  <c r="H40" i="1"/>
  <c r="D40" i="1"/>
  <c r="E40" i="1" s="1"/>
  <c r="C40" i="1"/>
  <c r="N39" i="1"/>
  <c r="O39" i="1" s="1"/>
  <c r="M39" i="1"/>
  <c r="R32" i="1" s="1"/>
  <c r="I39" i="1"/>
  <c r="J39" i="1" s="1"/>
  <c r="H39" i="1"/>
  <c r="E39" i="1"/>
  <c r="D39" i="1"/>
  <c r="C39" i="1"/>
  <c r="S34" i="1"/>
  <c r="R34" i="1"/>
  <c r="S33" i="1"/>
  <c r="S38" i="1" s="1"/>
  <c r="R33" i="1"/>
  <c r="S32" i="1"/>
  <c r="S39" i="1" s="1"/>
  <c r="N14" i="1"/>
  <c r="M14" i="1"/>
  <c r="I14" i="1"/>
  <c r="H14" i="1"/>
  <c r="D14" i="1"/>
  <c r="C14" i="1"/>
  <c r="N13" i="1"/>
  <c r="M13" i="1"/>
  <c r="O13" i="1" s="1"/>
  <c r="I13" i="1"/>
  <c r="J13" i="1" s="1"/>
  <c r="H13" i="1"/>
  <c r="D13" i="1"/>
  <c r="C13" i="1"/>
  <c r="E13" i="1" s="1"/>
  <c r="N12" i="1"/>
  <c r="O12" i="1" s="1"/>
  <c r="M12" i="1"/>
  <c r="R5" i="1" s="1"/>
  <c r="I12" i="1"/>
  <c r="H12" i="1"/>
  <c r="J12" i="1" s="1"/>
  <c r="E12" i="1"/>
  <c r="D12" i="1"/>
  <c r="C12" i="1"/>
  <c r="S7" i="1"/>
  <c r="R7" i="1"/>
  <c r="S6" i="1"/>
  <c r="R6" i="1"/>
  <c r="S5" i="1"/>
  <c r="S12" i="1" s="1"/>
  <c r="R39" i="1" l="1"/>
  <c r="R38" i="1"/>
  <c r="T38" i="1" s="1"/>
  <c r="R37" i="1"/>
  <c r="S37" i="1"/>
  <c r="T37" i="1" s="1"/>
  <c r="R12" i="1"/>
  <c r="R11" i="1"/>
  <c r="R10" i="1"/>
  <c r="S10" i="1"/>
  <c r="T10" i="1" s="1"/>
  <c r="S11" i="1"/>
  <c r="T11" i="1" s="1"/>
</calcChain>
</file>

<file path=xl/sharedStrings.xml><?xml version="1.0" encoding="utf-8"?>
<sst xmlns="http://schemas.openxmlformats.org/spreadsheetml/2006/main" count="116" uniqueCount="21">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</sst>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ottimizzata'!$C$5:$C$9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'[1]Risultati App non ottimizzata'!$D$5:$D$9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A-469B-A7DB-2C82B1C0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ottimizzata'!$H$5:$H$9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'[1]Risultati App non ottimizzata'!$I$5:$I$9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403-9A4E-B47302FD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ottimizzata'!$M$5:$M$9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'[1]Risultati App non ottimizzata'!$N$5:$N$9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148-88BA-A192024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'[1]Risultati App non ottimizzata'!$R$5:$R$7</c:f>
              <c:numCache>
                <c:formatCode>General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'[1]Risultati App non ottimizzata'!$S$5:$S$7</c:f>
              <c:numCache>
                <c:formatCode>General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0-4B66-9AA9-E6DF95D7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ottimizzata'!$C$5:$C$9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'[2]Risultati App non ottimizzata'!$D$5:$D$9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9-4A30-A934-06EC1536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ottimizzata'!$H$5:$H$9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52951</c:v>
                </c:pt>
              </c:numCache>
            </c:numRef>
          </c:xVal>
          <c:yVal>
            <c:numRef>
              <c:f>'[2]Risultati App non ottimizzata'!$I$5:$I$9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2-4B91-9734-2D46A0B1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ottimizzata'!$M$5:$M$9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'[2]Risultati App non ottimizzata'!$N$5:$N$9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59E-AC49-AA924232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'[2]Risultati App non ottimizzata'!$R$5:$R$7</c:f>
              <c:numCache>
                <c:formatCode>General</c:formatCode>
                <c:ptCount val="3"/>
                <c:pt idx="0">
                  <c:v>133.93099999999998</c:v>
                </c:pt>
                <c:pt idx="1">
                  <c:v>10629.555</c:v>
                </c:pt>
                <c:pt idx="2">
                  <c:v>100.46720000000001</c:v>
                </c:pt>
              </c:numCache>
            </c:numRef>
          </c:xVal>
          <c:yVal>
            <c:numRef>
              <c:f>'[2]Risultati App non ottimizzata'!$S$5:$S$7</c:f>
              <c:numCache>
                <c:formatCode>General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72F-A03F-B636948D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CB18E-CCD1-4E57-9CAA-CAA0B167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CA2FC-E3E8-4EAF-BAC8-A9A15CD56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2702-2435-4B43-AB0B-7F4DB9E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6A94F-C9C3-4C02-9397-9DDC3D02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22523</xdr:colOff>
      <xdr:row>41</xdr:row>
      <xdr:rowOff>354106</xdr:rowOff>
    </xdr:from>
    <xdr:to>
      <xdr:col>5</xdr:col>
      <xdr:colOff>18602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0DFEA-E0A1-4033-856E-1FD77C39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15241</xdr:colOff>
      <xdr:row>42</xdr:row>
      <xdr:rowOff>12439</xdr:rowOff>
    </xdr:from>
    <xdr:to>
      <xdr:col>9</xdr:col>
      <xdr:colOff>1088877</xdr:colOff>
      <xdr:row>49</xdr:row>
      <xdr:rowOff>347383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2CF99-F5D8-42DC-B87D-61E748BF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18602</xdr:colOff>
      <xdr:row>41</xdr:row>
      <xdr:rowOff>342900</xdr:rowOff>
    </xdr:from>
    <xdr:to>
      <xdr:col>15</xdr:col>
      <xdr:colOff>1</xdr:colOff>
      <xdr:row>50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BFC15-6C79-412D-A594-B9CC57AEF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1092462</xdr:colOff>
      <xdr:row>42</xdr:row>
      <xdr:rowOff>10533</xdr:rowOff>
    </xdr:from>
    <xdr:to>
      <xdr:col>20</xdr:col>
      <xdr:colOff>46729</xdr:colOff>
      <xdr:row>49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6C9EC-D657-4779-B879-84A0D9C1E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non%20ottimizzata.xlsx" TargetMode="External"/><Relationship Id="rId1" Type="http://schemas.openxmlformats.org/officeDocument/2006/relationships/externalLinkPath" Target="RisultatiPowDroid/Risultati%20App%20non%20ottimizz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ottimizzata.xlsx" TargetMode="External"/><Relationship Id="rId1" Type="http://schemas.openxmlformats.org/officeDocument/2006/relationships/externalLinkPath" Target="RisultatiPowDroid/Risultati%20App%20ottimizz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102.97</v>
          </cell>
          <cell r="D5">
            <v>107.099188</v>
          </cell>
          <cell r="H5">
            <v>40.329000000000001</v>
          </cell>
          <cell r="I5">
            <v>82.498931999999996</v>
          </cell>
          <cell r="M5">
            <v>138.566</v>
          </cell>
          <cell r="N5">
            <v>192.95286899999999</v>
          </cell>
          <cell r="R5">
            <v>138.95179999999999</v>
          </cell>
          <cell r="S5">
            <v>180.15037240000001</v>
          </cell>
        </row>
        <row r="6">
          <cell r="C6">
            <v>101.68</v>
          </cell>
          <cell r="D6">
            <v>79.198443999999995</v>
          </cell>
          <cell r="H6">
            <v>39.984000000000002</v>
          </cell>
          <cell r="I6">
            <v>41.610183999999997</v>
          </cell>
          <cell r="M6">
            <v>138.81700000000001</v>
          </cell>
          <cell r="N6">
            <v>205.80058399999999</v>
          </cell>
          <cell r="R6">
            <v>39.946600000000004</v>
          </cell>
          <cell r="S6">
            <v>54.237206999999998</v>
          </cell>
        </row>
        <row r="7">
          <cell r="C7">
            <v>106.717</v>
          </cell>
          <cell r="D7">
            <v>150.24098000000001</v>
          </cell>
          <cell r="H7">
            <v>40.356000000000002</v>
          </cell>
          <cell r="I7">
            <v>35.400556999999999</v>
          </cell>
          <cell r="M7">
            <v>139.88499999999999</v>
          </cell>
          <cell r="N7">
            <v>199.97241500000001</v>
          </cell>
          <cell r="R7">
            <v>103.67720000000001</v>
          </cell>
          <cell r="S7">
            <v>114.88823659999998</v>
          </cell>
        </row>
        <row r="8">
          <cell r="C8">
            <v>103.81399999999999</v>
          </cell>
          <cell r="D8">
            <v>146.27462</v>
          </cell>
          <cell r="H8">
            <v>39.929000000000002</v>
          </cell>
          <cell r="I8">
            <v>35.813851999999997</v>
          </cell>
          <cell r="M8">
            <v>139.6</v>
          </cell>
          <cell r="N8">
            <v>150.84999300000001</v>
          </cell>
        </row>
        <row r="9">
          <cell r="C9">
            <v>103.205</v>
          </cell>
          <cell r="D9">
            <v>91.627950999999996</v>
          </cell>
          <cell r="H9">
            <v>39.134999999999998</v>
          </cell>
          <cell r="I9">
            <v>75.86251</v>
          </cell>
          <cell r="M9">
            <v>137.89099999999999</v>
          </cell>
          <cell r="N9">
            <v>151.17600100000001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101.74299999999999</v>
          </cell>
          <cell r="D5">
            <v>133.066329</v>
          </cell>
          <cell r="H5">
            <v>59.753</v>
          </cell>
          <cell r="I5">
            <v>71.509658000000002</v>
          </cell>
          <cell r="M5">
            <v>135.14699999999999</v>
          </cell>
          <cell r="N5">
            <v>190.88302899999999</v>
          </cell>
          <cell r="R5">
            <v>133.93099999999998</v>
          </cell>
          <cell r="S5">
            <v>178.59186019999999</v>
          </cell>
        </row>
        <row r="6">
          <cell r="C6">
            <v>94.453999999999994</v>
          </cell>
          <cell r="D6">
            <v>89.647870999999995</v>
          </cell>
          <cell r="H6">
            <v>38.305</v>
          </cell>
          <cell r="I6">
            <v>67.098872999999998</v>
          </cell>
          <cell r="M6">
            <v>134.84899999999999</v>
          </cell>
          <cell r="N6">
            <v>153.69038399999999</v>
          </cell>
          <cell r="R6">
            <v>10629.555</v>
          </cell>
          <cell r="S6">
            <v>69.890517200000005</v>
          </cell>
        </row>
        <row r="7">
          <cell r="C7">
            <v>103.21599999999999</v>
          </cell>
          <cell r="D7">
            <v>158.199432</v>
          </cell>
          <cell r="H7">
            <v>55.305</v>
          </cell>
          <cell r="I7">
            <v>48.402011999999999</v>
          </cell>
          <cell r="M7">
            <v>131.483</v>
          </cell>
          <cell r="N7">
            <v>188.336545</v>
          </cell>
          <cell r="R7">
            <v>100.46720000000001</v>
          </cell>
          <cell r="S7">
            <v>125.1630328</v>
          </cell>
        </row>
        <row r="8">
          <cell r="C8">
            <v>99.418000000000006</v>
          </cell>
          <cell r="D8">
            <v>146.145983</v>
          </cell>
          <cell r="H8">
            <v>43.411999999999999</v>
          </cell>
          <cell r="I8">
            <v>70.126869999999997</v>
          </cell>
          <cell r="M8">
            <v>135.31899999999999</v>
          </cell>
          <cell r="N8">
            <v>157.655112</v>
          </cell>
        </row>
        <row r="9">
          <cell r="C9">
            <v>103.505</v>
          </cell>
          <cell r="D9">
            <v>98.755549000000002</v>
          </cell>
          <cell r="H9">
            <v>52951</v>
          </cell>
          <cell r="I9">
            <v>92.315173000000001</v>
          </cell>
          <cell r="M9">
            <v>132.857</v>
          </cell>
          <cell r="N9">
            <v>202.39423099999999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1"/>
  <sheetViews>
    <sheetView tabSelected="1" topLeftCell="A22" workbookViewId="0">
      <selection activeCell="A28" sqref="A28:U52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15.6" x14ac:dyDescent="0.3">
      <c r="A2" s="1"/>
      <c r="D2" s="1"/>
      <c r="E2" s="1"/>
      <c r="F2" s="1"/>
      <c r="G2" s="1"/>
      <c r="H2" s="1"/>
      <c r="K2" s="1"/>
    </row>
    <row r="3" spans="1:20" ht="16.2" thickBot="1" x14ac:dyDescent="0.35">
      <c r="A3" s="1"/>
      <c r="C3" s="1"/>
      <c r="D3" s="1"/>
      <c r="E3" s="1"/>
      <c r="F3" s="1"/>
      <c r="G3" s="1"/>
      <c r="H3" s="1"/>
      <c r="K3" s="1"/>
    </row>
    <row r="4" spans="1:20" ht="15.6" x14ac:dyDescent="0.3">
      <c r="B4" s="3" t="s">
        <v>0</v>
      </c>
      <c r="C4" s="4" t="s">
        <v>1</v>
      </c>
      <c r="D4" s="4" t="s">
        <v>2</v>
      </c>
      <c r="E4" s="5"/>
      <c r="G4" s="3" t="s">
        <v>3</v>
      </c>
      <c r="H4" s="4" t="s">
        <v>1</v>
      </c>
      <c r="I4" s="4" t="s">
        <v>2</v>
      </c>
      <c r="J4" s="5"/>
      <c r="L4" s="3" t="s">
        <v>4</v>
      </c>
      <c r="M4" s="4" t="s">
        <v>1</v>
      </c>
      <c r="N4" s="4" t="s">
        <v>2</v>
      </c>
      <c r="O4" s="5"/>
      <c r="Q4" s="3" t="s">
        <v>5</v>
      </c>
      <c r="R4" s="4" t="s">
        <v>1</v>
      </c>
      <c r="S4" s="4" t="s">
        <v>2</v>
      </c>
      <c r="T4" s="5"/>
    </row>
    <row r="5" spans="1:20" ht="15.6" x14ac:dyDescent="0.3">
      <c r="B5" s="6" t="s">
        <v>6</v>
      </c>
      <c r="C5" s="2">
        <v>102.97</v>
      </c>
      <c r="D5" s="2">
        <v>107.099188</v>
      </c>
      <c r="E5" s="7"/>
      <c r="G5" s="6" t="s">
        <v>6</v>
      </c>
      <c r="H5" s="2">
        <v>40.329000000000001</v>
      </c>
      <c r="I5" s="2">
        <v>82.498931999999996</v>
      </c>
      <c r="J5" s="7"/>
      <c r="L5" s="6" t="s">
        <v>6</v>
      </c>
      <c r="M5" s="2">
        <v>138.566</v>
      </c>
      <c r="N5" s="2">
        <v>192.95286899999999</v>
      </c>
      <c r="O5" s="7"/>
      <c r="Q5" s="6" t="s">
        <v>7</v>
      </c>
      <c r="R5" s="8">
        <f>M12</f>
        <v>138.95179999999999</v>
      </c>
      <c r="S5" s="8">
        <f>N12</f>
        <v>180.15037240000001</v>
      </c>
      <c r="T5" s="7"/>
    </row>
    <row r="6" spans="1:20" ht="15.6" x14ac:dyDescent="0.3">
      <c r="B6" s="6" t="s">
        <v>8</v>
      </c>
      <c r="C6" s="2">
        <v>101.68</v>
      </c>
      <c r="D6" s="2">
        <v>79.198443999999995</v>
      </c>
      <c r="E6" s="7"/>
      <c r="G6" s="6" t="s">
        <v>8</v>
      </c>
      <c r="H6" s="2">
        <v>39.984000000000002</v>
      </c>
      <c r="I6" s="2">
        <v>41.610183999999997</v>
      </c>
      <c r="J6" s="7"/>
      <c r="L6" s="6" t="s">
        <v>8</v>
      </c>
      <c r="M6" s="2">
        <v>138.81700000000001</v>
      </c>
      <c r="N6" s="2">
        <v>205.80058399999999</v>
      </c>
      <c r="O6" s="7"/>
      <c r="Q6" s="6" t="s">
        <v>9</v>
      </c>
      <c r="R6" s="8">
        <f>H12</f>
        <v>39.946600000000004</v>
      </c>
      <c r="S6" s="8">
        <f>I12</f>
        <v>54.237206999999998</v>
      </c>
      <c r="T6" s="7"/>
    </row>
    <row r="7" spans="1:20" ht="15.6" x14ac:dyDescent="0.3">
      <c r="B7" s="6" t="s">
        <v>10</v>
      </c>
      <c r="C7" s="2">
        <v>106.717</v>
      </c>
      <c r="D7" s="2">
        <v>150.24098000000001</v>
      </c>
      <c r="E7" s="7"/>
      <c r="G7" s="6" t="s">
        <v>10</v>
      </c>
      <c r="H7" s="2">
        <v>40.356000000000002</v>
      </c>
      <c r="I7" s="2">
        <v>35.400556999999999</v>
      </c>
      <c r="J7" s="7"/>
      <c r="L7" s="6" t="s">
        <v>10</v>
      </c>
      <c r="M7" s="2">
        <v>139.88499999999999</v>
      </c>
      <c r="N7" s="2">
        <v>199.97241500000001</v>
      </c>
      <c r="O7" s="7"/>
      <c r="Q7" s="6" t="s">
        <v>11</v>
      </c>
      <c r="R7" s="8">
        <f>C12</f>
        <v>103.67720000000001</v>
      </c>
      <c r="S7" s="8">
        <f>D12</f>
        <v>114.88823659999998</v>
      </c>
      <c r="T7" s="7"/>
    </row>
    <row r="8" spans="1:20" ht="15.6" x14ac:dyDescent="0.3">
      <c r="B8" s="6" t="s">
        <v>12</v>
      </c>
      <c r="C8" s="2">
        <v>103.81399999999999</v>
      </c>
      <c r="D8" s="2">
        <v>146.27462</v>
      </c>
      <c r="E8" s="7"/>
      <c r="G8" s="6" t="s">
        <v>12</v>
      </c>
      <c r="H8" s="2">
        <v>39.929000000000002</v>
      </c>
      <c r="I8" s="2">
        <v>35.813851999999997</v>
      </c>
      <c r="J8" s="7"/>
      <c r="L8" s="6" t="s">
        <v>12</v>
      </c>
      <c r="M8" s="2">
        <v>139.6</v>
      </c>
      <c r="N8" s="2">
        <v>150.84999300000001</v>
      </c>
      <c r="O8" s="7"/>
      <c r="Q8" s="9"/>
      <c r="T8" s="7"/>
    </row>
    <row r="9" spans="1:20" ht="15.6" x14ac:dyDescent="0.3">
      <c r="B9" s="6" t="s">
        <v>13</v>
      </c>
      <c r="C9" s="2">
        <v>103.205</v>
      </c>
      <c r="D9" s="2">
        <v>91.627950999999996</v>
      </c>
      <c r="E9" s="7"/>
      <c r="G9" s="6" t="s">
        <v>13</v>
      </c>
      <c r="H9" s="2">
        <v>39.134999999999998</v>
      </c>
      <c r="I9" s="2">
        <v>75.86251</v>
      </c>
      <c r="J9" s="7"/>
      <c r="L9" s="6" t="s">
        <v>13</v>
      </c>
      <c r="M9" s="2">
        <v>137.89099999999999</v>
      </c>
      <c r="N9" s="2">
        <v>151.17600100000001</v>
      </c>
      <c r="O9" s="7"/>
      <c r="Q9" s="9"/>
      <c r="R9" s="10" t="s">
        <v>14</v>
      </c>
      <c r="S9" s="10" t="s">
        <v>15</v>
      </c>
      <c r="T9" s="11" t="s">
        <v>16</v>
      </c>
    </row>
    <row r="10" spans="1:20" ht="15.6" x14ac:dyDescent="0.3">
      <c r="B10" s="9"/>
      <c r="E10" s="7"/>
      <c r="G10" s="9"/>
      <c r="J10" s="7"/>
      <c r="L10" s="9"/>
      <c r="O10" s="7"/>
      <c r="Q10" s="12" t="s">
        <v>17</v>
      </c>
      <c r="R10" s="8">
        <f>AVERAGE(R5:R7)</f>
        <v>94.19186666666667</v>
      </c>
      <c r="S10" s="8">
        <f>AVERAGE(S5:S7)</f>
        <v>116.42527199999999</v>
      </c>
      <c r="T10" s="7">
        <f t="shared" ref="T10:T11" si="0">S10/R10</f>
        <v>1.236043791466779</v>
      </c>
    </row>
    <row r="11" spans="1:20" ht="15.6" x14ac:dyDescent="0.3">
      <c r="B11" s="9"/>
      <c r="C11" s="10" t="s">
        <v>14</v>
      </c>
      <c r="D11" s="10" t="s">
        <v>15</v>
      </c>
      <c r="E11" s="11" t="s">
        <v>16</v>
      </c>
      <c r="G11" s="9"/>
      <c r="H11" s="10" t="s">
        <v>14</v>
      </c>
      <c r="I11" s="10" t="s">
        <v>15</v>
      </c>
      <c r="J11" s="11" t="s">
        <v>16</v>
      </c>
      <c r="L11" s="9"/>
      <c r="M11" s="10" t="s">
        <v>14</v>
      </c>
      <c r="N11" s="10" t="s">
        <v>15</v>
      </c>
      <c r="O11" s="11" t="s">
        <v>16</v>
      </c>
      <c r="Q11" s="12" t="s">
        <v>18</v>
      </c>
      <c r="R11" s="8">
        <f>MEDIAN(R5:R7)</f>
        <v>103.67720000000001</v>
      </c>
      <c r="S11" s="8">
        <f>MEDIAN(S5:S7)</f>
        <v>114.88823659999998</v>
      </c>
      <c r="T11" s="7">
        <f t="shared" si="0"/>
        <v>1.1081340603334191</v>
      </c>
    </row>
    <row r="12" spans="1:20" ht="16.2" thickBot="1" x14ac:dyDescent="0.35">
      <c r="B12" s="12" t="s">
        <v>17</v>
      </c>
      <c r="C12" s="8">
        <f>AVERAGE(C5:C9)</f>
        <v>103.67720000000001</v>
      </c>
      <c r="D12" s="8">
        <f>AVERAGE(D5:D9)</f>
        <v>114.88823659999998</v>
      </c>
      <c r="E12" s="7">
        <f>D12/C12</f>
        <v>1.1081340603334191</v>
      </c>
      <c r="G12" s="12" t="s">
        <v>17</v>
      </c>
      <c r="H12" s="8">
        <f>AVERAGE(H5:H9)</f>
        <v>39.946600000000004</v>
      </c>
      <c r="I12" s="8">
        <f t="shared" ref="I12" si="1">AVERAGE(I5:I9)</f>
        <v>54.237206999999998</v>
      </c>
      <c r="J12" s="7">
        <f t="shared" ref="J12:J13" si="2">I12/H12</f>
        <v>1.3577427615867181</v>
      </c>
      <c r="L12" s="12" t="s">
        <v>17</v>
      </c>
      <c r="M12" s="8">
        <f t="shared" ref="M12:N12" si="3">AVERAGE(M5:M9)</f>
        <v>138.95179999999999</v>
      </c>
      <c r="N12" s="8">
        <f t="shared" si="3"/>
        <v>180.15037240000001</v>
      </c>
      <c r="O12" s="7">
        <f t="shared" ref="O12:O13" si="4">N12/M12</f>
        <v>1.2964954207142334</v>
      </c>
      <c r="Q12" s="13" t="s">
        <v>19</v>
      </c>
      <c r="R12" s="14">
        <f>_xlfn.STDEV.P(R5:R7)</f>
        <v>40.971421487774741</v>
      </c>
      <c r="S12" s="14">
        <f>_xlfn.STDEV.P(S5:S7)</f>
        <v>51.415323031353083</v>
      </c>
      <c r="T12" s="15" t="s">
        <v>20</v>
      </c>
    </row>
    <row r="13" spans="1:20" ht="15.6" x14ac:dyDescent="0.3">
      <c r="B13" s="12" t="s">
        <v>18</v>
      </c>
      <c r="C13" s="8">
        <f>MEDIAN(C5:C9)</f>
        <v>103.205</v>
      </c>
      <c r="D13" s="8">
        <f>MEDIAN(D5:D9)</f>
        <v>107.099188</v>
      </c>
      <c r="E13" s="7">
        <f>D13/C13</f>
        <v>1.0377325517174556</v>
      </c>
      <c r="G13" s="12" t="s">
        <v>18</v>
      </c>
      <c r="H13" s="8">
        <f t="shared" ref="H13:I13" si="5">MEDIAN(H5:H9)</f>
        <v>39.984000000000002</v>
      </c>
      <c r="I13" s="8">
        <f t="shared" si="5"/>
        <v>41.610183999999997</v>
      </c>
      <c r="J13" s="7">
        <f t="shared" si="2"/>
        <v>1.0406708683473389</v>
      </c>
      <c r="L13" s="12" t="s">
        <v>18</v>
      </c>
      <c r="M13" s="8">
        <f t="shared" ref="M13:N13" si="6">MEDIAN(M5:M9)</f>
        <v>138.81700000000001</v>
      </c>
      <c r="N13" s="8">
        <f t="shared" si="6"/>
        <v>192.95286899999999</v>
      </c>
      <c r="O13" s="7">
        <f t="shared" si="4"/>
        <v>1.3899801105051974</v>
      </c>
    </row>
    <row r="14" spans="1:20" ht="16.2" thickBot="1" x14ac:dyDescent="0.35">
      <c r="B14" s="13" t="s">
        <v>19</v>
      </c>
      <c r="C14" s="14">
        <f>_xlfn.STDEV.P(C5:C9)</f>
        <v>1.6715867192580807</v>
      </c>
      <c r="D14" s="14">
        <f>_xlfn.STDEV.P(D5:D9)</f>
        <v>28.67191304728658</v>
      </c>
      <c r="E14" s="15" t="s">
        <v>20</v>
      </c>
      <c r="G14" s="13" t="s">
        <v>19</v>
      </c>
      <c r="H14" s="14">
        <f t="shared" ref="H14" si="7">_xlfn.STDEV.P(H5:H9)</f>
        <v>0.44141617550787721</v>
      </c>
      <c r="I14" s="14">
        <f>_xlfn.STDEV.P(I5:I9)</f>
        <v>20.591551337082336</v>
      </c>
      <c r="J14" s="15" t="s">
        <v>20</v>
      </c>
      <c r="L14" s="13" t="s">
        <v>19</v>
      </c>
      <c r="M14" s="14">
        <f t="shared" ref="M14:N14" si="8">_xlfn.STDEV.P(M5:M9)</f>
        <v>0.71879549247334473</v>
      </c>
      <c r="N14" s="14">
        <f t="shared" si="8"/>
        <v>24.136184777893302</v>
      </c>
      <c r="O14" s="15" t="s">
        <v>20</v>
      </c>
    </row>
    <row r="29" spans="1:20" ht="28.8" customHeight="1" x14ac:dyDescent="0.3">
      <c r="A29" s="1"/>
      <c r="D29" s="1"/>
      <c r="E29" s="1"/>
      <c r="F29" s="1"/>
      <c r="G29" s="1"/>
      <c r="H29" s="1"/>
      <c r="K29" s="1"/>
    </row>
    <row r="30" spans="1:20" ht="28.8" customHeight="1" thickBot="1" x14ac:dyDescent="0.35">
      <c r="A30" s="1"/>
      <c r="C30" s="1"/>
      <c r="D30" s="1"/>
      <c r="E30" s="1"/>
      <c r="F30" s="1"/>
      <c r="G30" s="1"/>
      <c r="H30" s="1"/>
      <c r="K30" s="1"/>
    </row>
    <row r="31" spans="1:20" ht="28.8" customHeight="1" x14ac:dyDescent="0.3">
      <c r="B31" s="3" t="s">
        <v>0</v>
      </c>
      <c r="C31" s="4" t="s">
        <v>1</v>
      </c>
      <c r="D31" s="4" t="s">
        <v>2</v>
      </c>
      <c r="E31" s="5"/>
      <c r="G31" s="3" t="s">
        <v>3</v>
      </c>
      <c r="H31" s="4" t="s">
        <v>1</v>
      </c>
      <c r="I31" s="4" t="s">
        <v>2</v>
      </c>
      <c r="J31" s="5"/>
      <c r="L31" s="16" t="s">
        <v>4</v>
      </c>
      <c r="M31" s="4" t="s">
        <v>1</v>
      </c>
      <c r="N31" s="4" t="s">
        <v>2</v>
      </c>
      <c r="O31" s="5"/>
      <c r="Q31" s="3" t="s">
        <v>5</v>
      </c>
      <c r="R31" s="4" t="s">
        <v>1</v>
      </c>
      <c r="S31" s="4" t="s">
        <v>2</v>
      </c>
      <c r="T31" s="5"/>
    </row>
    <row r="32" spans="1:20" ht="28.8" customHeight="1" x14ac:dyDescent="0.3">
      <c r="B32" s="6" t="s">
        <v>6</v>
      </c>
      <c r="C32" s="2">
        <v>101.74299999999999</v>
      </c>
      <c r="D32" s="2">
        <v>133.066329</v>
      </c>
      <c r="E32" s="7"/>
      <c r="G32" s="6" t="s">
        <v>6</v>
      </c>
      <c r="H32" s="2">
        <v>59.753</v>
      </c>
      <c r="I32" s="2">
        <v>71.509658000000002</v>
      </c>
      <c r="J32" s="7"/>
      <c r="L32" s="6" t="s">
        <v>6</v>
      </c>
      <c r="M32" s="2">
        <v>135.14699999999999</v>
      </c>
      <c r="N32" s="2">
        <v>190.88302899999999</v>
      </c>
      <c r="O32" s="7"/>
      <c r="Q32" s="6" t="s">
        <v>7</v>
      </c>
      <c r="R32" s="8">
        <f>M39</f>
        <v>133.93099999999998</v>
      </c>
      <c r="S32" s="8">
        <f>N39</f>
        <v>178.59186019999999</v>
      </c>
      <c r="T32" s="7"/>
    </row>
    <row r="33" spans="2:20" ht="28.8" customHeight="1" x14ac:dyDescent="0.3">
      <c r="B33" s="6" t="s">
        <v>8</v>
      </c>
      <c r="C33" s="2">
        <v>94.453999999999994</v>
      </c>
      <c r="D33" s="2">
        <v>89.647870999999995</v>
      </c>
      <c r="E33" s="7"/>
      <c r="G33" s="6" t="s">
        <v>8</v>
      </c>
      <c r="H33" s="2">
        <v>38.305</v>
      </c>
      <c r="I33" s="2">
        <v>67.098872999999998</v>
      </c>
      <c r="J33" s="7"/>
      <c r="L33" s="6" t="s">
        <v>8</v>
      </c>
      <c r="M33" s="2">
        <v>134.84899999999999</v>
      </c>
      <c r="N33" s="2">
        <v>153.69038399999999</v>
      </c>
      <c r="O33" s="7"/>
      <c r="Q33" s="6" t="s">
        <v>9</v>
      </c>
      <c r="R33" s="8">
        <f>H39</f>
        <v>10629.555</v>
      </c>
      <c r="S33" s="8">
        <f>I39</f>
        <v>69.890517200000005</v>
      </c>
      <c r="T33" s="7"/>
    </row>
    <row r="34" spans="2:20" ht="28.8" customHeight="1" x14ac:dyDescent="0.3">
      <c r="B34" s="6" t="s">
        <v>10</v>
      </c>
      <c r="C34" s="2">
        <v>103.21599999999999</v>
      </c>
      <c r="D34" s="2">
        <v>158.199432</v>
      </c>
      <c r="E34" s="7"/>
      <c r="G34" s="6" t="s">
        <v>10</v>
      </c>
      <c r="H34" s="2">
        <v>55.305</v>
      </c>
      <c r="I34" s="2">
        <v>48.402011999999999</v>
      </c>
      <c r="J34" s="7"/>
      <c r="L34" s="6" t="s">
        <v>10</v>
      </c>
      <c r="M34" s="2">
        <v>131.483</v>
      </c>
      <c r="N34" s="2">
        <v>188.336545</v>
      </c>
      <c r="O34" s="7"/>
      <c r="Q34" s="6" t="s">
        <v>11</v>
      </c>
      <c r="R34" s="8">
        <f>C39</f>
        <v>100.46720000000001</v>
      </c>
      <c r="S34" s="8">
        <f>D39</f>
        <v>125.1630328</v>
      </c>
      <c r="T34" s="7"/>
    </row>
    <row r="35" spans="2:20" ht="28.8" customHeight="1" x14ac:dyDescent="0.3">
      <c r="B35" s="6" t="s">
        <v>12</v>
      </c>
      <c r="C35" s="2">
        <v>99.418000000000006</v>
      </c>
      <c r="D35" s="2">
        <v>146.145983</v>
      </c>
      <c r="E35" s="7"/>
      <c r="G35" s="6" t="s">
        <v>12</v>
      </c>
      <c r="H35" s="2">
        <v>43.411999999999999</v>
      </c>
      <c r="I35" s="2">
        <v>70.126869999999997</v>
      </c>
      <c r="J35" s="7"/>
      <c r="L35" s="6" t="s">
        <v>12</v>
      </c>
      <c r="M35" s="2">
        <v>135.31899999999999</v>
      </c>
      <c r="N35" s="2">
        <v>157.655112</v>
      </c>
      <c r="O35" s="7"/>
      <c r="Q35" s="9"/>
      <c r="T35" s="7"/>
    </row>
    <row r="36" spans="2:20" ht="28.8" customHeight="1" x14ac:dyDescent="0.3">
      <c r="B36" s="6" t="s">
        <v>13</v>
      </c>
      <c r="C36" s="2">
        <v>103.505</v>
      </c>
      <c r="D36" s="2">
        <v>98.755549000000002</v>
      </c>
      <c r="E36" s="7"/>
      <c r="G36" s="6" t="s">
        <v>13</v>
      </c>
      <c r="H36" s="2">
        <v>52951</v>
      </c>
      <c r="I36" s="2">
        <v>92.315173000000001</v>
      </c>
      <c r="J36" s="7"/>
      <c r="L36" s="6" t="s">
        <v>13</v>
      </c>
      <c r="M36" s="2">
        <v>132.857</v>
      </c>
      <c r="N36" s="2">
        <v>202.39423099999999</v>
      </c>
      <c r="O36" s="7"/>
      <c r="Q36" s="9"/>
      <c r="R36" s="10" t="s">
        <v>14</v>
      </c>
      <c r="S36" s="10" t="s">
        <v>15</v>
      </c>
      <c r="T36" s="11" t="s">
        <v>16</v>
      </c>
    </row>
    <row r="37" spans="2:20" ht="28.8" customHeight="1" x14ac:dyDescent="0.3">
      <c r="B37" s="9"/>
      <c r="E37" s="7"/>
      <c r="G37" s="9"/>
      <c r="J37" s="7"/>
      <c r="L37" s="9"/>
      <c r="O37" s="7"/>
      <c r="Q37" s="12" t="s">
        <v>17</v>
      </c>
      <c r="R37" s="8">
        <f>AVERAGE(R32:R34)</f>
        <v>3621.3177333333333</v>
      </c>
      <c r="S37" s="8">
        <f>AVERAGE(S32:S34)</f>
        <v>124.54847006666667</v>
      </c>
      <c r="T37" s="7">
        <f t="shared" ref="T37:T38" si="9">S37/R37</f>
        <v>3.4393135106657126E-2</v>
      </c>
    </row>
    <row r="38" spans="2:20" ht="28.8" customHeight="1" x14ac:dyDescent="0.3">
      <c r="B38" s="9"/>
      <c r="C38" s="10" t="s">
        <v>14</v>
      </c>
      <c r="D38" s="10" t="s">
        <v>15</v>
      </c>
      <c r="E38" s="11" t="s">
        <v>16</v>
      </c>
      <c r="G38" s="9"/>
      <c r="H38" s="10" t="s">
        <v>14</v>
      </c>
      <c r="I38" s="10" t="s">
        <v>15</v>
      </c>
      <c r="J38" s="11" t="s">
        <v>16</v>
      </c>
      <c r="L38" s="9"/>
      <c r="M38" s="10" t="s">
        <v>14</v>
      </c>
      <c r="N38" s="10" t="s">
        <v>15</v>
      </c>
      <c r="O38" s="11" t="s">
        <v>16</v>
      </c>
      <c r="Q38" s="12" t="s">
        <v>18</v>
      </c>
      <c r="R38" s="8">
        <f>MEDIAN(R32:R34)</f>
        <v>133.93099999999998</v>
      </c>
      <c r="S38" s="8">
        <f>MEDIAN(S32:S34)</f>
        <v>125.1630328</v>
      </c>
      <c r="T38" s="7">
        <f t="shared" si="9"/>
        <v>0.9345336986955971</v>
      </c>
    </row>
    <row r="39" spans="2:20" ht="28.8" customHeight="1" thickBot="1" x14ac:dyDescent="0.35">
      <c r="B39" s="12" t="s">
        <v>17</v>
      </c>
      <c r="C39" s="8">
        <f>AVERAGE(C32:C36)</f>
        <v>100.46720000000001</v>
      </c>
      <c r="D39" s="8">
        <f>AVERAGE(D32:D36)</f>
        <v>125.1630328</v>
      </c>
      <c r="E39" s="7">
        <f>D39/C39</f>
        <v>1.2458099041279143</v>
      </c>
      <c r="G39" s="12" t="s">
        <v>17</v>
      </c>
      <c r="H39" s="8">
        <f>AVERAGE(H32:H36)</f>
        <v>10629.555</v>
      </c>
      <c r="I39" s="8">
        <f t="shared" ref="I39" si="10">AVERAGE(I32:I36)</f>
        <v>69.890517200000005</v>
      </c>
      <c r="J39" s="7">
        <f t="shared" ref="J39:J40" si="11">I39/H39</f>
        <v>6.5751122412932624E-3</v>
      </c>
      <c r="L39" s="12" t="s">
        <v>17</v>
      </c>
      <c r="M39" s="8">
        <f t="shared" ref="M39:N39" si="12">AVERAGE(M32:M36)</f>
        <v>133.93099999999998</v>
      </c>
      <c r="N39" s="8">
        <f t="shared" si="12"/>
        <v>178.59186019999999</v>
      </c>
      <c r="O39" s="7">
        <f t="shared" ref="O39:O40" si="13">N39/M39</f>
        <v>1.3334617093876697</v>
      </c>
      <c r="Q39" s="13" t="s">
        <v>19</v>
      </c>
      <c r="R39" s="14">
        <f>_xlfn.STDEV.P(R32:R34)</f>
        <v>4955.590926478847</v>
      </c>
      <c r="S39" s="14">
        <f>_xlfn.STDEV.P(S32:S34)</f>
        <v>44.379265113457421</v>
      </c>
      <c r="T39" s="15" t="s">
        <v>20</v>
      </c>
    </row>
    <row r="40" spans="2:20" ht="28.8" customHeight="1" x14ac:dyDescent="0.3">
      <c r="B40" s="12" t="s">
        <v>18</v>
      </c>
      <c r="C40" s="8">
        <f>MEDIAN(C32:C36)</f>
        <v>101.74299999999999</v>
      </c>
      <c r="D40" s="8">
        <f>MEDIAN(D32:D36)</f>
        <v>133.066329</v>
      </c>
      <c r="E40" s="7">
        <f>D40/C40</f>
        <v>1.30786716530867</v>
      </c>
      <c r="G40" s="12" t="s">
        <v>18</v>
      </c>
      <c r="H40" s="8">
        <f t="shared" ref="H40:I40" si="14">MEDIAN(H32:H36)</f>
        <v>55.305</v>
      </c>
      <c r="I40" s="8">
        <f t="shared" si="14"/>
        <v>70.126869999999997</v>
      </c>
      <c r="J40" s="7">
        <f t="shared" si="11"/>
        <v>1.2680023506012115</v>
      </c>
      <c r="L40" s="12" t="s">
        <v>18</v>
      </c>
      <c r="M40" s="8">
        <f t="shared" ref="M40:N40" si="15">MEDIAN(M32:M36)</f>
        <v>134.84899999999999</v>
      </c>
      <c r="N40" s="8">
        <f t="shared" si="15"/>
        <v>188.336545</v>
      </c>
      <c r="O40" s="7">
        <f t="shared" si="13"/>
        <v>1.3966476948290312</v>
      </c>
    </row>
    <row r="41" spans="2:20" ht="28.8" customHeight="1" thickBot="1" x14ac:dyDescent="0.35">
      <c r="B41" s="13" t="s">
        <v>19</v>
      </c>
      <c r="C41" s="14">
        <f>_xlfn.STDEV.P(C32:C36)</f>
        <v>3.3368005873890634</v>
      </c>
      <c r="D41" s="14">
        <f>_xlfn.STDEV.P(D32:D36)</f>
        <v>26.656450927870459</v>
      </c>
      <c r="E41" s="15" t="s">
        <v>20</v>
      </c>
      <c r="G41" s="13" t="s">
        <v>19</v>
      </c>
      <c r="H41" s="14">
        <f t="shared" ref="H41" si="16">_xlfn.STDEV.P(H32:H36)</f>
        <v>21160.723921684144</v>
      </c>
      <c r="I41" s="14">
        <f>_xlfn.STDEV.P(I32:I36)</f>
        <v>13.964897424575572</v>
      </c>
      <c r="J41" s="15" t="s">
        <v>20</v>
      </c>
      <c r="L41" s="13" t="s">
        <v>19</v>
      </c>
      <c r="M41" s="14">
        <f t="shared" ref="M41:N41" si="17">_xlfn.STDEV.P(M32:M36)</f>
        <v>1.5095763644148585</v>
      </c>
      <c r="N41" s="14">
        <f t="shared" si="17"/>
        <v>19.344329971087195</v>
      </c>
      <c r="O41" s="1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2023-09-29T15:53:50Z</dcterms:modified>
</cp:coreProperties>
</file>